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PB MEMOS\OPB MEMOS.2022\"/>
    </mc:Choice>
  </mc:AlternateContent>
  <bookViews>
    <workbookView xWindow="0" yWindow="0" windowWidth="11940" windowHeight="4515"/>
  </bookViews>
  <sheets>
    <sheet name=" B-1 Summary " sheetId="1" r:id="rId1"/>
    <sheet name="B-2 $13 Compression " sheetId="2" r:id="rId2"/>
    <sheet name="B-3 $14 Compression" sheetId="3" r:id="rId3"/>
    <sheet name="B-4 $15 Compression" sheetId="4" r:id="rId4"/>
    <sheet name="B-5 CS Pay Grades" sheetId="6" r:id="rId5"/>
    <sheet name="B-6 SES Pay Grades" sheetId="5" r:id="rId6"/>
    <sheet name="B-7 SMS Pay Grades" sheetId="7" r:id="rId7"/>
  </sheets>
  <externalReferences>
    <externalReference r:id="rId8"/>
  </externalReferences>
  <definedNames>
    <definedName name="_xlnm._FilterDatabase" localSheetId="5" hidden="1">'B-6 SES Pay Grades'!$A$4:$K$4</definedName>
    <definedName name="_xlnm.Print_Area" localSheetId="0">' B-1 Summary '!$C$4:$V$27</definedName>
    <definedName name="Z_0179C418_17F5_4631_BFAB_B0427475BC49_.wvu.PrintArea" localSheetId="0" hidden="1">' B-1 Summary '!$B$1:$G$19</definedName>
    <definedName name="Z_0E102CF6_E579_4837_82F2_0005C694DD87_.wvu.PrintArea" localSheetId="0" hidden="1">' B-1 Summary '!$B$1:$G$19</definedName>
    <definedName name="Z_1B71BADD_9C6D_4080_91D0_7DDEBAA1E3AB_.wvu.PrintArea" localSheetId="0" hidden="1">' B-1 Summary '!$B$3:$V$19</definedName>
    <definedName name="Z_3A7AFA66_0FD0_4386_88CF_7F0DAAE23436_.wvu.PrintArea" localSheetId="0" hidden="1">' B-1 Summary '!$C$4:$V$27</definedName>
    <definedName name="Z_57966FD7_6699_4627_AF2C_B856501E046F_.wvu.PrintArea" localSheetId="0" hidden="1">' B-1 Summary '!$B$1:$G$19</definedName>
    <definedName name="Z_65693495_B85E_4B3B_9226_46FAAAB10757_.wvu.PrintArea" localSheetId="0" hidden="1">' B-1 Summary '!$B$1:$G$19</definedName>
    <definedName name="Z_67092D64_451C_4E26_BDAA_11FEC4CE2B21_.wvu.PrintArea" localSheetId="0" hidden="1">' B-1 Summary '!$B$1:$G$19</definedName>
    <definedName name="Z_6F241BA7_B3F0_47A8_A24E_7236DB6B6E5E_.wvu.PrintArea" localSheetId="0" hidden="1">' B-1 Summary '!$B$3:$V$19</definedName>
    <definedName name="Z_805FAAD7_F998_4502_BA9D_DB219FE67E50_.wvu.PrintArea" localSheetId="0" hidden="1">' B-1 Summary '!$B$1:$G$19</definedName>
    <definedName name="Z_82B489F6_95F8_454A_AB4C_0CFC7C9DB41B_.wvu.PrintArea" localSheetId="0" hidden="1">' B-1 Summary '!$B$1:$G$19</definedName>
    <definedName name="Z_928C3F63_1328_48A6_A410_F8D5885B8930_.wvu.PrintArea" localSheetId="0" hidden="1">' B-1 Summary '!$B$1:$G$19</definedName>
    <definedName name="Z_A5824C88_09AB_469C_B74A_79CAEE520DEC_.wvu.PrintArea" localSheetId="0" hidden="1">' B-1 Summary '!$C$4:$V$27</definedName>
    <definedName name="Z_C95C4CEE_FDE5_4317_86E4_7B6363B1B142_.wvu.PrintArea" localSheetId="0" hidden="1">' B-1 Summary '!$B$1:$G$19</definedName>
    <definedName name="Z_CD44761B_A382_449D_A117_7984AD6B0F94_.wvu.PrintArea" localSheetId="0" hidden="1">' B-1 Summary '!$B$1:$G$19</definedName>
    <definedName name="Z_EF3E3021_9734_425B_AB77_470D98B94B4F_.wvu.PrintArea" localSheetId="0" hidden="1">' B-1 Summary '!$B$1:$G$19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7" l="1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" i="7"/>
  <c r="I5" i="7"/>
  <c r="G5" i="7"/>
  <c r="E5" i="7"/>
  <c r="K113" i="6" l="1"/>
  <c r="I113" i="6"/>
  <c r="G113" i="6"/>
  <c r="E113" i="6"/>
  <c r="K112" i="6"/>
  <c r="I112" i="6"/>
  <c r="G112" i="6"/>
  <c r="E112" i="6"/>
  <c r="K111" i="6"/>
  <c r="I111" i="6"/>
  <c r="G111" i="6"/>
  <c r="E111" i="6"/>
  <c r="K110" i="6"/>
  <c r="I110" i="6"/>
  <c r="G110" i="6"/>
  <c r="E110" i="6"/>
  <c r="K109" i="6"/>
  <c r="I109" i="6"/>
  <c r="G109" i="6"/>
  <c r="E109" i="6"/>
  <c r="K108" i="6"/>
  <c r="I108" i="6"/>
  <c r="G108" i="6"/>
  <c r="E108" i="6"/>
  <c r="K107" i="6"/>
  <c r="I107" i="6"/>
  <c r="G107" i="6"/>
  <c r="E107" i="6"/>
  <c r="K106" i="6"/>
  <c r="I106" i="6"/>
  <c r="G106" i="6"/>
  <c r="E106" i="6"/>
  <c r="K105" i="6"/>
  <c r="I105" i="6"/>
  <c r="G105" i="6"/>
  <c r="E105" i="6"/>
  <c r="K104" i="6"/>
  <c r="I104" i="6"/>
  <c r="G104" i="6"/>
  <c r="E104" i="6"/>
  <c r="K103" i="6"/>
  <c r="I103" i="6"/>
  <c r="G103" i="6"/>
  <c r="E103" i="6"/>
  <c r="K102" i="6"/>
  <c r="I102" i="6"/>
  <c r="G102" i="6"/>
  <c r="E102" i="6"/>
  <c r="K101" i="6"/>
  <c r="I101" i="6"/>
  <c r="G101" i="6"/>
  <c r="E101" i="6"/>
  <c r="K100" i="6"/>
  <c r="I100" i="6"/>
  <c r="G100" i="6"/>
  <c r="E100" i="6"/>
  <c r="K99" i="6"/>
  <c r="I99" i="6"/>
  <c r="G99" i="6"/>
  <c r="E99" i="6"/>
  <c r="K98" i="6"/>
  <c r="I98" i="6"/>
  <c r="G98" i="6"/>
  <c r="E98" i="6"/>
  <c r="K97" i="6"/>
  <c r="I97" i="6"/>
  <c r="G97" i="6"/>
  <c r="E97" i="6"/>
  <c r="K96" i="6"/>
  <c r="I96" i="6"/>
  <c r="G96" i="6"/>
  <c r="E96" i="6"/>
  <c r="K95" i="6"/>
  <c r="I95" i="6"/>
  <c r="G95" i="6"/>
  <c r="E95" i="6"/>
  <c r="K94" i="6"/>
  <c r="I94" i="6"/>
  <c r="G94" i="6"/>
  <c r="E94" i="6"/>
  <c r="K93" i="6"/>
  <c r="I93" i="6"/>
  <c r="G93" i="6"/>
  <c r="E93" i="6"/>
  <c r="K92" i="6"/>
  <c r="I92" i="6"/>
  <c r="G92" i="6"/>
  <c r="E92" i="6"/>
  <c r="K91" i="6"/>
  <c r="I91" i="6"/>
  <c r="G91" i="6"/>
  <c r="E91" i="6"/>
  <c r="K90" i="6"/>
  <c r="I90" i="6"/>
  <c r="G90" i="6"/>
  <c r="E90" i="6"/>
  <c r="K89" i="6"/>
  <c r="I89" i="6"/>
  <c r="G89" i="6"/>
  <c r="E89" i="6"/>
  <c r="K88" i="6"/>
  <c r="I88" i="6"/>
  <c r="G88" i="6"/>
  <c r="E88" i="6"/>
  <c r="K87" i="6"/>
  <c r="I87" i="6"/>
  <c r="G87" i="6"/>
  <c r="E87" i="6"/>
  <c r="K86" i="6"/>
  <c r="I86" i="6"/>
  <c r="G86" i="6"/>
  <c r="E86" i="6"/>
  <c r="K85" i="6"/>
  <c r="I85" i="6"/>
  <c r="G85" i="6"/>
  <c r="E85" i="6"/>
  <c r="K84" i="6"/>
  <c r="I84" i="6"/>
  <c r="G84" i="6"/>
  <c r="E84" i="6"/>
  <c r="K83" i="6"/>
  <c r="I83" i="6"/>
  <c r="G83" i="6"/>
  <c r="E83" i="6"/>
  <c r="K82" i="6"/>
  <c r="I82" i="6"/>
  <c r="G82" i="6"/>
  <c r="E82" i="6"/>
  <c r="K81" i="6"/>
  <c r="I81" i="6"/>
  <c r="G81" i="6"/>
  <c r="E81" i="6"/>
  <c r="K80" i="6"/>
  <c r="I80" i="6"/>
  <c r="G80" i="6"/>
  <c r="E80" i="6"/>
  <c r="K79" i="6"/>
  <c r="I79" i="6"/>
  <c r="G79" i="6"/>
  <c r="E79" i="6"/>
  <c r="K78" i="6"/>
  <c r="I78" i="6"/>
  <c r="G78" i="6"/>
  <c r="E78" i="6"/>
  <c r="K77" i="6"/>
  <c r="I77" i="6"/>
  <c r="G77" i="6"/>
  <c r="E77" i="6"/>
  <c r="K76" i="6"/>
  <c r="I76" i="6"/>
  <c r="G76" i="6"/>
  <c r="E76" i="6"/>
  <c r="K75" i="6"/>
  <c r="I75" i="6"/>
  <c r="G75" i="6"/>
  <c r="E75" i="6"/>
  <c r="K74" i="6"/>
  <c r="I74" i="6"/>
  <c r="G74" i="6"/>
  <c r="E74" i="6"/>
  <c r="K73" i="6"/>
  <c r="I73" i="6"/>
  <c r="G73" i="6"/>
  <c r="E73" i="6"/>
  <c r="K72" i="6"/>
  <c r="I72" i="6"/>
  <c r="G72" i="6"/>
  <c r="E72" i="6"/>
  <c r="K71" i="6"/>
  <c r="I71" i="6"/>
  <c r="G71" i="6"/>
  <c r="E71" i="6"/>
  <c r="K70" i="6"/>
  <c r="I70" i="6"/>
  <c r="G70" i="6"/>
  <c r="E70" i="6"/>
  <c r="K69" i="6"/>
  <c r="I69" i="6"/>
  <c r="G69" i="6"/>
  <c r="E69" i="6"/>
  <c r="K68" i="6"/>
  <c r="I68" i="6"/>
  <c r="G68" i="6"/>
  <c r="E68" i="6"/>
  <c r="K67" i="6"/>
  <c r="I67" i="6"/>
  <c r="G67" i="6"/>
  <c r="E67" i="6"/>
  <c r="K66" i="6"/>
  <c r="I66" i="6"/>
  <c r="G66" i="6"/>
  <c r="E66" i="6"/>
  <c r="K65" i="6"/>
  <c r="I65" i="6"/>
  <c r="G65" i="6"/>
  <c r="E65" i="6"/>
  <c r="K64" i="6"/>
  <c r="I64" i="6"/>
  <c r="G64" i="6"/>
  <c r="E64" i="6"/>
  <c r="K63" i="6"/>
  <c r="I63" i="6"/>
  <c r="G63" i="6"/>
  <c r="E63" i="6"/>
  <c r="K62" i="6"/>
  <c r="I62" i="6"/>
  <c r="G62" i="6"/>
  <c r="E62" i="6"/>
  <c r="K61" i="6"/>
  <c r="I61" i="6"/>
  <c r="G61" i="6"/>
  <c r="E61" i="6"/>
  <c r="K60" i="6"/>
  <c r="I60" i="6"/>
  <c r="G60" i="6"/>
  <c r="E60" i="6"/>
  <c r="K59" i="6"/>
  <c r="I59" i="6"/>
  <c r="G59" i="6"/>
  <c r="E59" i="6"/>
  <c r="K58" i="6"/>
  <c r="I58" i="6"/>
  <c r="G58" i="6"/>
  <c r="E58" i="6"/>
  <c r="K57" i="6"/>
  <c r="I57" i="6"/>
  <c r="G57" i="6"/>
  <c r="E57" i="6"/>
  <c r="K56" i="6"/>
  <c r="I56" i="6"/>
  <c r="G56" i="6"/>
  <c r="E56" i="6"/>
  <c r="K55" i="6"/>
  <c r="I55" i="6"/>
  <c r="G55" i="6"/>
  <c r="E55" i="6"/>
  <c r="K54" i="6"/>
  <c r="I54" i="6"/>
  <c r="G54" i="6"/>
  <c r="E54" i="6"/>
  <c r="K53" i="6"/>
  <c r="I53" i="6"/>
  <c r="G53" i="6"/>
  <c r="E53" i="6"/>
  <c r="K52" i="6"/>
  <c r="I52" i="6"/>
  <c r="G52" i="6"/>
  <c r="E52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K5" i="6"/>
  <c r="I5" i="6"/>
  <c r="G5" i="6"/>
  <c r="E5" i="6"/>
  <c r="K67" i="5" l="1"/>
  <c r="I67" i="5"/>
  <c r="G67" i="5"/>
  <c r="E67" i="5"/>
  <c r="K66" i="5"/>
  <c r="I66" i="5"/>
  <c r="G66" i="5"/>
  <c r="E66" i="5"/>
  <c r="K65" i="5"/>
  <c r="I65" i="5"/>
  <c r="G65" i="5"/>
  <c r="E65" i="5"/>
  <c r="K64" i="5"/>
  <c r="I64" i="5"/>
  <c r="G64" i="5"/>
  <c r="E64" i="5"/>
  <c r="K63" i="5"/>
  <c r="I63" i="5"/>
  <c r="G63" i="5"/>
  <c r="E63" i="5"/>
  <c r="K62" i="5"/>
  <c r="I62" i="5"/>
  <c r="G62" i="5"/>
  <c r="E62" i="5"/>
  <c r="K61" i="5"/>
  <c r="I61" i="5"/>
  <c r="G61" i="5"/>
  <c r="E61" i="5"/>
  <c r="K60" i="5"/>
  <c r="I60" i="5"/>
  <c r="G60" i="5"/>
  <c r="E60" i="5"/>
  <c r="K59" i="5"/>
  <c r="I59" i="5"/>
  <c r="G59" i="5"/>
  <c r="E59" i="5"/>
  <c r="K58" i="5"/>
  <c r="I58" i="5"/>
  <c r="G58" i="5"/>
  <c r="E58" i="5"/>
  <c r="K57" i="5"/>
  <c r="I57" i="5"/>
  <c r="G57" i="5"/>
  <c r="E57" i="5"/>
  <c r="K56" i="5"/>
  <c r="I56" i="5"/>
  <c r="G56" i="5"/>
  <c r="E56" i="5"/>
  <c r="K55" i="5"/>
  <c r="I55" i="5"/>
  <c r="G55" i="5"/>
  <c r="E55" i="5"/>
  <c r="K54" i="5"/>
  <c r="I54" i="5"/>
  <c r="G54" i="5"/>
  <c r="E54" i="5"/>
  <c r="K53" i="5"/>
  <c r="I53" i="5"/>
  <c r="G53" i="5"/>
  <c r="E53" i="5"/>
  <c r="K52" i="5"/>
  <c r="I52" i="5"/>
  <c r="G52" i="5"/>
  <c r="E52" i="5"/>
  <c r="K51" i="5"/>
  <c r="I51" i="5"/>
  <c r="G51" i="5"/>
  <c r="E51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8" i="5"/>
  <c r="I38" i="5"/>
  <c r="G38" i="5"/>
  <c r="E38" i="5"/>
  <c r="K37" i="5"/>
  <c r="I37" i="5"/>
  <c r="G37" i="5"/>
  <c r="E37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K29" i="5"/>
  <c r="I29" i="5"/>
  <c r="G29" i="5"/>
  <c r="E29" i="5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" i="5"/>
  <c r="I5" i="5"/>
  <c r="G5" i="5"/>
  <c r="E5" i="5"/>
  <c r="H26" i="4" l="1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H12" i="4"/>
  <c r="H11" i="4"/>
  <c r="H10" i="4"/>
  <c r="H9" i="4"/>
  <c r="H8" i="4"/>
  <c r="H7" i="4"/>
  <c r="H6" i="4"/>
  <c r="H5" i="4"/>
  <c r="K5" i="4" s="1"/>
  <c r="K6" i="4" s="1"/>
  <c r="K7" i="4" s="1"/>
  <c r="K8" i="4" s="1"/>
  <c r="K9" i="4" s="1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H12" i="3"/>
  <c r="H11" i="3"/>
  <c r="H10" i="3"/>
  <c r="H9" i="3"/>
  <c r="H8" i="3"/>
  <c r="H7" i="3"/>
  <c r="K7" i="3" s="1"/>
  <c r="K8" i="3" s="1"/>
  <c r="K9" i="3" s="1"/>
  <c r="H6" i="3"/>
  <c r="H5" i="3"/>
  <c r="K5" i="3" s="1"/>
  <c r="K6" i="3" s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K7" i="2" s="1"/>
  <c r="H6" i="2"/>
  <c r="H5" i="2"/>
  <c r="K5" i="2" s="1"/>
  <c r="K6" i="2" s="1"/>
  <c r="E15" i="1"/>
  <c r="E18" i="1" s="1"/>
  <c r="Q9" i="1"/>
  <c r="S9" i="1" s="1"/>
  <c r="K9" i="1"/>
  <c r="M9" i="1" s="1"/>
  <c r="E9" i="1"/>
  <c r="E20" i="1" s="1"/>
  <c r="E21" i="1" l="1"/>
  <c r="G9" i="1"/>
  <c r="U9" i="1" s="1"/>
  <c r="E26" i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8" i="2"/>
  <c r="K9" i="2"/>
  <c r="K10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E23" i="1"/>
  <c r="E24" i="1" l="1"/>
  <c r="E27" i="1" s="1"/>
</calcChain>
</file>

<file path=xl/sharedStrings.xml><?xml version="1.0" encoding="utf-8"?>
<sst xmlns="http://schemas.openxmlformats.org/spreadsheetml/2006/main" count="311" uniqueCount="94">
  <si>
    <t>ATTACHMENT B</t>
  </si>
  <si>
    <r>
      <t xml:space="preserve">Agency Name:  </t>
    </r>
    <r>
      <rPr>
        <b/>
        <sz val="12"/>
        <color indexed="8"/>
        <rFont val="Calibri"/>
        <family val="2"/>
      </rPr>
      <t>*</t>
    </r>
  </si>
  <si>
    <t>Fiscal Year:  2021- 22</t>
  </si>
  <si>
    <t>Cost to Implement
$13 Minimum Wage Increase 
(Budget Received)</t>
  </si>
  <si>
    <t>Estimated Cost 
to Address Compression $13 Minimum Wage</t>
  </si>
  <si>
    <t>Total Estimated
Cost to Implement $13 Minimum Wage and Compression</t>
  </si>
  <si>
    <t>Cost to Implement 
$14 Minimum Wage Increase</t>
  </si>
  <si>
    <t>Estimated Cost to Address Compression $14 Mimimum Wage</t>
  </si>
  <si>
    <t>Total Estimated Cost to Implement $14 Minimum Wage and Compression</t>
  </si>
  <si>
    <t>Cost to Implement 
$15 Minimum Wage Increase</t>
  </si>
  <si>
    <t>Estimated Cost to Address Compression $15 Minimum Wage</t>
  </si>
  <si>
    <t>Total Estimated Cost to Implement $15 Minimum Wage and Compression</t>
  </si>
  <si>
    <t>Total Estimated Cost to Address Wage Increases and Compression</t>
  </si>
  <si>
    <t xml:space="preserve">Current Situation </t>
  </si>
  <si>
    <t>FTE Estimated Cost</t>
  </si>
  <si>
    <t xml:space="preserve">FY 2021-22 Salaries and Benefits Appropriation </t>
  </si>
  <si>
    <t>Plus Statewide $13 Minimum Wage Distribution (EOG Code AFP7)</t>
  </si>
  <si>
    <t>Total Salaries and Benefits Appropriation</t>
  </si>
  <si>
    <t>Projected Annual Expenditures</t>
  </si>
  <si>
    <t xml:space="preserve">Current Estimated Salaries and Benefits Surplus/Deficit </t>
  </si>
  <si>
    <t>Address Compression $13 Minimum Wage</t>
  </si>
  <si>
    <t xml:space="preserve">Estimated Surplus/Deficit </t>
  </si>
  <si>
    <t>Address Compression $14 Minimum Wage</t>
  </si>
  <si>
    <t>Address Compression $15 Minimum Wage</t>
  </si>
  <si>
    <t>$13 Minimum Wage Compression Analysis</t>
  </si>
  <si>
    <t>Group</t>
  </si>
  <si>
    <t xml:space="preserve">Pay Grade Range </t>
  </si>
  <si>
    <t># of FTE</t>
  </si>
  <si>
    <t>Total Salary Rate Increase</t>
  </si>
  <si>
    <t>Total Benefits</t>
  </si>
  <si>
    <t>Total Cost Per Group</t>
  </si>
  <si>
    <t>GR</t>
  </si>
  <si>
    <t>TF</t>
  </si>
  <si>
    <t xml:space="preserve">Cumulative Total </t>
  </si>
  <si>
    <t>Comments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</si>
  <si>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</si>
  <si>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</si>
  <si>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</si>
  <si>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</si>
  <si>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</si>
  <si>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</si>
  <si>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</si>
  <si>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</si>
  <si>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</si>
  <si>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10 - A</t>
  </si>
  <si>
    <t>Group 10 - B</t>
  </si>
  <si>
    <t>Group 10 - C</t>
  </si>
  <si>
    <t>Group 10 - D</t>
  </si>
  <si>
    <t>Group 10 - E</t>
  </si>
  <si>
    <t>Group 10 - F</t>
  </si>
  <si>
    <t>Group 10 - G</t>
  </si>
  <si>
    <t>Group 10 - H</t>
  </si>
  <si>
    <t>Group 10 - I</t>
  </si>
  <si>
    <t>Group 10 - J</t>
  </si>
  <si>
    <t>Group 10 - K</t>
  </si>
  <si>
    <t>Group 10 - L</t>
  </si>
  <si>
    <t>Group 10 - M</t>
  </si>
  <si>
    <t>$14 Minimum Wage Compression Analysis</t>
  </si>
  <si>
    <t>$15 Minimum Wage Compression Analysis</t>
  </si>
  <si>
    <t>SELECTED EXEMPT SERVICE</t>
  </si>
  <si>
    <t>$13 Compression</t>
  </si>
  <si>
    <t>$14 Compression</t>
  </si>
  <si>
    <t>$15 Compression</t>
  </si>
  <si>
    <t>Pay Plan</t>
  </si>
  <si>
    <t>Pay Grade</t>
  </si>
  <si>
    <t>Current Annual Minimum</t>
  </si>
  <si>
    <t>Current Hourly Minimum</t>
  </si>
  <si>
    <t>10-A</t>
  </si>
  <si>
    <t>10-B</t>
  </si>
  <si>
    <t>10-C</t>
  </si>
  <si>
    <t>10-D</t>
  </si>
  <si>
    <t>10-G</t>
  </si>
  <si>
    <t>CAREER SERVICE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</si>
  <si>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</si>
  <si>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</si>
  <si>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</si>
  <si>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</si>
  <si>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</si>
  <si>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</si>
  <si>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</si>
  <si>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</si>
  <si>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</si>
  <si>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10-E</t>
  </si>
  <si>
    <t>10-F</t>
  </si>
  <si>
    <t>10-H</t>
  </si>
  <si>
    <t>10-J</t>
  </si>
  <si>
    <t>SENIOR MANAGEMENT SERVICE</t>
  </si>
  <si>
    <t>10-M</t>
  </si>
  <si>
    <t xml:space="preserve">COST DATA FOR MINIMUM WAGE INCREASE AND COMPRESSION PLANS   </t>
  </si>
  <si>
    <t>Proposed Adjustment</t>
  </si>
  <si>
    <t>July 1, 2021 Pay Grades Compared to Proposed Compression Adjustments</t>
  </si>
  <si>
    <t>Proposed Adjustment
(Hourly)</t>
  </si>
  <si>
    <t>Proposed Adjustment (Hourly)</t>
  </si>
  <si>
    <t xml:space="preserve">Proposed Adjustment (Hourly)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</si>
</sst>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  <numFmt numFmtId="166" formatCode="000"/>
  </numFmts>
  <fonts count="31" x14ac:knownFonts="1">
    <font>
      <sz val="12"/>
      <name val="Garamond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color rgb="FF000066"/>
      <name val="Calibri"/>
      <family val="2"/>
      <scheme val="minor"/>
    </font>
    <font>
      <sz val="12"/>
      <name val="Arial"/>
      <family val="2"/>
    </font>
    <font>
      <sz val="12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4"/>
      <name val="Gill Sans MT"/>
      <family val="2"/>
    </font>
    <font>
      <sz val="14"/>
      <name val="Garamond"/>
      <family val="1"/>
    </font>
    <font>
      <sz val="11"/>
      <color theme="1"/>
      <name val="Gill Sans MT"/>
      <family val="2"/>
    </font>
    <font>
      <b/>
      <sz val="12"/>
      <color theme="0"/>
      <name val="Gill Sans MT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Garamond"/>
      <family val="1"/>
    </font>
    <font>
      <b/>
      <sz val="11"/>
      <color theme="1"/>
      <name val="Gill Sans MT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6"/>
      <name val="Gill Sans MT"/>
      <family val="2"/>
    </font>
    <font>
      <b/>
      <sz val="10"/>
      <color theme="0"/>
      <name val="Gill Sans MT"/>
      <family val="2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8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4" fillId="0" borderId="1" xfId="1" applyFont="1" applyBorder="1"/>
    <xf numFmtId="0" fontId="5" fillId="0" borderId="0" xfId="1" applyFont="1"/>
    <xf numFmtId="0" fontId="2" fillId="0" borderId="0" xfId="1"/>
    <xf numFmtId="0" fontId="2" fillId="0" borderId="0" xfId="1" applyProtection="1">
      <protection locked="0"/>
    </xf>
    <xf numFmtId="0" fontId="7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/>
    <xf numFmtId="0" fontId="9" fillId="0" borderId="2" xfId="0" applyFont="1" applyBorder="1"/>
    <xf numFmtId="0" fontId="8" fillId="0" borderId="2" xfId="0" applyFont="1" applyBorder="1"/>
    <xf numFmtId="0" fontId="11" fillId="0" borderId="2" xfId="1" applyFont="1" applyBorder="1" applyAlignment="1">
      <alignment horizontal="right" vertical="center"/>
    </xf>
    <xf numFmtId="0" fontId="7" fillId="0" borderId="2" xfId="1" applyFont="1" applyBorder="1"/>
    <xf numFmtId="0" fontId="2" fillId="0" borderId="0" xfId="1" applyAlignment="1">
      <alignment vertical="center"/>
    </xf>
    <xf numFmtId="0" fontId="0" fillId="0" borderId="1" xfId="0" applyBorder="1"/>
    <xf numFmtId="0" fontId="5" fillId="0" borderId="0" xfId="1" applyFont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 wrapText="1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4" fillId="0" borderId="9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0" fillId="0" borderId="2" xfId="0" applyBorder="1"/>
    <xf numFmtId="0" fontId="14" fillId="4" borderId="2" xfId="0" applyFont="1" applyFill="1" applyBorder="1" applyAlignment="1">
      <alignment horizontal="center" vertical="center"/>
    </xf>
    <xf numFmtId="0" fontId="2" fillId="0" borderId="2" xfId="1" applyBorder="1"/>
    <xf numFmtId="0" fontId="14" fillId="4" borderId="13" xfId="0" applyFont="1" applyFill="1" applyBorder="1" applyAlignment="1">
      <alignment horizontal="center" vertical="center"/>
    </xf>
    <xf numFmtId="0" fontId="2" fillId="0" borderId="0" xfId="1" applyBorder="1"/>
    <xf numFmtId="0" fontId="2" fillId="0" borderId="6" xfId="1" applyBorder="1"/>
    <xf numFmtId="0" fontId="14" fillId="4" borderId="14" xfId="0" applyFont="1" applyFill="1" applyBorder="1" applyAlignment="1">
      <alignment horizontal="center" vertical="center"/>
    </xf>
    <xf numFmtId="0" fontId="0" fillId="0" borderId="0" xfId="0" applyBorder="1"/>
    <xf numFmtId="0" fontId="7" fillId="0" borderId="1" xfId="1" applyFont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2" fillId="0" borderId="0" xfId="1" applyFill="1" applyBorder="1"/>
    <xf numFmtId="0" fontId="7" fillId="0" borderId="1" xfId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Border="1" applyAlignment="1">
      <alignment horizontal="center" vertical="center"/>
    </xf>
    <xf numFmtId="0" fontId="2" fillId="0" borderId="0" xfId="1" applyFill="1"/>
    <xf numFmtId="44" fontId="17" fillId="2" borderId="9" xfId="0" applyNumberFormat="1" applyFont="1" applyFill="1" applyBorder="1" applyAlignment="1">
      <alignment horizontal="left" vertical="center" wrapText="1"/>
    </xf>
    <xf numFmtId="0" fontId="18" fillId="0" borderId="0" xfId="0" applyFont="1"/>
    <xf numFmtId="164" fontId="19" fillId="0" borderId="9" xfId="0" applyNumberFormat="1" applyFont="1" applyBorder="1" applyAlignment="1">
      <alignment horizontal="center" vertical="center"/>
    </xf>
    <xf numFmtId="0" fontId="20" fillId="0" borderId="0" xfId="1" applyFont="1"/>
    <xf numFmtId="0" fontId="5" fillId="0" borderId="1" xfId="1" applyFont="1" applyBorder="1"/>
    <xf numFmtId="44" fontId="21" fillId="3" borderId="9" xfId="0" applyNumberFormat="1" applyFont="1" applyFill="1" applyBorder="1" applyAlignment="1">
      <alignment horizontal="left" vertical="center" wrapText="1"/>
    </xf>
    <xf numFmtId="44" fontId="22" fillId="3" borderId="9" xfId="0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44" fontId="19" fillId="0" borderId="9" xfId="0" applyNumberFormat="1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0" xfId="0" applyFont="1" applyAlignment="1"/>
    <xf numFmtId="0" fontId="0" fillId="0" borderId="0" xfId="0" applyAlignment="1"/>
    <xf numFmtId="0" fontId="25" fillId="6" borderId="16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44" fontId="1" fillId="7" borderId="21" xfId="0" applyNumberFormat="1" applyFont="1" applyFill="1" applyBorder="1" applyAlignment="1">
      <alignment horizontal="left" vertical="center" wrapText="1"/>
    </xf>
    <xf numFmtId="37" fontId="14" fillId="0" borderId="22" xfId="0" applyNumberFormat="1" applyFont="1" applyBorder="1" applyAlignment="1">
      <alignment horizontal="right" vertical="center"/>
    </xf>
    <xf numFmtId="39" fontId="14" fillId="0" borderId="22" xfId="0" applyNumberFormat="1" applyFont="1" applyBorder="1" applyAlignment="1">
      <alignment horizontal="right" vertical="center"/>
    </xf>
    <xf numFmtId="0" fontId="0" fillId="0" borderId="22" xfId="0" applyBorder="1"/>
    <xf numFmtId="44" fontId="14" fillId="0" borderId="21" xfId="0" applyNumberFormat="1" applyFont="1" applyBorder="1" applyAlignment="1">
      <alignment horizontal="right" vertical="center"/>
    </xf>
    <xf numFmtId="44" fontId="14" fillId="0" borderId="23" xfId="0" applyNumberFormat="1" applyFont="1" applyBorder="1" applyAlignment="1">
      <alignment horizontal="right" vertical="center"/>
    </xf>
    <xf numFmtId="44" fontId="14" fillId="0" borderId="24" xfId="0" applyNumberFormat="1" applyFont="1" applyBorder="1" applyAlignment="1">
      <alignment horizontal="right" vertical="center"/>
    </xf>
    <xf numFmtId="44" fontId="14" fillId="0" borderId="25" xfId="0" applyNumberFormat="1" applyFont="1" applyBorder="1" applyAlignment="1">
      <alignment horizontal="right" vertical="center"/>
    </xf>
    <xf numFmtId="0" fontId="0" fillId="0" borderId="25" xfId="0" applyBorder="1"/>
    <xf numFmtId="44" fontId="1" fillId="7" borderId="26" xfId="0" applyNumberFormat="1" applyFont="1" applyFill="1" applyBorder="1" applyAlignment="1">
      <alignment horizontal="left" vertical="center" wrapText="1"/>
    </xf>
    <xf numFmtId="37" fontId="14" fillId="0" borderId="9" xfId="0" applyNumberFormat="1" applyFont="1" applyBorder="1" applyAlignment="1">
      <alignment horizontal="right" vertical="center"/>
    </xf>
    <xf numFmtId="0" fontId="0" fillId="0" borderId="9" xfId="0" applyBorder="1"/>
    <xf numFmtId="44" fontId="14" fillId="0" borderId="8" xfId="0" applyNumberFormat="1" applyFont="1" applyBorder="1" applyAlignment="1">
      <alignment horizontal="right" vertical="center"/>
    </xf>
    <xf numFmtId="44" fontId="14" fillId="0" borderId="10" xfId="0" applyNumberFormat="1" applyFont="1" applyBorder="1" applyAlignment="1">
      <alignment horizontal="right" vertical="center"/>
    </xf>
    <xf numFmtId="44" fontId="14" fillId="0" borderId="27" xfId="0" applyNumberFormat="1" applyFont="1" applyBorder="1" applyAlignment="1">
      <alignment horizontal="right" vertical="center"/>
    </xf>
    <xf numFmtId="0" fontId="0" fillId="0" borderId="27" xfId="0" applyBorder="1"/>
    <xf numFmtId="39" fontId="14" fillId="0" borderId="9" xfId="0" applyNumberFormat="1" applyFont="1" applyBorder="1" applyAlignment="1">
      <alignment horizontal="right" vertical="center"/>
    </xf>
    <xf numFmtId="165" fontId="27" fillId="0" borderId="9" xfId="2" applyNumberFormat="1" applyFont="1" applyFill="1" applyBorder="1" applyAlignment="1">
      <alignment horizontal="center" vertical="center" wrapText="1"/>
    </xf>
    <xf numFmtId="165" fontId="27" fillId="0" borderId="9" xfId="0" applyNumberFormat="1" applyFont="1" applyFill="1" applyBorder="1" applyAlignment="1">
      <alignment horizontal="center" vertical="center" wrapText="1"/>
    </xf>
    <xf numFmtId="44" fontId="27" fillId="8" borderId="8" xfId="2" applyNumberFormat="1" applyFont="1" applyFill="1" applyBorder="1" applyAlignment="1">
      <alignment horizontal="center" vertical="center" wrapText="1"/>
    </xf>
    <xf numFmtId="44" fontId="27" fillId="8" borderId="9" xfId="2" applyNumberFormat="1" applyFont="1" applyFill="1" applyBorder="1" applyAlignment="1">
      <alignment horizontal="center" vertical="center" wrapText="1"/>
    </xf>
    <xf numFmtId="44" fontId="27" fillId="9" borderId="8" xfId="2" applyNumberFormat="1" applyFont="1" applyFill="1" applyBorder="1" applyAlignment="1">
      <alignment horizontal="center" vertical="center" wrapText="1"/>
    </xf>
    <xf numFmtId="44" fontId="27" fillId="9" borderId="9" xfId="2" applyNumberFormat="1" applyFont="1" applyFill="1" applyBorder="1" applyAlignment="1">
      <alignment horizontal="center" vertical="center" wrapText="1"/>
    </xf>
    <xf numFmtId="44" fontId="27" fillId="2" borderId="8" xfId="2" applyNumberFormat="1" applyFont="1" applyFill="1" applyBorder="1" applyAlignment="1">
      <alignment horizontal="center" vertical="center" wrapText="1"/>
    </xf>
    <xf numFmtId="44" fontId="27" fillId="2" borderId="9" xfId="2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/>
    </xf>
    <xf numFmtId="165" fontId="28" fillId="0" borderId="22" xfId="0" applyNumberFormat="1" applyFont="1" applyFill="1" applyBorder="1" applyAlignment="1">
      <alignment horizontal="center"/>
    </xf>
    <xf numFmtId="166" fontId="28" fillId="0" borderId="21" xfId="2" applyNumberFormat="1" applyFont="1" applyFill="1" applyBorder="1" applyAlignment="1">
      <alignment horizontal="center"/>
    </xf>
    <xf numFmtId="44" fontId="28" fillId="0" borderId="9" xfId="2" applyNumberFormat="1" applyFont="1" applyFill="1" applyBorder="1"/>
    <xf numFmtId="44" fontId="28" fillId="0" borderId="10" xfId="2" applyNumberFormat="1" applyFont="1" applyFill="1" applyBorder="1"/>
    <xf numFmtId="44" fontId="28" fillId="8" borderId="8" xfId="2" applyNumberFormat="1" applyFont="1" applyFill="1" applyBorder="1"/>
    <xf numFmtId="44" fontId="28" fillId="8" borderId="9" xfId="2" applyNumberFormat="1" applyFont="1" applyFill="1" applyBorder="1"/>
    <xf numFmtId="44" fontId="28" fillId="9" borderId="8" xfId="2" applyNumberFormat="1" applyFont="1" applyFill="1" applyBorder="1"/>
    <xf numFmtId="44" fontId="28" fillId="9" borderId="9" xfId="2" applyNumberFormat="1" applyFont="1" applyFill="1" applyBorder="1"/>
    <xf numFmtId="44" fontId="28" fillId="2" borderId="8" xfId="2" applyNumberFormat="1" applyFont="1" applyFill="1" applyBorder="1"/>
    <xf numFmtId="44" fontId="28" fillId="2" borderId="9" xfId="2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165" fontId="28" fillId="0" borderId="9" xfId="0" applyNumberFormat="1" applyFont="1" applyFill="1" applyBorder="1" applyAlignment="1">
      <alignment horizontal="center"/>
    </xf>
    <xf numFmtId="166" fontId="28" fillId="0" borderId="26" xfId="2" applyNumberFormat="1" applyFont="1" applyFill="1" applyBorder="1" applyAlignment="1">
      <alignment horizontal="center"/>
    </xf>
    <xf numFmtId="165" fontId="28" fillId="0" borderId="9" xfId="2" applyNumberFormat="1" applyFont="1" applyFill="1" applyBorder="1" applyAlignment="1">
      <alignment horizontal="center"/>
    </xf>
    <xf numFmtId="44" fontId="28" fillId="8" borderId="31" xfId="2" applyNumberFormat="1" applyFont="1" applyFill="1" applyBorder="1"/>
    <xf numFmtId="44" fontId="28" fillId="8" borderId="32" xfId="2" applyNumberFormat="1" applyFont="1" applyFill="1" applyBorder="1"/>
    <xf numFmtId="44" fontId="28" fillId="9" borderId="31" xfId="2" applyNumberFormat="1" applyFont="1" applyFill="1" applyBorder="1"/>
    <xf numFmtId="44" fontId="28" fillId="9" borderId="32" xfId="2" applyNumberFormat="1" applyFont="1" applyFill="1" applyBorder="1"/>
    <xf numFmtId="44" fontId="28" fillId="2" borderId="31" xfId="2" applyNumberFormat="1" applyFont="1" applyFill="1" applyBorder="1"/>
    <xf numFmtId="44" fontId="28" fillId="2" borderId="32" xfId="2" applyNumberFormat="1" applyFont="1" applyFill="1" applyBorder="1"/>
    <xf numFmtId="166" fontId="27" fillId="0" borderId="9" xfId="2" applyNumberFormat="1" applyFont="1" applyFill="1" applyBorder="1" applyAlignment="1">
      <alignment horizontal="center" vertical="center" wrapText="1"/>
    </xf>
    <xf numFmtId="44" fontId="27" fillId="0" borderId="9" xfId="2" applyNumberFormat="1" applyFont="1" applyFill="1" applyBorder="1" applyAlignment="1">
      <alignment horizontal="center" vertical="center" wrapText="1"/>
    </xf>
    <xf numFmtId="44" fontId="27" fillId="9" borderId="34" xfId="2" applyNumberFormat="1" applyFont="1" applyFill="1" applyBorder="1" applyAlignment="1">
      <alignment horizontal="center" vertical="center" wrapText="1"/>
    </xf>
    <xf numFmtId="44" fontId="27" fillId="9" borderId="35" xfId="2" applyNumberFormat="1" applyFont="1" applyFill="1" applyBorder="1" applyAlignment="1">
      <alignment horizontal="center" vertical="center" wrapText="1"/>
    </xf>
    <xf numFmtId="44" fontId="27" fillId="2" borderId="34" xfId="2" applyNumberFormat="1" applyFont="1" applyFill="1" applyBorder="1" applyAlignment="1">
      <alignment horizontal="center" vertical="center" wrapText="1"/>
    </xf>
    <xf numFmtId="44" fontId="27" fillId="2" borderId="35" xfId="2" applyNumberFormat="1" applyFont="1" applyFill="1" applyBorder="1" applyAlignment="1">
      <alignment horizontal="center" vertical="center" wrapText="1"/>
    </xf>
    <xf numFmtId="49" fontId="28" fillId="0" borderId="9" xfId="2" applyNumberFormat="1" applyFont="1" applyFill="1" applyBorder="1" applyAlignment="1">
      <alignment horizontal="center"/>
    </xf>
    <xf numFmtId="166" fontId="28" fillId="0" borderId="9" xfId="2" applyNumberFormat="1" applyFont="1" applyFill="1" applyBorder="1" applyAlignment="1">
      <alignment horizontal="center"/>
    </xf>
    <xf numFmtId="44" fontId="28" fillId="0" borderId="9" xfId="2" applyNumberFormat="1" applyFont="1" applyFill="1" applyBorder="1" applyProtection="1">
      <protection locked="0"/>
    </xf>
    <xf numFmtId="44" fontId="28" fillId="0" borderId="9" xfId="3" applyNumberFormat="1" applyFont="1" applyFill="1" applyBorder="1"/>
    <xf numFmtId="44" fontId="28" fillId="8" borderId="8" xfId="2" applyNumberFormat="1" applyFont="1" applyFill="1" applyBorder="1" applyProtection="1">
      <protection locked="0"/>
    </xf>
    <xf numFmtId="44" fontId="28" fillId="8" borderId="9" xfId="2" applyNumberFormat="1" applyFont="1" applyFill="1" applyBorder="1" applyProtection="1">
      <protection locked="0"/>
    </xf>
    <xf numFmtId="44" fontId="28" fillId="8" borderId="31" xfId="2" applyNumberFormat="1" applyFont="1" applyFill="1" applyBorder="1" applyProtection="1">
      <protection locked="0"/>
    </xf>
    <xf numFmtId="44" fontId="28" fillId="8" borderId="32" xfId="2" applyNumberFormat="1" applyFont="1" applyFill="1" applyBorder="1" applyProtection="1">
      <protection locked="0"/>
    </xf>
    <xf numFmtId="0" fontId="0" fillId="0" borderId="0" xfId="0" applyFill="1"/>
    <xf numFmtId="0" fontId="23" fillId="0" borderId="0" xfId="2" applyFont="1" applyFill="1" applyBorder="1" applyAlignment="1">
      <alignment horizontal="center"/>
    </xf>
    <xf numFmtId="0" fontId="0" fillId="0" borderId="0" xfId="0" applyFill="1" applyAlignment="1"/>
    <xf numFmtId="166" fontId="27" fillId="0" borderId="26" xfId="2" applyNumberFormat="1" applyFont="1" applyFill="1" applyBorder="1" applyAlignment="1">
      <alignment horizontal="center" vertical="center" wrapText="1"/>
    </xf>
    <xf numFmtId="0" fontId="23" fillId="0" borderId="0" xfId="1" applyFont="1"/>
    <xf numFmtId="0" fontId="23" fillId="0" borderId="33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44" fontId="27" fillId="8" borderId="34" xfId="2" applyNumberFormat="1" applyFont="1" applyFill="1" applyBorder="1" applyAlignment="1">
      <alignment horizontal="center" vertical="center" wrapText="1"/>
    </xf>
    <xf numFmtId="44" fontId="27" fillId="8" borderId="35" xfId="2" applyNumberFormat="1" applyFont="1" applyFill="1" applyBorder="1" applyAlignment="1">
      <alignment horizontal="center" vertical="center" wrapText="1"/>
    </xf>
    <xf numFmtId="44" fontId="27" fillId="0" borderId="10" xfId="2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left"/>
      <protection locked="0"/>
    </xf>
    <xf numFmtId="0" fontId="29" fillId="0" borderId="0" xfId="2" applyFont="1" applyFill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23" fillId="8" borderId="17" xfId="2" applyFont="1" applyFill="1" applyBorder="1" applyAlignment="1">
      <alignment horizontal="center" vertical="center" wrapText="1"/>
    </xf>
    <xf numFmtId="0" fontId="23" fillId="8" borderId="18" xfId="2" applyFont="1" applyFill="1" applyBorder="1" applyAlignment="1">
      <alignment horizontal="center" vertical="center" wrapText="1"/>
    </xf>
    <xf numFmtId="0" fontId="23" fillId="9" borderId="17" xfId="2" applyFont="1" applyFill="1" applyBorder="1" applyAlignment="1">
      <alignment horizontal="center" vertical="center" wrapText="1"/>
    </xf>
    <xf numFmtId="0" fontId="23" fillId="9" borderId="18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19" xfId="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3" fillId="8" borderId="28" xfId="2" applyFont="1" applyFill="1" applyBorder="1" applyAlignment="1">
      <alignment horizontal="center" vertical="center"/>
    </xf>
    <xf numFmtId="0" fontId="23" fillId="8" borderId="29" xfId="2" applyFont="1" applyFill="1" applyBorder="1" applyAlignment="1">
      <alignment horizontal="center" vertical="center"/>
    </xf>
    <xf numFmtId="0" fontId="23" fillId="9" borderId="28" xfId="2" applyFont="1" applyFill="1" applyBorder="1" applyAlignment="1">
      <alignment horizontal="center" vertical="center"/>
    </xf>
    <xf numFmtId="0" fontId="23" fillId="9" borderId="29" xfId="2" applyFont="1" applyFill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5">
    <cellStyle name="Currency 2" xfId="4"/>
    <cellStyle name="Normal" xfId="0" builtinId="0"/>
    <cellStyle name="Normal 2" xfId="2"/>
    <cellStyle name="Normal 2 2" xfId="3"/>
    <cellStyle name="Normal_SCH2&amp;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\Startup\2021\Administered%20Funds\Compression%20Costing\22-0XX%20Attachment%20B1%20-%204%20-%20Implementation%20Cost%20Calculation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-1 Summary "/>
      <sheetName val="B-2 $13 Compression "/>
      <sheetName val="B-3 $14 Compression"/>
      <sheetName val="B-4 $15 Compression"/>
      <sheetName val="Sheet1"/>
    </sheetNames>
    <sheetDataSet>
      <sheetData sheetId="0"/>
      <sheetData sheetId="1">
        <row r="26">
          <cell r="K26">
            <v>0</v>
          </cell>
        </row>
      </sheetData>
      <sheetData sheetId="2">
        <row r="26">
          <cell r="K26">
            <v>0</v>
          </cell>
        </row>
      </sheetData>
      <sheetData sheetId="3">
        <row r="26">
          <cell r="K2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0"/>
  <sheetViews>
    <sheetView showGridLines="0" tabSelected="1" zoomScale="85" zoomScaleNormal="85" workbookViewId="0">
      <selection activeCell="E27" sqref="E27"/>
    </sheetView>
  </sheetViews>
  <sheetFormatPr defaultColWidth="8" defaultRowHeight="12.75" x14ac:dyDescent="0.2"/>
  <cols>
    <col min="1" max="1" width="4.125" style="3" customWidth="1"/>
    <col min="2" max="2" width="0.75" style="52" customWidth="1"/>
    <col min="3" max="3" width="32.125" style="2" customWidth="1"/>
    <col min="4" max="4" width="1.125" style="3" customWidth="1"/>
    <col min="5" max="5" width="25.75" style="3" customWidth="1"/>
    <col min="6" max="6" width="1.125" style="3" customWidth="1"/>
    <col min="7" max="7" width="23.625" style="3" customWidth="1"/>
    <col min="8" max="8" width="1.125" style="3" customWidth="1"/>
    <col min="9" max="9" width="25.25" style="3" customWidth="1"/>
    <col min="10" max="10" width="1.25" style="3" customWidth="1"/>
    <col min="11" max="11" width="23.5" style="3" customWidth="1"/>
    <col min="12" max="12" width="1.75" style="3" customWidth="1"/>
    <col min="13" max="13" width="23.75" style="3" customWidth="1"/>
    <col min="14" max="14" width="1.125" style="3" customWidth="1"/>
    <col min="15" max="15" width="24" style="3" bestFit="1" customWidth="1"/>
    <col min="16" max="16" width="1.125" style="3" customWidth="1"/>
    <col min="17" max="17" width="24" style="3" customWidth="1"/>
    <col min="18" max="18" width="1.125" style="3" customWidth="1"/>
    <col min="19" max="19" width="23.5" style="3" customWidth="1"/>
    <col min="20" max="20" width="1.5" style="3" customWidth="1"/>
    <col min="21" max="21" width="24" style="3" customWidth="1"/>
    <col min="22" max="22" width="1.5" style="3" customWidth="1"/>
    <col min="23" max="23" width="8" style="3"/>
    <col min="24" max="24" width="8" style="3" customWidth="1"/>
    <col min="25" max="16384" width="8" style="3"/>
  </cols>
  <sheetData>
    <row r="1" spans="1:22" ht="18" x14ac:dyDescent="0.25">
      <c r="A1" s="129" t="s">
        <v>0</v>
      </c>
      <c r="B1" s="1"/>
    </row>
    <row r="2" spans="1:22" ht="6" customHeight="1" x14ac:dyDescent="0.25">
      <c r="B2" s="1"/>
    </row>
    <row r="3" spans="1:22" ht="21" x14ac:dyDescent="0.35">
      <c r="B3" s="135" t="s">
        <v>88</v>
      </c>
      <c r="C3" s="135"/>
      <c r="D3" s="135"/>
      <c r="E3" s="135"/>
      <c r="F3" s="135"/>
      <c r="G3" s="13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15.75" x14ac:dyDescent="0.25">
      <c r="B4" s="6"/>
      <c r="C4" s="7"/>
      <c r="D4" s="8"/>
      <c r="E4" s="8"/>
      <c r="F4" s="8"/>
      <c r="G4" s="8"/>
    </row>
    <row r="5" spans="1:22" s="5" customFormat="1" ht="5.25" customHeight="1" x14ac:dyDescent="0.25">
      <c r="B5" s="6"/>
      <c r="C5" s="7"/>
      <c r="D5" s="8"/>
      <c r="E5" s="8"/>
      <c r="F5" s="8"/>
      <c r="G5" s="8"/>
    </row>
    <row r="6" spans="1:22" s="5" customFormat="1" ht="16.5" thickBot="1" x14ac:dyDescent="0.3">
      <c r="B6" s="9"/>
      <c r="C6" s="10" t="s">
        <v>1</v>
      </c>
      <c r="D6" s="11"/>
      <c r="E6" s="11"/>
      <c r="F6" s="11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 t="s">
        <v>2</v>
      </c>
      <c r="V6" s="13"/>
    </row>
    <row r="7" spans="1:22" s="14" customFormat="1" ht="31.5" customHeight="1" thickBot="1" x14ac:dyDescent="0.3">
      <c r="B7" s="15"/>
      <c r="C7"/>
      <c r="D7"/>
      <c r="E7"/>
      <c r="F7"/>
      <c r="G7"/>
    </row>
    <row r="8" spans="1:22" s="16" customFormat="1" ht="112.5" customHeight="1" x14ac:dyDescent="0.25">
      <c r="B8" s="15"/>
      <c r="C8" s="17" t="s">
        <v>3</v>
      </c>
      <c r="D8" s="18"/>
      <c r="E8" s="19" t="s">
        <v>4</v>
      </c>
      <c r="F8" s="18"/>
      <c r="G8" s="20" t="s">
        <v>5</v>
      </c>
      <c r="H8" s="21"/>
      <c r="I8" s="17" t="s">
        <v>6</v>
      </c>
      <c r="J8" s="18"/>
      <c r="K8" s="19" t="s">
        <v>7</v>
      </c>
      <c r="L8" s="18"/>
      <c r="M8" s="20" t="s">
        <v>8</v>
      </c>
      <c r="N8" s="22"/>
      <c r="O8" s="17" t="s">
        <v>9</v>
      </c>
      <c r="P8" s="18"/>
      <c r="Q8" s="19" t="s">
        <v>10</v>
      </c>
      <c r="R8" s="18"/>
      <c r="S8" s="20" t="s">
        <v>11</v>
      </c>
      <c r="T8" s="21"/>
      <c r="U8" s="23" t="s">
        <v>12</v>
      </c>
    </row>
    <row r="9" spans="1:22" s="16" customFormat="1" ht="27.6" customHeight="1" x14ac:dyDescent="0.25">
      <c r="B9" s="15"/>
      <c r="C9" s="24">
        <v>0</v>
      </c>
      <c r="D9" s="25"/>
      <c r="E9" s="26">
        <f>'[1]B-2 $13 Compression '!K26</f>
        <v>0</v>
      </c>
      <c r="F9" s="27"/>
      <c r="G9" s="28">
        <f>C9+E9</f>
        <v>0</v>
      </c>
      <c r="H9" s="27"/>
      <c r="I9" s="24">
        <v>0</v>
      </c>
      <c r="J9" s="27"/>
      <c r="K9" s="26">
        <f>'[1]B-3 $14 Compression'!K26</f>
        <v>0</v>
      </c>
      <c r="L9" s="27"/>
      <c r="M9" s="28">
        <f>I9+K9</f>
        <v>0</v>
      </c>
      <c r="N9" s="29"/>
      <c r="O9" s="24">
        <v>0</v>
      </c>
      <c r="P9" s="27"/>
      <c r="Q9" s="26">
        <f>'[1]B-4 $15 Compression'!K26</f>
        <v>0</v>
      </c>
      <c r="R9" s="27"/>
      <c r="S9" s="28">
        <f>O9+Q9</f>
        <v>0</v>
      </c>
      <c r="T9" s="27"/>
      <c r="U9" s="30">
        <f>G9+M9+S9</f>
        <v>0</v>
      </c>
    </row>
    <row r="10" spans="1:22" ht="6" customHeight="1" thickBot="1" x14ac:dyDescent="0.3">
      <c r="B10" s="15"/>
      <c r="C10" s="31"/>
      <c r="D10" s="32"/>
      <c r="E10" s="33"/>
      <c r="F10" s="34"/>
      <c r="G10" s="35"/>
      <c r="H10" s="36"/>
      <c r="I10" s="31"/>
      <c r="J10" s="34"/>
      <c r="K10" s="35"/>
      <c r="L10" s="34"/>
      <c r="M10" s="35"/>
      <c r="N10" s="37"/>
      <c r="O10" s="31"/>
      <c r="P10" s="34"/>
      <c r="Q10" s="33"/>
      <c r="R10" s="34"/>
      <c r="S10" s="35"/>
      <c r="T10" s="36"/>
      <c r="U10" s="38"/>
    </row>
    <row r="11" spans="1:22" ht="19.899999999999999" customHeight="1" x14ac:dyDescent="0.25">
      <c r="B11" s="15"/>
      <c r="C11" s="39"/>
      <c r="D11" s="39"/>
      <c r="E11" s="39"/>
      <c r="F11" s="39"/>
      <c r="G11" s="3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5.5" customHeight="1" x14ac:dyDescent="0.2">
      <c r="A12" s="36"/>
      <c r="B12" s="40"/>
      <c r="C12" s="41" t="s">
        <v>13</v>
      </c>
      <c r="D12" s="42"/>
      <c r="E12" s="42" t="s">
        <v>14</v>
      </c>
      <c r="H12" s="14"/>
      <c r="J12" s="14"/>
      <c r="K12" s="14"/>
      <c r="L12" s="14"/>
      <c r="M12" s="14"/>
    </row>
    <row r="13" spans="1:22" s="47" customFormat="1" ht="37.5" x14ac:dyDescent="0.25">
      <c r="A13" s="43"/>
      <c r="B13" s="44"/>
      <c r="C13" s="45" t="s">
        <v>15</v>
      </c>
      <c r="D13"/>
      <c r="E13" s="46">
        <v>0</v>
      </c>
    </row>
    <row r="14" spans="1:22" ht="56.25" x14ac:dyDescent="0.25">
      <c r="A14" s="36"/>
      <c r="B14" s="40"/>
      <c r="C14" s="45" t="s">
        <v>16</v>
      </c>
      <c r="D14"/>
      <c r="E14" s="46">
        <v>0</v>
      </c>
    </row>
    <row r="15" spans="1:22" ht="37.5" x14ac:dyDescent="0.25">
      <c r="A15" s="36"/>
      <c r="B15" s="40"/>
      <c r="C15" s="48" t="s">
        <v>17</v>
      </c>
      <c r="D15" s="49"/>
      <c r="E15" s="50">
        <f>E13+E14</f>
        <v>0</v>
      </c>
    </row>
    <row r="16" spans="1:22" ht="6.75" customHeight="1" x14ac:dyDescent="0.25">
      <c r="A16" s="36"/>
      <c r="B16" s="40"/>
      <c r="C16" s="51"/>
    </row>
    <row r="17" spans="1:7" ht="33" customHeight="1" x14ac:dyDescent="0.25">
      <c r="A17" s="36"/>
      <c r="B17" s="40"/>
      <c r="C17" s="45" t="s">
        <v>18</v>
      </c>
      <c r="D17"/>
      <c r="E17" s="46">
        <v>0</v>
      </c>
    </row>
    <row r="18" spans="1:7" ht="37.5" x14ac:dyDescent="0.25">
      <c r="A18" s="36"/>
      <c r="B18" s="40"/>
      <c r="C18" s="48" t="s">
        <v>19</v>
      </c>
      <c r="D18" s="49"/>
      <c r="E18" s="50">
        <f>E15-E17</f>
        <v>0</v>
      </c>
    </row>
    <row r="19" spans="1:7" ht="6" customHeight="1" x14ac:dyDescent="0.25">
      <c r="A19" s="36"/>
      <c r="B19" s="40"/>
      <c r="C19" s="51"/>
    </row>
    <row r="20" spans="1:7" ht="42" customHeight="1" x14ac:dyDescent="0.25">
      <c r="C20" s="53" t="s">
        <v>20</v>
      </c>
      <c r="D20"/>
      <c r="E20" s="46">
        <f>E9</f>
        <v>0</v>
      </c>
    </row>
    <row r="21" spans="1:7" ht="36.75" customHeight="1" x14ac:dyDescent="0.2">
      <c r="C21" s="54" t="s">
        <v>21</v>
      </c>
      <c r="D21" s="55"/>
      <c r="E21" s="56">
        <f>E18-E20</f>
        <v>0</v>
      </c>
      <c r="F21" s="14"/>
      <c r="G21" s="14"/>
    </row>
    <row r="22" spans="1:7" ht="6.75" customHeight="1" x14ac:dyDescent="0.2">
      <c r="C22" s="57"/>
      <c r="D22" s="14"/>
      <c r="E22" s="14"/>
      <c r="F22" s="14"/>
      <c r="G22" s="14"/>
    </row>
    <row r="23" spans="1:7" ht="37.5" x14ac:dyDescent="0.25">
      <c r="C23" s="53" t="s">
        <v>22</v>
      </c>
      <c r="D23"/>
      <c r="E23" s="46">
        <f>K9</f>
        <v>0</v>
      </c>
      <c r="F23" s="14"/>
      <c r="G23" s="14"/>
    </row>
    <row r="24" spans="1:7" ht="41.25" customHeight="1" x14ac:dyDescent="0.2">
      <c r="C24" s="54" t="s">
        <v>21</v>
      </c>
      <c r="D24" s="55"/>
      <c r="E24" s="56">
        <f>E21-E23</f>
        <v>0</v>
      </c>
      <c r="F24" s="14"/>
      <c r="G24" s="14"/>
    </row>
    <row r="25" spans="1:7" ht="7.5" customHeight="1" x14ac:dyDescent="0.2">
      <c r="C25" s="57"/>
      <c r="D25" s="14"/>
      <c r="E25" s="14"/>
      <c r="F25" s="14"/>
      <c r="G25" s="14"/>
    </row>
    <row r="26" spans="1:7" ht="37.5" x14ac:dyDescent="0.25">
      <c r="C26" s="53" t="s">
        <v>23</v>
      </c>
      <c r="D26"/>
      <c r="E26" s="46">
        <f>Q9</f>
        <v>0</v>
      </c>
      <c r="F26" s="14"/>
      <c r="G26" s="14"/>
    </row>
    <row r="27" spans="1:7" ht="29.25" customHeight="1" x14ac:dyDescent="0.2">
      <c r="C27" s="54" t="s">
        <v>21</v>
      </c>
      <c r="D27" s="55"/>
      <c r="E27" s="56">
        <f>E24-E26</f>
        <v>0</v>
      </c>
      <c r="F27" s="14"/>
      <c r="G27" s="14"/>
    </row>
    <row r="28" spans="1:7" x14ac:dyDescent="0.2">
      <c r="C28" s="55"/>
      <c r="D28" s="14"/>
      <c r="E28" s="14"/>
      <c r="F28" s="14"/>
      <c r="G28" s="14"/>
    </row>
    <row r="29" spans="1:7" x14ac:dyDescent="0.2">
      <c r="C29" s="55"/>
      <c r="D29" s="14"/>
      <c r="E29" s="14"/>
      <c r="F29" s="14"/>
      <c r="G29" s="14"/>
    </row>
    <row r="30" spans="1:7" x14ac:dyDescent="0.2">
      <c r="C30" s="55"/>
      <c r="D30" s="14"/>
      <c r="E30" s="14"/>
      <c r="F30" s="14"/>
      <c r="G30" s="14"/>
    </row>
  </sheetData>
  <mergeCells count="1">
    <mergeCell ref="B3:G3"/>
  </mergeCells>
  <printOptions horizontalCentered="1"/>
  <pageMargins left="0.33" right="0.33" top="1" bottom="0.33" header="0.5" footer="0.33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L26"/>
  <sheetViews>
    <sheetView workbookViewId="0">
      <selection activeCell="F7" sqref="F7"/>
    </sheetView>
  </sheetViews>
  <sheetFormatPr defaultRowHeight="15.75" x14ac:dyDescent="0.25"/>
  <cols>
    <col min="1" max="1" width="2.75" customWidth="1"/>
    <col min="2" max="2" width="14.5" customWidth="1"/>
    <col min="3" max="3" width="11.375" customWidth="1"/>
    <col min="4" max="4" width="12.125" customWidth="1"/>
    <col min="5" max="5" width="8.625" customWidth="1"/>
    <col min="6" max="6" width="12.125" customWidth="1"/>
    <col min="7" max="7" width="10.125" customWidth="1"/>
    <col min="8" max="8" width="12.5" customWidth="1"/>
    <col min="9" max="10" width="13.75" customWidth="1"/>
    <col min="11" max="11" width="14" customWidth="1"/>
    <col min="12" max="12" width="13.75" customWidth="1"/>
  </cols>
  <sheetData>
    <row r="2" spans="2:12" ht="24.75" x14ac:dyDescent="0.5">
      <c r="B2" s="58" t="s">
        <v>24</v>
      </c>
    </row>
    <row r="3" spans="2:12" ht="16.5" thickBot="1" x14ac:dyDescent="0.3">
      <c r="E3" s="59"/>
    </row>
    <row r="4" spans="2:12" ht="30.75" thickBot="1" x14ac:dyDescent="0.3">
      <c r="B4" s="60" t="s">
        <v>25</v>
      </c>
      <c r="C4" s="60" t="s">
        <v>26</v>
      </c>
      <c r="D4" s="60" t="s">
        <v>26</v>
      </c>
      <c r="E4" s="61" t="s">
        <v>27</v>
      </c>
      <c r="F4" s="61" t="s">
        <v>28</v>
      </c>
      <c r="G4" s="61" t="s">
        <v>29</v>
      </c>
      <c r="H4" s="62" t="s">
        <v>30</v>
      </c>
      <c r="I4" s="61" t="s">
        <v>31</v>
      </c>
      <c r="J4" s="63" t="s">
        <v>32</v>
      </c>
      <c r="K4" s="64" t="s">
        <v>33</v>
      </c>
      <c r="L4" s="64" t="s">
        <v>34</v>
      </c>
    </row>
    <row r="5" spans="2:12" ht="17.25" x14ac:dyDescent="0.25">
      <c r="B5" s="65" t="s">
        <v>35</v>
      </c>
      <c r="C5" s="66">
        <v>27041</v>
      </c>
      <c r="D5" s="66">
        <v>27572.74</v>
      </c>
      <c r="E5" s="66"/>
      <c r="F5" s="67"/>
      <c r="G5" s="68"/>
      <c r="H5" s="69">
        <f>F5+G5</f>
        <v>0</v>
      </c>
      <c r="I5" s="70">
        <v>0</v>
      </c>
      <c r="J5" s="71">
        <v>0</v>
      </c>
      <c r="K5" s="72">
        <f>H5</f>
        <v>0</v>
      </c>
      <c r="L5" s="73"/>
    </row>
    <row r="6" spans="2:12" ht="17.25" x14ac:dyDescent="0.25">
      <c r="B6" s="74" t="s">
        <v>36</v>
      </c>
      <c r="C6" s="75">
        <v>27574</v>
      </c>
      <c r="D6" s="75">
        <v>29209</v>
      </c>
      <c r="E6" s="75"/>
      <c r="F6" s="67"/>
      <c r="G6" s="76"/>
      <c r="H6" s="69">
        <f t="shared" ref="H6:H26" si="0">F6+G6</f>
        <v>0</v>
      </c>
      <c r="I6" s="77">
        <v>0</v>
      </c>
      <c r="J6" s="78">
        <v>0</v>
      </c>
      <c r="K6" s="79">
        <f>H6+K5</f>
        <v>0</v>
      </c>
      <c r="L6" s="80"/>
    </row>
    <row r="7" spans="2:12" ht="17.25" x14ac:dyDescent="0.25">
      <c r="B7" s="74" t="s">
        <v>37</v>
      </c>
      <c r="C7" s="75">
        <v>29210</v>
      </c>
      <c r="D7" s="75">
        <v>30781</v>
      </c>
      <c r="E7" s="75"/>
      <c r="F7" s="67"/>
      <c r="G7" s="76"/>
      <c r="H7" s="69">
        <f t="shared" si="0"/>
        <v>0</v>
      </c>
      <c r="I7" s="77">
        <v>0</v>
      </c>
      <c r="J7" s="78">
        <v>0</v>
      </c>
      <c r="K7" s="79">
        <f t="shared" ref="K7:K26" si="1">H7+K6</f>
        <v>0</v>
      </c>
      <c r="L7" s="80"/>
    </row>
    <row r="8" spans="2:12" ht="17.25" x14ac:dyDescent="0.25">
      <c r="B8" s="74" t="s">
        <v>38</v>
      </c>
      <c r="C8" s="75">
        <v>30782</v>
      </c>
      <c r="D8" s="75">
        <v>32192</v>
      </c>
      <c r="E8" s="75"/>
      <c r="F8" s="67"/>
      <c r="G8" s="76"/>
      <c r="H8" s="69">
        <f t="shared" si="0"/>
        <v>0</v>
      </c>
      <c r="I8" s="77">
        <v>0</v>
      </c>
      <c r="J8" s="78">
        <v>0</v>
      </c>
      <c r="K8" s="79">
        <f t="shared" si="1"/>
        <v>0</v>
      </c>
      <c r="L8" s="80"/>
    </row>
    <row r="9" spans="2:12" ht="17.25" x14ac:dyDescent="0.25">
      <c r="B9" s="74" t="s">
        <v>39</v>
      </c>
      <c r="C9" s="75">
        <v>32193</v>
      </c>
      <c r="D9" s="75">
        <v>33911</v>
      </c>
      <c r="E9" s="75"/>
      <c r="F9" s="67"/>
      <c r="G9" s="76"/>
      <c r="H9" s="69">
        <f t="shared" si="0"/>
        <v>0</v>
      </c>
      <c r="I9" s="77">
        <v>0</v>
      </c>
      <c r="J9" s="78">
        <v>0</v>
      </c>
      <c r="K9" s="79">
        <f t="shared" si="1"/>
        <v>0</v>
      </c>
      <c r="L9" s="80"/>
    </row>
    <row r="10" spans="2:12" ht="17.25" x14ac:dyDescent="0.25">
      <c r="B10" s="74" t="s">
        <v>40</v>
      </c>
      <c r="C10" s="75">
        <v>33912</v>
      </c>
      <c r="D10" s="75">
        <v>35725</v>
      </c>
      <c r="E10" s="75"/>
      <c r="F10" s="67"/>
      <c r="G10" s="76"/>
      <c r="H10" s="69">
        <f t="shared" si="0"/>
        <v>0</v>
      </c>
      <c r="I10" s="77">
        <v>0</v>
      </c>
      <c r="J10" s="78">
        <v>0</v>
      </c>
      <c r="K10" s="79">
        <f t="shared" si="1"/>
        <v>0</v>
      </c>
      <c r="L10" s="80"/>
    </row>
    <row r="11" spans="2:12" ht="17.25" x14ac:dyDescent="0.25">
      <c r="B11" s="74" t="s">
        <v>41</v>
      </c>
      <c r="C11" s="75">
        <v>32726</v>
      </c>
      <c r="D11" s="75">
        <v>38928</v>
      </c>
      <c r="E11" s="75"/>
      <c r="F11" s="67"/>
      <c r="G11" s="76"/>
      <c r="H11" s="69">
        <f t="shared" si="0"/>
        <v>0</v>
      </c>
      <c r="I11" s="77">
        <v>0</v>
      </c>
      <c r="J11" s="78">
        <v>0</v>
      </c>
      <c r="K11" s="79">
        <f t="shared" si="1"/>
        <v>0</v>
      </c>
      <c r="L11" s="80"/>
    </row>
    <row r="12" spans="2:12" ht="17.25" x14ac:dyDescent="0.25">
      <c r="B12" s="74" t="s">
        <v>42</v>
      </c>
      <c r="C12" s="75">
        <v>38929</v>
      </c>
      <c r="D12" s="75">
        <v>42538.6</v>
      </c>
      <c r="E12" s="75"/>
      <c r="F12" s="67"/>
      <c r="G12" s="76"/>
      <c r="H12" s="69">
        <f t="shared" si="0"/>
        <v>0</v>
      </c>
      <c r="I12" s="77">
        <v>0</v>
      </c>
      <c r="J12" s="78">
        <v>0</v>
      </c>
      <c r="K12" s="79">
        <f t="shared" si="1"/>
        <v>0</v>
      </c>
      <c r="L12" s="80"/>
    </row>
    <row r="13" spans="2:12" ht="17.25" x14ac:dyDescent="0.25">
      <c r="B13" s="74" t="s">
        <v>43</v>
      </c>
      <c r="C13" s="75">
        <v>42540</v>
      </c>
      <c r="D13" s="75">
        <v>45786</v>
      </c>
      <c r="E13" s="75"/>
      <c r="F13" s="67"/>
      <c r="G13" s="76"/>
      <c r="H13" s="69">
        <f t="shared" si="0"/>
        <v>0</v>
      </c>
      <c r="I13" s="77">
        <v>0</v>
      </c>
      <c r="J13" s="78">
        <v>0</v>
      </c>
      <c r="K13" s="79">
        <f t="shared" si="1"/>
        <v>0</v>
      </c>
      <c r="L13" s="80"/>
    </row>
    <row r="14" spans="2:12" ht="17.25" x14ac:dyDescent="0.25">
      <c r="B14" s="74" t="s">
        <v>44</v>
      </c>
      <c r="C14" s="75">
        <v>45787</v>
      </c>
      <c r="D14" s="75">
        <v>50787</v>
      </c>
      <c r="E14" s="75"/>
      <c r="F14" s="67"/>
      <c r="G14" s="76"/>
      <c r="H14" s="69">
        <f t="shared" si="0"/>
        <v>0</v>
      </c>
      <c r="I14" s="77">
        <v>0</v>
      </c>
      <c r="J14" s="78">
        <v>0</v>
      </c>
      <c r="K14" s="79">
        <f t="shared" si="1"/>
        <v>0</v>
      </c>
      <c r="L14" s="80"/>
    </row>
    <row r="15" spans="2:12" ht="17.25" x14ac:dyDescent="0.25">
      <c r="B15" s="74" t="s">
        <v>45</v>
      </c>
      <c r="C15" s="75">
        <v>50788</v>
      </c>
      <c r="D15" s="75">
        <v>55788</v>
      </c>
      <c r="E15" s="75"/>
      <c r="F15" s="67"/>
      <c r="G15" s="76"/>
      <c r="H15" s="69">
        <f t="shared" si="0"/>
        <v>0</v>
      </c>
      <c r="I15" s="77">
        <v>0</v>
      </c>
      <c r="J15" s="78">
        <v>0</v>
      </c>
      <c r="K15" s="79">
        <f t="shared" si="1"/>
        <v>0</v>
      </c>
      <c r="L15" s="80"/>
    </row>
    <row r="16" spans="2:12" ht="17.25" x14ac:dyDescent="0.25">
      <c r="B16" s="74" t="s">
        <v>46</v>
      </c>
      <c r="C16" s="75">
        <v>55789</v>
      </c>
      <c r="D16" s="75">
        <v>60789</v>
      </c>
      <c r="E16" s="75"/>
      <c r="F16" s="67"/>
      <c r="G16" s="76"/>
      <c r="H16" s="69">
        <f t="shared" si="0"/>
        <v>0</v>
      </c>
      <c r="I16" s="77">
        <v>0</v>
      </c>
      <c r="J16" s="78">
        <v>0</v>
      </c>
      <c r="K16" s="79">
        <f t="shared" si="1"/>
        <v>0</v>
      </c>
      <c r="L16" s="80"/>
    </row>
    <row r="17" spans="2:12" ht="17.25" x14ac:dyDescent="0.25">
      <c r="B17" s="74" t="s">
        <v>47</v>
      </c>
      <c r="C17" s="75">
        <v>60790</v>
      </c>
      <c r="D17" s="75">
        <v>65790</v>
      </c>
      <c r="E17" s="75"/>
      <c r="F17" s="67"/>
      <c r="G17" s="76"/>
      <c r="H17" s="69">
        <f t="shared" si="0"/>
        <v>0</v>
      </c>
      <c r="I17" s="77">
        <v>0</v>
      </c>
      <c r="J17" s="78">
        <v>0</v>
      </c>
      <c r="K17" s="79">
        <f t="shared" si="1"/>
        <v>0</v>
      </c>
      <c r="L17" s="80"/>
    </row>
    <row r="18" spans="2:12" ht="17.25" x14ac:dyDescent="0.25">
      <c r="B18" s="74" t="s">
        <v>48</v>
      </c>
      <c r="C18" s="75">
        <v>65791</v>
      </c>
      <c r="D18" s="75">
        <v>70791</v>
      </c>
      <c r="E18" s="75"/>
      <c r="F18" s="67"/>
      <c r="G18" s="76"/>
      <c r="H18" s="69">
        <f t="shared" si="0"/>
        <v>0</v>
      </c>
      <c r="I18" s="77">
        <v>0</v>
      </c>
      <c r="J18" s="78">
        <v>0</v>
      </c>
      <c r="K18" s="79">
        <f t="shared" si="1"/>
        <v>0</v>
      </c>
      <c r="L18" s="80"/>
    </row>
    <row r="19" spans="2:12" ht="17.25" x14ac:dyDescent="0.25">
      <c r="B19" s="74" t="s">
        <v>49</v>
      </c>
      <c r="C19" s="75">
        <v>70792</v>
      </c>
      <c r="D19" s="75">
        <v>75792</v>
      </c>
      <c r="E19" s="75"/>
      <c r="F19" s="67"/>
      <c r="G19" s="76"/>
      <c r="H19" s="69">
        <f t="shared" si="0"/>
        <v>0</v>
      </c>
      <c r="I19" s="77">
        <v>0</v>
      </c>
      <c r="J19" s="78">
        <v>0</v>
      </c>
      <c r="K19" s="79">
        <f t="shared" si="1"/>
        <v>0</v>
      </c>
      <c r="L19" s="80"/>
    </row>
    <row r="20" spans="2:12" ht="17.25" x14ac:dyDescent="0.25">
      <c r="B20" s="74" t="s">
        <v>50</v>
      </c>
      <c r="C20" s="75">
        <v>75793</v>
      </c>
      <c r="D20" s="75">
        <v>80793</v>
      </c>
      <c r="E20" s="75"/>
      <c r="F20" s="67"/>
      <c r="G20" s="76"/>
      <c r="H20" s="69">
        <f t="shared" si="0"/>
        <v>0</v>
      </c>
      <c r="I20" s="77">
        <v>0</v>
      </c>
      <c r="J20" s="78">
        <v>0</v>
      </c>
      <c r="K20" s="79">
        <f t="shared" si="1"/>
        <v>0</v>
      </c>
      <c r="L20" s="80"/>
    </row>
    <row r="21" spans="2:12" ht="17.25" x14ac:dyDescent="0.25">
      <c r="B21" s="74" t="s">
        <v>51</v>
      </c>
      <c r="C21" s="75">
        <v>80794</v>
      </c>
      <c r="D21" s="75">
        <v>85794</v>
      </c>
      <c r="E21" s="75"/>
      <c r="F21" s="67"/>
      <c r="G21" s="76"/>
      <c r="H21" s="69">
        <f t="shared" si="0"/>
        <v>0</v>
      </c>
      <c r="I21" s="77">
        <v>0</v>
      </c>
      <c r="J21" s="78">
        <v>0</v>
      </c>
      <c r="K21" s="79">
        <f t="shared" si="1"/>
        <v>0</v>
      </c>
      <c r="L21" s="80"/>
    </row>
    <row r="22" spans="2:12" ht="17.25" x14ac:dyDescent="0.25">
      <c r="B22" s="74" t="s">
        <v>52</v>
      </c>
      <c r="C22" s="75">
        <v>85795</v>
      </c>
      <c r="D22" s="75">
        <v>90795</v>
      </c>
      <c r="E22" s="75"/>
      <c r="F22" s="67"/>
      <c r="G22" s="76"/>
      <c r="H22" s="69">
        <f t="shared" si="0"/>
        <v>0</v>
      </c>
      <c r="I22" s="77">
        <v>0</v>
      </c>
      <c r="J22" s="78">
        <v>0</v>
      </c>
      <c r="K22" s="79">
        <f t="shared" si="1"/>
        <v>0</v>
      </c>
      <c r="L22" s="80"/>
    </row>
    <row r="23" spans="2:12" ht="17.25" x14ac:dyDescent="0.25">
      <c r="B23" s="74" t="s">
        <v>53</v>
      </c>
      <c r="C23" s="75">
        <v>90796</v>
      </c>
      <c r="D23" s="75">
        <v>95796</v>
      </c>
      <c r="E23" s="75"/>
      <c r="F23" s="67"/>
      <c r="G23" s="76"/>
      <c r="H23" s="69">
        <f t="shared" si="0"/>
        <v>0</v>
      </c>
      <c r="I23" s="77">
        <v>0</v>
      </c>
      <c r="J23" s="78">
        <v>0</v>
      </c>
      <c r="K23" s="79">
        <f t="shared" si="1"/>
        <v>0</v>
      </c>
      <c r="L23" s="80"/>
    </row>
    <row r="24" spans="2:12" ht="17.25" x14ac:dyDescent="0.25">
      <c r="B24" s="74" t="s">
        <v>54</v>
      </c>
      <c r="C24" s="75">
        <v>95797</v>
      </c>
      <c r="D24" s="75">
        <v>100797</v>
      </c>
      <c r="E24" s="75"/>
      <c r="F24" s="67"/>
      <c r="G24" s="76"/>
      <c r="H24" s="69">
        <f t="shared" si="0"/>
        <v>0</v>
      </c>
      <c r="I24" s="77">
        <v>0</v>
      </c>
      <c r="J24" s="78">
        <v>0</v>
      </c>
      <c r="K24" s="79">
        <f t="shared" si="1"/>
        <v>0</v>
      </c>
      <c r="L24" s="80"/>
    </row>
    <row r="25" spans="2:12" ht="17.25" x14ac:dyDescent="0.25">
      <c r="B25" s="74" t="s">
        <v>55</v>
      </c>
      <c r="C25" s="75">
        <v>100798</v>
      </c>
      <c r="D25" s="75">
        <v>105798</v>
      </c>
      <c r="E25" s="75"/>
      <c r="F25" s="67"/>
      <c r="G25" s="76"/>
      <c r="H25" s="69">
        <f t="shared" si="0"/>
        <v>0</v>
      </c>
      <c r="I25" s="77">
        <v>0</v>
      </c>
      <c r="J25" s="78">
        <v>0</v>
      </c>
      <c r="K25" s="79">
        <f t="shared" si="1"/>
        <v>0</v>
      </c>
      <c r="L25" s="80"/>
    </row>
    <row r="26" spans="2:12" ht="17.25" x14ac:dyDescent="0.25">
      <c r="B26" s="74" t="s">
        <v>56</v>
      </c>
      <c r="C26" s="75">
        <v>105799</v>
      </c>
      <c r="D26" s="75">
        <v>110799</v>
      </c>
      <c r="E26" s="75"/>
      <c r="F26" s="81"/>
      <c r="G26" s="76"/>
      <c r="H26" s="69">
        <f t="shared" si="0"/>
        <v>0</v>
      </c>
      <c r="I26" s="77">
        <v>0</v>
      </c>
      <c r="J26" s="78">
        <v>0</v>
      </c>
      <c r="K26" s="79">
        <f t="shared" si="1"/>
        <v>0</v>
      </c>
      <c r="L26" s="80"/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L26"/>
  <sheetViews>
    <sheetView workbookViewId="0">
      <selection activeCell="H5" sqref="H5"/>
    </sheetView>
  </sheetViews>
  <sheetFormatPr defaultRowHeight="15.75" x14ac:dyDescent="0.25"/>
  <cols>
    <col min="1" max="1" width="2.75" customWidth="1"/>
    <col min="2" max="2" width="12.75" customWidth="1"/>
    <col min="3" max="3" width="11.375" customWidth="1"/>
    <col min="4" max="4" width="12.125" customWidth="1"/>
    <col min="5" max="5" width="8.5" customWidth="1"/>
    <col min="6" max="6" width="11" customWidth="1"/>
    <col min="7" max="7" width="9.75" customWidth="1"/>
    <col min="8" max="8" width="12.5" customWidth="1"/>
    <col min="9" max="10" width="13.75" customWidth="1"/>
    <col min="11" max="11" width="14" customWidth="1"/>
    <col min="12" max="12" width="12.375" customWidth="1"/>
  </cols>
  <sheetData>
    <row r="2" spans="2:12" ht="24.75" x14ac:dyDescent="0.5">
      <c r="B2" s="58" t="s">
        <v>57</v>
      </c>
    </row>
    <row r="3" spans="2:12" ht="16.5" thickBot="1" x14ac:dyDescent="0.3">
      <c r="E3" s="59"/>
    </row>
    <row r="4" spans="2:12" ht="45.75" thickBot="1" x14ac:dyDescent="0.3">
      <c r="B4" s="60" t="s">
        <v>25</v>
      </c>
      <c r="C4" s="60" t="s">
        <v>26</v>
      </c>
      <c r="D4" s="60" t="s">
        <v>26</v>
      </c>
      <c r="E4" s="61" t="s">
        <v>27</v>
      </c>
      <c r="F4" s="61" t="s">
        <v>28</v>
      </c>
      <c r="G4" s="61" t="s">
        <v>29</v>
      </c>
      <c r="H4" s="62" t="s">
        <v>30</v>
      </c>
      <c r="I4" s="61" t="s">
        <v>31</v>
      </c>
      <c r="J4" s="63" t="s">
        <v>32</v>
      </c>
      <c r="K4" s="64" t="s">
        <v>33</v>
      </c>
      <c r="L4" s="64" t="s">
        <v>34</v>
      </c>
    </row>
    <row r="5" spans="2:12" ht="17.25" x14ac:dyDescent="0.25">
      <c r="B5" s="65" t="s">
        <v>35</v>
      </c>
      <c r="C5" s="66">
        <v>29120</v>
      </c>
      <c r="D5" s="66">
        <v>29652.74</v>
      </c>
      <c r="E5" s="66"/>
      <c r="F5" s="67"/>
      <c r="G5" s="68"/>
      <c r="H5" s="69">
        <f>F5+G5</f>
        <v>0</v>
      </c>
      <c r="I5" s="70">
        <v>0</v>
      </c>
      <c r="J5" s="71">
        <v>0</v>
      </c>
      <c r="K5" s="72">
        <f>H5</f>
        <v>0</v>
      </c>
      <c r="L5" s="73"/>
    </row>
    <row r="6" spans="2:12" ht="17.25" x14ac:dyDescent="0.25">
      <c r="B6" s="74" t="s">
        <v>36</v>
      </c>
      <c r="C6" s="75">
        <v>29654</v>
      </c>
      <c r="D6" s="75">
        <v>31288.66</v>
      </c>
      <c r="E6" s="75"/>
      <c r="F6" s="67"/>
      <c r="G6" s="76"/>
      <c r="H6" s="69">
        <f t="shared" ref="H6:H26" si="0">F6+G6</f>
        <v>0</v>
      </c>
      <c r="I6" s="77">
        <v>0</v>
      </c>
      <c r="J6" s="78">
        <v>0</v>
      </c>
      <c r="K6" s="79">
        <f>H6+K5</f>
        <v>0</v>
      </c>
      <c r="L6" s="80"/>
    </row>
    <row r="7" spans="2:12" ht="17.25" x14ac:dyDescent="0.25">
      <c r="B7" s="74" t="s">
        <v>37</v>
      </c>
      <c r="C7" s="75">
        <v>31290</v>
      </c>
      <c r="D7" s="75">
        <v>32860.879999999997</v>
      </c>
      <c r="E7" s="75"/>
      <c r="F7" s="67"/>
      <c r="G7" s="76"/>
      <c r="H7" s="69">
        <f t="shared" si="0"/>
        <v>0</v>
      </c>
      <c r="I7" s="77">
        <v>0</v>
      </c>
      <c r="J7" s="78">
        <v>0</v>
      </c>
      <c r="K7" s="79">
        <f t="shared" ref="K7:K24" si="1">H7+K6</f>
        <v>0</v>
      </c>
      <c r="L7" s="80"/>
    </row>
    <row r="8" spans="2:12" ht="17.25" x14ac:dyDescent="0.25">
      <c r="B8" s="74" t="s">
        <v>38</v>
      </c>
      <c r="C8" s="75">
        <v>32862</v>
      </c>
      <c r="D8" s="75">
        <v>34271.64</v>
      </c>
      <c r="E8" s="75"/>
      <c r="F8" s="67"/>
      <c r="G8" s="76"/>
      <c r="H8" s="69">
        <f t="shared" si="0"/>
        <v>0</v>
      </c>
      <c r="I8" s="77">
        <v>0</v>
      </c>
      <c r="J8" s="78">
        <v>0</v>
      </c>
      <c r="K8" s="79">
        <f t="shared" si="1"/>
        <v>0</v>
      </c>
      <c r="L8" s="80"/>
    </row>
    <row r="9" spans="2:12" ht="17.25" x14ac:dyDescent="0.25">
      <c r="B9" s="74" t="s">
        <v>39</v>
      </c>
      <c r="C9" s="75">
        <v>34273</v>
      </c>
      <c r="D9" s="75">
        <v>35991.019999999997</v>
      </c>
      <c r="E9" s="75"/>
      <c r="F9" s="67"/>
      <c r="G9" s="76"/>
      <c r="H9" s="69">
        <f t="shared" si="0"/>
        <v>0</v>
      </c>
      <c r="I9" s="77">
        <v>0</v>
      </c>
      <c r="J9" s="78">
        <v>0</v>
      </c>
      <c r="K9" s="79">
        <f t="shared" si="1"/>
        <v>0</v>
      </c>
      <c r="L9" s="80"/>
    </row>
    <row r="10" spans="2:12" ht="17.25" x14ac:dyDescent="0.25">
      <c r="B10" s="74" t="s">
        <v>40</v>
      </c>
      <c r="C10" s="75">
        <v>35992</v>
      </c>
      <c r="D10" s="75">
        <v>37804.519999999997</v>
      </c>
      <c r="E10" s="75"/>
      <c r="F10" s="67"/>
      <c r="G10" s="76"/>
      <c r="H10" s="69">
        <f t="shared" si="0"/>
        <v>0</v>
      </c>
      <c r="I10" s="77">
        <v>0</v>
      </c>
      <c r="J10" s="78">
        <v>0</v>
      </c>
      <c r="K10" s="79">
        <f t="shared" si="1"/>
        <v>0</v>
      </c>
      <c r="L10" s="80"/>
    </row>
    <row r="11" spans="2:12" ht="17.25" x14ac:dyDescent="0.25">
      <c r="B11" s="74" t="s">
        <v>41</v>
      </c>
      <c r="C11" s="75">
        <v>37806</v>
      </c>
      <c r="D11" s="75">
        <v>41007.75</v>
      </c>
      <c r="E11" s="75"/>
      <c r="F11" s="67"/>
      <c r="G11" s="76"/>
      <c r="H11" s="69">
        <f t="shared" si="0"/>
        <v>0</v>
      </c>
      <c r="I11" s="77">
        <v>0</v>
      </c>
      <c r="J11" s="78">
        <v>0</v>
      </c>
      <c r="K11" s="79">
        <f t="shared" si="1"/>
        <v>0</v>
      </c>
      <c r="L11" s="80"/>
    </row>
    <row r="12" spans="2:12" ht="17.25" x14ac:dyDescent="0.25">
      <c r="B12" s="74" t="s">
        <v>42</v>
      </c>
      <c r="C12" s="75">
        <v>41009</v>
      </c>
      <c r="D12" s="75">
        <v>44618.6</v>
      </c>
      <c r="E12" s="75"/>
      <c r="F12" s="67"/>
      <c r="G12" s="76"/>
      <c r="H12" s="69">
        <f t="shared" si="0"/>
        <v>0</v>
      </c>
      <c r="I12" s="77">
        <v>0</v>
      </c>
      <c r="J12" s="78">
        <v>0</v>
      </c>
      <c r="K12" s="79">
        <f t="shared" si="1"/>
        <v>0</v>
      </c>
      <c r="L12" s="80"/>
    </row>
    <row r="13" spans="2:12" ht="17.25" x14ac:dyDescent="0.25">
      <c r="B13" s="74" t="s">
        <v>43</v>
      </c>
      <c r="C13" s="75">
        <v>44620</v>
      </c>
      <c r="D13" s="75">
        <v>47866</v>
      </c>
      <c r="E13" s="75"/>
      <c r="F13" s="67"/>
      <c r="G13" s="76"/>
      <c r="H13" s="69">
        <f t="shared" si="0"/>
        <v>0</v>
      </c>
      <c r="I13" s="77">
        <v>0</v>
      </c>
      <c r="J13" s="78">
        <v>0</v>
      </c>
      <c r="K13" s="79">
        <f t="shared" si="1"/>
        <v>0</v>
      </c>
      <c r="L13" s="80"/>
    </row>
    <row r="14" spans="2:12" ht="17.25" x14ac:dyDescent="0.25">
      <c r="B14" s="74" t="s">
        <v>44</v>
      </c>
      <c r="C14" s="75">
        <v>47867</v>
      </c>
      <c r="D14" s="75">
        <f t="shared" ref="D14:D26" si="2">C14+5000</f>
        <v>52867</v>
      </c>
      <c r="E14" s="75"/>
      <c r="F14" s="67"/>
      <c r="G14" s="76"/>
      <c r="H14" s="69">
        <f t="shared" si="0"/>
        <v>0</v>
      </c>
      <c r="I14" s="77">
        <v>0</v>
      </c>
      <c r="J14" s="78">
        <v>0</v>
      </c>
      <c r="K14" s="79">
        <f t="shared" si="1"/>
        <v>0</v>
      </c>
      <c r="L14" s="80"/>
    </row>
    <row r="15" spans="2:12" ht="17.25" x14ac:dyDescent="0.25">
      <c r="B15" s="74" t="s">
        <v>45</v>
      </c>
      <c r="C15" s="75">
        <v>52868</v>
      </c>
      <c r="D15" s="75">
        <f t="shared" si="2"/>
        <v>57868</v>
      </c>
      <c r="E15" s="75"/>
      <c r="F15" s="67"/>
      <c r="G15" s="76"/>
      <c r="H15" s="69">
        <f t="shared" si="0"/>
        <v>0</v>
      </c>
      <c r="I15" s="77">
        <v>0</v>
      </c>
      <c r="J15" s="78">
        <v>0</v>
      </c>
      <c r="K15" s="79">
        <f t="shared" si="1"/>
        <v>0</v>
      </c>
      <c r="L15" s="80"/>
    </row>
    <row r="16" spans="2:12" ht="17.25" x14ac:dyDescent="0.25">
      <c r="B16" s="74" t="s">
        <v>46</v>
      </c>
      <c r="C16" s="75">
        <v>57869</v>
      </c>
      <c r="D16" s="75">
        <f t="shared" si="2"/>
        <v>62869</v>
      </c>
      <c r="E16" s="75"/>
      <c r="F16" s="67"/>
      <c r="G16" s="76"/>
      <c r="H16" s="69">
        <f t="shared" si="0"/>
        <v>0</v>
      </c>
      <c r="I16" s="77">
        <v>0</v>
      </c>
      <c r="J16" s="78">
        <v>0</v>
      </c>
      <c r="K16" s="79">
        <f t="shared" si="1"/>
        <v>0</v>
      </c>
      <c r="L16" s="80"/>
    </row>
    <row r="17" spans="2:12" ht="17.25" x14ac:dyDescent="0.25">
      <c r="B17" s="74" t="s">
        <v>47</v>
      </c>
      <c r="C17" s="75">
        <v>62870</v>
      </c>
      <c r="D17" s="75">
        <f t="shared" si="2"/>
        <v>67870</v>
      </c>
      <c r="E17" s="75"/>
      <c r="F17" s="67"/>
      <c r="G17" s="76"/>
      <c r="H17" s="69">
        <f t="shared" si="0"/>
        <v>0</v>
      </c>
      <c r="I17" s="77">
        <v>0</v>
      </c>
      <c r="J17" s="78">
        <v>0</v>
      </c>
      <c r="K17" s="79">
        <f t="shared" si="1"/>
        <v>0</v>
      </c>
      <c r="L17" s="80"/>
    </row>
    <row r="18" spans="2:12" ht="17.25" x14ac:dyDescent="0.25">
      <c r="B18" s="74" t="s">
        <v>48</v>
      </c>
      <c r="C18" s="75">
        <v>67871</v>
      </c>
      <c r="D18" s="75">
        <f t="shared" si="2"/>
        <v>72871</v>
      </c>
      <c r="E18" s="75"/>
      <c r="F18" s="67"/>
      <c r="G18" s="76"/>
      <c r="H18" s="69">
        <f t="shared" si="0"/>
        <v>0</v>
      </c>
      <c r="I18" s="77">
        <v>0</v>
      </c>
      <c r="J18" s="78">
        <v>0</v>
      </c>
      <c r="K18" s="79">
        <f t="shared" si="1"/>
        <v>0</v>
      </c>
      <c r="L18" s="80"/>
    </row>
    <row r="19" spans="2:12" ht="17.25" x14ac:dyDescent="0.25">
      <c r="B19" s="74" t="s">
        <v>49</v>
      </c>
      <c r="C19" s="75">
        <v>72872</v>
      </c>
      <c r="D19" s="75">
        <f t="shared" si="2"/>
        <v>77872</v>
      </c>
      <c r="E19" s="75"/>
      <c r="F19" s="67"/>
      <c r="G19" s="76"/>
      <c r="H19" s="69">
        <f t="shared" si="0"/>
        <v>0</v>
      </c>
      <c r="I19" s="77">
        <v>0</v>
      </c>
      <c r="J19" s="78">
        <v>0</v>
      </c>
      <c r="K19" s="79">
        <f t="shared" si="1"/>
        <v>0</v>
      </c>
      <c r="L19" s="80"/>
    </row>
    <row r="20" spans="2:12" ht="17.25" x14ac:dyDescent="0.25">
      <c r="B20" s="74" t="s">
        <v>50</v>
      </c>
      <c r="C20" s="75">
        <v>77873</v>
      </c>
      <c r="D20" s="75">
        <f t="shared" si="2"/>
        <v>82873</v>
      </c>
      <c r="E20" s="75"/>
      <c r="F20" s="67"/>
      <c r="G20" s="76"/>
      <c r="H20" s="69">
        <f t="shared" si="0"/>
        <v>0</v>
      </c>
      <c r="I20" s="77">
        <v>0</v>
      </c>
      <c r="J20" s="78">
        <v>0</v>
      </c>
      <c r="K20" s="79">
        <f t="shared" si="1"/>
        <v>0</v>
      </c>
      <c r="L20" s="80"/>
    </row>
    <row r="21" spans="2:12" ht="17.25" x14ac:dyDescent="0.25">
      <c r="B21" s="74" t="s">
        <v>51</v>
      </c>
      <c r="C21" s="75">
        <v>82874</v>
      </c>
      <c r="D21" s="75">
        <f t="shared" si="2"/>
        <v>87874</v>
      </c>
      <c r="E21" s="75"/>
      <c r="F21" s="67"/>
      <c r="G21" s="76"/>
      <c r="H21" s="69">
        <f t="shared" si="0"/>
        <v>0</v>
      </c>
      <c r="I21" s="77">
        <v>0</v>
      </c>
      <c r="J21" s="78">
        <v>0</v>
      </c>
      <c r="K21" s="79">
        <f t="shared" si="1"/>
        <v>0</v>
      </c>
      <c r="L21" s="80"/>
    </row>
    <row r="22" spans="2:12" ht="17.25" x14ac:dyDescent="0.25">
      <c r="B22" s="74" t="s">
        <v>52</v>
      </c>
      <c r="C22" s="75">
        <v>87875</v>
      </c>
      <c r="D22" s="75">
        <f t="shared" si="2"/>
        <v>92875</v>
      </c>
      <c r="E22" s="75"/>
      <c r="F22" s="67"/>
      <c r="G22" s="76"/>
      <c r="H22" s="69">
        <f t="shared" si="0"/>
        <v>0</v>
      </c>
      <c r="I22" s="77">
        <v>0</v>
      </c>
      <c r="J22" s="78">
        <v>0</v>
      </c>
      <c r="K22" s="79">
        <f t="shared" si="1"/>
        <v>0</v>
      </c>
      <c r="L22" s="80"/>
    </row>
    <row r="23" spans="2:12" ht="17.25" x14ac:dyDescent="0.25">
      <c r="B23" s="74" t="s">
        <v>53</v>
      </c>
      <c r="C23" s="75">
        <v>92876</v>
      </c>
      <c r="D23" s="75">
        <f t="shared" si="2"/>
        <v>97876</v>
      </c>
      <c r="E23" s="75"/>
      <c r="F23" s="67"/>
      <c r="G23" s="76"/>
      <c r="H23" s="69">
        <f t="shared" si="0"/>
        <v>0</v>
      </c>
      <c r="I23" s="77">
        <v>0</v>
      </c>
      <c r="J23" s="78">
        <v>0</v>
      </c>
      <c r="K23" s="79">
        <f t="shared" si="1"/>
        <v>0</v>
      </c>
      <c r="L23" s="80"/>
    </row>
    <row r="24" spans="2:12" ht="17.25" x14ac:dyDescent="0.25">
      <c r="B24" s="74" t="s">
        <v>54</v>
      </c>
      <c r="C24" s="75">
        <v>97877</v>
      </c>
      <c r="D24" s="75">
        <f t="shared" si="2"/>
        <v>102877</v>
      </c>
      <c r="E24" s="75"/>
      <c r="F24" s="67"/>
      <c r="G24" s="76"/>
      <c r="H24" s="69">
        <f t="shared" si="0"/>
        <v>0</v>
      </c>
      <c r="I24" s="77">
        <v>0</v>
      </c>
      <c r="J24" s="78">
        <v>0</v>
      </c>
      <c r="K24" s="79">
        <f t="shared" si="1"/>
        <v>0</v>
      </c>
      <c r="L24" s="80"/>
    </row>
    <row r="25" spans="2:12" ht="17.25" x14ac:dyDescent="0.25">
      <c r="B25" s="74" t="s">
        <v>55</v>
      </c>
      <c r="C25" s="75">
        <v>102878</v>
      </c>
      <c r="D25" s="75">
        <f t="shared" si="2"/>
        <v>107878</v>
      </c>
      <c r="E25" s="75"/>
      <c r="F25" s="67"/>
      <c r="G25" s="76"/>
      <c r="H25" s="69">
        <f t="shared" si="0"/>
        <v>0</v>
      </c>
      <c r="I25" s="77">
        <v>0</v>
      </c>
      <c r="J25" s="78">
        <v>0</v>
      </c>
      <c r="K25" s="79">
        <f>H25+K24</f>
        <v>0</v>
      </c>
      <c r="L25" s="80"/>
    </row>
    <row r="26" spans="2:12" ht="17.25" x14ac:dyDescent="0.25">
      <c r="B26" s="74" t="s">
        <v>56</v>
      </c>
      <c r="C26" s="75">
        <v>107879</v>
      </c>
      <c r="D26" s="75">
        <f t="shared" si="2"/>
        <v>112879</v>
      </c>
      <c r="E26" s="75"/>
      <c r="F26" s="81"/>
      <c r="G26" s="76"/>
      <c r="H26" s="69">
        <f t="shared" si="0"/>
        <v>0</v>
      </c>
      <c r="I26" s="77">
        <v>0</v>
      </c>
      <c r="J26" s="78">
        <v>0</v>
      </c>
      <c r="K26" s="79">
        <f>H26+K25</f>
        <v>0</v>
      </c>
      <c r="L26" s="80"/>
    </row>
  </sheetData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L26"/>
  <sheetViews>
    <sheetView workbookViewId="0">
      <selection activeCell="H11" sqref="H11"/>
    </sheetView>
  </sheetViews>
  <sheetFormatPr defaultRowHeight="15.75" x14ac:dyDescent="0.25"/>
  <cols>
    <col min="1" max="1" width="2.75" customWidth="1"/>
    <col min="2" max="2" width="14.5" customWidth="1"/>
    <col min="3" max="3" width="11.375" customWidth="1"/>
    <col min="4" max="4" width="12.125" customWidth="1"/>
    <col min="5" max="5" width="8.625" customWidth="1"/>
    <col min="6" max="6" width="12.125" customWidth="1"/>
    <col min="7" max="7" width="10.125" customWidth="1"/>
    <col min="8" max="8" width="12.5" customWidth="1"/>
    <col min="9" max="10" width="13.75" customWidth="1"/>
    <col min="11" max="11" width="14" customWidth="1"/>
    <col min="12" max="12" width="13.75" customWidth="1"/>
  </cols>
  <sheetData>
    <row r="2" spans="2:12" ht="24.75" x14ac:dyDescent="0.5">
      <c r="B2" s="58" t="s">
        <v>58</v>
      </c>
    </row>
    <row r="3" spans="2:12" ht="16.5" thickBot="1" x14ac:dyDescent="0.3">
      <c r="E3" s="59"/>
    </row>
    <row r="4" spans="2:12" ht="30.75" thickBot="1" x14ac:dyDescent="0.3">
      <c r="B4" s="60" t="s">
        <v>25</v>
      </c>
      <c r="C4" s="60" t="s">
        <v>26</v>
      </c>
      <c r="D4" s="60" t="s">
        <v>26</v>
      </c>
      <c r="E4" s="61" t="s">
        <v>27</v>
      </c>
      <c r="F4" s="61" t="s">
        <v>28</v>
      </c>
      <c r="G4" s="61" t="s">
        <v>29</v>
      </c>
      <c r="H4" s="62" t="s">
        <v>30</v>
      </c>
      <c r="I4" s="61" t="s">
        <v>31</v>
      </c>
      <c r="J4" s="63" t="s">
        <v>32</v>
      </c>
      <c r="K4" s="64" t="s">
        <v>33</v>
      </c>
      <c r="L4" s="64" t="s">
        <v>34</v>
      </c>
    </row>
    <row r="5" spans="2:12" ht="17.25" x14ac:dyDescent="0.25">
      <c r="B5" s="65" t="s">
        <v>35</v>
      </c>
      <c r="C5" s="66">
        <v>31200</v>
      </c>
      <c r="D5" s="66">
        <v>31732.74</v>
      </c>
      <c r="E5" s="66"/>
      <c r="F5" s="67"/>
      <c r="G5" s="68"/>
      <c r="H5" s="69">
        <f>F5+G5</f>
        <v>0</v>
      </c>
      <c r="I5" s="70">
        <v>0</v>
      </c>
      <c r="J5" s="71">
        <v>0</v>
      </c>
      <c r="K5" s="72">
        <f>H5</f>
        <v>0</v>
      </c>
      <c r="L5" s="73"/>
    </row>
    <row r="6" spans="2:12" ht="17.25" x14ac:dyDescent="0.25">
      <c r="B6" s="74" t="s">
        <v>36</v>
      </c>
      <c r="C6" s="75">
        <v>31734</v>
      </c>
      <c r="D6" s="75">
        <v>33368.660000000003</v>
      </c>
      <c r="E6" s="75"/>
      <c r="F6" s="67"/>
      <c r="G6" s="76"/>
      <c r="H6" s="69">
        <f t="shared" ref="H6:H26" si="0">F6+G6</f>
        <v>0</v>
      </c>
      <c r="I6" s="77">
        <v>0</v>
      </c>
      <c r="J6" s="78">
        <v>0</v>
      </c>
      <c r="K6" s="79">
        <f>H6+K5</f>
        <v>0</v>
      </c>
      <c r="L6" s="80"/>
    </row>
    <row r="7" spans="2:12" ht="17.25" x14ac:dyDescent="0.25">
      <c r="B7" s="74" t="s">
        <v>37</v>
      </c>
      <c r="C7" s="75">
        <v>33370</v>
      </c>
      <c r="D7" s="75">
        <v>34940.879999999997</v>
      </c>
      <c r="E7" s="75"/>
      <c r="F7" s="67"/>
      <c r="G7" s="76"/>
      <c r="H7" s="69">
        <f t="shared" si="0"/>
        <v>0</v>
      </c>
      <c r="I7" s="77">
        <v>0</v>
      </c>
      <c r="J7" s="78">
        <v>0</v>
      </c>
      <c r="K7" s="79">
        <f t="shared" ref="K7:K24" si="1">H7+K6</f>
        <v>0</v>
      </c>
      <c r="L7" s="80"/>
    </row>
    <row r="8" spans="2:12" ht="17.25" x14ac:dyDescent="0.25">
      <c r="B8" s="74" t="s">
        <v>38</v>
      </c>
      <c r="C8" s="75">
        <v>34942</v>
      </c>
      <c r="D8" s="75">
        <v>36351.64</v>
      </c>
      <c r="E8" s="75"/>
      <c r="F8" s="67"/>
      <c r="G8" s="76"/>
      <c r="H8" s="69">
        <f t="shared" si="0"/>
        <v>0</v>
      </c>
      <c r="I8" s="77">
        <v>0</v>
      </c>
      <c r="J8" s="78">
        <v>0</v>
      </c>
      <c r="K8" s="79">
        <f t="shared" si="1"/>
        <v>0</v>
      </c>
      <c r="L8" s="80"/>
    </row>
    <row r="9" spans="2:12" ht="17.25" x14ac:dyDescent="0.25">
      <c r="B9" s="74" t="s">
        <v>39</v>
      </c>
      <c r="C9" s="75">
        <v>36353</v>
      </c>
      <c r="D9" s="75">
        <v>38071.019999999997</v>
      </c>
      <c r="E9" s="75"/>
      <c r="F9" s="67"/>
      <c r="G9" s="76"/>
      <c r="H9" s="69">
        <f t="shared" si="0"/>
        <v>0</v>
      </c>
      <c r="I9" s="77">
        <v>0</v>
      </c>
      <c r="J9" s="78">
        <v>0</v>
      </c>
      <c r="K9" s="79">
        <f t="shared" si="1"/>
        <v>0</v>
      </c>
      <c r="L9" s="80"/>
    </row>
    <row r="10" spans="2:12" ht="17.25" x14ac:dyDescent="0.25">
      <c r="B10" s="74" t="s">
        <v>40</v>
      </c>
      <c r="C10" s="75">
        <v>38072</v>
      </c>
      <c r="D10" s="75">
        <v>39884.519999999997</v>
      </c>
      <c r="E10" s="75"/>
      <c r="F10" s="67"/>
      <c r="G10" s="76"/>
      <c r="H10" s="69">
        <f t="shared" si="0"/>
        <v>0</v>
      </c>
      <c r="I10" s="77">
        <v>0</v>
      </c>
      <c r="J10" s="78">
        <v>0</v>
      </c>
      <c r="K10" s="79">
        <f t="shared" si="1"/>
        <v>0</v>
      </c>
      <c r="L10" s="80"/>
    </row>
    <row r="11" spans="2:12" ht="17.25" x14ac:dyDescent="0.25">
      <c r="B11" s="74" t="s">
        <v>41</v>
      </c>
      <c r="C11" s="75">
        <v>39886</v>
      </c>
      <c r="D11" s="75">
        <v>43087.72</v>
      </c>
      <c r="E11" s="75"/>
      <c r="F11" s="67"/>
      <c r="G11" s="76"/>
      <c r="H11" s="69">
        <f t="shared" si="0"/>
        <v>0</v>
      </c>
      <c r="I11" s="77">
        <v>0</v>
      </c>
      <c r="J11" s="78">
        <v>0</v>
      </c>
      <c r="K11" s="79">
        <f t="shared" si="1"/>
        <v>0</v>
      </c>
      <c r="L11" s="80"/>
    </row>
    <row r="12" spans="2:12" ht="17.25" x14ac:dyDescent="0.25">
      <c r="B12" s="74" t="s">
        <v>42</v>
      </c>
      <c r="C12" s="75">
        <v>43089</v>
      </c>
      <c r="D12" s="75">
        <v>46698.8</v>
      </c>
      <c r="E12" s="75"/>
      <c r="F12" s="67"/>
      <c r="G12" s="76"/>
      <c r="H12" s="69">
        <f t="shared" si="0"/>
        <v>0</v>
      </c>
      <c r="I12" s="77">
        <v>0</v>
      </c>
      <c r="J12" s="78">
        <v>0</v>
      </c>
      <c r="K12" s="79">
        <f t="shared" si="1"/>
        <v>0</v>
      </c>
      <c r="L12" s="80"/>
    </row>
    <row r="13" spans="2:12" ht="17.25" x14ac:dyDescent="0.25">
      <c r="B13" s="74" t="s">
        <v>43</v>
      </c>
      <c r="C13" s="75">
        <v>46700</v>
      </c>
      <c r="D13" s="75">
        <v>49946</v>
      </c>
      <c r="E13" s="75"/>
      <c r="F13" s="67"/>
      <c r="G13" s="76"/>
      <c r="H13" s="69">
        <f t="shared" si="0"/>
        <v>0</v>
      </c>
      <c r="I13" s="77">
        <v>0</v>
      </c>
      <c r="J13" s="78">
        <v>0</v>
      </c>
      <c r="K13" s="79">
        <f t="shared" si="1"/>
        <v>0</v>
      </c>
      <c r="L13" s="80"/>
    </row>
    <row r="14" spans="2:12" ht="17.25" x14ac:dyDescent="0.25">
      <c r="B14" s="74" t="s">
        <v>44</v>
      </c>
      <c r="C14" s="75">
        <v>49947</v>
      </c>
      <c r="D14" s="75">
        <f t="shared" ref="D14:D26" si="2">C14+5000</f>
        <v>54947</v>
      </c>
      <c r="E14" s="75"/>
      <c r="F14" s="67"/>
      <c r="G14" s="76"/>
      <c r="H14" s="69">
        <f t="shared" si="0"/>
        <v>0</v>
      </c>
      <c r="I14" s="77">
        <v>0</v>
      </c>
      <c r="J14" s="78">
        <v>0</v>
      </c>
      <c r="K14" s="79">
        <f t="shared" si="1"/>
        <v>0</v>
      </c>
      <c r="L14" s="80"/>
    </row>
    <row r="15" spans="2:12" ht="17.25" x14ac:dyDescent="0.25">
      <c r="B15" s="74" t="s">
        <v>45</v>
      </c>
      <c r="C15" s="75">
        <v>54948</v>
      </c>
      <c r="D15" s="75">
        <f t="shared" si="2"/>
        <v>59948</v>
      </c>
      <c r="E15" s="75"/>
      <c r="F15" s="67"/>
      <c r="G15" s="76"/>
      <c r="H15" s="69">
        <f t="shared" si="0"/>
        <v>0</v>
      </c>
      <c r="I15" s="77">
        <v>0</v>
      </c>
      <c r="J15" s="78">
        <v>0</v>
      </c>
      <c r="K15" s="79">
        <f t="shared" si="1"/>
        <v>0</v>
      </c>
      <c r="L15" s="80"/>
    </row>
    <row r="16" spans="2:12" ht="17.25" x14ac:dyDescent="0.25">
      <c r="B16" s="74" t="s">
        <v>46</v>
      </c>
      <c r="C16" s="75">
        <v>59949</v>
      </c>
      <c r="D16" s="75">
        <f t="shared" si="2"/>
        <v>64949</v>
      </c>
      <c r="E16" s="75"/>
      <c r="F16" s="67"/>
      <c r="G16" s="76"/>
      <c r="H16" s="69">
        <f t="shared" si="0"/>
        <v>0</v>
      </c>
      <c r="I16" s="77">
        <v>0</v>
      </c>
      <c r="J16" s="78">
        <v>0</v>
      </c>
      <c r="K16" s="79">
        <f t="shared" si="1"/>
        <v>0</v>
      </c>
      <c r="L16" s="80"/>
    </row>
    <row r="17" spans="2:12" ht="17.25" x14ac:dyDescent="0.25">
      <c r="B17" s="74" t="s">
        <v>47</v>
      </c>
      <c r="C17" s="75">
        <v>64950</v>
      </c>
      <c r="D17" s="75">
        <f t="shared" si="2"/>
        <v>69950</v>
      </c>
      <c r="E17" s="75"/>
      <c r="F17" s="67"/>
      <c r="G17" s="76"/>
      <c r="H17" s="69">
        <f t="shared" si="0"/>
        <v>0</v>
      </c>
      <c r="I17" s="77">
        <v>0</v>
      </c>
      <c r="J17" s="78">
        <v>0</v>
      </c>
      <c r="K17" s="79">
        <f t="shared" si="1"/>
        <v>0</v>
      </c>
      <c r="L17" s="80"/>
    </row>
    <row r="18" spans="2:12" ht="17.25" x14ac:dyDescent="0.25">
      <c r="B18" s="74" t="s">
        <v>48</v>
      </c>
      <c r="C18" s="75">
        <v>69951</v>
      </c>
      <c r="D18" s="75">
        <f t="shared" si="2"/>
        <v>74951</v>
      </c>
      <c r="E18" s="75"/>
      <c r="F18" s="67"/>
      <c r="G18" s="76"/>
      <c r="H18" s="69">
        <f t="shared" si="0"/>
        <v>0</v>
      </c>
      <c r="I18" s="77">
        <v>0</v>
      </c>
      <c r="J18" s="78">
        <v>0</v>
      </c>
      <c r="K18" s="79">
        <f t="shared" si="1"/>
        <v>0</v>
      </c>
      <c r="L18" s="80"/>
    </row>
    <row r="19" spans="2:12" ht="17.25" x14ac:dyDescent="0.25">
      <c r="B19" s="74" t="s">
        <v>49</v>
      </c>
      <c r="C19" s="75">
        <v>74952</v>
      </c>
      <c r="D19" s="75">
        <f t="shared" si="2"/>
        <v>79952</v>
      </c>
      <c r="E19" s="75"/>
      <c r="F19" s="67"/>
      <c r="G19" s="76"/>
      <c r="H19" s="69">
        <f t="shared" si="0"/>
        <v>0</v>
      </c>
      <c r="I19" s="77">
        <v>0</v>
      </c>
      <c r="J19" s="78">
        <v>0</v>
      </c>
      <c r="K19" s="79">
        <f t="shared" si="1"/>
        <v>0</v>
      </c>
      <c r="L19" s="80"/>
    </row>
    <row r="20" spans="2:12" ht="17.25" x14ac:dyDescent="0.25">
      <c r="B20" s="74" t="s">
        <v>50</v>
      </c>
      <c r="C20" s="75">
        <v>79953</v>
      </c>
      <c r="D20" s="75">
        <f t="shared" si="2"/>
        <v>84953</v>
      </c>
      <c r="E20" s="75"/>
      <c r="F20" s="67"/>
      <c r="G20" s="76"/>
      <c r="H20" s="69">
        <f t="shared" si="0"/>
        <v>0</v>
      </c>
      <c r="I20" s="77">
        <v>0</v>
      </c>
      <c r="J20" s="78">
        <v>0</v>
      </c>
      <c r="K20" s="79">
        <f t="shared" si="1"/>
        <v>0</v>
      </c>
      <c r="L20" s="80"/>
    </row>
    <row r="21" spans="2:12" ht="17.25" x14ac:dyDescent="0.25">
      <c r="B21" s="74" t="s">
        <v>51</v>
      </c>
      <c r="C21" s="75">
        <v>84954</v>
      </c>
      <c r="D21" s="75">
        <f t="shared" si="2"/>
        <v>89954</v>
      </c>
      <c r="E21" s="75"/>
      <c r="F21" s="67"/>
      <c r="G21" s="76"/>
      <c r="H21" s="69">
        <f t="shared" si="0"/>
        <v>0</v>
      </c>
      <c r="I21" s="77">
        <v>0</v>
      </c>
      <c r="J21" s="78">
        <v>0</v>
      </c>
      <c r="K21" s="79">
        <f t="shared" si="1"/>
        <v>0</v>
      </c>
      <c r="L21" s="80"/>
    </row>
    <row r="22" spans="2:12" ht="17.25" x14ac:dyDescent="0.25">
      <c r="B22" s="74" t="s">
        <v>52</v>
      </c>
      <c r="C22" s="75">
        <v>89955</v>
      </c>
      <c r="D22" s="75">
        <f t="shared" si="2"/>
        <v>94955</v>
      </c>
      <c r="E22" s="75"/>
      <c r="F22" s="67"/>
      <c r="G22" s="76"/>
      <c r="H22" s="69">
        <f t="shared" si="0"/>
        <v>0</v>
      </c>
      <c r="I22" s="77">
        <v>0</v>
      </c>
      <c r="J22" s="78">
        <v>0</v>
      </c>
      <c r="K22" s="79">
        <f t="shared" si="1"/>
        <v>0</v>
      </c>
      <c r="L22" s="80"/>
    </row>
    <row r="23" spans="2:12" ht="17.25" x14ac:dyDescent="0.25">
      <c r="B23" s="74" t="s">
        <v>53</v>
      </c>
      <c r="C23" s="75">
        <v>94956</v>
      </c>
      <c r="D23" s="75">
        <f t="shared" si="2"/>
        <v>99956</v>
      </c>
      <c r="E23" s="75"/>
      <c r="F23" s="67"/>
      <c r="G23" s="76"/>
      <c r="H23" s="69">
        <f t="shared" si="0"/>
        <v>0</v>
      </c>
      <c r="I23" s="77">
        <v>0</v>
      </c>
      <c r="J23" s="78">
        <v>0</v>
      </c>
      <c r="K23" s="79">
        <f t="shared" si="1"/>
        <v>0</v>
      </c>
      <c r="L23" s="80"/>
    </row>
    <row r="24" spans="2:12" ht="17.25" x14ac:dyDescent="0.25">
      <c r="B24" s="74" t="s">
        <v>54</v>
      </c>
      <c r="C24" s="75">
        <v>99957</v>
      </c>
      <c r="D24" s="75">
        <f t="shared" si="2"/>
        <v>104957</v>
      </c>
      <c r="E24" s="75"/>
      <c r="F24" s="67"/>
      <c r="G24" s="76"/>
      <c r="H24" s="69">
        <f t="shared" si="0"/>
        <v>0</v>
      </c>
      <c r="I24" s="77">
        <v>0</v>
      </c>
      <c r="J24" s="78">
        <v>0</v>
      </c>
      <c r="K24" s="79">
        <f t="shared" si="1"/>
        <v>0</v>
      </c>
      <c r="L24" s="80"/>
    </row>
    <row r="25" spans="2:12" ht="17.25" x14ac:dyDescent="0.25">
      <c r="B25" s="74" t="s">
        <v>55</v>
      </c>
      <c r="C25" s="75">
        <v>104958</v>
      </c>
      <c r="D25" s="75">
        <f t="shared" si="2"/>
        <v>109958</v>
      </c>
      <c r="E25" s="75"/>
      <c r="F25" s="67"/>
      <c r="G25" s="76"/>
      <c r="H25" s="69">
        <f t="shared" si="0"/>
        <v>0</v>
      </c>
      <c r="I25" s="77">
        <v>0</v>
      </c>
      <c r="J25" s="78">
        <v>0</v>
      </c>
      <c r="K25" s="79">
        <f>H25+K24</f>
        <v>0</v>
      </c>
      <c r="L25" s="80"/>
    </row>
    <row r="26" spans="2:12" ht="17.25" x14ac:dyDescent="0.25">
      <c r="B26" s="74" t="s">
        <v>56</v>
      </c>
      <c r="C26" s="75">
        <v>109959</v>
      </c>
      <c r="D26" s="75">
        <f t="shared" si="2"/>
        <v>114959</v>
      </c>
      <c r="E26" s="75"/>
      <c r="F26" s="81"/>
      <c r="G26" s="76"/>
      <c r="H26" s="69">
        <f t="shared" si="0"/>
        <v>0</v>
      </c>
      <c r="I26" s="77">
        <v>0</v>
      </c>
      <c r="J26" s="78">
        <v>0</v>
      </c>
      <c r="K26" s="79">
        <f>H26+K25</f>
        <v>0</v>
      </c>
      <c r="L26" s="80"/>
    </row>
  </sheetData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13"/>
  <sheetViews>
    <sheetView workbookViewId="0">
      <selection activeCell="P11" sqref="P11"/>
    </sheetView>
  </sheetViews>
  <sheetFormatPr defaultRowHeight="15.75" x14ac:dyDescent="0.25"/>
  <cols>
    <col min="1" max="1" width="7.125" customWidth="1"/>
    <col min="4" max="4" width="11.125" bestFit="1" customWidth="1"/>
    <col min="6" max="11" width="12.125" customWidth="1"/>
  </cols>
  <sheetData>
    <row r="1" spans="1:11" ht="20.25" x14ac:dyDescent="0.3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" thickBot="1" x14ac:dyDescent="0.3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31" customFormat="1" ht="39" customHeight="1" thickBot="1" x14ac:dyDescent="0.3">
      <c r="A3" s="130"/>
      <c r="B3" s="130"/>
      <c r="C3" s="130"/>
      <c r="D3" s="130"/>
      <c r="E3" s="130"/>
      <c r="F3" s="138" t="s">
        <v>60</v>
      </c>
      <c r="G3" s="139"/>
      <c r="H3" s="140" t="s">
        <v>61</v>
      </c>
      <c r="I3" s="141"/>
      <c r="J3" s="142" t="s">
        <v>62</v>
      </c>
      <c r="K3" s="143"/>
    </row>
    <row r="4" spans="1:11" ht="45" x14ac:dyDescent="0.25">
      <c r="A4" s="82" t="s">
        <v>25</v>
      </c>
      <c r="B4" s="82" t="s">
        <v>63</v>
      </c>
      <c r="C4" s="111" t="s">
        <v>64</v>
      </c>
      <c r="D4" s="112" t="s">
        <v>65</v>
      </c>
      <c r="E4" s="112" t="s">
        <v>66</v>
      </c>
      <c r="F4" s="132" t="s">
        <v>89</v>
      </c>
      <c r="G4" s="133" t="s">
        <v>91</v>
      </c>
      <c r="H4" s="113" t="s">
        <v>89</v>
      </c>
      <c r="I4" s="114" t="s">
        <v>91</v>
      </c>
      <c r="J4" s="115" t="s">
        <v>89</v>
      </c>
      <c r="K4" s="116" t="s">
        <v>91</v>
      </c>
    </row>
    <row r="5" spans="1:11" x14ac:dyDescent="0.25">
      <c r="A5" s="117">
        <v>1</v>
      </c>
      <c r="B5" s="104">
        <v>1</v>
      </c>
      <c r="C5" s="118">
        <v>4</v>
      </c>
      <c r="D5" s="119">
        <v>27040</v>
      </c>
      <c r="E5" s="120">
        <f t="shared" ref="E5:E68" si="0">D5/2080</f>
        <v>13</v>
      </c>
      <c r="F5" s="121">
        <v>27040</v>
      </c>
      <c r="G5" s="122">
        <f t="shared" ref="G5:G68" si="1">F5/2080</f>
        <v>13</v>
      </c>
      <c r="H5" s="97">
        <v>29120</v>
      </c>
      <c r="I5" s="98">
        <f t="shared" ref="I5:I68" si="2">H5/2080</f>
        <v>14</v>
      </c>
      <c r="J5" s="99">
        <v>31200</v>
      </c>
      <c r="K5" s="100">
        <f t="shared" ref="K5:K68" si="3">J5/2080</f>
        <v>15</v>
      </c>
    </row>
    <row r="6" spans="1:11" x14ac:dyDescent="0.25">
      <c r="A6" s="117">
        <v>1</v>
      </c>
      <c r="B6" s="104">
        <v>1</v>
      </c>
      <c r="C6" s="118">
        <v>5</v>
      </c>
      <c r="D6" s="119">
        <v>27040</v>
      </c>
      <c r="E6" s="120">
        <f t="shared" si="0"/>
        <v>13</v>
      </c>
      <c r="F6" s="121">
        <v>27040</v>
      </c>
      <c r="G6" s="122">
        <f t="shared" si="1"/>
        <v>13</v>
      </c>
      <c r="H6" s="97">
        <v>29120</v>
      </c>
      <c r="I6" s="98">
        <f t="shared" si="2"/>
        <v>14</v>
      </c>
      <c r="J6" s="99">
        <v>31200</v>
      </c>
      <c r="K6" s="100">
        <f t="shared" si="3"/>
        <v>15</v>
      </c>
    </row>
    <row r="7" spans="1:11" x14ac:dyDescent="0.25">
      <c r="A7" s="117">
        <v>1</v>
      </c>
      <c r="B7" s="104">
        <v>1</v>
      </c>
      <c r="C7" s="118">
        <v>6</v>
      </c>
      <c r="D7" s="119">
        <v>27040</v>
      </c>
      <c r="E7" s="120">
        <f t="shared" si="0"/>
        <v>13</v>
      </c>
      <c r="F7" s="121">
        <v>27040</v>
      </c>
      <c r="G7" s="122">
        <f t="shared" si="1"/>
        <v>13</v>
      </c>
      <c r="H7" s="97">
        <v>29120</v>
      </c>
      <c r="I7" s="98">
        <f t="shared" si="2"/>
        <v>14</v>
      </c>
      <c r="J7" s="99">
        <v>31200</v>
      </c>
      <c r="K7" s="100">
        <f t="shared" si="3"/>
        <v>15</v>
      </c>
    </row>
    <row r="8" spans="1:11" x14ac:dyDescent="0.25">
      <c r="A8" s="117" t="s">
        <v>73</v>
      </c>
      <c r="B8" s="104">
        <v>1</v>
      </c>
      <c r="C8" s="118">
        <v>7</v>
      </c>
      <c r="D8" s="119">
        <v>27040</v>
      </c>
      <c r="E8" s="120">
        <f t="shared" si="0"/>
        <v>13</v>
      </c>
      <c r="F8" s="121">
        <v>27572.74</v>
      </c>
      <c r="G8" s="122">
        <f t="shared" si="1"/>
        <v>13.256125000000001</v>
      </c>
      <c r="H8" s="97">
        <v>29652.74</v>
      </c>
      <c r="I8" s="98">
        <f t="shared" si="2"/>
        <v>14.256125000000001</v>
      </c>
      <c r="J8" s="99">
        <v>31732.74</v>
      </c>
      <c r="K8" s="100">
        <f t="shared" si="3"/>
        <v>15.256125000000001</v>
      </c>
    </row>
    <row r="9" spans="1:11" x14ac:dyDescent="0.25">
      <c r="A9" s="117" t="s">
        <v>74</v>
      </c>
      <c r="B9" s="104">
        <v>1</v>
      </c>
      <c r="C9" s="118">
        <v>8</v>
      </c>
      <c r="D9" s="119">
        <v>27040</v>
      </c>
      <c r="E9" s="120">
        <f t="shared" si="0"/>
        <v>13</v>
      </c>
      <c r="F9" s="121">
        <v>27582.1</v>
      </c>
      <c r="G9" s="122">
        <f t="shared" si="1"/>
        <v>13.260624999999999</v>
      </c>
      <c r="H9" s="97">
        <v>29662.1</v>
      </c>
      <c r="I9" s="98">
        <f t="shared" si="2"/>
        <v>14.260624999999999</v>
      </c>
      <c r="J9" s="99">
        <v>31742.1</v>
      </c>
      <c r="K9" s="100">
        <f t="shared" si="3"/>
        <v>15.260624999999999</v>
      </c>
    </row>
    <row r="10" spans="1:11" x14ac:dyDescent="0.25">
      <c r="A10" s="117" t="s">
        <v>74</v>
      </c>
      <c r="B10" s="104">
        <v>1</v>
      </c>
      <c r="C10" s="118">
        <v>9</v>
      </c>
      <c r="D10" s="119">
        <v>27040</v>
      </c>
      <c r="E10" s="120">
        <f t="shared" si="0"/>
        <v>13</v>
      </c>
      <c r="F10" s="121">
        <v>28348.84</v>
      </c>
      <c r="G10" s="122">
        <f t="shared" si="1"/>
        <v>13.629250000000001</v>
      </c>
      <c r="H10" s="97">
        <v>30428.839999999997</v>
      </c>
      <c r="I10" s="98">
        <f t="shared" si="2"/>
        <v>14.629249999999999</v>
      </c>
      <c r="J10" s="99">
        <v>32508.839999999997</v>
      </c>
      <c r="K10" s="100">
        <f t="shared" si="3"/>
        <v>15.629249999999999</v>
      </c>
    </row>
    <row r="11" spans="1:11" x14ac:dyDescent="0.25">
      <c r="A11" s="117" t="s">
        <v>74</v>
      </c>
      <c r="B11" s="104">
        <v>1</v>
      </c>
      <c r="C11" s="118">
        <v>106</v>
      </c>
      <c r="D11" s="119">
        <v>27040</v>
      </c>
      <c r="E11" s="120">
        <f t="shared" si="0"/>
        <v>13</v>
      </c>
      <c r="F11" s="121">
        <v>28595.059999999998</v>
      </c>
      <c r="G11" s="122">
        <f t="shared" si="1"/>
        <v>13.747624999999999</v>
      </c>
      <c r="H11" s="97">
        <v>30675.059999999998</v>
      </c>
      <c r="I11" s="98">
        <f t="shared" si="2"/>
        <v>14.747624999999999</v>
      </c>
      <c r="J11" s="99">
        <v>32755.059999999998</v>
      </c>
      <c r="K11" s="100">
        <f t="shared" si="3"/>
        <v>15.747624999999999</v>
      </c>
    </row>
    <row r="12" spans="1:11" x14ac:dyDescent="0.25">
      <c r="A12" s="117" t="s">
        <v>74</v>
      </c>
      <c r="B12" s="104">
        <v>1</v>
      </c>
      <c r="C12" s="118">
        <v>10</v>
      </c>
      <c r="D12" s="119">
        <v>27040</v>
      </c>
      <c r="E12" s="120">
        <f t="shared" si="0"/>
        <v>13</v>
      </c>
      <c r="F12" s="121">
        <v>29117.14</v>
      </c>
      <c r="G12" s="122">
        <f t="shared" si="1"/>
        <v>13.998625000000001</v>
      </c>
      <c r="H12" s="97">
        <v>31197.14</v>
      </c>
      <c r="I12" s="98">
        <f t="shared" si="2"/>
        <v>14.998625000000001</v>
      </c>
      <c r="J12" s="99">
        <v>33277.14</v>
      </c>
      <c r="K12" s="100">
        <f t="shared" si="3"/>
        <v>15.998625000000001</v>
      </c>
    </row>
    <row r="13" spans="1:11" x14ac:dyDescent="0.25">
      <c r="A13" s="117" t="s">
        <v>74</v>
      </c>
      <c r="B13" s="104">
        <v>1</v>
      </c>
      <c r="C13" s="118">
        <v>107</v>
      </c>
      <c r="D13" s="119">
        <v>27040</v>
      </c>
      <c r="E13" s="120">
        <f t="shared" si="0"/>
        <v>13</v>
      </c>
      <c r="F13" s="121">
        <v>29208.659999999996</v>
      </c>
      <c r="G13" s="122">
        <f t="shared" si="1"/>
        <v>14.042624999999997</v>
      </c>
      <c r="H13" s="97">
        <v>31288.659999999996</v>
      </c>
      <c r="I13" s="98">
        <f t="shared" si="2"/>
        <v>15.042624999999997</v>
      </c>
      <c r="J13" s="99">
        <v>33368.659999999996</v>
      </c>
      <c r="K13" s="100">
        <f t="shared" si="3"/>
        <v>16.042624999999997</v>
      </c>
    </row>
    <row r="14" spans="1:11" x14ac:dyDescent="0.25">
      <c r="A14" s="117" t="s">
        <v>75</v>
      </c>
      <c r="B14" s="104">
        <v>1</v>
      </c>
      <c r="C14" s="118">
        <v>108</v>
      </c>
      <c r="D14" s="119">
        <v>27040</v>
      </c>
      <c r="E14" s="120">
        <f t="shared" si="0"/>
        <v>13</v>
      </c>
      <c r="F14" s="121">
        <v>29219.059999999998</v>
      </c>
      <c r="G14" s="122">
        <f t="shared" si="1"/>
        <v>14.047624999999998</v>
      </c>
      <c r="H14" s="97">
        <v>31299.059999999998</v>
      </c>
      <c r="I14" s="98">
        <f t="shared" si="2"/>
        <v>15.047624999999998</v>
      </c>
      <c r="J14" s="99">
        <v>33379.06</v>
      </c>
      <c r="K14" s="100">
        <f t="shared" si="3"/>
        <v>16.047625</v>
      </c>
    </row>
    <row r="15" spans="1:11" x14ac:dyDescent="0.25">
      <c r="A15" s="117" t="s">
        <v>75</v>
      </c>
      <c r="B15" s="104">
        <v>1</v>
      </c>
      <c r="C15" s="118">
        <v>11</v>
      </c>
      <c r="D15" s="119">
        <v>27040</v>
      </c>
      <c r="E15" s="120">
        <f t="shared" si="0"/>
        <v>13</v>
      </c>
      <c r="F15" s="121">
        <v>29249.739999999998</v>
      </c>
      <c r="G15" s="122">
        <f t="shared" si="1"/>
        <v>14.062374999999999</v>
      </c>
      <c r="H15" s="97">
        <v>31329.739999999998</v>
      </c>
      <c r="I15" s="98">
        <f t="shared" si="2"/>
        <v>15.062374999999999</v>
      </c>
      <c r="J15" s="99">
        <v>33409.74</v>
      </c>
      <c r="K15" s="100">
        <f t="shared" si="3"/>
        <v>16.062374999999999</v>
      </c>
    </row>
    <row r="16" spans="1:11" x14ac:dyDescent="0.25">
      <c r="A16" s="117" t="s">
        <v>75</v>
      </c>
      <c r="B16" s="104">
        <v>1</v>
      </c>
      <c r="C16" s="118">
        <v>109</v>
      </c>
      <c r="D16" s="119">
        <v>27040</v>
      </c>
      <c r="E16" s="120">
        <f t="shared" si="0"/>
        <v>13</v>
      </c>
      <c r="F16" s="121">
        <v>29986.32</v>
      </c>
      <c r="G16" s="122">
        <f t="shared" si="1"/>
        <v>14.416499999999999</v>
      </c>
      <c r="H16" s="97">
        <v>32066.32</v>
      </c>
      <c r="I16" s="98">
        <f t="shared" si="2"/>
        <v>15.416499999999999</v>
      </c>
      <c r="J16" s="99">
        <v>34146.32</v>
      </c>
      <c r="K16" s="100">
        <f t="shared" si="3"/>
        <v>16.416499999999999</v>
      </c>
    </row>
    <row r="17" spans="1:11" x14ac:dyDescent="0.25">
      <c r="A17" s="117" t="s">
        <v>75</v>
      </c>
      <c r="B17" s="104">
        <v>1</v>
      </c>
      <c r="C17" s="118">
        <v>12</v>
      </c>
      <c r="D17" s="119">
        <v>27040</v>
      </c>
      <c r="E17" s="120">
        <f t="shared" si="0"/>
        <v>13</v>
      </c>
      <c r="F17" s="121">
        <v>30170.399999999998</v>
      </c>
      <c r="G17" s="122">
        <f t="shared" si="1"/>
        <v>14.504999999999999</v>
      </c>
      <c r="H17" s="97">
        <v>32250.399999999998</v>
      </c>
      <c r="I17" s="98">
        <f t="shared" si="2"/>
        <v>15.504999999999999</v>
      </c>
      <c r="J17" s="99">
        <v>34330.399999999994</v>
      </c>
      <c r="K17" s="100">
        <f t="shared" si="3"/>
        <v>16.504999999999995</v>
      </c>
    </row>
    <row r="18" spans="1:11" x14ac:dyDescent="0.25">
      <c r="A18" s="117" t="s">
        <v>75</v>
      </c>
      <c r="B18" s="104">
        <v>1</v>
      </c>
      <c r="C18" s="118">
        <v>110</v>
      </c>
      <c r="D18" s="119">
        <v>27040</v>
      </c>
      <c r="E18" s="120">
        <f t="shared" si="0"/>
        <v>13</v>
      </c>
      <c r="F18" s="121">
        <v>30780.880000000001</v>
      </c>
      <c r="G18" s="122">
        <f t="shared" si="1"/>
        <v>14.798500000000001</v>
      </c>
      <c r="H18" s="97">
        <v>32860.880000000005</v>
      </c>
      <c r="I18" s="98">
        <f t="shared" si="2"/>
        <v>15.798500000000002</v>
      </c>
      <c r="J18" s="99">
        <v>34940.880000000005</v>
      </c>
      <c r="K18" s="100">
        <f t="shared" si="3"/>
        <v>16.798500000000001</v>
      </c>
    </row>
    <row r="19" spans="1:11" x14ac:dyDescent="0.25">
      <c r="A19" s="117" t="s">
        <v>76</v>
      </c>
      <c r="B19" s="104">
        <v>1</v>
      </c>
      <c r="C19" s="118">
        <v>13</v>
      </c>
      <c r="D19" s="119">
        <v>27040</v>
      </c>
      <c r="E19" s="120">
        <f t="shared" si="0"/>
        <v>13</v>
      </c>
      <c r="F19" s="121">
        <v>30804.54</v>
      </c>
      <c r="G19" s="122">
        <f t="shared" si="1"/>
        <v>14.809875</v>
      </c>
      <c r="H19" s="97">
        <v>32884.54</v>
      </c>
      <c r="I19" s="98">
        <f t="shared" si="2"/>
        <v>15.809875</v>
      </c>
      <c r="J19" s="99">
        <v>34964.54</v>
      </c>
      <c r="K19" s="100">
        <f t="shared" si="3"/>
        <v>16.809875000000002</v>
      </c>
    </row>
    <row r="20" spans="1:11" x14ac:dyDescent="0.25">
      <c r="A20" s="117" t="s">
        <v>76</v>
      </c>
      <c r="B20" s="104">
        <v>1</v>
      </c>
      <c r="C20" s="118">
        <v>111</v>
      </c>
      <c r="D20" s="119">
        <v>27040</v>
      </c>
      <c r="E20" s="120">
        <f t="shared" si="0"/>
        <v>13</v>
      </c>
      <c r="F20" s="121">
        <v>31224.18</v>
      </c>
      <c r="G20" s="122">
        <f t="shared" si="1"/>
        <v>15.011625</v>
      </c>
      <c r="H20" s="97">
        <v>33304.18</v>
      </c>
      <c r="I20" s="98">
        <f t="shared" si="2"/>
        <v>16.011624999999999</v>
      </c>
      <c r="J20" s="99">
        <v>35384.18</v>
      </c>
      <c r="K20" s="100">
        <f t="shared" si="3"/>
        <v>17.011624999999999</v>
      </c>
    </row>
    <row r="21" spans="1:11" x14ac:dyDescent="0.25">
      <c r="A21" s="117" t="s">
        <v>76</v>
      </c>
      <c r="B21" s="104">
        <v>1</v>
      </c>
      <c r="C21" s="118">
        <v>85</v>
      </c>
      <c r="D21" s="119">
        <v>27040</v>
      </c>
      <c r="E21" s="120">
        <f t="shared" si="0"/>
        <v>13</v>
      </c>
      <c r="F21" s="121">
        <v>31498.22</v>
      </c>
      <c r="G21" s="122">
        <f t="shared" si="1"/>
        <v>15.143375000000001</v>
      </c>
      <c r="H21" s="97">
        <v>33578.22</v>
      </c>
      <c r="I21" s="98">
        <f t="shared" si="2"/>
        <v>16.143374999999999</v>
      </c>
      <c r="J21" s="99">
        <v>35658.22</v>
      </c>
      <c r="K21" s="100">
        <f t="shared" si="3"/>
        <v>17.143374999999999</v>
      </c>
    </row>
    <row r="22" spans="1:11" x14ac:dyDescent="0.25">
      <c r="A22" s="117" t="s">
        <v>76</v>
      </c>
      <c r="B22" s="104">
        <v>1</v>
      </c>
      <c r="C22" s="118">
        <v>14</v>
      </c>
      <c r="D22" s="119">
        <v>27040</v>
      </c>
      <c r="E22" s="120">
        <f t="shared" si="0"/>
        <v>13</v>
      </c>
      <c r="F22" s="121">
        <v>31901.22</v>
      </c>
      <c r="G22" s="122">
        <f t="shared" si="1"/>
        <v>15.337125</v>
      </c>
      <c r="H22" s="97">
        <v>33981.22</v>
      </c>
      <c r="I22" s="98">
        <f t="shared" si="2"/>
        <v>16.337125</v>
      </c>
      <c r="J22" s="99">
        <v>36061.22</v>
      </c>
      <c r="K22" s="100">
        <f t="shared" si="3"/>
        <v>17.337125</v>
      </c>
    </row>
    <row r="23" spans="1:11" x14ac:dyDescent="0.25">
      <c r="A23" s="117" t="s">
        <v>76</v>
      </c>
      <c r="B23" s="104">
        <v>1</v>
      </c>
      <c r="C23" s="118">
        <v>112</v>
      </c>
      <c r="D23" s="119">
        <v>27040</v>
      </c>
      <c r="E23" s="120">
        <f t="shared" si="0"/>
        <v>13</v>
      </c>
      <c r="F23" s="121">
        <v>32191.64</v>
      </c>
      <c r="G23" s="122">
        <f t="shared" si="1"/>
        <v>15.476749999999999</v>
      </c>
      <c r="H23" s="97">
        <v>34271.64</v>
      </c>
      <c r="I23" s="98">
        <f t="shared" si="2"/>
        <v>16.476749999999999</v>
      </c>
      <c r="J23" s="99">
        <v>36351.64</v>
      </c>
      <c r="K23" s="100">
        <f t="shared" si="3"/>
        <v>17.476749999999999</v>
      </c>
    </row>
    <row r="24" spans="1:11" x14ac:dyDescent="0.25">
      <c r="A24" s="117" t="s">
        <v>77</v>
      </c>
      <c r="B24" s="104">
        <v>1</v>
      </c>
      <c r="C24" s="118">
        <v>15</v>
      </c>
      <c r="D24" s="119">
        <v>27040</v>
      </c>
      <c r="E24" s="120">
        <f t="shared" si="0"/>
        <v>13</v>
      </c>
      <c r="F24" s="121">
        <v>32191.64</v>
      </c>
      <c r="G24" s="122">
        <f t="shared" si="1"/>
        <v>15.476749999999999</v>
      </c>
      <c r="H24" s="97">
        <v>34271.64</v>
      </c>
      <c r="I24" s="98">
        <f t="shared" si="2"/>
        <v>16.476749999999999</v>
      </c>
      <c r="J24" s="99">
        <v>36351.64</v>
      </c>
      <c r="K24" s="100">
        <f t="shared" si="3"/>
        <v>17.476749999999999</v>
      </c>
    </row>
    <row r="25" spans="1:11" x14ac:dyDescent="0.25">
      <c r="A25" s="117" t="s">
        <v>77</v>
      </c>
      <c r="B25" s="104">
        <v>1</v>
      </c>
      <c r="C25" s="118">
        <v>86</v>
      </c>
      <c r="D25" s="119">
        <v>27040</v>
      </c>
      <c r="E25" s="120">
        <f t="shared" si="0"/>
        <v>13</v>
      </c>
      <c r="F25" s="121">
        <v>32250.399999999998</v>
      </c>
      <c r="G25" s="122">
        <f t="shared" si="1"/>
        <v>15.504999999999999</v>
      </c>
      <c r="H25" s="97">
        <v>34330.399999999994</v>
      </c>
      <c r="I25" s="98">
        <f t="shared" si="2"/>
        <v>16.504999999999995</v>
      </c>
      <c r="J25" s="99">
        <v>36410.399999999994</v>
      </c>
      <c r="K25" s="100">
        <f t="shared" si="3"/>
        <v>17.504999999999995</v>
      </c>
    </row>
    <row r="26" spans="1:11" x14ac:dyDescent="0.25">
      <c r="A26" s="117" t="s">
        <v>77</v>
      </c>
      <c r="B26" s="104">
        <v>1</v>
      </c>
      <c r="C26" s="118">
        <v>113</v>
      </c>
      <c r="D26" s="119">
        <v>27040</v>
      </c>
      <c r="E26" s="120">
        <f t="shared" si="0"/>
        <v>13</v>
      </c>
      <c r="F26" s="121">
        <v>32384.82</v>
      </c>
      <c r="G26" s="122">
        <f t="shared" si="1"/>
        <v>15.569625</v>
      </c>
      <c r="H26" s="97">
        <v>34464.82</v>
      </c>
      <c r="I26" s="98">
        <f t="shared" si="2"/>
        <v>16.569624999999998</v>
      </c>
      <c r="J26" s="99">
        <v>36544.82</v>
      </c>
      <c r="K26" s="100">
        <f t="shared" si="3"/>
        <v>17.569624999999998</v>
      </c>
    </row>
    <row r="27" spans="1:11" x14ac:dyDescent="0.25">
      <c r="A27" s="117" t="s">
        <v>77</v>
      </c>
      <c r="B27" s="104">
        <v>1</v>
      </c>
      <c r="C27" s="118">
        <v>16</v>
      </c>
      <c r="D27" s="119">
        <v>27040</v>
      </c>
      <c r="E27" s="120">
        <f t="shared" si="0"/>
        <v>13</v>
      </c>
      <c r="F27" s="121">
        <v>33252.959999999999</v>
      </c>
      <c r="G27" s="122">
        <f t="shared" si="1"/>
        <v>15.987</v>
      </c>
      <c r="H27" s="97">
        <v>35332.959999999999</v>
      </c>
      <c r="I27" s="98">
        <f t="shared" si="2"/>
        <v>16.986999999999998</v>
      </c>
      <c r="J27" s="99">
        <v>37412.959999999999</v>
      </c>
      <c r="K27" s="100">
        <f t="shared" si="3"/>
        <v>17.986999999999998</v>
      </c>
    </row>
    <row r="28" spans="1:11" x14ac:dyDescent="0.25">
      <c r="A28" s="117" t="s">
        <v>77</v>
      </c>
      <c r="B28" s="104">
        <v>1</v>
      </c>
      <c r="C28" s="118">
        <v>114</v>
      </c>
      <c r="D28" s="119">
        <v>27040</v>
      </c>
      <c r="E28" s="120">
        <f t="shared" si="0"/>
        <v>13</v>
      </c>
      <c r="F28" s="121">
        <v>33252.959999999999</v>
      </c>
      <c r="G28" s="122">
        <f t="shared" si="1"/>
        <v>15.987</v>
      </c>
      <c r="H28" s="97">
        <v>35332.959999999999</v>
      </c>
      <c r="I28" s="98">
        <f t="shared" si="2"/>
        <v>16.986999999999998</v>
      </c>
      <c r="J28" s="99">
        <v>37412.959999999999</v>
      </c>
      <c r="K28" s="100">
        <f t="shared" si="3"/>
        <v>17.986999999999998</v>
      </c>
    </row>
    <row r="29" spans="1:11" x14ac:dyDescent="0.25">
      <c r="A29" s="117" t="s">
        <v>77</v>
      </c>
      <c r="B29" s="104">
        <v>1</v>
      </c>
      <c r="C29" s="118">
        <v>87</v>
      </c>
      <c r="D29" s="119">
        <v>27040</v>
      </c>
      <c r="E29" s="120">
        <f t="shared" si="0"/>
        <v>13</v>
      </c>
      <c r="F29" s="121">
        <v>33741.24</v>
      </c>
      <c r="G29" s="122">
        <f t="shared" si="1"/>
        <v>16.22175</v>
      </c>
      <c r="H29" s="97">
        <v>35821.24</v>
      </c>
      <c r="I29" s="98">
        <f t="shared" si="2"/>
        <v>17.22175</v>
      </c>
      <c r="J29" s="99">
        <v>37901.24</v>
      </c>
      <c r="K29" s="100">
        <f t="shared" si="3"/>
        <v>18.22175</v>
      </c>
    </row>
    <row r="30" spans="1:11" x14ac:dyDescent="0.25">
      <c r="A30" s="117" t="s">
        <v>78</v>
      </c>
      <c r="B30" s="104">
        <v>1</v>
      </c>
      <c r="C30" s="118">
        <v>115</v>
      </c>
      <c r="D30" s="93">
        <v>27668.94</v>
      </c>
      <c r="E30" s="120">
        <f t="shared" si="0"/>
        <v>13.302375</v>
      </c>
      <c r="F30" s="121">
        <v>33929.74</v>
      </c>
      <c r="G30" s="122">
        <f t="shared" si="1"/>
        <v>16.312374999999999</v>
      </c>
      <c r="H30" s="97">
        <v>36009.74</v>
      </c>
      <c r="I30" s="98">
        <f t="shared" si="2"/>
        <v>17.312374999999999</v>
      </c>
      <c r="J30" s="99">
        <v>38089.74</v>
      </c>
      <c r="K30" s="100">
        <f t="shared" si="3"/>
        <v>18.312374999999999</v>
      </c>
    </row>
    <row r="31" spans="1:11" x14ac:dyDescent="0.25">
      <c r="A31" s="117" t="s">
        <v>78</v>
      </c>
      <c r="B31" s="104">
        <v>1</v>
      </c>
      <c r="C31" s="118">
        <v>71</v>
      </c>
      <c r="D31" s="93">
        <v>27912.82</v>
      </c>
      <c r="E31" s="120">
        <f t="shared" si="0"/>
        <v>13.419625</v>
      </c>
      <c r="F31" s="121">
        <v>34173.619999999995</v>
      </c>
      <c r="G31" s="122">
        <f t="shared" si="1"/>
        <v>16.429624999999998</v>
      </c>
      <c r="H31" s="97">
        <v>36253.619999999995</v>
      </c>
      <c r="I31" s="98">
        <f t="shared" si="2"/>
        <v>17.429624999999998</v>
      </c>
      <c r="J31" s="99">
        <v>38333.619999999995</v>
      </c>
      <c r="K31" s="100">
        <f t="shared" si="3"/>
        <v>18.429624999999998</v>
      </c>
    </row>
    <row r="32" spans="1:11" x14ac:dyDescent="0.25">
      <c r="A32" s="117" t="s">
        <v>78</v>
      </c>
      <c r="B32" s="104">
        <v>1</v>
      </c>
      <c r="C32" s="118">
        <v>17</v>
      </c>
      <c r="D32" s="119">
        <v>27926.080000000002</v>
      </c>
      <c r="E32" s="120">
        <f t="shared" si="0"/>
        <v>13.426</v>
      </c>
      <c r="F32" s="121">
        <v>34186.880000000005</v>
      </c>
      <c r="G32" s="122">
        <f t="shared" si="1"/>
        <v>16.436000000000003</v>
      </c>
      <c r="H32" s="97">
        <v>36266.880000000005</v>
      </c>
      <c r="I32" s="98">
        <f t="shared" si="2"/>
        <v>17.436000000000003</v>
      </c>
      <c r="J32" s="99">
        <v>38346.880000000005</v>
      </c>
      <c r="K32" s="100">
        <f t="shared" si="3"/>
        <v>18.436000000000003</v>
      </c>
    </row>
    <row r="33" spans="1:11" x14ac:dyDescent="0.25">
      <c r="A33" s="117" t="s">
        <v>78</v>
      </c>
      <c r="B33" s="104">
        <v>1</v>
      </c>
      <c r="C33" s="118">
        <v>88</v>
      </c>
      <c r="D33" s="93">
        <v>28616.639999999999</v>
      </c>
      <c r="E33" s="120">
        <f t="shared" si="0"/>
        <v>13.757999999999999</v>
      </c>
      <c r="F33" s="121">
        <v>34877.440000000002</v>
      </c>
      <c r="G33" s="122">
        <f t="shared" si="1"/>
        <v>16.768000000000001</v>
      </c>
      <c r="H33" s="97">
        <v>36957.440000000002</v>
      </c>
      <c r="I33" s="98">
        <f t="shared" si="2"/>
        <v>17.768000000000001</v>
      </c>
      <c r="J33" s="99">
        <v>39037.440000000002</v>
      </c>
      <c r="K33" s="100">
        <f t="shared" si="3"/>
        <v>18.768000000000001</v>
      </c>
    </row>
    <row r="34" spans="1:11" x14ac:dyDescent="0.25">
      <c r="A34" s="117" t="s">
        <v>78</v>
      </c>
      <c r="B34" s="104">
        <v>1</v>
      </c>
      <c r="C34" s="118">
        <v>116</v>
      </c>
      <c r="D34" s="93">
        <v>28957.759999999998</v>
      </c>
      <c r="E34" s="120">
        <f t="shared" si="0"/>
        <v>13.921999999999999</v>
      </c>
      <c r="F34" s="121">
        <v>35218.559999999998</v>
      </c>
      <c r="G34" s="122">
        <f t="shared" si="1"/>
        <v>16.931999999999999</v>
      </c>
      <c r="H34" s="97">
        <v>37298.559999999998</v>
      </c>
      <c r="I34" s="98">
        <f t="shared" si="2"/>
        <v>17.931999999999999</v>
      </c>
      <c r="J34" s="99">
        <v>39378.559999999998</v>
      </c>
      <c r="K34" s="100">
        <f t="shared" si="3"/>
        <v>18.931999999999999</v>
      </c>
    </row>
    <row r="35" spans="1:11" x14ac:dyDescent="0.25">
      <c r="A35" s="117" t="s">
        <v>78</v>
      </c>
      <c r="B35" s="104">
        <v>1</v>
      </c>
      <c r="C35" s="118">
        <v>18</v>
      </c>
      <c r="D35" s="119">
        <v>29344.38</v>
      </c>
      <c r="E35" s="120">
        <f t="shared" si="0"/>
        <v>14.107875</v>
      </c>
      <c r="F35" s="121">
        <v>35605.18</v>
      </c>
      <c r="G35" s="122">
        <f t="shared" si="1"/>
        <v>17.117875000000002</v>
      </c>
      <c r="H35" s="97">
        <v>37685.18</v>
      </c>
      <c r="I35" s="98">
        <f t="shared" si="2"/>
        <v>18.117875000000002</v>
      </c>
      <c r="J35" s="99">
        <v>39765.18</v>
      </c>
      <c r="K35" s="100">
        <f t="shared" si="3"/>
        <v>19.117875000000002</v>
      </c>
    </row>
    <row r="36" spans="1:11" x14ac:dyDescent="0.25">
      <c r="A36" s="117" t="s">
        <v>78</v>
      </c>
      <c r="B36" s="104">
        <v>1</v>
      </c>
      <c r="C36" s="118">
        <v>72</v>
      </c>
      <c r="D36" s="93">
        <v>29463.72</v>
      </c>
      <c r="E36" s="120">
        <f t="shared" si="0"/>
        <v>14.16525</v>
      </c>
      <c r="F36" s="121">
        <v>35724.520000000004</v>
      </c>
      <c r="G36" s="122">
        <f t="shared" si="1"/>
        <v>17.175250000000002</v>
      </c>
      <c r="H36" s="97">
        <v>37804.520000000004</v>
      </c>
      <c r="I36" s="98">
        <f t="shared" si="2"/>
        <v>18.175250000000002</v>
      </c>
      <c r="J36" s="99">
        <v>39884.520000000004</v>
      </c>
      <c r="K36" s="100">
        <f t="shared" si="3"/>
        <v>19.175250000000002</v>
      </c>
    </row>
    <row r="37" spans="1:11" x14ac:dyDescent="0.25">
      <c r="A37" s="117" t="s">
        <v>79</v>
      </c>
      <c r="B37" s="104">
        <v>1</v>
      </c>
      <c r="C37" s="118">
        <v>89</v>
      </c>
      <c r="D37" s="93">
        <v>30301.7</v>
      </c>
      <c r="E37" s="120">
        <f t="shared" si="0"/>
        <v>14.568125</v>
      </c>
      <c r="F37" s="121">
        <v>35751.300000000003</v>
      </c>
      <c r="G37" s="122">
        <f t="shared" si="1"/>
        <v>17.188125000000003</v>
      </c>
      <c r="H37" s="97">
        <v>37831.300000000003</v>
      </c>
      <c r="I37" s="98">
        <f t="shared" si="2"/>
        <v>18.188125000000003</v>
      </c>
      <c r="J37" s="99">
        <v>39911.300000000003</v>
      </c>
      <c r="K37" s="100">
        <f t="shared" si="3"/>
        <v>19.188125000000003</v>
      </c>
    </row>
    <row r="38" spans="1:11" x14ac:dyDescent="0.25">
      <c r="A38" s="117" t="s">
        <v>79</v>
      </c>
      <c r="B38" s="104">
        <v>1</v>
      </c>
      <c r="C38" s="118">
        <v>117</v>
      </c>
      <c r="D38" s="93">
        <v>30343.040000000001</v>
      </c>
      <c r="E38" s="120">
        <f t="shared" si="0"/>
        <v>14.588000000000001</v>
      </c>
      <c r="F38" s="121">
        <v>35792.639999999999</v>
      </c>
      <c r="G38" s="122">
        <f t="shared" si="1"/>
        <v>17.207999999999998</v>
      </c>
      <c r="H38" s="97">
        <v>37872.639999999999</v>
      </c>
      <c r="I38" s="98">
        <f t="shared" si="2"/>
        <v>18.207999999999998</v>
      </c>
      <c r="J38" s="99">
        <v>39952.639999999999</v>
      </c>
      <c r="K38" s="100">
        <f t="shared" si="3"/>
        <v>19.207999999999998</v>
      </c>
    </row>
    <row r="39" spans="1:11" x14ac:dyDescent="0.25">
      <c r="A39" s="117" t="s">
        <v>79</v>
      </c>
      <c r="B39" s="104">
        <v>1</v>
      </c>
      <c r="C39" s="118">
        <v>500</v>
      </c>
      <c r="D39" s="93">
        <v>30807.919999999998</v>
      </c>
      <c r="E39" s="120">
        <f t="shared" si="0"/>
        <v>14.811499999999999</v>
      </c>
      <c r="F39" s="121">
        <v>36257.519999999997</v>
      </c>
      <c r="G39" s="122">
        <f t="shared" si="1"/>
        <v>17.4315</v>
      </c>
      <c r="H39" s="97">
        <v>38337.519999999997</v>
      </c>
      <c r="I39" s="98">
        <f t="shared" si="2"/>
        <v>18.4315</v>
      </c>
      <c r="J39" s="99">
        <v>40417.519999999997</v>
      </c>
      <c r="K39" s="100">
        <f t="shared" si="3"/>
        <v>19.4315</v>
      </c>
    </row>
    <row r="40" spans="1:11" x14ac:dyDescent="0.25">
      <c r="A40" s="117" t="s">
        <v>79</v>
      </c>
      <c r="B40" s="104">
        <v>1</v>
      </c>
      <c r="C40" s="118">
        <v>19</v>
      </c>
      <c r="D40" s="119">
        <v>30988.62</v>
      </c>
      <c r="E40" s="120">
        <f t="shared" si="0"/>
        <v>14.898375</v>
      </c>
      <c r="F40" s="121">
        <v>36438.22</v>
      </c>
      <c r="G40" s="122">
        <f t="shared" si="1"/>
        <v>17.518374999999999</v>
      </c>
      <c r="H40" s="97">
        <v>38518.22</v>
      </c>
      <c r="I40" s="98">
        <f t="shared" si="2"/>
        <v>18.518374999999999</v>
      </c>
      <c r="J40" s="99">
        <v>40598.22</v>
      </c>
      <c r="K40" s="100">
        <f t="shared" si="3"/>
        <v>19.518374999999999</v>
      </c>
    </row>
    <row r="41" spans="1:11" x14ac:dyDescent="0.25">
      <c r="A41" s="117" t="s">
        <v>79</v>
      </c>
      <c r="B41" s="104">
        <v>1</v>
      </c>
      <c r="C41" s="118">
        <v>73</v>
      </c>
      <c r="D41" s="93">
        <v>31190.639999999999</v>
      </c>
      <c r="E41" s="120">
        <f t="shared" si="0"/>
        <v>14.9955</v>
      </c>
      <c r="F41" s="121">
        <v>36640.239999999998</v>
      </c>
      <c r="G41" s="122">
        <f t="shared" si="1"/>
        <v>17.615499999999997</v>
      </c>
      <c r="H41" s="97">
        <v>38720.239999999998</v>
      </c>
      <c r="I41" s="98">
        <f t="shared" si="2"/>
        <v>18.615499999999997</v>
      </c>
      <c r="J41" s="99">
        <v>40800.239999999998</v>
      </c>
      <c r="K41" s="100">
        <f t="shared" si="3"/>
        <v>19.615499999999997</v>
      </c>
    </row>
    <row r="42" spans="1:11" x14ac:dyDescent="0.25">
      <c r="A42" s="117" t="s">
        <v>79</v>
      </c>
      <c r="B42" s="104">
        <v>1</v>
      </c>
      <c r="C42" s="118">
        <v>118</v>
      </c>
      <c r="D42" s="93">
        <v>31761.599999999999</v>
      </c>
      <c r="E42" s="120">
        <f t="shared" si="0"/>
        <v>15.27</v>
      </c>
      <c r="F42" s="121">
        <v>37211.199999999997</v>
      </c>
      <c r="G42" s="122">
        <f t="shared" si="1"/>
        <v>17.889999999999997</v>
      </c>
      <c r="H42" s="97">
        <v>39291.199999999997</v>
      </c>
      <c r="I42" s="98">
        <f t="shared" si="2"/>
        <v>18.889999999999997</v>
      </c>
      <c r="J42" s="99">
        <v>41371.199999999997</v>
      </c>
      <c r="K42" s="100">
        <f t="shared" si="3"/>
        <v>19.889999999999997</v>
      </c>
    </row>
    <row r="43" spans="1:11" x14ac:dyDescent="0.25">
      <c r="A43" s="117" t="s">
        <v>79</v>
      </c>
      <c r="B43" s="104">
        <v>1</v>
      </c>
      <c r="C43" s="118">
        <v>52</v>
      </c>
      <c r="D43" s="93">
        <v>31879.9</v>
      </c>
      <c r="E43" s="120">
        <f t="shared" si="0"/>
        <v>15.326875000000001</v>
      </c>
      <c r="F43" s="121">
        <v>37329.5</v>
      </c>
      <c r="G43" s="122">
        <f t="shared" si="1"/>
        <v>17.946874999999999</v>
      </c>
      <c r="H43" s="97">
        <v>39409.5</v>
      </c>
      <c r="I43" s="98">
        <f t="shared" si="2"/>
        <v>18.946874999999999</v>
      </c>
      <c r="J43" s="99">
        <v>41489.5</v>
      </c>
      <c r="K43" s="100">
        <f t="shared" si="3"/>
        <v>19.946874999999999</v>
      </c>
    </row>
    <row r="44" spans="1:11" x14ac:dyDescent="0.25">
      <c r="A44" s="117" t="s">
        <v>79</v>
      </c>
      <c r="B44" s="104">
        <v>1</v>
      </c>
      <c r="C44" s="118">
        <v>90</v>
      </c>
      <c r="D44" s="93">
        <v>32182.02</v>
      </c>
      <c r="E44" s="120">
        <f t="shared" si="0"/>
        <v>15.472125</v>
      </c>
      <c r="F44" s="121">
        <v>37631.620000000003</v>
      </c>
      <c r="G44" s="122">
        <f t="shared" si="1"/>
        <v>18.092125000000003</v>
      </c>
      <c r="H44" s="97">
        <v>39711.620000000003</v>
      </c>
      <c r="I44" s="98">
        <f t="shared" si="2"/>
        <v>19.092125000000003</v>
      </c>
      <c r="J44" s="99">
        <v>41791.620000000003</v>
      </c>
      <c r="K44" s="100">
        <f t="shared" si="3"/>
        <v>20.092125000000003</v>
      </c>
    </row>
    <row r="45" spans="1:11" x14ac:dyDescent="0.25">
      <c r="A45" s="117" t="s">
        <v>79</v>
      </c>
      <c r="B45" s="104">
        <v>1</v>
      </c>
      <c r="C45" s="118">
        <v>185</v>
      </c>
      <c r="D45" s="93">
        <v>32312.02</v>
      </c>
      <c r="E45" s="120">
        <f t="shared" si="0"/>
        <v>15.534625</v>
      </c>
      <c r="F45" s="121">
        <v>37761.620000000003</v>
      </c>
      <c r="G45" s="122">
        <f t="shared" si="1"/>
        <v>18.154625000000003</v>
      </c>
      <c r="H45" s="97">
        <v>39841.620000000003</v>
      </c>
      <c r="I45" s="98">
        <f t="shared" si="2"/>
        <v>19.154625000000003</v>
      </c>
      <c r="J45" s="99">
        <v>41921.620000000003</v>
      </c>
      <c r="K45" s="100">
        <f t="shared" si="3"/>
        <v>20.154625000000003</v>
      </c>
    </row>
    <row r="46" spans="1:11" x14ac:dyDescent="0.25">
      <c r="A46" s="117" t="s">
        <v>79</v>
      </c>
      <c r="B46" s="104">
        <v>1</v>
      </c>
      <c r="C46" s="118">
        <v>501</v>
      </c>
      <c r="D46" s="93">
        <v>32657.56</v>
      </c>
      <c r="E46" s="120">
        <f t="shared" si="0"/>
        <v>15.700750000000001</v>
      </c>
      <c r="F46" s="121">
        <v>38107.160000000003</v>
      </c>
      <c r="G46" s="122">
        <f t="shared" si="1"/>
        <v>18.32075</v>
      </c>
      <c r="H46" s="97">
        <v>40187.160000000003</v>
      </c>
      <c r="I46" s="98">
        <f t="shared" si="2"/>
        <v>19.32075</v>
      </c>
      <c r="J46" s="99">
        <v>42267.16</v>
      </c>
      <c r="K46" s="100">
        <f t="shared" si="3"/>
        <v>20.32075</v>
      </c>
    </row>
    <row r="47" spans="1:11" x14ac:dyDescent="0.25">
      <c r="A47" s="117" t="s">
        <v>79</v>
      </c>
      <c r="B47" s="104">
        <v>1</v>
      </c>
      <c r="C47" s="118">
        <v>20</v>
      </c>
      <c r="D47" s="119">
        <v>32696.82</v>
      </c>
      <c r="E47" s="120">
        <f t="shared" si="0"/>
        <v>15.719625000000001</v>
      </c>
      <c r="F47" s="121">
        <v>38146.42</v>
      </c>
      <c r="G47" s="122">
        <f t="shared" si="1"/>
        <v>18.339624999999998</v>
      </c>
      <c r="H47" s="97">
        <v>40226.42</v>
      </c>
      <c r="I47" s="98">
        <f t="shared" si="2"/>
        <v>19.339624999999998</v>
      </c>
      <c r="J47" s="99">
        <v>42306.42</v>
      </c>
      <c r="K47" s="100">
        <f t="shared" si="3"/>
        <v>20.339624999999998</v>
      </c>
    </row>
    <row r="48" spans="1:11" x14ac:dyDescent="0.25">
      <c r="A48" s="117" t="s">
        <v>79</v>
      </c>
      <c r="B48" s="104">
        <v>1</v>
      </c>
      <c r="C48" s="118">
        <v>74</v>
      </c>
      <c r="D48" s="93">
        <v>33023.64</v>
      </c>
      <c r="E48" s="120">
        <f t="shared" si="0"/>
        <v>15.876749999999999</v>
      </c>
      <c r="F48" s="121">
        <v>38473.24</v>
      </c>
      <c r="G48" s="122">
        <f t="shared" si="1"/>
        <v>18.496749999999999</v>
      </c>
      <c r="H48" s="97">
        <v>40553.24</v>
      </c>
      <c r="I48" s="98">
        <f t="shared" si="2"/>
        <v>19.496749999999999</v>
      </c>
      <c r="J48" s="99">
        <v>42633.24</v>
      </c>
      <c r="K48" s="100">
        <f t="shared" si="3"/>
        <v>20.496749999999999</v>
      </c>
    </row>
    <row r="49" spans="1:11" x14ac:dyDescent="0.25">
      <c r="A49" s="117" t="s">
        <v>79</v>
      </c>
      <c r="B49" s="104">
        <v>1</v>
      </c>
      <c r="C49" s="118">
        <v>119</v>
      </c>
      <c r="D49" s="93">
        <v>33406.36</v>
      </c>
      <c r="E49" s="120">
        <f t="shared" si="0"/>
        <v>16.060749999999999</v>
      </c>
      <c r="F49" s="121">
        <v>38855.96</v>
      </c>
      <c r="G49" s="122">
        <f t="shared" si="1"/>
        <v>18.68075</v>
      </c>
      <c r="H49" s="97">
        <v>40935.96</v>
      </c>
      <c r="I49" s="98">
        <f t="shared" si="2"/>
        <v>19.68075</v>
      </c>
      <c r="J49" s="99">
        <v>43015.96</v>
      </c>
      <c r="K49" s="100">
        <f t="shared" si="3"/>
        <v>20.68075</v>
      </c>
    </row>
    <row r="50" spans="1:11" x14ac:dyDescent="0.25">
      <c r="A50" s="117" t="s">
        <v>79</v>
      </c>
      <c r="B50" s="104">
        <v>1</v>
      </c>
      <c r="C50" s="118">
        <v>400</v>
      </c>
      <c r="D50" s="93">
        <v>33478.120000000003</v>
      </c>
      <c r="E50" s="120">
        <f t="shared" si="0"/>
        <v>16.09525</v>
      </c>
      <c r="F50" s="121">
        <v>38927.72</v>
      </c>
      <c r="G50" s="122">
        <f t="shared" si="1"/>
        <v>18.715250000000001</v>
      </c>
      <c r="H50" s="97">
        <v>41007.72</v>
      </c>
      <c r="I50" s="98">
        <f t="shared" si="2"/>
        <v>19.715250000000001</v>
      </c>
      <c r="J50" s="99">
        <v>43087.72</v>
      </c>
      <c r="K50" s="100">
        <f t="shared" si="3"/>
        <v>20.715250000000001</v>
      </c>
    </row>
    <row r="51" spans="1:11" x14ac:dyDescent="0.25">
      <c r="A51" s="117" t="s">
        <v>80</v>
      </c>
      <c r="B51" s="104">
        <v>1</v>
      </c>
      <c r="C51" s="118">
        <v>186</v>
      </c>
      <c r="D51" s="93">
        <v>33988.5</v>
      </c>
      <c r="E51" s="120">
        <f t="shared" si="0"/>
        <v>16.340624999999999</v>
      </c>
      <c r="F51" s="121">
        <v>38959.699999999997</v>
      </c>
      <c r="G51" s="122">
        <f t="shared" si="1"/>
        <v>18.730625</v>
      </c>
      <c r="H51" s="97">
        <v>41039.699999999997</v>
      </c>
      <c r="I51" s="98">
        <f t="shared" si="2"/>
        <v>19.730625</v>
      </c>
      <c r="J51" s="99">
        <v>43119.7</v>
      </c>
      <c r="K51" s="100">
        <f t="shared" si="3"/>
        <v>20.730625</v>
      </c>
    </row>
    <row r="52" spans="1:11" x14ac:dyDescent="0.25">
      <c r="A52" s="117" t="s">
        <v>80</v>
      </c>
      <c r="B52" s="104">
        <v>1</v>
      </c>
      <c r="C52" s="118">
        <v>53</v>
      </c>
      <c r="D52" s="93">
        <v>34200.400000000001</v>
      </c>
      <c r="E52" s="120">
        <f t="shared" si="0"/>
        <v>16.442499999999999</v>
      </c>
      <c r="F52" s="121">
        <v>39171.599999999999</v>
      </c>
      <c r="G52" s="122">
        <f t="shared" si="1"/>
        <v>18.8325</v>
      </c>
      <c r="H52" s="97">
        <v>41251.599999999999</v>
      </c>
      <c r="I52" s="98">
        <f t="shared" si="2"/>
        <v>19.8325</v>
      </c>
      <c r="J52" s="99">
        <v>43331.6</v>
      </c>
      <c r="K52" s="100">
        <f t="shared" si="3"/>
        <v>20.8325</v>
      </c>
    </row>
    <row r="53" spans="1:11" x14ac:dyDescent="0.25">
      <c r="A53" s="117" t="s">
        <v>80</v>
      </c>
      <c r="B53" s="104">
        <v>1</v>
      </c>
      <c r="C53" s="118">
        <v>91</v>
      </c>
      <c r="D53" s="93">
        <v>34222.76</v>
      </c>
      <c r="E53" s="120">
        <f t="shared" si="0"/>
        <v>16.453250000000001</v>
      </c>
      <c r="F53" s="121">
        <v>39193.96</v>
      </c>
      <c r="G53" s="122">
        <f t="shared" si="1"/>
        <v>18.843250000000001</v>
      </c>
      <c r="H53" s="97">
        <v>41273.96</v>
      </c>
      <c r="I53" s="98">
        <f t="shared" si="2"/>
        <v>19.843250000000001</v>
      </c>
      <c r="J53" s="99">
        <v>43353.96</v>
      </c>
      <c r="K53" s="100">
        <f t="shared" si="3"/>
        <v>20.843250000000001</v>
      </c>
    </row>
    <row r="54" spans="1:11" x14ac:dyDescent="0.25">
      <c r="A54" s="117" t="s">
        <v>80</v>
      </c>
      <c r="B54" s="104">
        <v>1</v>
      </c>
      <c r="C54" s="118">
        <v>21</v>
      </c>
      <c r="D54" s="119">
        <v>34501.480000000003</v>
      </c>
      <c r="E54" s="120">
        <f t="shared" si="0"/>
        <v>16.587250000000001</v>
      </c>
      <c r="F54" s="121">
        <v>39472.68</v>
      </c>
      <c r="G54" s="122">
        <f t="shared" si="1"/>
        <v>18.977250000000002</v>
      </c>
      <c r="H54" s="97">
        <v>41552.68</v>
      </c>
      <c r="I54" s="98">
        <f t="shared" si="2"/>
        <v>19.977250000000002</v>
      </c>
      <c r="J54" s="99">
        <v>43632.68</v>
      </c>
      <c r="K54" s="100">
        <f t="shared" si="3"/>
        <v>20.977250000000002</v>
      </c>
    </row>
    <row r="55" spans="1:11" x14ac:dyDescent="0.25">
      <c r="A55" s="117" t="s">
        <v>80</v>
      </c>
      <c r="B55" s="104">
        <v>1</v>
      </c>
      <c r="C55" s="118">
        <v>75</v>
      </c>
      <c r="D55" s="93">
        <v>34820.239999999998</v>
      </c>
      <c r="E55" s="120">
        <f t="shared" si="0"/>
        <v>16.740499999999997</v>
      </c>
      <c r="F55" s="121">
        <v>39791.439999999995</v>
      </c>
      <c r="G55" s="122">
        <f t="shared" si="1"/>
        <v>19.130499999999998</v>
      </c>
      <c r="H55" s="97">
        <v>41871.439999999995</v>
      </c>
      <c r="I55" s="98">
        <f t="shared" si="2"/>
        <v>20.130499999999998</v>
      </c>
      <c r="J55" s="99">
        <v>43951.439999999995</v>
      </c>
      <c r="K55" s="100">
        <f t="shared" si="3"/>
        <v>21.130499999999998</v>
      </c>
    </row>
    <row r="56" spans="1:11" x14ac:dyDescent="0.25">
      <c r="A56" s="117" t="s">
        <v>80</v>
      </c>
      <c r="B56" s="104">
        <v>1</v>
      </c>
      <c r="C56" s="118">
        <v>502</v>
      </c>
      <c r="D56" s="93">
        <v>34927.1</v>
      </c>
      <c r="E56" s="120">
        <f t="shared" si="0"/>
        <v>16.791875000000001</v>
      </c>
      <c r="F56" s="121">
        <v>39898.299999999996</v>
      </c>
      <c r="G56" s="122">
        <f t="shared" si="1"/>
        <v>19.181874999999998</v>
      </c>
      <c r="H56" s="97">
        <v>41978.299999999996</v>
      </c>
      <c r="I56" s="98">
        <f t="shared" si="2"/>
        <v>20.181874999999998</v>
      </c>
      <c r="J56" s="99">
        <v>44058.299999999996</v>
      </c>
      <c r="K56" s="100">
        <f t="shared" si="3"/>
        <v>21.181874999999998</v>
      </c>
    </row>
    <row r="57" spans="1:11" x14ac:dyDescent="0.25">
      <c r="A57" s="117" t="s">
        <v>80</v>
      </c>
      <c r="B57" s="104">
        <v>1</v>
      </c>
      <c r="C57" s="118">
        <v>503</v>
      </c>
      <c r="D57" s="93">
        <v>35035.26</v>
      </c>
      <c r="E57" s="120">
        <f t="shared" si="0"/>
        <v>16.843875000000001</v>
      </c>
      <c r="F57" s="121">
        <v>40006.46</v>
      </c>
      <c r="G57" s="122">
        <f t="shared" si="1"/>
        <v>19.233875000000001</v>
      </c>
      <c r="H57" s="97">
        <v>42086.46</v>
      </c>
      <c r="I57" s="98">
        <f t="shared" si="2"/>
        <v>20.233875000000001</v>
      </c>
      <c r="J57" s="99">
        <v>44166.46</v>
      </c>
      <c r="K57" s="100">
        <f t="shared" si="3"/>
        <v>21.233875000000001</v>
      </c>
    </row>
    <row r="58" spans="1:11" x14ac:dyDescent="0.25">
      <c r="A58" s="117" t="s">
        <v>80</v>
      </c>
      <c r="B58" s="104">
        <v>1</v>
      </c>
      <c r="C58" s="118">
        <v>120</v>
      </c>
      <c r="D58" s="93">
        <v>35113.78</v>
      </c>
      <c r="E58" s="120">
        <f t="shared" si="0"/>
        <v>16.881625</v>
      </c>
      <c r="F58" s="121">
        <v>40084.979999999996</v>
      </c>
      <c r="G58" s="122">
        <f t="shared" si="1"/>
        <v>19.271624999999997</v>
      </c>
      <c r="H58" s="97">
        <v>42164.979999999996</v>
      </c>
      <c r="I58" s="98">
        <f t="shared" si="2"/>
        <v>20.271624999999997</v>
      </c>
      <c r="J58" s="99">
        <v>44244.979999999996</v>
      </c>
      <c r="K58" s="100">
        <f t="shared" si="3"/>
        <v>21.271624999999997</v>
      </c>
    </row>
    <row r="59" spans="1:11" x14ac:dyDescent="0.25">
      <c r="A59" s="117" t="s">
        <v>80</v>
      </c>
      <c r="B59" s="104">
        <v>1</v>
      </c>
      <c r="C59" s="118">
        <v>187</v>
      </c>
      <c r="D59" s="93">
        <v>35729.199999999997</v>
      </c>
      <c r="E59" s="120">
        <f t="shared" si="0"/>
        <v>17.177499999999998</v>
      </c>
      <c r="F59" s="121">
        <v>40700.399999999994</v>
      </c>
      <c r="G59" s="122">
        <f t="shared" si="1"/>
        <v>19.567499999999995</v>
      </c>
      <c r="H59" s="97">
        <v>42780.399999999994</v>
      </c>
      <c r="I59" s="98">
        <f t="shared" si="2"/>
        <v>20.567499999999995</v>
      </c>
      <c r="J59" s="99">
        <v>44860.399999999994</v>
      </c>
      <c r="K59" s="100">
        <f t="shared" si="3"/>
        <v>21.567499999999995</v>
      </c>
    </row>
    <row r="60" spans="1:11" x14ac:dyDescent="0.25">
      <c r="A60" s="117" t="s">
        <v>80</v>
      </c>
      <c r="B60" s="104">
        <v>1</v>
      </c>
      <c r="C60" s="118">
        <v>401</v>
      </c>
      <c r="D60" s="93">
        <v>36060.959999999999</v>
      </c>
      <c r="E60" s="120">
        <f t="shared" si="0"/>
        <v>17.337</v>
      </c>
      <c r="F60" s="121">
        <v>41032.159999999996</v>
      </c>
      <c r="G60" s="122">
        <f t="shared" si="1"/>
        <v>19.726999999999997</v>
      </c>
      <c r="H60" s="97">
        <v>43112.159999999996</v>
      </c>
      <c r="I60" s="98">
        <f t="shared" si="2"/>
        <v>20.726999999999997</v>
      </c>
      <c r="J60" s="99">
        <v>45192.159999999996</v>
      </c>
      <c r="K60" s="100">
        <f t="shared" si="3"/>
        <v>21.726999999999997</v>
      </c>
    </row>
    <row r="61" spans="1:11" x14ac:dyDescent="0.25">
      <c r="A61" s="117" t="s">
        <v>80</v>
      </c>
      <c r="B61" s="104">
        <v>1</v>
      </c>
      <c r="C61" s="118">
        <v>92</v>
      </c>
      <c r="D61" s="93">
        <v>36330.06</v>
      </c>
      <c r="E61" s="120">
        <f t="shared" si="0"/>
        <v>17.466374999999999</v>
      </c>
      <c r="F61" s="121">
        <v>41301.259999999995</v>
      </c>
      <c r="G61" s="122">
        <f t="shared" si="1"/>
        <v>19.856374999999996</v>
      </c>
      <c r="H61" s="97">
        <v>43381.259999999995</v>
      </c>
      <c r="I61" s="98">
        <f t="shared" si="2"/>
        <v>20.856374999999996</v>
      </c>
      <c r="J61" s="99">
        <v>45461.259999999995</v>
      </c>
      <c r="K61" s="100">
        <f t="shared" si="3"/>
        <v>21.856374999999996</v>
      </c>
    </row>
    <row r="62" spans="1:11" x14ac:dyDescent="0.25">
      <c r="A62" s="117" t="s">
        <v>80</v>
      </c>
      <c r="B62" s="104">
        <v>1</v>
      </c>
      <c r="C62" s="118">
        <v>22</v>
      </c>
      <c r="D62" s="119">
        <v>36467.599999999999</v>
      </c>
      <c r="E62" s="120">
        <f t="shared" si="0"/>
        <v>17.532499999999999</v>
      </c>
      <c r="F62" s="121">
        <v>41438.799999999996</v>
      </c>
      <c r="G62" s="122">
        <f t="shared" si="1"/>
        <v>19.922499999999999</v>
      </c>
      <c r="H62" s="97">
        <v>43518.799999999996</v>
      </c>
      <c r="I62" s="98">
        <f t="shared" si="2"/>
        <v>20.922499999999999</v>
      </c>
      <c r="J62" s="99">
        <v>45598.799999999996</v>
      </c>
      <c r="K62" s="100">
        <f t="shared" si="3"/>
        <v>21.922499999999999</v>
      </c>
    </row>
    <row r="63" spans="1:11" x14ac:dyDescent="0.25">
      <c r="A63" s="117" t="s">
        <v>80</v>
      </c>
      <c r="B63" s="104">
        <v>1</v>
      </c>
      <c r="C63" s="118">
        <v>121</v>
      </c>
      <c r="D63" s="93">
        <v>36919.480000000003</v>
      </c>
      <c r="E63" s="120">
        <f t="shared" si="0"/>
        <v>17.749750000000002</v>
      </c>
      <c r="F63" s="121">
        <v>41890.68</v>
      </c>
      <c r="G63" s="122">
        <f t="shared" si="1"/>
        <v>20.139749999999999</v>
      </c>
      <c r="H63" s="97">
        <v>43970.68</v>
      </c>
      <c r="I63" s="98">
        <f t="shared" si="2"/>
        <v>21.139749999999999</v>
      </c>
      <c r="J63" s="99">
        <v>46050.68</v>
      </c>
      <c r="K63" s="100">
        <f t="shared" si="3"/>
        <v>22.139749999999999</v>
      </c>
    </row>
    <row r="64" spans="1:11" x14ac:dyDescent="0.25">
      <c r="A64" s="117" t="s">
        <v>80</v>
      </c>
      <c r="B64" s="104">
        <v>1</v>
      </c>
      <c r="C64" s="118">
        <v>76</v>
      </c>
      <c r="D64" s="93">
        <v>37076.78</v>
      </c>
      <c r="E64" s="120">
        <f t="shared" si="0"/>
        <v>17.825375000000001</v>
      </c>
      <c r="F64" s="121">
        <v>42047.979999999996</v>
      </c>
      <c r="G64" s="122">
        <f t="shared" si="1"/>
        <v>20.215374999999998</v>
      </c>
      <c r="H64" s="97">
        <v>44127.979999999996</v>
      </c>
      <c r="I64" s="98">
        <f t="shared" si="2"/>
        <v>21.215374999999998</v>
      </c>
      <c r="J64" s="99">
        <v>46207.979999999996</v>
      </c>
      <c r="K64" s="100">
        <f t="shared" si="3"/>
        <v>22.215374999999998</v>
      </c>
    </row>
    <row r="65" spans="1:11" x14ac:dyDescent="0.25">
      <c r="A65" s="117" t="s">
        <v>80</v>
      </c>
      <c r="B65" s="104">
        <v>1</v>
      </c>
      <c r="C65" s="118">
        <v>504</v>
      </c>
      <c r="D65" s="93">
        <v>37432.199999999997</v>
      </c>
      <c r="E65" s="120">
        <f t="shared" si="0"/>
        <v>17.99625</v>
      </c>
      <c r="F65" s="121">
        <v>42403.399999999994</v>
      </c>
      <c r="G65" s="122">
        <f t="shared" si="1"/>
        <v>20.386249999999997</v>
      </c>
      <c r="H65" s="97">
        <v>44483.399999999994</v>
      </c>
      <c r="I65" s="98">
        <f t="shared" si="2"/>
        <v>21.386249999999997</v>
      </c>
      <c r="J65" s="99">
        <v>46563.399999999994</v>
      </c>
      <c r="K65" s="100">
        <f t="shared" si="3"/>
        <v>22.386249999999997</v>
      </c>
    </row>
    <row r="66" spans="1:11" x14ac:dyDescent="0.25">
      <c r="A66" s="117" t="s">
        <v>80</v>
      </c>
      <c r="B66" s="104">
        <v>1</v>
      </c>
      <c r="C66" s="118">
        <v>505</v>
      </c>
      <c r="D66" s="93">
        <v>37567.4</v>
      </c>
      <c r="E66" s="120">
        <f t="shared" si="0"/>
        <v>18.061250000000001</v>
      </c>
      <c r="F66" s="121">
        <v>42538.6</v>
      </c>
      <c r="G66" s="122">
        <f t="shared" si="1"/>
        <v>20.451249999999998</v>
      </c>
      <c r="H66" s="97">
        <v>44618.6</v>
      </c>
      <c r="I66" s="98">
        <f t="shared" si="2"/>
        <v>21.451249999999998</v>
      </c>
      <c r="J66" s="99">
        <v>46698.6</v>
      </c>
      <c r="K66" s="100">
        <f t="shared" si="3"/>
        <v>22.451249999999998</v>
      </c>
    </row>
    <row r="67" spans="1:11" x14ac:dyDescent="0.25">
      <c r="A67" s="117" t="s">
        <v>81</v>
      </c>
      <c r="B67" s="104">
        <v>1</v>
      </c>
      <c r="C67" s="118">
        <v>93</v>
      </c>
      <c r="D67" s="93">
        <v>38598.559999999998</v>
      </c>
      <c r="E67" s="120">
        <f t="shared" si="0"/>
        <v>18.556999999999999</v>
      </c>
      <c r="F67" s="121">
        <v>42550.559999999998</v>
      </c>
      <c r="G67" s="122">
        <f t="shared" si="1"/>
        <v>20.456999999999997</v>
      </c>
      <c r="H67" s="97">
        <v>44630.559999999998</v>
      </c>
      <c r="I67" s="98">
        <f t="shared" si="2"/>
        <v>21.456999999999997</v>
      </c>
      <c r="J67" s="99">
        <v>46710.559999999998</v>
      </c>
      <c r="K67" s="100">
        <f t="shared" si="3"/>
        <v>22.456999999999997</v>
      </c>
    </row>
    <row r="68" spans="1:11" x14ac:dyDescent="0.25">
      <c r="A68" s="117" t="s">
        <v>81</v>
      </c>
      <c r="B68" s="104">
        <v>1</v>
      </c>
      <c r="C68" s="118">
        <v>23</v>
      </c>
      <c r="D68" s="119">
        <v>38659.919999999998</v>
      </c>
      <c r="E68" s="120">
        <f t="shared" si="0"/>
        <v>18.586500000000001</v>
      </c>
      <c r="F68" s="121">
        <v>42611.92</v>
      </c>
      <c r="G68" s="122">
        <f t="shared" si="1"/>
        <v>20.486499999999999</v>
      </c>
      <c r="H68" s="97">
        <v>44691.92</v>
      </c>
      <c r="I68" s="98">
        <f t="shared" si="2"/>
        <v>21.486499999999999</v>
      </c>
      <c r="J68" s="99">
        <v>46771.92</v>
      </c>
      <c r="K68" s="100">
        <f t="shared" si="3"/>
        <v>22.486499999999999</v>
      </c>
    </row>
    <row r="69" spans="1:11" x14ac:dyDescent="0.25">
      <c r="A69" s="117" t="s">
        <v>81</v>
      </c>
      <c r="B69" s="104">
        <v>1</v>
      </c>
      <c r="C69" s="118">
        <v>46</v>
      </c>
      <c r="D69" s="93">
        <v>38823.46</v>
      </c>
      <c r="E69" s="120">
        <f t="shared" ref="E69:E113" si="4">D69/2080</f>
        <v>18.665125</v>
      </c>
      <c r="F69" s="121">
        <v>42775.46</v>
      </c>
      <c r="G69" s="122">
        <f t="shared" ref="G69:G113" si="5">F69/2080</f>
        <v>20.565124999999998</v>
      </c>
      <c r="H69" s="97">
        <v>44855.46</v>
      </c>
      <c r="I69" s="98">
        <f t="shared" ref="I69:I113" si="6">H69/2080</f>
        <v>21.565124999999998</v>
      </c>
      <c r="J69" s="99">
        <v>46935.46</v>
      </c>
      <c r="K69" s="100">
        <f t="shared" ref="K69:K113" si="7">J69/2080</f>
        <v>22.565124999999998</v>
      </c>
    </row>
    <row r="70" spans="1:11" x14ac:dyDescent="0.25">
      <c r="A70" s="117" t="s">
        <v>81</v>
      </c>
      <c r="B70" s="104">
        <v>1</v>
      </c>
      <c r="C70" s="118">
        <v>402</v>
      </c>
      <c r="D70" s="93">
        <v>38878.839999999997</v>
      </c>
      <c r="E70" s="120">
        <f t="shared" si="4"/>
        <v>18.691749999999999</v>
      </c>
      <c r="F70" s="121">
        <v>42830.84</v>
      </c>
      <c r="G70" s="122">
        <f t="shared" si="5"/>
        <v>20.591749999999998</v>
      </c>
      <c r="H70" s="97">
        <v>44910.84</v>
      </c>
      <c r="I70" s="98">
        <f t="shared" si="6"/>
        <v>21.591749999999998</v>
      </c>
      <c r="J70" s="99">
        <v>46990.84</v>
      </c>
      <c r="K70" s="100">
        <f t="shared" si="7"/>
        <v>22.591749999999998</v>
      </c>
    </row>
    <row r="71" spans="1:11" x14ac:dyDescent="0.25">
      <c r="A71" s="117" t="s">
        <v>81</v>
      </c>
      <c r="B71" s="104">
        <v>1</v>
      </c>
      <c r="C71" s="118">
        <v>122</v>
      </c>
      <c r="D71" s="93">
        <v>38885.599999999999</v>
      </c>
      <c r="E71" s="120">
        <f t="shared" si="4"/>
        <v>18.695</v>
      </c>
      <c r="F71" s="121">
        <v>42837.599999999999</v>
      </c>
      <c r="G71" s="122">
        <f t="shared" si="5"/>
        <v>20.594999999999999</v>
      </c>
      <c r="H71" s="97">
        <v>44917.599999999999</v>
      </c>
      <c r="I71" s="98">
        <f t="shared" si="6"/>
        <v>21.594999999999999</v>
      </c>
      <c r="J71" s="99">
        <v>46997.599999999999</v>
      </c>
      <c r="K71" s="100">
        <f t="shared" si="7"/>
        <v>22.594999999999999</v>
      </c>
    </row>
    <row r="72" spans="1:11" x14ac:dyDescent="0.25">
      <c r="A72" s="117" t="s">
        <v>81</v>
      </c>
      <c r="B72" s="104">
        <v>1</v>
      </c>
      <c r="C72" s="118">
        <v>77</v>
      </c>
      <c r="D72" s="93">
        <v>39437.32</v>
      </c>
      <c r="E72" s="120">
        <f t="shared" si="4"/>
        <v>18.960249999999998</v>
      </c>
      <c r="F72" s="121">
        <v>43389.32</v>
      </c>
      <c r="G72" s="122">
        <f t="shared" si="5"/>
        <v>20.860250000000001</v>
      </c>
      <c r="H72" s="97">
        <v>45469.32</v>
      </c>
      <c r="I72" s="98">
        <f t="shared" si="6"/>
        <v>21.860250000000001</v>
      </c>
      <c r="J72" s="99">
        <v>47549.32</v>
      </c>
      <c r="K72" s="100">
        <f t="shared" si="7"/>
        <v>22.860250000000001</v>
      </c>
    </row>
    <row r="73" spans="1:11" x14ac:dyDescent="0.25">
      <c r="A73" s="117" t="s">
        <v>81</v>
      </c>
      <c r="B73" s="104">
        <v>1</v>
      </c>
      <c r="C73" s="118">
        <v>54</v>
      </c>
      <c r="D73" s="93">
        <v>39559.26</v>
      </c>
      <c r="E73" s="120">
        <f t="shared" si="4"/>
        <v>19.018875000000001</v>
      </c>
      <c r="F73" s="121">
        <v>43511.26</v>
      </c>
      <c r="G73" s="122">
        <f t="shared" si="5"/>
        <v>20.918875</v>
      </c>
      <c r="H73" s="97">
        <v>45591.26</v>
      </c>
      <c r="I73" s="98">
        <f t="shared" si="6"/>
        <v>21.918875</v>
      </c>
      <c r="J73" s="99">
        <v>47671.26</v>
      </c>
      <c r="K73" s="100">
        <f t="shared" si="7"/>
        <v>22.918875</v>
      </c>
    </row>
    <row r="74" spans="1:11" x14ac:dyDescent="0.25">
      <c r="A74" s="117" t="s">
        <v>81</v>
      </c>
      <c r="B74" s="104">
        <v>1</v>
      </c>
      <c r="C74" s="118">
        <v>188</v>
      </c>
      <c r="D74" s="93">
        <v>39741.26</v>
      </c>
      <c r="E74" s="120">
        <f t="shared" si="4"/>
        <v>19.106375</v>
      </c>
      <c r="F74" s="121">
        <v>43693.26</v>
      </c>
      <c r="G74" s="122">
        <f t="shared" si="5"/>
        <v>21.006375000000002</v>
      </c>
      <c r="H74" s="97">
        <v>45773.26</v>
      </c>
      <c r="I74" s="98">
        <f t="shared" si="6"/>
        <v>22.006375000000002</v>
      </c>
      <c r="J74" s="99">
        <v>47853.26</v>
      </c>
      <c r="K74" s="100">
        <f t="shared" si="7"/>
        <v>23.006375000000002</v>
      </c>
    </row>
    <row r="75" spans="1:11" x14ac:dyDescent="0.25">
      <c r="A75" s="117" t="s">
        <v>81</v>
      </c>
      <c r="B75" s="104">
        <v>1</v>
      </c>
      <c r="C75" s="118">
        <v>403</v>
      </c>
      <c r="D75" s="93">
        <v>40887.86</v>
      </c>
      <c r="E75" s="120">
        <f t="shared" si="4"/>
        <v>19.657624999999999</v>
      </c>
      <c r="F75" s="121">
        <v>44839.86</v>
      </c>
      <c r="G75" s="122">
        <f t="shared" si="5"/>
        <v>21.557625000000002</v>
      </c>
      <c r="H75" s="97">
        <v>46919.86</v>
      </c>
      <c r="I75" s="98">
        <f t="shared" si="6"/>
        <v>22.557625000000002</v>
      </c>
      <c r="J75" s="99">
        <v>48999.86</v>
      </c>
      <c r="K75" s="100">
        <f t="shared" si="7"/>
        <v>23.557625000000002</v>
      </c>
    </row>
    <row r="76" spans="1:11" x14ac:dyDescent="0.25">
      <c r="A76" s="117" t="s">
        <v>81</v>
      </c>
      <c r="B76" s="104">
        <v>1</v>
      </c>
      <c r="C76" s="118">
        <v>24</v>
      </c>
      <c r="D76" s="119">
        <v>40948.18</v>
      </c>
      <c r="E76" s="120">
        <f t="shared" si="4"/>
        <v>19.686624999999999</v>
      </c>
      <c r="F76" s="121">
        <v>44900.18</v>
      </c>
      <c r="G76" s="122">
        <f t="shared" si="5"/>
        <v>21.586625000000002</v>
      </c>
      <c r="H76" s="97">
        <v>46980.18</v>
      </c>
      <c r="I76" s="98">
        <f t="shared" si="6"/>
        <v>22.586625000000002</v>
      </c>
      <c r="J76" s="99">
        <v>49060.18</v>
      </c>
      <c r="K76" s="100">
        <f t="shared" si="7"/>
        <v>23.586625000000002</v>
      </c>
    </row>
    <row r="77" spans="1:11" x14ac:dyDescent="0.25">
      <c r="A77" s="117" t="s">
        <v>81</v>
      </c>
      <c r="B77" s="104">
        <v>1</v>
      </c>
      <c r="C77" s="118">
        <v>123</v>
      </c>
      <c r="D77" s="93">
        <v>41078.18</v>
      </c>
      <c r="E77" s="120">
        <f t="shared" si="4"/>
        <v>19.749124999999999</v>
      </c>
      <c r="F77" s="121">
        <v>45030.18</v>
      </c>
      <c r="G77" s="122">
        <f t="shared" si="5"/>
        <v>21.649125000000002</v>
      </c>
      <c r="H77" s="97">
        <v>47110.18</v>
      </c>
      <c r="I77" s="98">
        <f t="shared" si="6"/>
        <v>22.649125000000002</v>
      </c>
      <c r="J77" s="99">
        <v>49190.18</v>
      </c>
      <c r="K77" s="100">
        <f t="shared" si="7"/>
        <v>23.649125000000002</v>
      </c>
    </row>
    <row r="78" spans="1:11" x14ac:dyDescent="0.25">
      <c r="A78" s="117" t="s">
        <v>81</v>
      </c>
      <c r="B78" s="104">
        <v>1</v>
      </c>
      <c r="C78" s="118">
        <v>190</v>
      </c>
      <c r="D78" s="93">
        <v>41078.18</v>
      </c>
      <c r="E78" s="120">
        <f t="shared" si="4"/>
        <v>19.749124999999999</v>
      </c>
      <c r="F78" s="121">
        <v>45030.18</v>
      </c>
      <c r="G78" s="122">
        <f t="shared" si="5"/>
        <v>21.649125000000002</v>
      </c>
      <c r="H78" s="97">
        <v>47110.18</v>
      </c>
      <c r="I78" s="98">
        <f t="shared" si="6"/>
        <v>22.649125000000002</v>
      </c>
      <c r="J78" s="99">
        <v>49190.18</v>
      </c>
      <c r="K78" s="100">
        <f t="shared" si="7"/>
        <v>23.649125000000002</v>
      </c>
    </row>
    <row r="79" spans="1:11" x14ac:dyDescent="0.25">
      <c r="A79" s="117" t="s">
        <v>81</v>
      </c>
      <c r="B79" s="104">
        <v>1</v>
      </c>
      <c r="C79" s="118">
        <v>506</v>
      </c>
      <c r="D79" s="93">
        <v>41136.42</v>
      </c>
      <c r="E79" s="120">
        <f t="shared" si="4"/>
        <v>19.777124999999998</v>
      </c>
      <c r="F79" s="121">
        <v>45088.42</v>
      </c>
      <c r="G79" s="122">
        <f t="shared" si="5"/>
        <v>21.677125</v>
      </c>
      <c r="H79" s="97">
        <v>47168.42</v>
      </c>
      <c r="I79" s="98">
        <f t="shared" si="6"/>
        <v>22.677125</v>
      </c>
      <c r="J79" s="99">
        <v>49248.42</v>
      </c>
      <c r="K79" s="100">
        <f t="shared" si="7"/>
        <v>23.677125</v>
      </c>
    </row>
    <row r="80" spans="1:11" x14ac:dyDescent="0.25">
      <c r="A80" s="117" t="s">
        <v>81</v>
      </c>
      <c r="B80" s="104">
        <v>1</v>
      </c>
      <c r="C80" s="118">
        <v>94</v>
      </c>
      <c r="D80" s="93">
        <v>41191.279999999999</v>
      </c>
      <c r="E80" s="120">
        <f t="shared" si="4"/>
        <v>19.8035</v>
      </c>
      <c r="F80" s="121">
        <v>45143.28</v>
      </c>
      <c r="G80" s="122">
        <f t="shared" si="5"/>
        <v>21.703499999999998</v>
      </c>
      <c r="H80" s="97">
        <v>47223.28</v>
      </c>
      <c r="I80" s="98">
        <f t="shared" si="6"/>
        <v>22.703499999999998</v>
      </c>
      <c r="J80" s="99">
        <v>49303.28</v>
      </c>
      <c r="K80" s="100">
        <f t="shared" si="7"/>
        <v>23.703499999999998</v>
      </c>
    </row>
    <row r="81" spans="1:11" x14ac:dyDescent="0.25">
      <c r="A81" s="117" t="s">
        <v>81</v>
      </c>
      <c r="B81" s="104">
        <v>1</v>
      </c>
      <c r="C81" s="118">
        <v>47</v>
      </c>
      <c r="D81" s="93">
        <v>41588.300000000003</v>
      </c>
      <c r="E81" s="120">
        <f t="shared" si="4"/>
        <v>19.994375000000002</v>
      </c>
      <c r="F81" s="121">
        <v>45540.3</v>
      </c>
      <c r="G81" s="122">
        <f t="shared" si="5"/>
        <v>21.894375</v>
      </c>
      <c r="H81" s="97">
        <v>47620.3</v>
      </c>
      <c r="I81" s="98">
        <f t="shared" si="6"/>
        <v>22.894375</v>
      </c>
      <c r="J81" s="99">
        <v>49700.3</v>
      </c>
      <c r="K81" s="100">
        <f t="shared" si="7"/>
        <v>23.894375</v>
      </c>
    </row>
    <row r="82" spans="1:11" x14ac:dyDescent="0.25">
      <c r="A82" s="117" t="s">
        <v>81</v>
      </c>
      <c r="B82" s="104">
        <v>1</v>
      </c>
      <c r="C82" s="118">
        <v>78</v>
      </c>
      <c r="D82" s="93">
        <v>41834</v>
      </c>
      <c r="E82" s="120">
        <f t="shared" si="4"/>
        <v>20.112500000000001</v>
      </c>
      <c r="F82" s="121">
        <v>45786</v>
      </c>
      <c r="G82" s="122">
        <f t="shared" si="5"/>
        <v>22.012499999999999</v>
      </c>
      <c r="H82" s="97">
        <v>47866</v>
      </c>
      <c r="I82" s="98">
        <f t="shared" si="6"/>
        <v>23.012499999999999</v>
      </c>
      <c r="J82" s="99">
        <v>49946</v>
      </c>
      <c r="K82" s="100">
        <f t="shared" si="7"/>
        <v>24.012499999999999</v>
      </c>
    </row>
    <row r="83" spans="1:11" x14ac:dyDescent="0.25">
      <c r="A83" s="117" t="s">
        <v>67</v>
      </c>
      <c r="B83" s="104">
        <v>1</v>
      </c>
      <c r="C83" s="118">
        <v>507</v>
      </c>
      <c r="D83" s="93">
        <v>43145.440000000002</v>
      </c>
      <c r="E83" s="120">
        <f t="shared" si="4"/>
        <v>20.743000000000002</v>
      </c>
      <c r="F83" s="121">
        <v>45807.840000000004</v>
      </c>
      <c r="G83" s="122">
        <f t="shared" si="5"/>
        <v>22.023000000000003</v>
      </c>
      <c r="H83" s="97">
        <v>47887.840000000004</v>
      </c>
      <c r="I83" s="98">
        <f t="shared" si="6"/>
        <v>23.023000000000003</v>
      </c>
      <c r="J83" s="99">
        <v>49967.840000000004</v>
      </c>
      <c r="K83" s="100">
        <f t="shared" si="7"/>
        <v>24.023000000000003</v>
      </c>
    </row>
    <row r="84" spans="1:11" x14ac:dyDescent="0.25">
      <c r="A84" s="117" t="s">
        <v>67</v>
      </c>
      <c r="B84" s="104">
        <v>1</v>
      </c>
      <c r="C84" s="118">
        <v>124</v>
      </c>
      <c r="D84" s="93">
        <v>43405.440000000002</v>
      </c>
      <c r="E84" s="120">
        <f t="shared" si="4"/>
        <v>20.868000000000002</v>
      </c>
      <c r="F84" s="121">
        <v>46067.840000000004</v>
      </c>
      <c r="G84" s="122">
        <f t="shared" si="5"/>
        <v>22.148000000000003</v>
      </c>
      <c r="H84" s="97">
        <v>48147.840000000004</v>
      </c>
      <c r="I84" s="98">
        <f t="shared" si="6"/>
        <v>23.148000000000003</v>
      </c>
      <c r="J84" s="99">
        <v>50227.840000000004</v>
      </c>
      <c r="K84" s="100">
        <f t="shared" si="7"/>
        <v>24.148000000000003</v>
      </c>
    </row>
    <row r="85" spans="1:11" x14ac:dyDescent="0.25">
      <c r="A85" s="117" t="s">
        <v>67</v>
      </c>
      <c r="B85" s="104">
        <v>1</v>
      </c>
      <c r="C85" s="118">
        <v>191</v>
      </c>
      <c r="D85" s="93">
        <v>43405.440000000002</v>
      </c>
      <c r="E85" s="120">
        <f t="shared" si="4"/>
        <v>20.868000000000002</v>
      </c>
      <c r="F85" s="121">
        <v>46067.840000000004</v>
      </c>
      <c r="G85" s="122">
        <f t="shared" si="5"/>
        <v>22.148000000000003</v>
      </c>
      <c r="H85" s="97">
        <v>48147.840000000004</v>
      </c>
      <c r="I85" s="98">
        <f t="shared" si="6"/>
        <v>23.148000000000003</v>
      </c>
      <c r="J85" s="99">
        <v>50227.840000000004</v>
      </c>
      <c r="K85" s="100">
        <f t="shared" si="7"/>
        <v>24.148000000000003</v>
      </c>
    </row>
    <row r="86" spans="1:11" x14ac:dyDescent="0.25">
      <c r="A86" s="117" t="s">
        <v>67</v>
      </c>
      <c r="B86" s="104">
        <v>1</v>
      </c>
      <c r="C86" s="118">
        <v>25</v>
      </c>
      <c r="D86" s="119">
        <v>43507.360000000001</v>
      </c>
      <c r="E86" s="120">
        <f t="shared" si="4"/>
        <v>20.917000000000002</v>
      </c>
      <c r="F86" s="121">
        <v>46169.760000000002</v>
      </c>
      <c r="G86" s="122">
        <f t="shared" si="5"/>
        <v>22.197000000000003</v>
      </c>
      <c r="H86" s="97">
        <v>48249.760000000002</v>
      </c>
      <c r="I86" s="98">
        <f t="shared" si="6"/>
        <v>23.197000000000003</v>
      </c>
      <c r="J86" s="99">
        <v>50329.760000000002</v>
      </c>
      <c r="K86" s="100">
        <f t="shared" si="7"/>
        <v>24.197000000000003</v>
      </c>
    </row>
    <row r="87" spans="1:11" x14ac:dyDescent="0.25">
      <c r="A87" s="117" t="s">
        <v>67</v>
      </c>
      <c r="B87" s="104">
        <v>1</v>
      </c>
      <c r="C87" s="118">
        <v>95</v>
      </c>
      <c r="D87" s="93">
        <v>43848.74</v>
      </c>
      <c r="E87" s="120">
        <f t="shared" si="4"/>
        <v>21.081125</v>
      </c>
      <c r="F87" s="121">
        <v>46511.14</v>
      </c>
      <c r="G87" s="122">
        <f t="shared" si="5"/>
        <v>22.361125000000001</v>
      </c>
      <c r="H87" s="97">
        <v>48591.14</v>
      </c>
      <c r="I87" s="98">
        <f t="shared" si="6"/>
        <v>23.361125000000001</v>
      </c>
      <c r="J87" s="99">
        <v>50671.14</v>
      </c>
      <c r="K87" s="100">
        <f t="shared" si="7"/>
        <v>24.361125000000001</v>
      </c>
    </row>
    <row r="88" spans="1:11" x14ac:dyDescent="0.25">
      <c r="A88" s="117" t="s">
        <v>67</v>
      </c>
      <c r="B88" s="104">
        <v>1</v>
      </c>
      <c r="C88" s="118">
        <v>192</v>
      </c>
      <c r="D88" s="93">
        <v>44328.959999999999</v>
      </c>
      <c r="E88" s="120">
        <f t="shared" si="4"/>
        <v>21.312000000000001</v>
      </c>
      <c r="F88" s="121">
        <v>46991.360000000001</v>
      </c>
      <c r="G88" s="122">
        <f t="shared" si="5"/>
        <v>22.591999999999999</v>
      </c>
      <c r="H88" s="97">
        <v>49071.360000000001</v>
      </c>
      <c r="I88" s="98">
        <f t="shared" si="6"/>
        <v>23.591999999999999</v>
      </c>
      <c r="J88" s="99">
        <v>51151.360000000001</v>
      </c>
      <c r="K88" s="100">
        <f t="shared" si="7"/>
        <v>24.591999999999999</v>
      </c>
    </row>
    <row r="89" spans="1:11" x14ac:dyDescent="0.25">
      <c r="A89" s="117" t="s">
        <v>67</v>
      </c>
      <c r="B89" s="104">
        <v>1</v>
      </c>
      <c r="C89" s="118">
        <v>79</v>
      </c>
      <c r="D89" s="93">
        <v>44477.68</v>
      </c>
      <c r="E89" s="120">
        <f t="shared" si="4"/>
        <v>21.383500000000002</v>
      </c>
      <c r="F89" s="121">
        <v>47140.08</v>
      </c>
      <c r="G89" s="122">
        <f t="shared" si="5"/>
        <v>22.663499999999999</v>
      </c>
      <c r="H89" s="97">
        <v>49220.08</v>
      </c>
      <c r="I89" s="98">
        <f t="shared" si="6"/>
        <v>23.663499999999999</v>
      </c>
      <c r="J89" s="99">
        <v>51300.08</v>
      </c>
      <c r="K89" s="100">
        <f t="shared" si="7"/>
        <v>24.663499999999999</v>
      </c>
    </row>
    <row r="90" spans="1:11" x14ac:dyDescent="0.25">
      <c r="A90" s="117" t="s">
        <v>67</v>
      </c>
      <c r="B90" s="104">
        <v>1</v>
      </c>
      <c r="C90" s="118">
        <v>55</v>
      </c>
      <c r="D90" s="93">
        <v>44487.82</v>
      </c>
      <c r="E90" s="120">
        <f t="shared" si="4"/>
        <v>21.388375</v>
      </c>
      <c r="F90" s="121">
        <v>47150.22</v>
      </c>
      <c r="G90" s="122">
        <f t="shared" si="5"/>
        <v>22.668375000000001</v>
      </c>
      <c r="H90" s="97">
        <v>49230.22</v>
      </c>
      <c r="I90" s="98">
        <f t="shared" si="6"/>
        <v>23.668375000000001</v>
      </c>
      <c r="J90" s="99">
        <v>51310.22</v>
      </c>
      <c r="K90" s="100">
        <f t="shared" si="7"/>
        <v>24.668375000000001</v>
      </c>
    </row>
    <row r="91" spans="1:11" x14ac:dyDescent="0.25">
      <c r="A91" s="117" t="s">
        <v>67</v>
      </c>
      <c r="B91" s="104">
        <v>1</v>
      </c>
      <c r="C91" s="118">
        <v>189</v>
      </c>
      <c r="D91" s="93">
        <v>45668.74</v>
      </c>
      <c r="E91" s="120">
        <f t="shared" si="4"/>
        <v>21.956125</v>
      </c>
      <c r="F91" s="121">
        <v>48331.14</v>
      </c>
      <c r="G91" s="122">
        <f t="shared" si="5"/>
        <v>23.236125000000001</v>
      </c>
      <c r="H91" s="97">
        <v>50411.14</v>
      </c>
      <c r="I91" s="98">
        <f t="shared" si="6"/>
        <v>24.236125000000001</v>
      </c>
      <c r="J91" s="99">
        <v>52491.14</v>
      </c>
      <c r="K91" s="100">
        <f t="shared" si="7"/>
        <v>25.236125000000001</v>
      </c>
    </row>
    <row r="92" spans="1:11" x14ac:dyDescent="0.25">
      <c r="A92" s="117" t="s">
        <v>67</v>
      </c>
      <c r="B92" s="104">
        <v>1</v>
      </c>
      <c r="C92" s="118">
        <v>48</v>
      </c>
      <c r="D92" s="93">
        <v>45819.54</v>
      </c>
      <c r="E92" s="120">
        <f t="shared" si="4"/>
        <v>22.028625000000002</v>
      </c>
      <c r="F92" s="121">
        <v>48481.94</v>
      </c>
      <c r="G92" s="122">
        <f t="shared" si="5"/>
        <v>23.308625000000003</v>
      </c>
      <c r="H92" s="97">
        <v>50561.94</v>
      </c>
      <c r="I92" s="98">
        <f t="shared" si="6"/>
        <v>24.308625000000003</v>
      </c>
      <c r="J92" s="99">
        <v>52641.94</v>
      </c>
      <c r="K92" s="100">
        <f t="shared" si="7"/>
        <v>25.308625000000003</v>
      </c>
    </row>
    <row r="93" spans="1:11" x14ac:dyDescent="0.25">
      <c r="A93" s="117" t="s">
        <v>67</v>
      </c>
      <c r="B93" s="104">
        <v>1</v>
      </c>
      <c r="C93" s="118">
        <v>26</v>
      </c>
      <c r="D93" s="119">
        <v>46381.14</v>
      </c>
      <c r="E93" s="120">
        <f t="shared" si="4"/>
        <v>22.298625000000001</v>
      </c>
      <c r="F93" s="121">
        <v>49043.54</v>
      </c>
      <c r="G93" s="122">
        <f t="shared" si="5"/>
        <v>23.578624999999999</v>
      </c>
      <c r="H93" s="97">
        <v>51123.54</v>
      </c>
      <c r="I93" s="98">
        <f t="shared" si="6"/>
        <v>24.578624999999999</v>
      </c>
      <c r="J93" s="99">
        <v>53203.54</v>
      </c>
      <c r="K93" s="100">
        <f t="shared" si="7"/>
        <v>25.578624999999999</v>
      </c>
    </row>
    <row r="94" spans="1:11" x14ac:dyDescent="0.25">
      <c r="A94" s="117" t="s">
        <v>67</v>
      </c>
      <c r="B94" s="104">
        <v>1</v>
      </c>
      <c r="C94" s="118">
        <v>96</v>
      </c>
      <c r="D94" s="93">
        <v>46862.66</v>
      </c>
      <c r="E94" s="120">
        <f t="shared" si="4"/>
        <v>22.530125000000002</v>
      </c>
      <c r="F94" s="121">
        <v>49525.060000000005</v>
      </c>
      <c r="G94" s="122">
        <f t="shared" si="5"/>
        <v>23.810125000000003</v>
      </c>
      <c r="H94" s="97">
        <v>51605.060000000005</v>
      </c>
      <c r="I94" s="98">
        <f t="shared" si="6"/>
        <v>24.810125000000003</v>
      </c>
      <c r="J94" s="99">
        <v>53685.060000000005</v>
      </c>
      <c r="K94" s="100">
        <f t="shared" si="7"/>
        <v>25.810125000000003</v>
      </c>
    </row>
    <row r="95" spans="1:11" x14ac:dyDescent="0.25">
      <c r="A95" s="117" t="s">
        <v>67</v>
      </c>
      <c r="B95" s="104">
        <v>1</v>
      </c>
      <c r="C95" s="118">
        <v>80</v>
      </c>
      <c r="D95" s="93">
        <v>47578.96</v>
      </c>
      <c r="E95" s="120">
        <f t="shared" si="4"/>
        <v>22.874500000000001</v>
      </c>
      <c r="F95" s="121">
        <v>50241.36</v>
      </c>
      <c r="G95" s="122">
        <f t="shared" si="5"/>
        <v>24.154499999999999</v>
      </c>
      <c r="H95" s="97">
        <v>52321.36</v>
      </c>
      <c r="I95" s="98">
        <f t="shared" si="6"/>
        <v>25.154499999999999</v>
      </c>
      <c r="J95" s="99">
        <v>54401.36</v>
      </c>
      <c r="K95" s="100">
        <f t="shared" si="7"/>
        <v>26.154499999999999</v>
      </c>
    </row>
    <row r="96" spans="1:11" x14ac:dyDescent="0.25">
      <c r="A96" s="117" t="s">
        <v>68</v>
      </c>
      <c r="B96" s="104">
        <v>1</v>
      </c>
      <c r="C96" s="118">
        <v>65</v>
      </c>
      <c r="D96" s="93">
        <v>49390.64</v>
      </c>
      <c r="E96" s="120">
        <f t="shared" si="4"/>
        <v>23.7455</v>
      </c>
      <c r="F96" s="121">
        <v>52053.04</v>
      </c>
      <c r="G96" s="122">
        <f t="shared" si="5"/>
        <v>25.025500000000001</v>
      </c>
      <c r="H96" s="97">
        <v>54133.04</v>
      </c>
      <c r="I96" s="98">
        <f t="shared" si="6"/>
        <v>26.025500000000001</v>
      </c>
      <c r="J96" s="99">
        <v>56213.04</v>
      </c>
      <c r="K96" s="100">
        <f t="shared" si="7"/>
        <v>27.025500000000001</v>
      </c>
    </row>
    <row r="97" spans="1:11" x14ac:dyDescent="0.25">
      <c r="A97" s="117" t="s">
        <v>68</v>
      </c>
      <c r="B97" s="104">
        <v>1</v>
      </c>
      <c r="C97" s="118">
        <v>27</v>
      </c>
      <c r="D97" s="119">
        <v>49426.78</v>
      </c>
      <c r="E97" s="120">
        <f t="shared" si="4"/>
        <v>23.762875000000001</v>
      </c>
      <c r="F97" s="121">
        <v>52089.18</v>
      </c>
      <c r="G97" s="122">
        <f t="shared" si="5"/>
        <v>25.042874999999999</v>
      </c>
      <c r="H97" s="97">
        <v>54169.18</v>
      </c>
      <c r="I97" s="98">
        <f t="shared" si="6"/>
        <v>26.042874999999999</v>
      </c>
      <c r="J97" s="99">
        <v>56249.18</v>
      </c>
      <c r="K97" s="100">
        <f t="shared" si="7"/>
        <v>27.042874999999999</v>
      </c>
    </row>
    <row r="98" spans="1:11" x14ac:dyDescent="0.25">
      <c r="A98" s="117" t="s">
        <v>68</v>
      </c>
      <c r="B98" s="104">
        <v>1</v>
      </c>
      <c r="C98" s="118">
        <v>49</v>
      </c>
      <c r="D98" s="93">
        <v>49750.74</v>
      </c>
      <c r="E98" s="120">
        <f t="shared" si="4"/>
        <v>23.918624999999999</v>
      </c>
      <c r="F98" s="121">
        <v>52413.14</v>
      </c>
      <c r="G98" s="122">
        <f t="shared" si="5"/>
        <v>25.198625</v>
      </c>
      <c r="H98" s="97">
        <v>54493.14</v>
      </c>
      <c r="I98" s="98">
        <f t="shared" si="6"/>
        <v>26.198625</v>
      </c>
      <c r="J98" s="99">
        <v>56573.14</v>
      </c>
      <c r="K98" s="100">
        <f t="shared" si="7"/>
        <v>27.198625</v>
      </c>
    </row>
    <row r="99" spans="1:11" x14ac:dyDescent="0.25">
      <c r="A99" s="117" t="s">
        <v>68</v>
      </c>
      <c r="B99" s="104">
        <v>1</v>
      </c>
      <c r="C99" s="118">
        <v>97</v>
      </c>
      <c r="D99" s="93">
        <v>49942.1</v>
      </c>
      <c r="E99" s="120">
        <f t="shared" si="4"/>
        <v>24.010625000000001</v>
      </c>
      <c r="F99" s="121">
        <v>52604.5</v>
      </c>
      <c r="G99" s="122">
        <f t="shared" si="5"/>
        <v>25.290624999999999</v>
      </c>
      <c r="H99" s="97">
        <v>54684.5</v>
      </c>
      <c r="I99" s="98">
        <f t="shared" si="6"/>
        <v>26.290624999999999</v>
      </c>
      <c r="J99" s="99">
        <v>56764.5</v>
      </c>
      <c r="K99" s="100">
        <f t="shared" si="7"/>
        <v>27.290624999999999</v>
      </c>
    </row>
    <row r="100" spans="1:11" x14ac:dyDescent="0.25">
      <c r="A100" s="117" t="s">
        <v>68</v>
      </c>
      <c r="B100" s="104">
        <v>1</v>
      </c>
      <c r="C100" s="118">
        <v>81</v>
      </c>
      <c r="D100" s="93">
        <v>50715.34</v>
      </c>
      <c r="E100" s="120">
        <f t="shared" si="4"/>
        <v>24.382375</v>
      </c>
      <c r="F100" s="121">
        <v>53377.74</v>
      </c>
      <c r="G100" s="122">
        <f t="shared" si="5"/>
        <v>25.662374999999997</v>
      </c>
      <c r="H100" s="97">
        <v>55457.74</v>
      </c>
      <c r="I100" s="98">
        <f t="shared" si="6"/>
        <v>26.662374999999997</v>
      </c>
      <c r="J100" s="99">
        <v>57537.74</v>
      </c>
      <c r="K100" s="100">
        <f t="shared" si="7"/>
        <v>27.662374999999997</v>
      </c>
    </row>
    <row r="101" spans="1:11" x14ac:dyDescent="0.25">
      <c r="A101" s="117" t="s">
        <v>68</v>
      </c>
      <c r="B101" s="104">
        <v>1</v>
      </c>
      <c r="C101" s="118">
        <v>50</v>
      </c>
      <c r="D101" s="93">
        <v>52486.98</v>
      </c>
      <c r="E101" s="120">
        <f t="shared" si="4"/>
        <v>25.234125000000002</v>
      </c>
      <c r="F101" s="121">
        <v>55149.380000000005</v>
      </c>
      <c r="G101" s="122">
        <f t="shared" si="5"/>
        <v>26.514125000000003</v>
      </c>
      <c r="H101" s="97">
        <v>57229.380000000005</v>
      </c>
      <c r="I101" s="98">
        <f t="shared" si="6"/>
        <v>27.514125000000003</v>
      </c>
      <c r="J101" s="99">
        <v>59309.380000000005</v>
      </c>
      <c r="K101" s="100">
        <f t="shared" si="7"/>
        <v>28.514125000000003</v>
      </c>
    </row>
    <row r="102" spans="1:11" x14ac:dyDescent="0.25">
      <c r="A102" s="117" t="s">
        <v>68</v>
      </c>
      <c r="B102" s="104">
        <v>1</v>
      </c>
      <c r="C102" s="118">
        <v>28</v>
      </c>
      <c r="D102" s="119">
        <v>52752.18</v>
      </c>
      <c r="E102" s="120">
        <f t="shared" si="4"/>
        <v>25.361625</v>
      </c>
      <c r="F102" s="121">
        <v>55414.58</v>
      </c>
      <c r="G102" s="122">
        <f t="shared" si="5"/>
        <v>26.641625000000001</v>
      </c>
      <c r="H102" s="97">
        <v>57494.58</v>
      </c>
      <c r="I102" s="98">
        <f t="shared" si="6"/>
        <v>27.641625000000001</v>
      </c>
      <c r="J102" s="99">
        <v>59574.58</v>
      </c>
      <c r="K102" s="100">
        <f t="shared" si="7"/>
        <v>28.641625000000001</v>
      </c>
    </row>
    <row r="103" spans="1:11" x14ac:dyDescent="0.25">
      <c r="A103" s="117" t="s">
        <v>68</v>
      </c>
      <c r="B103" s="104">
        <v>1</v>
      </c>
      <c r="C103" s="118">
        <v>56</v>
      </c>
      <c r="D103" s="93">
        <v>52955.76</v>
      </c>
      <c r="E103" s="120">
        <f t="shared" si="4"/>
        <v>25.459500000000002</v>
      </c>
      <c r="F103" s="121">
        <v>55618.16</v>
      </c>
      <c r="G103" s="122">
        <f t="shared" si="5"/>
        <v>26.739500000000003</v>
      </c>
      <c r="H103" s="97">
        <v>57698.16</v>
      </c>
      <c r="I103" s="98">
        <f t="shared" si="6"/>
        <v>27.739500000000003</v>
      </c>
      <c r="J103" s="99">
        <v>59778.16</v>
      </c>
      <c r="K103" s="100">
        <f t="shared" si="7"/>
        <v>28.739500000000003</v>
      </c>
    </row>
    <row r="104" spans="1:11" x14ac:dyDescent="0.25">
      <c r="A104" s="117" t="s">
        <v>69</v>
      </c>
      <c r="B104" s="104">
        <v>1</v>
      </c>
      <c r="C104" s="118">
        <v>29</v>
      </c>
      <c r="D104" s="93">
        <v>56147.519999999997</v>
      </c>
      <c r="E104" s="120">
        <f t="shared" si="4"/>
        <v>26.994</v>
      </c>
      <c r="F104" s="121">
        <v>58809.919999999998</v>
      </c>
      <c r="G104" s="122">
        <f t="shared" si="5"/>
        <v>28.274000000000001</v>
      </c>
      <c r="H104" s="97">
        <v>60889.919999999998</v>
      </c>
      <c r="I104" s="98">
        <f t="shared" si="6"/>
        <v>29.274000000000001</v>
      </c>
      <c r="J104" s="99">
        <v>62969.919999999998</v>
      </c>
      <c r="K104" s="100">
        <f t="shared" si="7"/>
        <v>30.274000000000001</v>
      </c>
    </row>
    <row r="105" spans="1:11" x14ac:dyDescent="0.25">
      <c r="A105" s="117" t="s">
        <v>69</v>
      </c>
      <c r="B105" s="104">
        <v>1</v>
      </c>
      <c r="C105" s="118">
        <v>82</v>
      </c>
      <c r="D105" s="93">
        <v>57693.48</v>
      </c>
      <c r="E105" s="120">
        <f t="shared" si="4"/>
        <v>27.737250000000003</v>
      </c>
      <c r="F105" s="121">
        <v>60355.880000000005</v>
      </c>
      <c r="G105" s="122">
        <f t="shared" si="5"/>
        <v>29.017250000000001</v>
      </c>
      <c r="H105" s="97">
        <v>62435.880000000005</v>
      </c>
      <c r="I105" s="98">
        <f t="shared" si="6"/>
        <v>30.017250000000001</v>
      </c>
      <c r="J105" s="99">
        <v>64515.880000000005</v>
      </c>
      <c r="K105" s="100">
        <f t="shared" si="7"/>
        <v>31.017250000000001</v>
      </c>
    </row>
    <row r="106" spans="1:11" x14ac:dyDescent="0.25">
      <c r="A106" s="117" t="s">
        <v>70</v>
      </c>
      <c r="B106" s="104">
        <v>1</v>
      </c>
      <c r="C106" s="118">
        <v>30</v>
      </c>
      <c r="D106" s="93">
        <v>59857.72</v>
      </c>
      <c r="E106" s="120">
        <f t="shared" si="4"/>
        <v>28.777750000000001</v>
      </c>
      <c r="F106" s="121">
        <v>62520.12</v>
      </c>
      <c r="G106" s="122">
        <f t="shared" si="5"/>
        <v>30.057750000000002</v>
      </c>
      <c r="H106" s="97">
        <v>64600.12</v>
      </c>
      <c r="I106" s="98">
        <f t="shared" si="6"/>
        <v>31.057750000000002</v>
      </c>
      <c r="J106" s="99">
        <v>66680.12</v>
      </c>
      <c r="K106" s="100">
        <f t="shared" si="7"/>
        <v>32.057749999999999</v>
      </c>
    </row>
    <row r="107" spans="1:11" x14ac:dyDescent="0.25">
      <c r="A107" s="117" t="s">
        <v>82</v>
      </c>
      <c r="B107" s="104">
        <v>1</v>
      </c>
      <c r="C107" s="118">
        <v>57</v>
      </c>
      <c r="D107" s="93">
        <v>63463.66</v>
      </c>
      <c r="E107" s="120">
        <f t="shared" si="4"/>
        <v>30.511375000000001</v>
      </c>
      <c r="F107" s="121">
        <v>66126.06</v>
      </c>
      <c r="G107" s="122">
        <f t="shared" si="5"/>
        <v>31.791374999999999</v>
      </c>
      <c r="H107" s="97">
        <v>68206.06</v>
      </c>
      <c r="I107" s="98">
        <f t="shared" si="6"/>
        <v>32.791375000000002</v>
      </c>
      <c r="J107" s="99">
        <v>70286.06</v>
      </c>
      <c r="K107" s="100">
        <f t="shared" si="7"/>
        <v>33.791375000000002</v>
      </c>
    </row>
    <row r="108" spans="1:11" x14ac:dyDescent="0.25">
      <c r="A108" s="117" t="s">
        <v>82</v>
      </c>
      <c r="B108" s="104">
        <v>1</v>
      </c>
      <c r="C108" s="118">
        <v>31</v>
      </c>
      <c r="D108" s="93">
        <v>63848.2</v>
      </c>
      <c r="E108" s="120">
        <f t="shared" si="4"/>
        <v>30.696249999999999</v>
      </c>
      <c r="F108" s="121">
        <v>66510.599999999991</v>
      </c>
      <c r="G108" s="122">
        <f t="shared" si="5"/>
        <v>31.976249999999997</v>
      </c>
      <c r="H108" s="97">
        <v>68590.599999999991</v>
      </c>
      <c r="I108" s="98">
        <f t="shared" si="6"/>
        <v>32.976249999999993</v>
      </c>
      <c r="J108" s="99">
        <v>70670.599999999991</v>
      </c>
      <c r="K108" s="100">
        <f t="shared" si="7"/>
        <v>33.976249999999993</v>
      </c>
    </row>
    <row r="109" spans="1:11" x14ac:dyDescent="0.25">
      <c r="A109" s="117" t="s">
        <v>82</v>
      </c>
      <c r="B109" s="104">
        <v>1</v>
      </c>
      <c r="C109" s="118">
        <v>66</v>
      </c>
      <c r="D109" s="93">
        <v>65206.18</v>
      </c>
      <c r="E109" s="120">
        <f t="shared" si="4"/>
        <v>31.349125000000001</v>
      </c>
      <c r="F109" s="121">
        <v>67868.58</v>
      </c>
      <c r="G109" s="122">
        <f t="shared" si="5"/>
        <v>32.629125000000002</v>
      </c>
      <c r="H109" s="97">
        <v>69948.58</v>
      </c>
      <c r="I109" s="98">
        <f t="shared" si="6"/>
        <v>33.629125000000002</v>
      </c>
      <c r="J109" s="99">
        <v>72028.58</v>
      </c>
      <c r="K109" s="100">
        <f t="shared" si="7"/>
        <v>34.629125000000002</v>
      </c>
    </row>
    <row r="110" spans="1:11" x14ac:dyDescent="0.25">
      <c r="A110" s="117" t="s">
        <v>82</v>
      </c>
      <c r="B110" s="104">
        <v>1</v>
      </c>
      <c r="C110" s="118">
        <v>32</v>
      </c>
      <c r="D110" s="93">
        <v>68119.22</v>
      </c>
      <c r="E110" s="120">
        <f t="shared" si="4"/>
        <v>32.749625000000002</v>
      </c>
      <c r="F110" s="121">
        <v>70781.62</v>
      </c>
      <c r="G110" s="122">
        <f t="shared" si="5"/>
        <v>34.029624999999996</v>
      </c>
      <c r="H110" s="97">
        <v>72861.62</v>
      </c>
      <c r="I110" s="98">
        <f t="shared" si="6"/>
        <v>35.029624999999996</v>
      </c>
      <c r="J110" s="99">
        <v>74941.62</v>
      </c>
      <c r="K110" s="100">
        <f t="shared" si="7"/>
        <v>36.029624999999996</v>
      </c>
    </row>
    <row r="111" spans="1:11" x14ac:dyDescent="0.25">
      <c r="A111" s="117" t="s">
        <v>83</v>
      </c>
      <c r="B111" s="104">
        <v>1</v>
      </c>
      <c r="C111" s="118">
        <v>67</v>
      </c>
      <c r="D111" s="93">
        <v>69192.5</v>
      </c>
      <c r="E111" s="120">
        <f t="shared" si="4"/>
        <v>33.265625</v>
      </c>
      <c r="F111" s="121">
        <v>71854.899999999994</v>
      </c>
      <c r="G111" s="122">
        <f t="shared" si="5"/>
        <v>34.545624999999994</v>
      </c>
      <c r="H111" s="97">
        <v>73934.899999999994</v>
      </c>
      <c r="I111" s="98">
        <f t="shared" si="6"/>
        <v>35.545624999999994</v>
      </c>
      <c r="J111" s="99">
        <v>76014.899999999994</v>
      </c>
      <c r="K111" s="100">
        <f t="shared" si="7"/>
        <v>36.545624999999994</v>
      </c>
    </row>
    <row r="112" spans="1:11" x14ac:dyDescent="0.25">
      <c r="A112" s="117" t="s">
        <v>84</v>
      </c>
      <c r="B112" s="104">
        <v>1</v>
      </c>
      <c r="C112" s="118">
        <v>33</v>
      </c>
      <c r="D112" s="93">
        <v>82175.08</v>
      </c>
      <c r="E112" s="120">
        <f t="shared" si="4"/>
        <v>39.507249999999999</v>
      </c>
      <c r="F112" s="121">
        <v>84837.48</v>
      </c>
      <c r="G112" s="122">
        <f t="shared" si="5"/>
        <v>40.78725</v>
      </c>
      <c r="H112" s="97">
        <v>86917.48</v>
      </c>
      <c r="I112" s="98">
        <f t="shared" si="6"/>
        <v>41.78725</v>
      </c>
      <c r="J112" s="99">
        <v>88997.48</v>
      </c>
      <c r="K112" s="100">
        <f t="shared" si="7"/>
        <v>42.78725</v>
      </c>
    </row>
    <row r="113" spans="1:11" ht="16.5" thickBot="1" x14ac:dyDescent="0.3">
      <c r="A113" s="117" t="s">
        <v>85</v>
      </c>
      <c r="B113" s="104">
        <v>1</v>
      </c>
      <c r="C113" s="118">
        <v>68</v>
      </c>
      <c r="D113" s="93">
        <v>88993.84</v>
      </c>
      <c r="E113" s="120">
        <f t="shared" si="4"/>
        <v>42.785499999999999</v>
      </c>
      <c r="F113" s="123">
        <v>91656.239999999991</v>
      </c>
      <c r="G113" s="124">
        <f t="shared" si="5"/>
        <v>44.065499999999993</v>
      </c>
      <c r="H113" s="107">
        <v>93736.239999999991</v>
      </c>
      <c r="I113" s="108">
        <f t="shared" si="6"/>
        <v>45.065499999999993</v>
      </c>
      <c r="J113" s="109">
        <v>95816.239999999991</v>
      </c>
      <c r="K113" s="110">
        <f t="shared" si="7"/>
        <v>46.065499999999993</v>
      </c>
    </row>
  </sheetData>
  <mergeCells count="5">
    <mergeCell ref="A1:K1"/>
    <mergeCell ref="A2:K2"/>
    <mergeCell ref="F3:G3"/>
    <mergeCell ref="H3:I3"/>
    <mergeCell ref="J3:K3"/>
  </mergeCells>
  <pageMargins left="0.25" right="0.25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7"/>
  <sheetViews>
    <sheetView workbookViewId="0">
      <selection activeCell="P7" sqref="P7"/>
    </sheetView>
  </sheetViews>
  <sheetFormatPr defaultRowHeight="15.75" x14ac:dyDescent="0.25"/>
  <cols>
    <col min="1" max="1" width="6.75" customWidth="1"/>
    <col min="4" max="4" width="11.125" customWidth="1"/>
    <col min="6" max="11" width="12.125" customWidth="1"/>
  </cols>
  <sheetData>
    <row r="1" spans="1:11" ht="23.25" x14ac:dyDescent="0.35">
      <c r="A1" s="144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4" thickBot="1" x14ac:dyDescent="0.4">
      <c r="A2" s="144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x14ac:dyDescent="0.25">
      <c r="A3" s="145"/>
      <c r="B3" s="145"/>
      <c r="C3" s="145"/>
      <c r="D3" s="145"/>
      <c r="E3" s="145"/>
      <c r="F3" s="146" t="s">
        <v>60</v>
      </c>
      <c r="G3" s="147"/>
      <c r="H3" s="148" t="s">
        <v>61</v>
      </c>
      <c r="I3" s="149"/>
      <c r="J3" s="150" t="s">
        <v>62</v>
      </c>
      <c r="K3" s="151"/>
    </row>
    <row r="4" spans="1:11" ht="45" x14ac:dyDescent="0.25">
      <c r="A4" s="82" t="s">
        <v>25</v>
      </c>
      <c r="B4" s="83" t="s">
        <v>63</v>
      </c>
      <c r="C4" s="128" t="s">
        <v>64</v>
      </c>
      <c r="D4" s="112" t="s">
        <v>65</v>
      </c>
      <c r="E4" s="134" t="s">
        <v>66</v>
      </c>
      <c r="F4" s="84" t="s">
        <v>89</v>
      </c>
      <c r="G4" s="85" t="s">
        <v>92</v>
      </c>
      <c r="H4" s="86" t="s">
        <v>89</v>
      </c>
      <c r="I4" s="87" t="s">
        <v>92</v>
      </c>
      <c r="J4" s="88" t="s">
        <v>89</v>
      </c>
      <c r="K4" s="89" t="s">
        <v>93</v>
      </c>
    </row>
    <row r="5" spans="1:11" x14ac:dyDescent="0.25">
      <c r="A5" s="90">
        <v>1</v>
      </c>
      <c r="B5" s="91">
        <v>8</v>
      </c>
      <c r="C5" s="92">
        <v>404</v>
      </c>
      <c r="D5" s="93">
        <v>27040</v>
      </c>
      <c r="E5" s="94">
        <f t="shared" ref="E5:E67" si="0">D5/2080</f>
        <v>13</v>
      </c>
      <c r="F5" s="95">
        <v>27040</v>
      </c>
      <c r="G5" s="96">
        <f t="shared" ref="G5:G67" si="1">F5/2080</f>
        <v>13</v>
      </c>
      <c r="H5" s="97">
        <v>29120</v>
      </c>
      <c r="I5" s="98">
        <f t="shared" ref="I5:I67" si="2">H5/2080</f>
        <v>14</v>
      </c>
      <c r="J5" s="99">
        <v>31200</v>
      </c>
      <c r="K5" s="100">
        <f t="shared" ref="K5:K67" si="3">J5/2080</f>
        <v>15</v>
      </c>
    </row>
    <row r="6" spans="1:11" x14ac:dyDescent="0.25">
      <c r="A6" s="101">
        <v>1</v>
      </c>
      <c r="B6" s="102">
        <v>8</v>
      </c>
      <c r="C6" s="103">
        <v>405</v>
      </c>
      <c r="D6" s="93">
        <v>27040</v>
      </c>
      <c r="E6" s="94">
        <f t="shared" si="0"/>
        <v>13</v>
      </c>
      <c r="F6" s="95">
        <v>27040</v>
      </c>
      <c r="G6" s="96">
        <f t="shared" si="1"/>
        <v>13</v>
      </c>
      <c r="H6" s="97">
        <v>29120</v>
      </c>
      <c r="I6" s="98">
        <f t="shared" si="2"/>
        <v>14</v>
      </c>
      <c r="J6" s="99">
        <v>31200</v>
      </c>
      <c r="K6" s="100">
        <f t="shared" si="3"/>
        <v>15</v>
      </c>
    </row>
    <row r="7" spans="1:11" x14ac:dyDescent="0.25">
      <c r="A7" s="101">
        <v>1</v>
      </c>
      <c r="B7" s="102">
        <v>8</v>
      </c>
      <c r="C7" s="103">
        <v>406</v>
      </c>
      <c r="D7" s="93">
        <v>27040</v>
      </c>
      <c r="E7" s="94">
        <f t="shared" si="0"/>
        <v>13</v>
      </c>
      <c r="F7" s="95">
        <v>27040</v>
      </c>
      <c r="G7" s="96">
        <f t="shared" si="1"/>
        <v>13</v>
      </c>
      <c r="H7" s="97">
        <v>29120</v>
      </c>
      <c r="I7" s="98">
        <f t="shared" si="2"/>
        <v>14</v>
      </c>
      <c r="J7" s="99">
        <v>31200</v>
      </c>
      <c r="K7" s="100">
        <f t="shared" si="3"/>
        <v>15</v>
      </c>
    </row>
    <row r="8" spans="1:11" x14ac:dyDescent="0.25">
      <c r="A8" s="101">
        <v>1</v>
      </c>
      <c r="B8" s="102">
        <v>8</v>
      </c>
      <c r="C8" s="103">
        <v>100</v>
      </c>
      <c r="D8" s="93">
        <v>27040</v>
      </c>
      <c r="E8" s="94">
        <f t="shared" si="0"/>
        <v>13</v>
      </c>
      <c r="F8" s="95">
        <v>27195.22</v>
      </c>
      <c r="G8" s="96">
        <f t="shared" si="1"/>
        <v>13.074625000000001</v>
      </c>
      <c r="H8" s="97">
        <v>29275.22</v>
      </c>
      <c r="I8" s="98">
        <f t="shared" si="2"/>
        <v>14.074625000000001</v>
      </c>
      <c r="J8" s="99">
        <v>31355.22</v>
      </c>
      <c r="K8" s="100">
        <f t="shared" si="3"/>
        <v>15.074625000000001</v>
      </c>
    </row>
    <row r="9" spans="1:11" x14ac:dyDescent="0.25">
      <c r="A9" s="101">
        <v>1</v>
      </c>
      <c r="B9" s="102">
        <v>8</v>
      </c>
      <c r="C9" s="103">
        <v>407</v>
      </c>
      <c r="D9" s="93">
        <v>27040</v>
      </c>
      <c r="E9" s="94">
        <f t="shared" si="0"/>
        <v>13</v>
      </c>
      <c r="F9" s="95">
        <v>27572.74</v>
      </c>
      <c r="G9" s="96">
        <f t="shared" si="1"/>
        <v>13.256125000000001</v>
      </c>
      <c r="H9" s="97">
        <v>29652.74</v>
      </c>
      <c r="I9" s="98">
        <f t="shared" si="2"/>
        <v>14.256125000000001</v>
      </c>
      <c r="J9" s="99">
        <v>31732.74</v>
      </c>
      <c r="K9" s="100">
        <f t="shared" si="3"/>
        <v>15.256125000000001</v>
      </c>
    </row>
    <row r="10" spans="1:11" x14ac:dyDescent="0.25">
      <c r="A10" s="101">
        <v>2</v>
      </c>
      <c r="B10" s="102">
        <v>8</v>
      </c>
      <c r="C10" s="103">
        <v>408</v>
      </c>
      <c r="D10" s="93">
        <v>27040</v>
      </c>
      <c r="E10" s="94">
        <f t="shared" si="0"/>
        <v>13</v>
      </c>
      <c r="F10" s="95">
        <v>27582.1</v>
      </c>
      <c r="G10" s="96">
        <f t="shared" si="1"/>
        <v>13.260624999999999</v>
      </c>
      <c r="H10" s="97">
        <v>29662.1</v>
      </c>
      <c r="I10" s="98">
        <f t="shared" si="2"/>
        <v>14.260624999999999</v>
      </c>
      <c r="J10" s="99">
        <v>31742.1</v>
      </c>
      <c r="K10" s="100">
        <f t="shared" si="3"/>
        <v>15.260624999999999</v>
      </c>
    </row>
    <row r="11" spans="1:11" x14ac:dyDescent="0.25">
      <c r="A11" s="101">
        <v>2</v>
      </c>
      <c r="B11" s="102">
        <v>8</v>
      </c>
      <c r="C11" s="103">
        <v>409</v>
      </c>
      <c r="D11" s="93">
        <v>27040</v>
      </c>
      <c r="E11" s="94">
        <f t="shared" si="0"/>
        <v>13</v>
      </c>
      <c r="F11" s="95">
        <v>28348.839999999997</v>
      </c>
      <c r="G11" s="96">
        <f t="shared" si="1"/>
        <v>13.629249999999999</v>
      </c>
      <c r="H11" s="97">
        <v>30428.839999999997</v>
      </c>
      <c r="I11" s="98">
        <f t="shared" si="2"/>
        <v>14.629249999999999</v>
      </c>
      <c r="J11" s="99">
        <v>32508.839999999997</v>
      </c>
      <c r="K11" s="100">
        <f t="shared" si="3"/>
        <v>15.629249999999999</v>
      </c>
    </row>
    <row r="12" spans="1:11" x14ac:dyDescent="0.25">
      <c r="A12" s="101">
        <v>2</v>
      </c>
      <c r="B12" s="102">
        <v>8</v>
      </c>
      <c r="C12" s="103">
        <v>410</v>
      </c>
      <c r="D12" s="93">
        <v>27040</v>
      </c>
      <c r="E12" s="94">
        <f t="shared" si="0"/>
        <v>13</v>
      </c>
      <c r="F12" s="95">
        <v>29117.14</v>
      </c>
      <c r="G12" s="96">
        <f t="shared" si="1"/>
        <v>13.998625000000001</v>
      </c>
      <c r="H12" s="97">
        <v>31197.14</v>
      </c>
      <c r="I12" s="98">
        <f t="shared" si="2"/>
        <v>14.998625000000001</v>
      </c>
      <c r="J12" s="99">
        <v>33277.14</v>
      </c>
      <c r="K12" s="100">
        <f t="shared" si="3"/>
        <v>15.998625000000001</v>
      </c>
    </row>
    <row r="13" spans="1:11" x14ac:dyDescent="0.25">
      <c r="A13" s="101">
        <v>3</v>
      </c>
      <c r="B13" s="102">
        <v>8</v>
      </c>
      <c r="C13" s="103">
        <v>411</v>
      </c>
      <c r="D13" s="93">
        <v>27040</v>
      </c>
      <c r="E13" s="94">
        <f t="shared" si="0"/>
        <v>13</v>
      </c>
      <c r="F13" s="95">
        <v>29249.739999999998</v>
      </c>
      <c r="G13" s="96">
        <f t="shared" si="1"/>
        <v>14.062374999999999</v>
      </c>
      <c r="H13" s="97">
        <v>31329.739999999998</v>
      </c>
      <c r="I13" s="98">
        <f t="shared" si="2"/>
        <v>15.062374999999999</v>
      </c>
      <c r="J13" s="99">
        <v>33409.74</v>
      </c>
      <c r="K13" s="100">
        <f t="shared" si="3"/>
        <v>16.062374999999999</v>
      </c>
    </row>
    <row r="14" spans="1:11" x14ac:dyDescent="0.25">
      <c r="A14" s="101">
        <v>3</v>
      </c>
      <c r="B14" s="102">
        <v>8</v>
      </c>
      <c r="C14" s="103">
        <v>412</v>
      </c>
      <c r="D14" s="93">
        <v>27040</v>
      </c>
      <c r="E14" s="94">
        <f t="shared" si="0"/>
        <v>13</v>
      </c>
      <c r="F14" s="95">
        <v>30170.399999999998</v>
      </c>
      <c r="G14" s="96">
        <f t="shared" si="1"/>
        <v>14.504999999999999</v>
      </c>
      <c r="H14" s="97">
        <v>32250.399999999998</v>
      </c>
      <c r="I14" s="98">
        <f t="shared" si="2"/>
        <v>15.504999999999999</v>
      </c>
      <c r="J14" s="99">
        <v>34330.399999999994</v>
      </c>
      <c r="K14" s="100">
        <f t="shared" si="3"/>
        <v>16.504999999999995</v>
      </c>
    </row>
    <row r="15" spans="1:11" x14ac:dyDescent="0.25">
      <c r="A15" s="101">
        <v>3</v>
      </c>
      <c r="B15" s="102">
        <v>8</v>
      </c>
      <c r="C15" s="103">
        <v>110</v>
      </c>
      <c r="D15" s="93">
        <v>27040</v>
      </c>
      <c r="E15" s="94">
        <f t="shared" si="0"/>
        <v>13</v>
      </c>
      <c r="F15" s="95">
        <v>30618.12</v>
      </c>
      <c r="G15" s="96">
        <f t="shared" si="1"/>
        <v>14.72025</v>
      </c>
      <c r="H15" s="97">
        <v>32698.12</v>
      </c>
      <c r="I15" s="98">
        <f t="shared" si="2"/>
        <v>15.72025</v>
      </c>
      <c r="J15" s="99">
        <v>34778.119999999995</v>
      </c>
      <c r="K15" s="100">
        <f t="shared" si="3"/>
        <v>16.720249999999997</v>
      </c>
    </row>
    <row r="16" spans="1:11" x14ac:dyDescent="0.25">
      <c r="A16" s="101">
        <v>4</v>
      </c>
      <c r="B16" s="102">
        <v>8</v>
      </c>
      <c r="C16" s="103">
        <v>413</v>
      </c>
      <c r="D16" s="93">
        <v>27040</v>
      </c>
      <c r="E16" s="94">
        <f t="shared" si="0"/>
        <v>13</v>
      </c>
      <c r="F16" s="95">
        <v>30804.54</v>
      </c>
      <c r="G16" s="96">
        <f t="shared" si="1"/>
        <v>14.809875</v>
      </c>
      <c r="H16" s="97">
        <v>32884.54</v>
      </c>
      <c r="I16" s="98">
        <f t="shared" si="2"/>
        <v>15.809875</v>
      </c>
      <c r="J16" s="99">
        <v>34964.54</v>
      </c>
      <c r="K16" s="100">
        <f t="shared" si="3"/>
        <v>16.809875000000002</v>
      </c>
    </row>
    <row r="17" spans="1:11" x14ac:dyDescent="0.25">
      <c r="A17" s="101">
        <v>4</v>
      </c>
      <c r="B17" s="102">
        <v>8</v>
      </c>
      <c r="C17" s="103">
        <v>437</v>
      </c>
      <c r="D17" s="93">
        <v>27040</v>
      </c>
      <c r="E17" s="94">
        <f t="shared" si="0"/>
        <v>13</v>
      </c>
      <c r="F17" s="95">
        <v>31224.18</v>
      </c>
      <c r="G17" s="96">
        <f t="shared" si="1"/>
        <v>15.011625</v>
      </c>
      <c r="H17" s="97">
        <v>33304.18</v>
      </c>
      <c r="I17" s="98">
        <f t="shared" si="2"/>
        <v>16.011624999999999</v>
      </c>
      <c r="J17" s="99">
        <v>35384.18</v>
      </c>
      <c r="K17" s="100">
        <f t="shared" si="3"/>
        <v>17.011624999999999</v>
      </c>
    </row>
    <row r="18" spans="1:11" x14ac:dyDescent="0.25">
      <c r="A18" s="101">
        <v>4</v>
      </c>
      <c r="B18" s="102">
        <v>8</v>
      </c>
      <c r="C18" s="103">
        <v>414</v>
      </c>
      <c r="D18" s="93">
        <v>27040</v>
      </c>
      <c r="E18" s="94">
        <f t="shared" si="0"/>
        <v>13</v>
      </c>
      <c r="F18" s="95">
        <v>31901.22</v>
      </c>
      <c r="G18" s="96">
        <f t="shared" si="1"/>
        <v>15.337125</v>
      </c>
      <c r="H18" s="97">
        <v>33981.22</v>
      </c>
      <c r="I18" s="98">
        <f t="shared" si="2"/>
        <v>16.337125</v>
      </c>
      <c r="J18" s="99">
        <v>36061.22</v>
      </c>
      <c r="K18" s="100">
        <f t="shared" si="3"/>
        <v>17.337125</v>
      </c>
    </row>
    <row r="19" spans="1:11" x14ac:dyDescent="0.25">
      <c r="A19" s="101">
        <v>4</v>
      </c>
      <c r="B19" s="102">
        <v>8</v>
      </c>
      <c r="C19" s="103">
        <v>438</v>
      </c>
      <c r="D19" s="93">
        <v>27040</v>
      </c>
      <c r="E19" s="94">
        <f t="shared" si="0"/>
        <v>13</v>
      </c>
      <c r="F19" s="95">
        <v>32191.64</v>
      </c>
      <c r="G19" s="96">
        <f t="shared" si="1"/>
        <v>15.476749999999999</v>
      </c>
      <c r="H19" s="97">
        <v>34271.64</v>
      </c>
      <c r="I19" s="98">
        <f t="shared" si="2"/>
        <v>16.476749999999999</v>
      </c>
      <c r="J19" s="99">
        <v>36351.64</v>
      </c>
      <c r="K19" s="100">
        <f t="shared" si="3"/>
        <v>17.476749999999999</v>
      </c>
    </row>
    <row r="20" spans="1:11" x14ac:dyDescent="0.25">
      <c r="A20" s="101">
        <v>5</v>
      </c>
      <c r="B20" s="102">
        <v>8</v>
      </c>
      <c r="C20" s="103">
        <v>415</v>
      </c>
      <c r="D20" s="93">
        <v>27040</v>
      </c>
      <c r="E20" s="94">
        <f t="shared" si="0"/>
        <v>13</v>
      </c>
      <c r="F20" s="95">
        <v>32191.64</v>
      </c>
      <c r="G20" s="96">
        <f t="shared" si="1"/>
        <v>15.476749999999999</v>
      </c>
      <c r="H20" s="97">
        <v>34271.64</v>
      </c>
      <c r="I20" s="98">
        <f t="shared" si="2"/>
        <v>16.476749999999999</v>
      </c>
      <c r="J20" s="99">
        <v>36351.64</v>
      </c>
      <c r="K20" s="100">
        <f t="shared" si="3"/>
        <v>17.476749999999999</v>
      </c>
    </row>
    <row r="21" spans="1:11" x14ac:dyDescent="0.25">
      <c r="A21" s="101">
        <v>5</v>
      </c>
      <c r="B21" s="102">
        <v>8</v>
      </c>
      <c r="C21" s="103">
        <v>120</v>
      </c>
      <c r="D21" s="93">
        <v>27040</v>
      </c>
      <c r="E21" s="94">
        <f t="shared" si="0"/>
        <v>13</v>
      </c>
      <c r="F21" s="95">
        <v>32950.839999999997</v>
      </c>
      <c r="G21" s="96">
        <f t="shared" si="1"/>
        <v>15.841749999999998</v>
      </c>
      <c r="H21" s="97">
        <v>35030.839999999997</v>
      </c>
      <c r="I21" s="98">
        <f t="shared" si="2"/>
        <v>16.841749999999998</v>
      </c>
      <c r="J21" s="99">
        <v>37110.839999999997</v>
      </c>
      <c r="K21" s="100">
        <f t="shared" si="3"/>
        <v>17.841749999999998</v>
      </c>
    </row>
    <row r="22" spans="1:11" x14ac:dyDescent="0.25">
      <c r="A22" s="101">
        <v>5</v>
      </c>
      <c r="B22" s="102">
        <v>8</v>
      </c>
      <c r="C22" s="103">
        <v>416</v>
      </c>
      <c r="D22" s="93">
        <v>27040</v>
      </c>
      <c r="E22" s="94">
        <f t="shared" si="0"/>
        <v>13</v>
      </c>
      <c r="F22" s="95">
        <v>33252.959999999999</v>
      </c>
      <c r="G22" s="96">
        <f t="shared" si="1"/>
        <v>15.987</v>
      </c>
      <c r="H22" s="97">
        <v>35332.959999999999</v>
      </c>
      <c r="I22" s="98">
        <f t="shared" si="2"/>
        <v>16.986999999999998</v>
      </c>
      <c r="J22" s="99">
        <v>37412.959999999999</v>
      </c>
      <c r="K22" s="100">
        <f t="shared" si="3"/>
        <v>17.986999999999998</v>
      </c>
    </row>
    <row r="23" spans="1:11" x14ac:dyDescent="0.25">
      <c r="A23" s="101">
        <v>5</v>
      </c>
      <c r="B23" s="102">
        <v>8</v>
      </c>
      <c r="C23" s="103">
        <v>210</v>
      </c>
      <c r="D23" s="93">
        <v>27198.6</v>
      </c>
      <c r="E23" s="94">
        <f t="shared" si="0"/>
        <v>13.07625</v>
      </c>
      <c r="F23" s="95">
        <v>33911.019999999997</v>
      </c>
      <c r="G23" s="96">
        <f t="shared" si="1"/>
        <v>16.303374999999999</v>
      </c>
      <c r="H23" s="97">
        <v>35991.019999999997</v>
      </c>
      <c r="I23" s="98">
        <f t="shared" si="2"/>
        <v>17.303374999999999</v>
      </c>
      <c r="J23" s="99">
        <v>38071.019999999997</v>
      </c>
      <c r="K23" s="100">
        <f t="shared" si="3"/>
        <v>18.303374999999999</v>
      </c>
    </row>
    <row r="24" spans="1:11" x14ac:dyDescent="0.25">
      <c r="A24" s="101">
        <v>6</v>
      </c>
      <c r="B24" s="102">
        <v>8</v>
      </c>
      <c r="C24" s="103">
        <v>417</v>
      </c>
      <c r="D24" s="93">
        <v>27926.080000000002</v>
      </c>
      <c r="E24" s="94">
        <f t="shared" si="0"/>
        <v>13.426</v>
      </c>
      <c r="F24" s="95">
        <v>34186.880000000005</v>
      </c>
      <c r="G24" s="96">
        <f t="shared" si="1"/>
        <v>16.436000000000003</v>
      </c>
      <c r="H24" s="97">
        <v>36266.880000000005</v>
      </c>
      <c r="I24" s="98">
        <f t="shared" si="2"/>
        <v>17.436000000000003</v>
      </c>
      <c r="J24" s="99">
        <v>38346.880000000005</v>
      </c>
      <c r="K24" s="100">
        <f t="shared" si="3"/>
        <v>18.436000000000003</v>
      </c>
    </row>
    <row r="25" spans="1:11" x14ac:dyDescent="0.25">
      <c r="A25" s="101">
        <v>6</v>
      </c>
      <c r="B25" s="102">
        <v>8</v>
      </c>
      <c r="C25" s="103">
        <v>418</v>
      </c>
      <c r="D25" s="93">
        <v>29344.38</v>
      </c>
      <c r="E25" s="94">
        <f t="shared" si="0"/>
        <v>14.107875</v>
      </c>
      <c r="F25" s="95">
        <v>35605.18</v>
      </c>
      <c r="G25" s="96">
        <f t="shared" si="1"/>
        <v>17.117875000000002</v>
      </c>
      <c r="H25" s="97">
        <v>37685.18</v>
      </c>
      <c r="I25" s="98">
        <f t="shared" si="2"/>
        <v>18.117875000000002</v>
      </c>
      <c r="J25" s="99">
        <v>39765.18</v>
      </c>
      <c r="K25" s="100">
        <f t="shared" si="3"/>
        <v>19.117875000000002</v>
      </c>
    </row>
    <row r="26" spans="1:11" x14ac:dyDescent="0.25">
      <c r="A26" s="101">
        <v>7</v>
      </c>
      <c r="B26" s="102">
        <v>8</v>
      </c>
      <c r="C26" s="103">
        <v>439</v>
      </c>
      <c r="D26" s="93">
        <v>30343.040000000001</v>
      </c>
      <c r="E26" s="94">
        <f t="shared" si="0"/>
        <v>14.588000000000001</v>
      </c>
      <c r="F26" s="95">
        <v>35792.639999999999</v>
      </c>
      <c r="G26" s="96">
        <f t="shared" si="1"/>
        <v>17.207999999999998</v>
      </c>
      <c r="H26" s="97">
        <v>37872.639999999999</v>
      </c>
      <c r="I26" s="98">
        <f t="shared" si="2"/>
        <v>18.207999999999998</v>
      </c>
      <c r="J26" s="99">
        <v>39952.639999999999</v>
      </c>
      <c r="K26" s="100">
        <f t="shared" si="3"/>
        <v>19.207999999999998</v>
      </c>
    </row>
    <row r="27" spans="1:11" x14ac:dyDescent="0.25">
      <c r="A27" s="101">
        <v>7</v>
      </c>
      <c r="B27" s="102">
        <v>8</v>
      </c>
      <c r="C27" s="103">
        <v>130</v>
      </c>
      <c r="D27" s="93">
        <v>30763.72</v>
      </c>
      <c r="E27" s="94">
        <f t="shared" si="0"/>
        <v>14.79025</v>
      </c>
      <c r="F27" s="95">
        <v>36213.32</v>
      </c>
      <c r="G27" s="96">
        <f t="shared" si="1"/>
        <v>17.410250000000001</v>
      </c>
      <c r="H27" s="97">
        <v>38293.32</v>
      </c>
      <c r="I27" s="98">
        <f t="shared" si="2"/>
        <v>18.410250000000001</v>
      </c>
      <c r="J27" s="99">
        <v>40373.32</v>
      </c>
      <c r="K27" s="100">
        <f t="shared" si="3"/>
        <v>19.410250000000001</v>
      </c>
    </row>
    <row r="28" spans="1:11" x14ac:dyDescent="0.25">
      <c r="A28" s="101">
        <v>7</v>
      </c>
      <c r="B28" s="102">
        <v>8</v>
      </c>
      <c r="C28" s="103">
        <v>419</v>
      </c>
      <c r="D28" s="93">
        <v>30988.62</v>
      </c>
      <c r="E28" s="94">
        <f t="shared" si="0"/>
        <v>14.898375</v>
      </c>
      <c r="F28" s="95">
        <v>36438.22</v>
      </c>
      <c r="G28" s="96">
        <f t="shared" si="1"/>
        <v>17.518374999999999</v>
      </c>
      <c r="H28" s="97">
        <v>38518.22</v>
      </c>
      <c r="I28" s="98">
        <f t="shared" si="2"/>
        <v>18.518374999999999</v>
      </c>
      <c r="J28" s="99">
        <v>40598.22</v>
      </c>
      <c r="K28" s="100">
        <f t="shared" si="3"/>
        <v>19.518374999999999</v>
      </c>
    </row>
    <row r="29" spans="1:11" x14ac:dyDescent="0.25">
      <c r="A29" s="101">
        <v>7</v>
      </c>
      <c r="B29" s="102">
        <v>8</v>
      </c>
      <c r="C29" s="103">
        <v>420</v>
      </c>
      <c r="D29" s="93">
        <v>32696.82</v>
      </c>
      <c r="E29" s="94">
        <f t="shared" si="0"/>
        <v>15.719625000000001</v>
      </c>
      <c r="F29" s="95">
        <v>38146.42</v>
      </c>
      <c r="G29" s="96">
        <f t="shared" si="1"/>
        <v>18.339624999999998</v>
      </c>
      <c r="H29" s="97">
        <v>40226.42</v>
      </c>
      <c r="I29" s="98">
        <f t="shared" si="2"/>
        <v>19.339624999999998</v>
      </c>
      <c r="J29" s="99">
        <v>42306.42</v>
      </c>
      <c r="K29" s="100">
        <f t="shared" si="3"/>
        <v>20.339624999999998</v>
      </c>
    </row>
    <row r="30" spans="1:11" x14ac:dyDescent="0.25">
      <c r="A30" s="101">
        <v>7</v>
      </c>
      <c r="B30" s="102">
        <v>8</v>
      </c>
      <c r="C30" s="103">
        <v>510</v>
      </c>
      <c r="D30" s="93">
        <v>33140.639999999999</v>
      </c>
      <c r="E30" s="94">
        <f t="shared" si="0"/>
        <v>15.933</v>
      </c>
      <c r="F30" s="95">
        <v>38590.239999999998</v>
      </c>
      <c r="G30" s="96">
        <f t="shared" si="1"/>
        <v>18.552999999999997</v>
      </c>
      <c r="H30" s="97">
        <v>40670.239999999998</v>
      </c>
      <c r="I30" s="98">
        <f t="shared" si="2"/>
        <v>19.552999999999997</v>
      </c>
      <c r="J30" s="99">
        <v>42750.239999999998</v>
      </c>
      <c r="K30" s="100">
        <f t="shared" si="3"/>
        <v>20.552999999999997</v>
      </c>
    </row>
    <row r="31" spans="1:11" x14ac:dyDescent="0.25">
      <c r="A31" s="101">
        <v>7</v>
      </c>
      <c r="B31" s="102">
        <v>8</v>
      </c>
      <c r="C31" s="103">
        <v>440</v>
      </c>
      <c r="D31" s="93">
        <v>33406.36</v>
      </c>
      <c r="E31" s="94">
        <f t="shared" si="0"/>
        <v>16.060749999999999</v>
      </c>
      <c r="F31" s="95">
        <v>38855.96</v>
      </c>
      <c r="G31" s="96">
        <f t="shared" si="1"/>
        <v>18.68075</v>
      </c>
      <c r="H31" s="97">
        <v>40935.96</v>
      </c>
      <c r="I31" s="98">
        <f t="shared" si="2"/>
        <v>19.68075</v>
      </c>
      <c r="J31" s="99">
        <v>43015.96</v>
      </c>
      <c r="K31" s="100">
        <f t="shared" si="3"/>
        <v>20.68075</v>
      </c>
    </row>
    <row r="32" spans="1:11" x14ac:dyDescent="0.25">
      <c r="A32" s="101">
        <v>8</v>
      </c>
      <c r="B32" s="102">
        <v>8</v>
      </c>
      <c r="C32" s="103">
        <v>421</v>
      </c>
      <c r="D32" s="93">
        <v>34501.480000000003</v>
      </c>
      <c r="E32" s="94">
        <f t="shared" si="0"/>
        <v>16.587250000000001</v>
      </c>
      <c r="F32" s="95">
        <v>39472.68</v>
      </c>
      <c r="G32" s="96">
        <f t="shared" si="1"/>
        <v>18.977250000000002</v>
      </c>
      <c r="H32" s="97">
        <v>41552.68</v>
      </c>
      <c r="I32" s="98">
        <f t="shared" si="2"/>
        <v>19.977250000000002</v>
      </c>
      <c r="J32" s="99">
        <v>43632.68</v>
      </c>
      <c r="K32" s="100">
        <f t="shared" si="3"/>
        <v>20.977250000000002</v>
      </c>
    </row>
    <row r="33" spans="1:11" x14ac:dyDescent="0.25">
      <c r="A33" s="101">
        <v>8</v>
      </c>
      <c r="B33" s="102">
        <v>8</v>
      </c>
      <c r="C33" s="103">
        <v>140</v>
      </c>
      <c r="D33" s="93">
        <v>35518.339999999997</v>
      </c>
      <c r="E33" s="94">
        <f t="shared" si="0"/>
        <v>17.076124999999998</v>
      </c>
      <c r="F33" s="95">
        <v>40489.539999999994</v>
      </c>
      <c r="G33" s="96">
        <f t="shared" si="1"/>
        <v>19.466124999999998</v>
      </c>
      <c r="H33" s="97">
        <v>42569.539999999994</v>
      </c>
      <c r="I33" s="98">
        <f t="shared" si="2"/>
        <v>20.466124999999998</v>
      </c>
      <c r="J33" s="99">
        <v>44649.539999999994</v>
      </c>
      <c r="K33" s="100">
        <f t="shared" si="3"/>
        <v>21.466124999999998</v>
      </c>
    </row>
    <row r="34" spans="1:11" x14ac:dyDescent="0.25">
      <c r="A34" s="101">
        <v>8</v>
      </c>
      <c r="B34" s="102">
        <v>8</v>
      </c>
      <c r="C34" s="103">
        <v>422</v>
      </c>
      <c r="D34" s="93">
        <v>36467.599999999999</v>
      </c>
      <c r="E34" s="94">
        <f t="shared" si="0"/>
        <v>17.532499999999999</v>
      </c>
      <c r="F34" s="95">
        <v>41438.799999999996</v>
      </c>
      <c r="G34" s="96">
        <f t="shared" si="1"/>
        <v>19.922499999999999</v>
      </c>
      <c r="H34" s="97">
        <v>43518.799999999996</v>
      </c>
      <c r="I34" s="98">
        <f t="shared" si="2"/>
        <v>20.922499999999999</v>
      </c>
      <c r="J34" s="99">
        <v>45598.799999999996</v>
      </c>
      <c r="K34" s="100">
        <f t="shared" si="3"/>
        <v>21.922499999999999</v>
      </c>
    </row>
    <row r="35" spans="1:11" x14ac:dyDescent="0.25">
      <c r="A35" s="101">
        <v>9</v>
      </c>
      <c r="B35" s="102">
        <v>8</v>
      </c>
      <c r="C35" s="103">
        <v>423</v>
      </c>
      <c r="D35" s="93">
        <v>38659.919999999998</v>
      </c>
      <c r="E35" s="94">
        <f t="shared" si="0"/>
        <v>18.586500000000001</v>
      </c>
      <c r="F35" s="95">
        <v>42611.92</v>
      </c>
      <c r="G35" s="96">
        <f t="shared" si="1"/>
        <v>20.486499999999999</v>
      </c>
      <c r="H35" s="97">
        <v>44691.92</v>
      </c>
      <c r="I35" s="98">
        <f t="shared" si="2"/>
        <v>21.486499999999999</v>
      </c>
      <c r="J35" s="99">
        <v>46771.92</v>
      </c>
      <c r="K35" s="100">
        <f t="shared" si="3"/>
        <v>22.486499999999999</v>
      </c>
    </row>
    <row r="36" spans="1:11" x14ac:dyDescent="0.25">
      <c r="A36" s="101">
        <v>9</v>
      </c>
      <c r="B36" s="102">
        <v>8</v>
      </c>
      <c r="C36" s="103">
        <v>402</v>
      </c>
      <c r="D36" s="93">
        <v>38878.839999999997</v>
      </c>
      <c r="E36" s="94">
        <f t="shared" si="0"/>
        <v>18.691749999999999</v>
      </c>
      <c r="F36" s="95">
        <v>42830.84</v>
      </c>
      <c r="G36" s="96">
        <f t="shared" si="1"/>
        <v>20.591749999999998</v>
      </c>
      <c r="H36" s="97">
        <v>44910.84</v>
      </c>
      <c r="I36" s="98">
        <f t="shared" si="2"/>
        <v>21.591749999999998</v>
      </c>
      <c r="J36" s="99">
        <v>46990.84</v>
      </c>
      <c r="K36" s="100">
        <f t="shared" si="3"/>
        <v>22.591749999999998</v>
      </c>
    </row>
    <row r="37" spans="1:11" x14ac:dyDescent="0.25">
      <c r="A37" s="101">
        <v>9</v>
      </c>
      <c r="B37" s="102">
        <v>8</v>
      </c>
      <c r="C37" s="103">
        <v>442</v>
      </c>
      <c r="D37" s="93">
        <v>38885.599999999999</v>
      </c>
      <c r="E37" s="94">
        <f t="shared" si="0"/>
        <v>18.695</v>
      </c>
      <c r="F37" s="95">
        <v>42837.599999999999</v>
      </c>
      <c r="G37" s="96">
        <f t="shared" si="1"/>
        <v>20.594999999999999</v>
      </c>
      <c r="H37" s="97">
        <v>44917.599999999999</v>
      </c>
      <c r="I37" s="98">
        <f t="shared" si="2"/>
        <v>21.594999999999999</v>
      </c>
      <c r="J37" s="99">
        <v>46997.599999999999</v>
      </c>
      <c r="K37" s="100">
        <f t="shared" si="3"/>
        <v>22.594999999999999</v>
      </c>
    </row>
    <row r="38" spans="1:11" x14ac:dyDescent="0.25">
      <c r="A38" s="101">
        <v>9</v>
      </c>
      <c r="B38" s="102">
        <v>8</v>
      </c>
      <c r="C38" s="103">
        <v>220</v>
      </c>
      <c r="D38" s="93">
        <v>39083.46</v>
      </c>
      <c r="E38" s="94">
        <f t="shared" si="0"/>
        <v>18.790125</v>
      </c>
      <c r="F38" s="95">
        <v>43035.46</v>
      </c>
      <c r="G38" s="96">
        <f t="shared" si="1"/>
        <v>20.690124999999998</v>
      </c>
      <c r="H38" s="97">
        <v>45115.46</v>
      </c>
      <c r="I38" s="98">
        <f t="shared" si="2"/>
        <v>21.690124999999998</v>
      </c>
      <c r="J38" s="99">
        <v>47195.46</v>
      </c>
      <c r="K38" s="100">
        <f t="shared" si="3"/>
        <v>22.690124999999998</v>
      </c>
    </row>
    <row r="39" spans="1:11" x14ac:dyDescent="0.25">
      <c r="A39" s="101">
        <v>9</v>
      </c>
      <c r="B39" s="102">
        <v>8</v>
      </c>
      <c r="C39" s="103">
        <v>520</v>
      </c>
      <c r="D39" s="93">
        <v>39083.46</v>
      </c>
      <c r="E39" s="94">
        <f t="shared" si="0"/>
        <v>18.790125</v>
      </c>
      <c r="F39" s="95">
        <v>43035.46</v>
      </c>
      <c r="G39" s="96">
        <f t="shared" si="1"/>
        <v>20.690124999999998</v>
      </c>
      <c r="H39" s="97">
        <v>45115.46</v>
      </c>
      <c r="I39" s="98">
        <f t="shared" si="2"/>
        <v>21.690124999999998</v>
      </c>
      <c r="J39" s="99">
        <v>47195.46</v>
      </c>
      <c r="K39" s="100">
        <f t="shared" si="3"/>
        <v>22.690124999999998</v>
      </c>
    </row>
    <row r="40" spans="1:11" x14ac:dyDescent="0.25">
      <c r="A40" s="101">
        <v>9</v>
      </c>
      <c r="B40" s="102">
        <v>8</v>
      </c>
      <c r="C40" s="103">
        <v>403</v>
      </c>
      <c r="D40" s="93">
        <v>40887.86</v>
      </c>
      <c r="E40" s="94">
        <f t="shared" si="0"/>
        <v>19.657624999999999</v>
      </c>
      <c r="F40" s="95">
        <v>44839.86</v>
      </c>
      <c r="G40" s="96">
        <f t="shared" si="1"/>
        <v>21.557625000000002</v>
      </c>
      <c r="H40" s="97">
        <v>46919.86</v>
      </c>
      <c r="I40" s="98">
        <f t="shared" si="2"/>
        <v>22.557625000000002</v>
      </c>
      <c r="J40" s="99">
        <v>48999.86</v>
      </c>
      <c r="K40" s="100">
        <f t="shared" si="3"/>
        <v>23.557625000000002</v>
      </c>
    </row>
    <row r="41" spans="1:11" x14ac:dyDescent="0.25">
      <c r="A41" s="101">
        <v>9</v>
      </c>
      <c r="B41" s="102">
        <v>8</v>
      </c>
      <c r="C41" s="103">
        <v>424</v>
      </c>
      <c r="D41" s="93">
        <v>40948.18</v>
      </c>
      <c r="E41" s="94">
        <f t="shared" si="0"/>
        <v>19.686624999999999</v>
      </c>
      <c r="F41" s="95">
        <v>44900.18</v>
      </c>
      <c r="G41" s="96">
        <f t="shared" si="1"/>
        <v>21.586625000000002</v>
      </c>
      <c r="H41" s="97">
        <v>46980.18</v>
      </c>
      <c r="I41" s="98">
        <f t="shared" si="2"/>
        <v>22.586625000000002</v>
      </c>
      <c r="J41" s="99">
        <v>49060.18</v>
      </c>
      <c r="K41" s="100">
        <f t="shared" si="3"/>
        <v>23.586625000000002</v>
      </c>
    </row>
    <row r="42" spans="1:11" x14ac:dyDescent="0.25">
      <c r="A42" s="101">
        <v>9</v>
      </c>
      <c r="B42" s="102">
        <v>8</v>
      </c>
      <c r="C42" s="103">
        <v>443</v>
      </c>
      <c r="D42" s="93">
        <v>41078.18</v>
      </c>
      <c r="E42" s="94">
        <f t="shared" si="0"/>
        <v>19.749124999999999</v>
      </c>
      <c r="F42" s="95">
        <v>45030.18</v>
      </c>
      <c r="G42" s="96">
        <f t="shared" si="1"/>
        <v>21.649125000000002</v>
      </c>
      <c r="H42" s="97">
        <v>47110.18</v>
      </c>
      <c r="I42" s="98">
        <f t="shared" si="2"/>
        <v>22.649125000000002</v>
      </c>
      <c r="J42" s="99">
        <v>49190.18</v>
      </c>
      <c r="K42" s="100">
        <f t="shared" si="3"/>
        <v>23.649125000000002</v>
      </c>
    </row>
    <row r="43" spans="1:11" x14ac:dyDescent="0.25">
      <c r="A43" s="101">
        <v>9</v>
      </c>
      <c r="B43" s="104">
        <v>8</v>
      </c>
      <c r="C43" s="103">
        <v>506</v>
      </c>
      <c r="D43" s="93">
        <v>41136.42</v>
      </c>
      <c r="E43" s="94">
        <f t="shared" si="0"/>
        <v>19.777124999999998</v>
      </c>
      <c r="F43" s="95">
        <v>45088.42</v>
      </c>
      <c r="G43" s="96">
        <f t="shared" si="1"/>
        <v>21.677125</v>
      </c>
      <c r="H43" s="97">
        <v>47168.42</v>
      </c>
      <c r="I43" s="98">
        <f t="shared" si="2"/>
        <v>22.677125</v>
      </c>
      <c r="J43" s="99">
        <v>49248.42</v>
      </c>
      <c r="K43" s="100">
        <f t="shared" si="3"/>
        <v>23.677125</v>
      </c>
    </row>
    <row r="44" spans="1:11" x14ac:dyDescent="0.25">
      <c r="A44" s="101">
        <v>9</v>
      </c>
      <c r="B44" s="102">
        <v>8</v>
      </c>
      <c r="C44" s="103">
        <v>150</v>
      </c>
      <c r="D44" s="93">
        <v>41460.379999999997</v>
      </c>
      <c r="E44" s="94">
        <f t="shared" si="0"/>
        <v>19.932874999999999</v>
      </c>
      <c r="F44" s="95">
        <v>45412.38</v>
      </c>
      <c r="G44" s="96">
        <f t="shared" si="1"/>
        <v>21.832874999999998</v>
      </c>
      <c r="H44" s="97">
        <v>47492.38</v>
      </c>
      <c r="I44" s="98">
        <f t="shared" si="2"/>
        <v>22.832874999999998</v>
      </c>
      <c r="J44" s="99">
        <v>49572.38</v>
      </c>
      <c r="K44" s="100">
        <f t="shared" si="3"/>
        <v>23.832874999999998</v>
      </c>
    </row>
    <row r="45" spans="1:11" x14ac:dyDescent="0.25">
      <c r="A45" s="101">
        <v>9</v>
      </c>
      <c r="B45" s="102">
        <v>8</v>
      </c>
      <c r="C45" s="103">
        <v>478</v>
      </c>
      <c r="D45" s="93">
        <v>41834</v>
      </c>
      <c r="E45" s="94">
        <f t="shared" si="0"/>
        <v>20.112500000000001</v>
      </c>
      <c r="F45" s="95">
        <v>45786</v>
      </c>
      <c r="G45" s="96">
        <f t="shared" si="1"/>
        <v>22.012499999999999</v>
      </c>
      <c r="H45" s="97">
        <v>47866</v>
      </c>
      <c r="I45" s="98">
        <f t="shared" si="2"/>
        <v>23.012499999999999</v>
      </c>
      <c r="J45" s="99">
        <v>49946</v>
      </c>
      <c r="K45" s="100">
        <f t="shared" si="3"/>
        <v>24.012499999999999</v>
      </c>
    </row>
    <row r="46" spans="1:11" x14ac:dyDescent="0.25">
      <c r="A46" s="101" t="s">
        <v>67</v>
      </c>
      <c r="B46" s="104">
        <v>8</v>
      </c>
      <c r="C46" s="103">
        <v>507</v>
      </c>
      <c r="D46" s="93">
        <v>43145.440000000002</v>
      </c>
      <c r="E46" s="94">
        <f t="shared" si="0"/>
        <v>20.743000000000002</v>
      </c>
      <c r="F46" s="95">
        <v>45807.840000000004</v>
      </c>
      <c r="G46" s="96">
        <f t="shared" si="1"/>
        <v>22.023000000000003</v>
      </c>
      <c r="H46" s="97">
        <v>47887.840000000004</v>
      </c>
      <c r="I46" s="98">
        <f t="shared" si="2"/>
        <v>23.023000000000003</v>
      </c>
      <c r="J46" s="99">
        <v>49967.840000000004</v>
      </c>
      <c r="K46" s="100">
        <f t="shared" si="3"/>
        <v>24.023000000000003</v>
      </c>
    </row>
    <row r="47" spans="1:11" x14ac:dyDescent="0.25">
      <c r="A47" s="101" t="s">
        <v>67</v>
      </c>
      <c r="B47" s="102">
        <v>8</v>
      </c>
      <c r="C47" s="103">
        <v>425</v>
      </c>
      <c r="D47" s="93">
        <v>43507.360000000001</v>
      </c>
      <c r="E47" s="94">
        <f t="shared" si="0"/>
        <v>20.917000000000002</v>
      </c>
      <c r="F47" s="95">
        <v>46169.760000000002</v>
      </c>
      <c r="G47" s="96">
        <f t="shared" si="1"/>
        <v>22.197000000000003</v>
      </c>
      <c r="H47" s="97">
        <v>48249.760000000002</v>
      </c>
      <c r="I47" s="98">
        <f t="shared" si="2"/>
        <v>23.197000000000003</v>
      </c>
      <c r="J47" s="99">
        <v>50329.760000000002</v>
      </c>
      <c r="K47" s="100">
        <f t="shared" si="3"/>
        <v>24.197000000000003</v>
      </c>
    </row>
    <row r="48" spans="1:11" x14ac:dyDescent="0.25">
      <c r="A48" s="101" t="s">
        <v>67</v>
      </c>
      <c r="B48" s="102">
        <v>8</v>
      </c>
      <c r="C48" s="103">
        <v>479</v>
      </c>
      <c r="D48" s="93">
        <v>44477.68</v>
      </c>
      <c r="E48" s="94">
        <f t="shared" si="0"/>
        <v>21.383500000000002</v>
      </c>
      <c r="F48" s="95">
        <v>47140.08</v>
      </c>
      <c r="G48" s="96">
        <f t="shared" si="1"/>
        <v>22.663499999999999</v>
      </c>
      <c r="H48" s="97">
        <v>49220.08</v>
      </c>
      <c r="I48" s="98">
        <f t="shared" si="2"/>
        <v>23.663499999999999</v>
      </c>
      <c r="J48" s="99">
        <v>51300.08</v>
      </c>
      <c r="K48" s="100">
        <f t="shared" si="3"/>
        <v>24.663499999999999</v>
      </c>
    </row>
    <row r="49" spans="1:11" x14ac:dyDescent="0.25">
      <c r="A49" s="101" t="s">
        <v>67</v>
      </c>
      <c r="B49" s="102">
        <v>8</v>
      </c>
      <c r="C49" s="103">
        <v>530</v>
      </c>
      <c r="D49" s="93">
        <v>45173.440000000002</v>
      </c>
      <c r="E49" s="94">
        <f t="shared" si="0"/>
        <v>21.718</v>
      </c>
      <c r="F49" s="95">
        <v>47835.840000000004</v>
      </c>
      <c r="G49" s="96">
        <f t="shared" si="1"/>
        <v>22.998000000000001</v>
      </c>
      <c r="H49" s="97">
        <v>49915.840000000004</v>
      </c>
      <c r="I49" s="98">
        <f t="shared" si="2"/>
        <v>23.998000000000001</v>
      </c>
      <c r="J49" s="99">
        <v>51995.840000000004</v>
      </c>
      <c r="K49" s="100">
        <f t="shared" si="3"/>
        <v>24.998000000000001</v>
      </c>
    </row>
    <row r="50" spans="1:11" x14ac:dyDescent="0.25">
      <c r="A50" s="101" t="s">
        <v>67</v>
      </c>
      <c r="B50" s="102">
        <v>8</v>
      </c>
      <c r="C50" s="103">
        <v>160</v>
      </c>
      <c r="D50" s="93">
        <v>45431.62</v>
      </c>
      <c r="E50" s="94">
        <f t="shared" si="0"/>
        <v>21.842125000000003</v>
      </c>
      <c r="F50" s="95">
        <v>48094.020000000004</v>
      </c>
      <c r="G50" s="96">
        <f t="shared" si="1"/>
        <v>23.122125</v>
      </c>
      <c r="H50" s="97">
        <v>50174.020000000004</v>
      </c>
      <c r="I50" s="98">
        <f t="shared" si="2"/>
        <v>24.122125</v>
      </c>
      <c r="J50" s="99">
        <v>52254.020000000004</v>
      </c>
      <c r="K50" s="100">
        <f t="shared" si="3"/>
        <v>25.122125</v>
      </c>
    </row>
    <row r="51" spans="1:11" x14ac:dyDescent="0.25">
      <c r="A51" s="101" t="s">
        <v>67</v>
      </c>
      <c r="B51" s="102">
        <v>8</v>
      </c>
      <c r="C51" s="103">
        <v>426</v>
      </c>
      <c r="D51" s="93">
        <v>46381.14</v>
      </c>
      <c r="E51" s="94">
        <f t="shared" si="0"/>
        <v>22.298625000000001</v>
      </c>
      <c r="F51" s="95">
        <v>49043.54</v>
      </c>
      <c r="G51" s="96">
        <f t="shared" si="1"/>
        <v>23.578624999999999</v>
      </c>
      <c r="H51" s="97">
        <v>51123.54</v>
      </c>
      <c r="I51" s="98">
        <f t="shared" si="2"/>
        <v>24.578624999999999</v>
      </c>
      <c r="J51" s="99">
        <v>53203.54</v>
      </c>
      <c r="K51" s="100">
        <f t="shared" si="3"/>
        <v>25.578624999999999</v>
      </c>
    </row>
    <row r="52" spans="1:11" x14ac:dyDescent="0.25">
      <c r="A52" s="101" t="s">
        <v>67</v>
      </c>
      <c r="B52" s="102">
        <v>8</v>
      </c>
      <c r="C52" s="103">
        <v>480</v>
      </c>
      <c r="D52" s="93">
        <v>47578.96</v>
      </c>
      <c r="E52" s="94">
        <f t="shared" si="0"/>
        <v>22.874500000000001</v>
      </c>
      <c r="F52" s="95">
        <v>50241.36</v>
      </c>
      <c r="G52" s="96">
        <f t="shared" si="1"/>
        <v>24.154499999999999</v>
      </c>
      <c r="H52" s="97">
        <v>52321.36</v>
      </c>
      <c r="I52" s="98">
        <f t="shared" si="2"/>
        <v>25.154499999999999</v>
      </c>
      <c r="J52" s="99">
        <v>54401.36</v>
      </c>
      <c r="K52" s="100">
        <f t="shared" si="3"/>
        <v>26.154499999999999</v>
      </c>
    </row>
    <row r="53" spans="1:11" x14ac:dyDescent="0.25">
      <c r="A53" s="101" t="s">
        <v>68</v>
      </c>
      <c r="B53" s="102">
        <v>8</v>
      </c>
      <c r="C53" s="103">
        <v>427</v>
      </c>
      <c r="D53" s="93">
        <v>49426.78</v>
      </c>
      <c r="E53" s="94">
        <f t="shared" si="0"/>
        <v>23.762875000000001</v>
      </c>
      <c r="F53" s="95">
        <v>52089.18</v>
      </c>
      <c r="G53" s="96">
        <f t="shared" si="1"/>
        <v>25.042874999999999</v>
      </c>
      <c r="H53" s="97">
        <v>54169.18</v>
      </c>
      <c r="I53" s="98">
        <f t="shared" si="2"/>
        <v>26.042874999999999</v>
      </c>
      <c r="J53" s="99">
        <v>56249.18</v>
      </c>
      <c r="K53" s="100">
        <f t="shared" si="3"/>
        <v>27.042874999999999</v>
      </c>
    </row>
    <row r="54" spans="1:11" x14ac:dyDescent="0.25">
      <c r="A54" s="101" t="s">
        <v>68</v>
      </c>
      <c r="B54" s="102">
        <v>8</v>
      </c>
      <c r="C54" s="103">
        <v>230</v>
      </c>
      <c r="D54" s="93">
        <v>51626.9</v>
      </c>
      <c r="E54" s="94">
        <f t="shared" si="0"/>
        <v>24.820625</v>
      </c>
      <c r="F54" s="95">
        <v>54289.3</v>
      </c>
      <c r="G54" s="96">
        <f t="shared" si="1"/>
        <v>26.100625000000001</v>
      </c>
      <c r="H54" s="97">
        <v>56369.3</v>
      </c>
      <c r="I54" s="98">
        <f t="shared" si="2"/>
        <v>27.100625000000001</v>
      </c>
      <c r="J54" s="99">
        <v>58449.3</v>
      </c>
      <c r="K54" s="100">
        <f t="shared" si="3"/>
        <v>28.100625000000001</v>
      </c>
    </row>
    <row r="55" spans="1:11" x14ac:dyDescent="0.25">
      <c r="A55" s="101" t="s">
        <v>68</v>
      </c>
      <c r="B55" s="102">
        <v>8</v>
      </c>
      <c r="C55" s="103">
        <v>481</v>
      </c>
      <c r="D55" s="93">
        <v>51982.84</v>
      </c>
      <c r="E55" s="94">
        <f t="shared" si="0"/>
        <v>24.99175</v>
      </c>
      <c r="F55" s="95">
        <v>54645.24</v>
      </c>
      <c r="G55" s="96">
        <f t="shared" si="1"/>
        <v>26.271749999999997</v>
      </c>
      <c r="H55" s="97">
        <v>56725.24</v>
      </c>
      <c r="I55" s="98">
        <f t="shared" si="2"/>
        <v>27.271749999999997</v>
      </c>
      <c r="J55" s="99">
        <v>58805.24</v>
      </c>
      <c r="K55" s="100">
        <f t="shared" si="3"/>
        <v>28.271749999999997</v>
      </c>
    </row>
    <row r="56" spans="1:11" x14ac:dyDescent="0.25">
      <c r="A56" s="101" t="s">
        <v>68</v>
      </c>
      <c r="B56" s="102">
        <v>8</v>
      </c>
      <c r="C56" s="103">
        <v>428</v>
      </c>
      <c r="D56" s="93">
        <v>52752.18</v>
      </c>
      <c r="E56" s="94">
        <f t="shared" si="0"/>
        <v>25.361625</v>
      </c>
      <c r="F56" s="95">
        <v>55414.58</v>
      </c>
      <c r="G56" s="96">
        <f t="shared" si="1"/>
        <v>26.641625000000001</v>
      </c>
      <c r="H56" s="97">
        <v>57494.58</v>
      </c>
      <c r="I56" s="98">
        <f t="shared" si="2"/>
        <v>27.641625000000001</v>
      </c>
      <c r="J56" s="99">
        <v>59574.58</v>
      </c>
      <c r="K56" s="100">
        <f t="shared" si="3"/>
        <v>28.641625000000001</v>
      </c>
    </row>
    <row r="57" spans="1:11" x14ac:dyDescent="0.25">
      <c r="A57" s="101" t="s">
        <v>68</v>
      </c>
      <c r="B57" s="102">
        <v>8</v>
      </c>
      <c r="C57" s="103">
        <v>540</v>
      </c>
      <c r="D57" s="93">
        <v>52917.8</v>
      </c>
      <c r="E57" s="94">
        <f t="shared" si="0"/>
        <v>25.44125</v>
      </c>
      <c r="F57" s="95">
        <v>55580.200000000004</v>
      </c>
      <c r="G57" s="96">
        <f t="shared" si="1"/>
        <v>26.721250000000001</v>
      </c>
      <c r="H57" s="97">
        <v>57660.200000000004</v>
      </c>
      <c r="I57" s="98">
        <f t="shared" si="2"/>
        <v>27.721250000000001</v>
      </c>
      <c r="J57" s="99">
        <v>59740.200000000004</v>
      </c>
      <c r="K57" s="100">
        <f t="shared" si="3"/>
        <v>28.721250000000001</v>
      </c>
    </row>
    <row r="58" spans="1:11" x14ac:dyDescent="0.25">
      <c r="A58" s="101" t="s">
        <v>69</v>
      </c>
      <c r="B58" s="102">
        <v>8</v>
      </c>
      <c r="C58" s="103">
        <v>429</v>
      </c>
      <c r="D58" s="93">
        <v>56147.519999999997</v>
      </c>
      <c r="E58" s="94">
        <f t="shared" si="0"/>
        <v>26.994</v>
      </c>
      <c r="F58" s="95">
        <v>58809.919999999998</v>
      </c>
      <c r="G58" s="96">
        <f t="shared" si="1"/>
        <v>28.274000000000001</v>
      </c>
      <c r="H58" s="97">
        <v>60889.919999999998</v>
      </c>
      <c r="I58" s="98">
        <f t="shared" si="2"/>
        <v>29.274000000000001</v>
      </c>
      <c r="J58" s="99">
        <v>62969.919999999998</v>
      </c>
      <c r="K58" s="100">
        <f t="shared" si="3"/>
        <v>30.274000000000001</v>
      </c>
    </row>
    <row r="59" spans="1:11" x14ac:dyDescent="0.25">
      <c r="A59" s="101" t="s">
        <v>69</v>
      </c>
      <c r="B59" s="102">
        <v>8</v>
      </c>
      <c r="C59" s="103">
        <v>482</v>
      </c>
      <c r="D59" s="93">
        <v>57693.48</v>
      </c>
      <c r="E59" s="94">
        <f t="shared" si="0"/>
        <v>27.737250000000003</v>
      </c>
      <c r="F59" s="95">
        <v>60355.880000000005</v>
      </c>
      <c r="G59" s="96">
        <f t="shared" si="1"/>
        <v>29.017250000000001</v>
      </c>
      <c r="H59" s="97">
        <v>62435.880000000005</v>
      </c>
      <c r="I59" s="98">
        <f t="shared" si="2"/>
        <v>30.017250000000001</v>
      </c>
      <c r="J59" s="99">
        <v>64515.880000000005</v>
      </c>
      <c r="K59" s="100">
        <f t="shared" si="3"/>
        <v>31.017250000000001</v>
      </c>
    </row>
    <row r="60" spans="1:11" x14ac:dyDescent="0.25">
      <c r="A60" s="101" t="s">
        <v>70</v>
      </c>
      <c r="B60" s="102">
        <v>8</v>
      </c>
      <c r="C60" s="103">
        <v>430</v>
      </c>
      <c r="D60" s="93">
        <v>59857.72</v>
      </c>
      <c r="E60" s="94">
        <f t="shared" si="0"/>
        <v>28.777750000000001</v>
      </c>
      <c r="F60" s="95">
        <v>62520.12</v>
      </c>
      <c r="G60" s="96">
        <f t="shared" si="1"/>
        <v>30.057750000000002</v>
      </c>
      <c r="H60" s="97">
        <v>64600.12</v>
      </c>
      <c r="I60" s="98">
        <f t="shared" si="2"/>
        <v>31.057750000000002</v>
      </c>
      <c r="J60" s="99">
        <v>66680.12</v>
      </c>
      <c r="K60" s="100">
        <f t="shared" si="3"/>
        <v>32.057749999999999</v>
      </c>
    </row>
    <row r="61" spans="1:11" x14ac:dyDescent="0.25">
      <c r="A61" s="101" t="s">
        <v>70</v>
      </c>
      <c r="B61" s="102">
        <v>8</v>
      </c>
      <c r="C61" s="103">
        <v>550</v>
      </c>
      <c r="D61" s="93">
        <v>60661.64</v>
      </c>
      <c r="E61" s="94">
        <f t="shared" si="0"/>
        <v>29.164249999999999</v>
      </c>
      <c r="F61" s="95">
        <v>63324.04</v>
      </c>
      <c r="G61" s="96">
        <f t="shared" si="1"/>
        <v>30.44425</v>
      </c>
      <c r="H61" s="97">
        <v>65404.04</v>
      </c>
      <c r="I61" s="98">
        <f t="shared" si="2"/>
        <v>31.44425</v>
      </c>
      <c r="J61" s="99">
        <v>67484.040000000008</v>
      </c>
      <c r="K61" s="100">
        <f t="shared" si="3"/>
        <v>32.444250000000004</v>
      </c>
    </row>
    <row r="62" spans="1:11" x14ac:dyDescent="0.25">
      <c r="A62" s="101" t="s">
        <v>70</v>
      </c>
      <c r="B62" s="102">
        <v>8</v>
      </c>
      <c r="C62" s="103">
        <v>310</v>
      </c>
      <c r="D62" s="93">
        <v>62468.38</v>
      </c>
      <c r="E62" s="94">
        <f t="shared" si="0"/>
        <v>30.032874999999997</v>
      </c>
      <c r="F62" s="95">
        <v>65130.78</v>
      </c>
      <c r="G62" s="96">
        <f t="shared" si="1"/>
        <v>31.312874999999998</v>
      </c>
      <c r="H62" s="97">
        <v>67210.78</v>
      </c>
      <c r="I62" s="98">
        <f t="shared" si="2"/>
        <v>32.312874999999998</v>
      </c>
      <c r="J62" s="99">
        <v>69290.78</v>
      </c>
      <c r="K62" s="100">
        <f t="shared" si="3"/>
        <v>33.312874999999998</v>
      </c>
    </row>
    <row r="63" spans="1:11" x14ac:dyDescent="0.25">
      <c r="A63" s="101" t="s">
        <v>70</v>
      </c>
      <c r="B63" s="102">
        <v>8</v>
      </c>
      <c r="C63" s="103">
        <v>240</v>
      </c>
      <c r="D63" s="93">
        <v>64533.82</v>
      </c>
      <c r="E63" s="94">
        <f t="shared" si="0"/>
        <v>31.025874999999999</v>
      </c>
      <c r="F63" s="95">
        <v>67196.22</v>
      </c>
      <c r="G63" s="96">
        <f t="shared" si="1"/>
        <v>32.305875</v>
      </c>
      <c r="H63" s="97">
        <v>69276.22</v>
      </c>
      <c r="I63" s="98">
        <f t="shared" si="2"/>
        <v>33.305875</v>
      </c>
      <c r="J63" s="99">
        <v>71356.22</v>
      </c>
      <c r="K63" s="100">
        <f t="shared" si="3"/>
        <v>34.305875</v>
      </c>
    </row>
    <row r="64" spans="1:11" x14ac:dyDescent="0.25">
      <c r="A64" s="101" t="s">
        <v>70</v>
      </c>
      <c r="B64" s="102">
        <v>8</v>
      </c>
      <c r="C64" s="103">
        <v>432</v>
      </c>
      <c r="D64" s="93">
        <v>68119.22</v>
      </c>
      <c r="E64" s="94">
        <f t="shared" si="0"/>
        <v>32.749625000000002</v>
      </c>
      <c r="F64" s="95">
        <v>70781.62</v>
      </c>
      <c r="G64" s="96">
        <f t="shared" si="1"/>
        <v>34.029624999999996</v>
      </c>
      <c r="H64" s="97">
        <v>72861.62</v>
      </c>
      <c r="I64" s="98">
        <f t="shared" si="2"/>
        <v>35.029624999999996</v>
      </c>
      <c r="J64" s="99">
        <v>74941.62</v>
      </c>
      <c r="K64" s="100">
        <f t="shared" si="3"/>
        <v>36.029624999999996</v>
      </c>
    </row>
    <row r="65" spans="1:11" x14ac:dyDescent="0.25">
      <c r="A65" s="101" t="s">
        <v>71</v>
      </c>
      <c r="B65" s="102">
        <v>8</v>
      </c>
      <c r="C65" s="103">
        <v>560</v>
      </c>
      <c r="D65" s="93">
        <v>74858.679999999993</v>
      </c>
      <c r="E65" s="94">
        <f t="shared" si="0"/>
        <v>35.989749999999994</v>
      </c>
      <c r="F65" s="95">
        <v>77521.079999999987</v>
      </c>
      <c r="G65" s="96">
        <f t="shared" si="1"/>
        <v>37.269749999999995</v>
      </c>
      <c r="H65" s="97">
        <v>79601.079999999987</v>
      </c>
      <c r="I65" s="98">
        <f t="shared" si="2"/>
        <v>38.269749999999995</v>
      </c>
      <c r="J65" s="99">
        <v>81681.079999999987</v>
      </c>
      <c r="K65" s="100">
        <f t="shared" si="3"/>
        <v>39.269749999999995</v>
      </c>
    </row>
    <row r="66" spans="1:11" x14ac:dyDescent="0.25">
      <c r="A66" s="101" t="s">
        <v>71</v>
      </c>
      <c r="B66" s="102">
        <v>8</v>
      </c>
      <c r="C66" s="103">
        <v>250</v>
      </c>
      <c r="D66" s="93">
        <v>76861.98</v>
      </c>
      <c r="E66" s="94">
        <f t="shared" si="0"/>
        <v>36.952874999999999</v>
      </c>
      <c r="F66" s="95">
        <v>79524.37999999999</v>
      </c>
      <c r="G66" s="96">
        <f t="shared" si="1"/>
        <v>38.232874999999993</v>
      </c>
      <c r="H66" s="97">
        <v>81604.37999999999</v>
      </c>
      <c r="I66" s="98">
        <f t="shared" si="2"/>
        <v>39.232874999999993</v>
      </c>
      <c r="J66" s="99">
        <v>83684.37999999999</v>
      </c>
      <c r="K66" s="100">
        <f t="shared" si="3"/>
        <v>40.232874999999993</v>
      </c>
    </row>
    <row r="67" spans="1:11" ht="16.5" thickBot="1" x14ac:dyDescent="0.3">
      <c r="A67" s="101" t="s">
        <v>71</v>
      </c>
      <c r="B67" s="102">
        <v>8</v>
      </c>
      <c r="C67" s="103">
        <v>320</v>
      </c>
      <c r="D67" s="93">
        <v>78085.539999999994</v>
      </c>
      <c r="E67" s="94">
        <f t="shared" si="0"/>
        <v>37.541124999999994</v>
      </c>
      <c r="F67" s="105">
        <v>80747.939999999988</v>
      </c>
      <c r="G67" s="106">
        <f t="shared" si="1"/>
        <v>38.821124999999995</v>
      </c>
      <c r="H67" s="107">
        <v>82827.939999999988</v>
      </c>
      <c r="I67" s="108">
        <f t="shared" si="2"/>
        <v>39.821124999999995</v>
      </c>
      <c r="J67" s="109">
        <v>84907.939999999988</v>
      </c>
      <c r="K67" s="110">
        <f t="shared" si="3"/>
        <v>40.821124999999995</v>
      </c>
    </row>
  </sheetData>
  <mergeCells count="6">
    <mergeCell ref="A1:K1"/>
    <mergeCell ref="A2:K2"/>
    <mergeCell ref="A3:E3"/>
    <mergeCell ref="F3:G3"/>
    <mergeCell ref="H3:I3"/>
    <mergeCell ref="J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0"/>
  <sheetViews>
    <sheetView workbookViewId="0">
      <selection activeCell="G35" sqref="G35"/>
    </sheetView>
  </sheetViews>
  <sheetFormatPr defaultRowHeight="15.75" x14ac:dyDescent="0.25"/>
  <cols>
    <col min="4" max="4" width="12.125" bestFit="1" customWidth="1"/>
    <col min="6" max="6" width="12.125" bestFit="1" customWidth="1"/>
    <col min="7" max="7" width="12.125" customWidth="1"/>
    <col min="8" max="8" width="12.125" bestFit="1" customWidth="1"/>
    <col min="9" max="9" width="12.125" customWidth="1"/>
    <col min="10" max="10" width="12.125" bestFit="1" customWidth="1"/>
    <col min="11" max="11" width="12.125" customWidth="1"/>
  </cols>
  <sheetData>
    <row r="1" spans="1:11" ht="20.25" x14ac:dyDescent="0.25">
      <c r="A1" s="152" t="s">
        <v>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1" thickBot="1" x14ac:dyDescent="0.3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" x14ac:dyDescent="0.25">
      <c r="A3" s="125"/>
      <c r="B3" s="126"/>
      <c r="C3" s="127"/>
      <c r="D3" s="127"/>
      <c r="E3" s="127"/>
      <c r="F3" s="146" t="s">
        <v>60</v>
      </c>
      <c r="G3" s="147"/>
      <c r="H3" s="148" t="s">
        <v>61</v>
      </c>
      <c r="I3" s="149"/>
      <c r="J3" s="150" t="s">
        <v>62</v>
      </c>
      <c r="K3" s="151"/>
    </row>
    <row r="4" spans="1:11" ht="45" x14ac:dyDescent="0.25">
      <c r="A4" s="83" t="s">
        <v>25</v>
      </c>
      <c r="B4" s="83" t="s">
        <v>63</v>
      </c>
      <c r="C4" s="128" t="s">
        <v>64</v>
      </c>
      <c r="D4" s="112" t="s">
        <v>65</v>
      </c>
      <c r="E4" s="134" t="s">
        <v>66</v>
      </c>
      <c r="F4" s="84" t="s">
        <v>89</v>
      </c>
      <c r="G4" s="85" t="s">
        <v>93</v>
      </c>
      <c r="H4" s="86" t="s">
        <v>89</v>
      </c>
      <c r="I4" s="87" t="s">
        <v>93</v>
      </c>
      <c r="J4" s="88" t="s">
        <v>89</v>
      </c>
      <c r="K4" s="89" t="s">
        <v>92</v>
      </c>
    </row>
    <row r="5" spans="1:11" x14ac:dyDescent="0.25">
      <c r="A5" s="102" t="s">
        <v>67</v>
      </c>
      <c r="B5" s="102">
        <v>9</v>
      </c>
      <c r="C5" s="103">
        <v>920</v>
      </c>
      <c r="D5" s="93">
        <v>46482.02</v>
      </c>
      <c r="E5" s="94">
        <f t="shared" ref="E5:E10" si="0">D5/2080</f>
        <v>22.347124999999998</v>
      </c>
      <c r="F5" s="95">
        <v>49144.42</v>
      </c>
      <c r="G5" s="96">
        <f t="shared" ref="G5:G10" si="1">F5/2080</f>
        <v>23.627124999999999</v>
      </c>
      <c r="H5" s="97">
        <v>51224.42</v>
      </c>
      <c r="I5" s="98">
        <f t="shared" ref="I5:I10" si="2">H5/2080</f>
        <v>24.627124999999999</v>
      </c>
      <c r="J5" s="99">
        <v>53304.42</v>
      </c>
      <c r="K5" s="100">
        <f t="shared" ref="K5:K10" si="3">J5/2080</f>
        <v>25.627124999999999</v>
      </c>
    </row>
    <row r="6" spans="1:11" x14ac:dyDescent="0.25">
      <c r="A6" s="102" t="s">
        <v>69</v>
      </c>
      <c r="B6" s="102">
        <v>9</v>
      </c>
      <c r="C6" s="103">
        <v>930</v>
      </c>
      <c r="D6" s="93">
        <v>54228.98</v>
      </c>
      <c r="E6" s="94">
        <f t="shared" si="0"/>
        <v>26.071625000000001</v>
      </c>
      <c r="F6" s="95">
        <v>56891.380000000005</v>
      </c>
      <c r="G6" s="96">
        <f t="shared" si="1"/>
        <v>27.351625000000002</v>
      </c>
      <c r="H6" s="97">
        <v>58971.380000000005</v>
      </c>
      <c r="I6" s="98">
        <f t="shared" si="2"/>
        <v>28.351625000000002</v>
      </c>
      <c r="J6" s="99">
        <v>61051.380000000005</v>
      </c>
      <c r="K6" s="100">
        <f t="shared" si="3"/>
        <v>29.351625000000002</v>
      </c>
    </row>
    <row r="7" spans="1:11" x14ac:dyDescent="0.25">
      <c r="A7" s="102" t="s">
        <v>82</v>
      </c>
      <c r="B7" s="102">
        <v>9</v>
      </c>
      <c r="C7" s="103">
        <v>940</v>
      </c>
      <c r="D7" s="93">
        <v>64558.52</v>
      </c>
      <c r="E7" s="94">
        <f t="shared" si="0"/>
        <v>31.037749999999999</v>
      </c>
      <c r="F7" s="95">
        <v>67220.92</v>
      </c>
      <c r="G7" s="96">
        <f t="shared" si="1"/>
        <v>32.317749999999997</v>
      </c>
      <c r="H7" s="97">
        <v>69300.92</v>
      </c>
      <c r="I7" s="98">
        <f t="shared" si="2"/>
        <v>33.317749999999997</v>
      </c>
      <c r="J7" s="99">
        <v>71380.92</v>
      </c>
      <c r="K7" s="100">
        <f t="shared" si="3"/>
        <v>34.317749999999997</v>
      </c>
    </row>
    <row r="8" spans="1:11" x14ac:dyDescent="0.25">
      <c r="A8" s="102" t="s">
        <v>71</v>
      </c>
      <c r="B8" s="102">
        <v>9</v>
      </c>
      <c r="C8" s="103">
        <v>950</v>
      </c>
      <c r="D8" s="93">
        <v>77470.12</v>
      </c>
      <c r="E8" s="94">
        <f t="shared" si="0"/>
        <v>37.245249999999999</v>
      </c>
      <c r="F8" s="95">
        <v>80132.51999999999</v>
      </c>
      <c r="G8" s="96">
        <f t="shared" si="1"/>
        <v>38.525249999999993</v>
      </c>
      <c r="H8" s="97">
        <v>82212.51999999999</v>
      </c>
      <c r="I8" s="98">
        <f t="shared" si="2"/>
        <v>39.525249999999993</v>
      </c>
      <c r="J8" s="99">
        <v>84292.51999999999</v>
      </c>
      <c r="K8" s="100">
        <f t="shared" si="3"/>
        <v>40.525249999999993</v>
      </c>
    </row>
    <row r="9" spans="1:11" x14ac:dyDescent="0.25">
      <c r="A9" s="102" t="s">
        <v>85</v>
      </c>
      <c r="B9" s="102">
        <v>9</v>
      </c>
      <c r="C9" s="103">
        <v>860</v>
      </c>
      <c r="D9" s="93">
        <v>93077.14</v>
      </c>
      <c r="E9" s="94">
        <f t="shared" si="0"/>
        <v>44.748624999999997</v>
      </c>
      <c r="F9" s="95">
        <v>95739.54</v>
      </c>
      <c r="G9" s="96">
        <f t="shared" si="1"/>
        <v>46.028624999999998</v>
      </c>
      <c r="H9" s="97">
        <v>97819.54</v>
      </c>
      <c r="I9" s="98">
        <f t="shared" si="2"/>
        <v>47.028624999999998</v>
      </c>
      <c r="J9" s="99">
        <v>99899.54</v>
      </c>
      <c r="K9" s="100">
        <f t="shared" si="3"/>
        <v>48.028624999999998</v>
      </c>
    </row>
    <row r="10" spans="1:11" ht="16.5" thickBot="1" x14ac:dyDescent="0.3">
      <c r="A10" s="102" t="s">
        <v>87</v>
      </c>
      <c r="B10" s="102">
        <v>9</v>
      </c>
      <c r="C10" s="103">
        <v>970</v>
      </c>
      <c r="D10" s="93">
        <v>107408.6</v>
      </c>
      <c r="E10" s="94">
        <f t="shared" si="0"/>
        <v>51.638750000000002</v>
      </c>
      <c r="F10" s="105">
        <v>110071</v>
      </c>
      <c r="G10" s="106">
        <f t="shared" si="1"/>
        <v>52.918750000000003</v>
      </c>
      <c r="H10" s="107">
        <v>112151</v>
      </c>
      <c r="I10" s="108">
        <f t="shared" si="2"/>
        <v>53.918750000000003</v>
      </c>
      <c r="J10" s="109">
        <v>114231</v>
      </c>
      <c r="K10" s="110">
        <f t="shared" si="3"/>
        <v>54.918750000000003</v>
      </c>
    </row>
  </sheetData>
  <mergeCells count="5">
    <mergeCell ref="A1:K1"/>
    <mergeCell ref="A2:K2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 B-1 Summary </vt:lpstr>
      <vt:lpstr>B-2 $13 Compression </vt:lpstr>
      <vt:lpstr>B-3 $14 Compression</vt:lpstr>
      <vt:lpstr>B-4 $15 Compression</vt:lpstr>
      <vt:lpstr>B-5 CS Pay Grades</vt:lpstr>
      <vt:lpstr>B-6 SES Pay Grades</vt:lpstr>
      <vt:lpstr>B-7 SMS Pay Grades</vt:lpstr>
      <vt:lpstr>' B-1 Summary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Roth-Prado, Erika</dc:creator>
  <cp:lastModifiedBy>Thomas, Keysha</cp:lastModifiedBy>
  <cp:lastPrinted>2021-09-08T20:49:09Z</cp:lastPrinted>
  <dcterms:created xsi:type="dcterms:W3CDTF">2021-08-31T17:33:42Z</dcterms:created>
  <dcterms:modified xsi:type="dcterms:W3CDTF">2021-09-09T20:36:08Z</dcterms:modified>
</cp:coreProperties>
</file>