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mc:AlternateContent xmlns:mc="http://schemas.openxmlformats.org/markup-compatibility/2006">
    <mc:Choice Requires="x15">
      <x15ac:absPath xmlns:x15ac="http://schemas.microsoft.com/office/spreadsheetml/2010/11/ac" url="M:\Budget_Transfers\2023-2024 Template Trust Fund Analysis Forms\"/>
    </mc:Choice>
  </mc:AlternateContent>
  <xr:revisionPtr revIDLastSave="0" documentId="13_ncr:1_{6937FED2-7BAF-447D-869A-073CBD009FB7}" xr6:coauthVersionLast="36" xr6:coauthVersionMax="36" xr10:uidLastSave="{00000000-0000-0000-0000-000000000000}"/>
  <bookViews>
    <workbookView xWindow="0" yWindow="0" windowWidth="21600" windowHeight="8928" activeTab="1" xr2:uid="{00000000-000D-0000-FFFF-FFFF00000000}"/>
  </bookViews>
  <sheets>
    <sheet name=" St Atty Template Instructions" sheetId="3" r:id="rId1"/>
    <sheet name="St Atty Example" sheetId="1" r:id="rId2"/>
    <sheet name="St Atty Template" sheetId="2" r:id="rId3"/>
  </sheets>
  <definedNames>
    <definedName name="_xlnm.Print_Area" localSheetId="0">' St Atty Template Instructions'!$A$1:$G$49</definedName>
    <definedName name="_xlnm.Print_Area" localSheetId="1">'St Atty Example'!$A$1:$F$44</definedName>
    <definedName name="_xlnm.Print_Area" localSheetId="2">'St Atty Template'!$A$1:$F$49</definedName>
    <definedName name="_xlnm.Print_Titles" localSheetId="0">' St Atty Template Instructions'!$1:$1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3" l="1"/>
  <c r="E43" i="3" s="1"/>
  <c r="E12" i="3"/>
  <c r="E16" i="3" s="1"/>
  <c r="G47" i="3"/>
  <c r="G42" i="3"/>
  <c r="G41" i="3"/>
  <c r="G40" i="3"/>
  <c r="G39" i="3"/>
  <c r="G38" i="3"/>
  <c r="G37" i="3"/>
  <c r="G36" i="3"/>
  <c r="G35" i="3"/>
  <c r="G34" i="3"/>
  <c r="F32" i="3"/>
  <c r="F43" i="3" s="1"/>
  <c r="D32" i="3"/>
  <c r="D43" i="3" s="1"/>
  <c r="G31" i="3"/>
  <c r="G30" i="3"/>
  <c r="G29" i="3"/>
  <c r="G28" i="3"/>
  <c r="G27" i="3"/>
  <c r="G26" i="3"/>
  <c r="G25" i="3"/>
  <c r="G24" i="3"/>
  <c r="G23" i="3"/>
  <c r="G22" i="3"/>
  <c r="G21" i="3"/>
  <c r="G20" i="3"/>
  <c r="G15" i="3"/>
  <c r="G14" i="3"/>
  <c r="G13" i="3"/>
  <c r="F12" i="3"/>
  <c r="F16" i="3" s="1"/>
  <c r="D12" i="3"/>
  <c r="D16" i="3" s="1"/>
  <c r="C12" i="3"/>
  <c r="C16" i="3" s="1"/>
  <c r="G11" i="3"/>
  <c r="G10" i="3"/>
  <c r="G32" i="3" l="1"/>
  <c r="G43" i="3" s="1"/>
  <c r="G16" i="3"/>
  <c r="G12" i="3"/>
  <c r="F38" i="2"/>
  <c r="F39" i="2"/>
  <c r="D8" i="1"/>
  <c r="D22" i="1"/>
  <c r="D9" i="1"/>
  <c r="D39" i="1"/>
  <c r="F39" i="1" s="1"/>
  <c r="D36" i="1"/>
  <c r="D21" i="1"/>
  <c r="D34" i="1"/>
  <c r="F41" i="2"/>
  <c r="F40" i="2"/>
  <c r="F37" i="2"/>
  <c r="F36" i="2"/>
  <c r="F35" i="2"/>
  <c r="F34" i="2"/>
  <c r="F33" i="2"/>
  <c r="F32" i="2"/>
  <c r="E30" i="2"/>
  <c r="E42" i="2" s="1"/>
  <c r="D30" i="2"/>
  <c r="D42" i="2" s="1"/>
  <c r="F29" i="2"/>
  <c r="F28" i="2"/>
  <c r="F27" i="2"/>
  <c r="F26" i="2"/>
  <c r="F25" i="2"/>
  <c r="F24" i="2"/>
  <c r="F23" i="2"/>
  <c r="F22" i="2"/>
  <c r="F21" i="2"/>
  <c r="F20" i="2"/>
  <c r="F19" i="2"/>
  <c r="F18" i="2"/>
  <c r="F45" i="2"/>
  <c r="F13" i="2"/>
  <c r="F12" i="2"/>
  <c r="F11" i="2"/>
  <c r="E10" i="2"/>
  <c r="E14" i="2" s="1"/>
  <c r="F9" i="2"/>
  <c r="D10" i="2"/>
  <c r="D14" i="2" s="1"/>
  <c r="F8" i="2"/>
  <c r="B10" i="2"/>
  <c r="B11" i="1"/>
  <c r="F42" i="2" l="1"/>
  <c r="B14" i="2"/>
  <c r="F30" i="2"/>
  <c r="C10" i="2"/>
  <c r="C14" i="2" s="1"/>
  <c r="C30" i="2"/>
  <c r="C42" i="2" s="1"/>
  <c r="F40" i="1"/>
  <c r="C38" i="1"/>
  <c r="F38" i="1" s="1"/>
  <c r="C21" i="1"/>
  <c r="C34" i="1"/>
  <c r="B13" i="1"/>
  <c r="D13" i="1"/>
  <c r="C13" i="1"/>
  <c r="C20" i="1"/>
  <c r="F14" i="2" l="1"/>
  <c r="F10" i="2"/>
  <c r="C36" i="1"/>
  <c r="F37" i="1"/>
  <c r="C41" i="1"/>
  <c r="C30" i="1"/>
  <c r="C29" i="1"/>
  <c r="F27" i="1"/>
  <c r="C27" i="1"/>
  <c r="C26" i="1"/>
  <c r="C25" i="1"/>
  <c r="C24" i="1"/>
  <c r="C22" i="1"/>
  <c r="C8" i="1"/>
  <c r="B9" i="1"/>
  <c r="B8" i="1"/>
  <c r="C9" i="1"/>
  <c r="D20" i="1" l="1"/>
  <c r="E21" i="1"/>
  <c r="F21" i="1" s="1"/>
  <c r="E20" i="1"/>
  <c r="E32" i="1" s="1"/>
  <c r="E44" i="1" s="1"/>
  <c r="F42" i="1"/>
  <c r="F31" i="1"/>
  <c r="F43" i="1"/>
  <c r="F41" i="1"/>
  <c r="F35" i="1"/>
  <c r="F30" i="1"/>
  <c r="F24" i="1"/>
  <c r="F23" i="1"/>
  <c r="F28" i="1"/>
  <c r="F26" i="1"/>
  <c r="F25" i="1"/>
  <c r="F22" i="1"/>
  <c r="D29" i="1"/>
  <c r="F29" i="1" s="1"/>
  <c r="F20" i="1" l="1"/>
  <c r="F34" i="1"/>
  <c r="F36" i="1"/>
  <c r="F13" i="1"/>
  <c r="F12" i="1"/>
  <c r="F11" i="1"/>
  <c r="E10" i="1"/>
  <c r="E14" i="1" s="1"/>
  <c r="F8" i="1"/>
  <c r="F9" i="1" l="1"/>
  <c r="F47" i="1"/>
  <c r="D10" i="1" l="1"/>
  <c r="D14" i="1" s="1"/>
  <c r="C10" i="1"/>
  <c r="C14" i="1" s="1"/>
  <c r="B10" i="1"/>
  <c r="C32" i="1" l="1"/>
  <c r="C44" i="1" s="1"/>
  <c r="D32" i="1"/>
  <c r="D44" i="1" s="1"/>
  <c r="B14" i="1"/>
  <c r="F14" i="1" s="1"/>
  <c r="F10" i="1"/>
  <c r="F32" i="1" l="1"/>
  <c r="F44" i="1" s="1"/>
</calcChain>
</file>

<file path=xl/sharedStrings.xml><?xml version="1.0" encoding="utf-8"?>
<sst xmlns="http://schemas.openxmlformats.org/spreadsheetml/2006/main" count="163" uniqueCount="102">
  <si>
    <t>Salaries &amp; Benefits Appropriation</t>
  </si>
  <si>
    <t>Total</t>
  </si>
  <si>
    <t>I. Salaries &amp; Benefits Surplus/Deficit Projection:</t>
  </si>
  <si>
    <t>Projected Leave Payout Expenditures</t>
  </si>
  <si>
    <t>Office of the State Attorney -  ___ Judicial Circuit</t>
  </si>
  <si>
    <t>Grants &amp; Don.                    Trust Fund                     20-2-3390XX</t>
  </si>
  <si>
    <t>State Attorney                    Rev. Trust Fund                     20-2-0580XX</t>
  </si>
  <si>
    <t>Forfeiture &amp; Investigative T.F.    20-2-3160XX</t>
  </si>
  <si>
    <t>Projected Journal Transfers Between Funds</t>
  </si>
  <si>
    <t>The State Attorney's Office is projecting insufficient cash to spend the remaining SARTF Salary appropriation, and there is no surplus budget available for transfer in the G&amp;DTF.</t>
  </si>
  <si>
    <t>General                   Revenue                    10-1-0000XX</t>
  </si>
  <si>
    <t>TEMPLATE</t>
  </si>
  <si>
    <t>Projected Payroll Expenditures (May &amp; June)</t>
  </si>
  <si>
    <t>Less Projected Salary Expenditures (May - June)</t>
  </si>
  <si>
    <t>Less Projected OPS Expenditures (May - June)</t>
  </si>
  <si>
    <t>Less Projected Operating Expenses (May - June)</t>
  </si>
  <si>
    <t>Less Projected Acq. of Motor Vehicle Expenditures (May - June)</t>
  </si>
  <si>
    <t>Less Projected Salary Incentive Expenditures (May - June)</t>
  </si>
  <si>
    <t>Less Projected Lease Purchase Expenditures (May - June)</t>
  </si>
  <si>
    <t>Less Projected Service Charge to GR (4th Qtr)</t>
  </si>
  <si>
    <t>EXAMPLE</t>
  </si>
  <si>
    <t>Year-to Date Expenditures as of __________</t>
  </si>
  <si>
    <t>Unexpended Balance as of __________</t>
  </si>
  <si>
    <t>Plus Cash Receipts as of __________</t>
  </si>
  <si>
    <t>Less Salary Expenditures as of __________</t>
  </si>
  <si>
    <t>Less OPS Expenditures as of _________</t>
  </si>
  <si>
    <t>Less Operating Expenses as of _________</t>
  </si>
  <si>
    <t>Less Risk Management Insurance Expenditures as of _________</t>
  </si>
  <si>
    <t>Less Salary Incentive Expenditures as of _________</t>
  </si>
  <si>
    <t>Less Lease/Purchase of Equipment Expenditures as of ________</t>
  </si>
  <si>
    <t>Less HR Outsourcing Expenditures as of __________</t>
  </si>
  <si>
    <t>Less Service Charge to GR Expenditures as of __________</t>
  </si>
  <si>
    <t>As of _____________</t>
  </si>
  <si>
    <t>Current Cash Balance as of _____________</t>
  </si>
  <si>
    <t>Less Acq. of Motor Vehicles Expenditures as of ________</t>
  </si>
  <si>
    <t xml:space="preserve">Less Projected Salary Expenditures </t>
  </si>
  <si>
    <t xml:space="preserve">Less Projected OPS Expenditures </t>
  </si>
  <si>
    <t xml:space="preserve">Less Projected Operating Expenses </t>
  </si>
  <si>
    <t>Less Projected Acq. of Motor Vehicle Expenditures</t>
  </si>
  <si>
    <t xml:space="preserve">Less Projected Salary Incentive Expenditures </t>
  </si>
  <si>
    <t xml:space="preserve">Less Projected Lease Purchase Expenditures </t>
  </si>
  <si>
    <t xml:space="preserve">Less Projected Service Charge to GR </t>
  </si>
  <si>
    <t xml:space="preserve">Plus Projected Receipts </t>
  </si>
  <si>
    <t>Less Projected HR Outsourcing Expenditures (May - June)</t>
  </si>
  <si>
    <t>Plus Projected Receipts (May - June)</t>
  </si>
  <si>
    <t xml:space="preserve">Less Projected HR Outsourcing Expenditures </t>
  </si>
  <si>
    <t>Prepared By (type name):</t>
  </si>
  <si>
    <t xml:space="preserve"> __________ Appropriation</t>
  </si>
  <si>
    <t>I.__________________________Surplus/Deficit Projection:</t>
  </si>
  <si>
    <r>
      <t xml:space="preserve">Projected </t>
    </r>
    <r>
      <rPr>
        <sz val="11"/>
        <color theme="1"/>
        <rFont val="Calibri"/>
        <family val="2"/>
        <scheme val="minor"/>
      </rPr>
      <t xml:space="preserve"> Expenditures </t>
    </r>
  </si>
  <si>
    <r>
      <t xml:space="preserve">Projected Leave Payout Expenditures </t>
    </r>
    <r>
      <rPr>
        <sz val="9"/>
        <rFont val="Calibri"/>
        <family val="2"/>
        <scheme val="minor"/>
      </rPr>
      <t>(If applicable)</t>
    </r>
  </si>
  <si>
    <t>________________ Appropriation</t>
  </si>
  <si>
    <t xml:space="preserve"> </t>
  </si>
  <si>
    <t>II. Trust Fund Cash Analysis:</t>
  </si>
  <si>
    <t>III. Potential 5% Transfer  to_____________from Trust Funds</t>
  </si>
  <si>
    <t>III. Potential 5% Transfers to Salaries &amp; Ben. from Trust Funds</t>
  </si>
  <si>
    <t>TEMPLATE INSTRUCTIONS:                                                                              line by line</t>
  </si>
  <si>
    <t>General Revenue                   10-1-0000XX</t>
  </si>
  <si>
    <t>_________________ Appropriation</t>
  </si>
  <si>
    <t xml:space="preserve">Projected  Expenditures </t>
  </si>
  <si>
    <t>Projected Leave Payout Expenditures (If applicable)</t>
  </si>
  <si>
    <t>FORMULA DRIVEN - Do Not Edit this row</t>
  </si>
  <si>
    <t>Current Cash Balance as of _____________________</t>
  </si>
  <si>
    <t>1.Under each trust fund, enter projected expenditures in the categories appropriated in that trust fund,  for the remainder of the fiscal year, beyond the analysis period.  Use pro-rated year-to-date expenditures or other credible estimating methodology.</t>
  </si>
  <si>
    <t xml:space="preserve">Less Projected Lease/Lease Purchase Expenditures </t>
  </si>
  <si>
    <t xml:space="preserve"> ______________________ Appropriation</t>
  </si>
  <si>
    <t>Prepared By ( type name):</t>
  </si>
  <si>
    <t>SA office personnel completing the template name on this line.</t>
  </si>
  <si>
    <t xml:space="preserve"> ______________Projection and Trust Fund Analysis for FY 2023-24</t>
  </si>
  <si>
    <t>Cash Balance Forward - July 1, 2023</t>
  </si>
  <si>
    <t>Salaries &amp; Benefits Projection and Trust Fund Analysis for FY 2023-24</t>
  </si>
  <si>
    <t>As of April 30, 2024</t>
  </si>
  <si>
    <t>Year-to Date Expenditures (04/30/24)</t>
  </si>
  <si>
    <t>Unexpended Balance as of 04/30/24</t>
  </si>
  <si>
    <t>Plus Cash Receipts as of 04/30/24</t>
  </si>
  <si>
    <t>Less Salary Expenditures as of 04/30/24</t>
  </si>
  <si>
    <t>Less OPS Expenditures as of 04/30/24</t>
  </si>
  <si>
    <t>Less Operating Expenses as of 04/30/24</t>
  </si>
  <si>
    <t>Less Acq. of Motor Vehicles Expenditures as of 04/30/24</t>
  </si>
  <si>
    <t>Less Risk Management Insurance Expenditures as of 04/30/24</t>
  </si>
  <si>
    <t>Less Salary Incentive Expenditures as of 04/30/24</t>
  </si>
  <si>
    <t>Less Lease/Purchase of Equipment Expenditures as of 04/30/24</t>
  </si>
  <si>
    <t>Less HR Outsourcing Expenditures as of 04/30/24</t>
  </si>
  <si>
    <t>Less Service Charge to GR Expenditures as of 04/30/24</t>
  </si>
  <si>
    <t>Current Cash Balance as of 04/30/24</t>
  </si>
  <si>
    <t>Forfeiture &amp; Investigative T.F.      20-2-3160XX</t>
  </si>
  <si>
    <t>1. Insert appropriate GR category title with shortfall on blank line.                                                                                                                       2. For columns GR and TF: Insert current  category appropriation.</t>
  </si>
  <si>
    <t>Forfeiture &amp; Investigative T.F.       20-2-3160XX</t>
  </si>
  <si>
    <t>Delete "Template" from this line.</t>
  </si>
  <si>
    <t>Insert appropriate circuit on blank line.</t>
  </si>
  <si>
    <t>Insert appropriate category title with shortfall on blank line.</t>
  </si>
  <si>
    <t>Insert month-day-year ending the analysis period on blank line.</t>
  </si>
  <si>
    <t>1. Insert month-day-year ending the analysis period on the blank line.                                                                                                     2. For columns GR and TF: Insert actual figures for the analysis period.                                                                                                                       3. For columns GR an TF: Insert projected expenditures for the remainder of the fiscal year, beyond the analysis period. Use pro-rated year to date expenditures or other credible estimating methodology.</t>
  </si>
  <si>
    <t>Insert appropriate FID number for each trust fund.</t>
  </si>
  <si>
    <t>1. Insert month-day-year ending the analysis period on blank lines.                                                                                                                  2. For TF columns: Insert actual figures for the analysis period.</t>
  </si>
  <si>
    <t>1. Insert month-day-year ending the analysis period on the blank line.                                                                                                           2. FORMULA DRIVEN - Do Not Edit TF figures.</t>
  </si>
  <si>
    <t>1. If cash and authority available in Section II, insert appropriate category title to cover shortfall on blank line.  If multiple categories will be used, insert additional row(s).                                                                                                                    2. In the appropriate TF column insert the amount that can be transferred to the shortfall category.                                                                                              3. If no cash or authority, insert statement provided in SA example for section III.</t>
  </si>
  <si>
    <t>Insert appropriate FID numbers.</t>
  </si>
  <si>
    <t>Projected Surplus/Deficit - 06/30/24</t>
  </si>
  <si>
    <t>Projected Cash Balance - 06/30/24</t>
  </si>
  <si>
    <t>_____________________Projection and Trust Fund Analysis for FY __________</t>
  </si>
  <si>
    <r>
      <rPr>
        <b/>
        <u/>
        <sz val="12"/>
        <color theme="1"/>
        <rFont val="Calibri"/>
        <family val="2"/>
        <scheme val="minor"/>
      </rPr>
      <t xml:space="preserve">Instructions to complete the Trust Fund Analysis Template: </t>
    </r>
    <r>
      <rPr>
        <b/>
        <sz val="12"/>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1. Begin a trust fund analysis by opening the blank SA template.                                                                                                                                                                                                                                                                                                                                                     2. Start with the header section, then Sections I and II. Complete all blank underline fields by inserting category titles and dates as described in the line by line instructions.                                                                                                                                                                                                                                                                        3. Insert actual and projected expenditures, by category, in the appropriate General Revenue (GR) and Trust Fund (TF) columns. Projections should be based on pro-rated year-to-date expenditures or other credible estimating methodology.                                                                                                                                                                                                                                                                                                                                                                                                                          4. If a cash surplus and budget authority are identified in the Section II, line 'Projected Cash Balance', then Section III should be completed to identify what categories could be used to cover a portion or all of the 5% or $250,000, whichever is greater, General Revenue budget amendment request.                                                                                                                                                                                                                                                                                                                                                               5. If a cash surplus or budget authority are not available, insert comment: </t>
    </r>
    <r>
      <rPr>
        <i/>
        <sz val="11"/>
        <color theme="1"/>
        <rFont val="Calibri"/>
        <family val="2"/>
        <scheme val="minor"/>
      </rPr>
      <t>The State Attorney's Office expects to spend most of the trust fund authority in all appropriation categories.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</si>
</sst>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2" x14ac:knownFonts="1">
    <font>
      <sz val="11"/>
      <color theme="1"/>
      <name val="Calibri"/>
      <family val="2"/>
      <scheme val="minor"/>
    </font>
    <font>
      <sz val="11"/>
      <color theme="1"/>
      <name val="Calibri"/>
      <family val="2"/>
      <scheme val="minor"/>
    </font>
    <font>
      <i/>
      <u/>
      <sz val="11"/>
      <color theme="1"/>
      <name val="Calibri"/>
      <family val="2"/>
      <scheme val="minor"/>
    </font>
    <font>
      <sz val="12"/>
      <color theme="1"/>
      <name val="Calibri"/>
      <family val="2"/>
      <scheme val="minor"/>
    </font>
    <font>
      <b/>
      <i/>
      <u/>
      <sz val="11"/>
      <color theme="1"/>
      <name val="Calibri"/>
      <family val="2"/>
      <scheme val="minor"/>
    </font>
    <font>
      <sz val="14"/>
      <color theme="1"/>
      <name val="Calibri"/>
      <family val="2"/>
      <scheme val="minor"/>
    </font>
    <font>
      <sz val="16"/>
      <color theme="1"/>
      <name val="Calibri"/>
      <family val="2"/>
      <scheme val="minor"/>
    </font>
    <font>
      <b/>
      <sz val="11"/>
      <color theme="1"/>
      <name val="Calibri"/>
      <family val="2"/>
      <scheme val="minor"/>
    </font>
    <font>
      <b/>
      <sz val="11"/>
      <color rgb="FFFF0000"/>
      <name val="Calibri"/>
      <family val="2"/>
      <scheme val="minor"/>
    </font>
    <font>
      <sz val="11"/>
      <name val="Calibri"/>
      <family val="2"/>
      <scheme val="minor"/>
    </font>
    <font>
      <b/>
      <i/>
      <u/>
      <sz val="11"/>
      <name val="Calibri"/>
      <family val="2"/>
      <scheme val="minor"/>
    </font>
    <font>
      <sz val="9"/>
      <name val="Calibri"/>
      <family val="2"/>
      <scheme val="minor"/>
    </font>
    <font>
      <sz val="8"/>
      <color theme="1"/>
      <name val="Calibri"/>
      <family val="2"/>
      <scheme val="minor"/>
    </font>
    <font>
      <b/>
      <i/>
      <u/>
      <sz val="8"/>
      <name val="Calibri"/>
      <family val="2"/>
      <scheme val="minor"/>
    </font>
    <font>
      <sz val="8"/>
      <name val="Calibri"/>
      <family val="2"/>
      <scheme val="minor"/>
    </font>
    <font>
      <b/>
      <sz val="8"/>
      <color theme="1"/>
      <name val="Calibri"/>
      <family val="2"/>
      <scheme val="minor"/>
    </font>
    <font>
      <b/>
      <sz val="8"/>
      <color rgb="FFFF0000"/>
      <name val="Calibri"/>
      <family val="2"/>
      <scheme val="minor"/>
    </font>
    <font>
      <b/>
      <i/>
      <u/>
      <sz val="8"/>
      <color theme="1"/>
      <name val="Calibri"/>
      <family val="2"/>
      <scheme val="minor"/>
    </font>
    <font>
      <i/>
      <u/>
      <sz val="8"/>
      <color theme="1"/>
      <name val="Calibri"/>
      <family val="2"/>
      <scheme val="minor"/>
    </font>
    <font>
      <i/>
      <sz val="11"/>
      <color theme="1"/>
      <name val="Calibri"/>
      <family val="2"/>
      <scheme val="minor"/>
    </font>
    <font>
      <b/>
      <u/>
      <sz val="12"/>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FEF5F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43" fontId="0" fillId="0" borderId="0" xfId="1" applyFont="1"/>
    <xf numFmtId="43" fontId="0" fillId="0" borderId="1" xfId="1" applyFont="1" applyBorder="1"/>
    <xf numFmtId="0" fontId="0" fillId="0" borderId="2" xfId="0" applyBorder="1" applyAlignment="1">
      <alignment horizontal="center" wrapText="1"/>
    </xf>
    <xf numFmtId="0" fontId="0" fillId="0" borderId="2" xfId="0" applyFill="1" applyBorder="1" applyAlignment="1">
      <alignment horizontal="center" wrapText="1"/>
    </xf>
    <xf numFmtId="0" fontId="2" fillId="0" borderId="0" xfId="0" applyFont="1"/>
    <xf numFmtId="43" fontId="0" fillId="0" borderId="0" xfId="1" applyFont="1" applyBorder="1"/>
    <xf numFmtId="0" fontId="3" fillId="0" borderId="0" xfId="0" applyFont="1" applyAlignment="1">
      <alignment horizontal="centerContinuous"/>
    </xf>
    <xf numFmtId="0" fontId="0" fillId="0" borderId="0" xfId="0" applyFill="1"/>
    <xf numFmtId="43" fontId="0" fillId="0" borderId="0" xfId="1" applyFont="1" applyFill="1"/>
    <xf numFmtId="0" fontId="4" fillId="0" borderId="0" xfId="0" applyFont="1"/>
    <xf numFmtId="43" fontId="0" fillId="0" borderId="0" xfId="1" applyFont="1" applyFill="1" applyAlignment="1">
      <alignment horizontal="right"/>
    </xf>
    <xf numFmtId="44" fontId="0" fillId="0" borderId="0" xfId="1" applyNumberFormat="1" applyFont="1"/>
    <xf numFmtId="44" fontId="0" fillId="0" borderId="4" xfId="1" applyNumberFormat="1" applyFont="1" applyFill="1" applyBorder="1"/>
    <xf numFmtId="0" fontId="5" fillId="0" borderId="0" xfId="0" applyFont="1" applyAlignment="1">
      <alignment horizontal="centerContinuous"/>
    </xf>
    <xf numFmtId="43" fontId="0" fillId="0" borderId="0" xfId="0" applyNumberFormat="1"/>
    <xf numFmtId="0" fontId="6" fillId="0" borderId="0" xfId="0" applyFont="1" applyAlignment="1">
      <alignment horizontal="centerContinuous"/>
    </xf>
    <xf numFmtId="0" fontId="7" fillId="2" borderId="0" xfId="0" applyFont="1" applyFill="1"/>
    <xf numFmtId="44" fontId="7" fillId="2" borderId="3" xfId="1" applyNumberFormat="1" applyFont="1" applyFill="1" applyBorder="1"/>
    <xf numFmtId="43" fontId="7" fillId="2" borderId="0" xfId="1" applyFont="1" applyFill="1"/>
    <xf numFmtId="44" fontId="8" fillId="2" borderId="3" xfId="1" applyNumberFormat="1" applyFont="1" applyFill="1" applyBorder="1"/>
    <xf numFmtId="0" fontId="9" fillId="0" borderId="0" xfId="0" applyFont="1"/>
    <xf numFmtId="0" fontId="10" fillId="0" borderId="0" xfId="0" applyFont="1"/>
    <xf numFmtId="0" fontId="12" fillId="0" borderId="0" xfId="0" applyFont="1"/>
    <xf numFmtId="0" fontId="12" fillId="0" borderId="12" xfId="0" applyFont="1" applyBorder="1" applyAlignment="1">
      <alignment horizontal="centerContinuous"/>
    </xf>
    <xf numFmtId="0" fontId="12" fillId="0" borderId="13" xfId="0" applyFont="1" applyBorder="1" applyAlignment="1">
      <alignment horizontal="centerContinuous"/>
    </xf>
    <xf numFmtId="0" fontId="12" fillId="0" borderId="0" xfId="0" applyFont="1" applyBorder="1"/>
    <xf numFmtId="0" fontId="12" fillId="0" borderId="15" xfId="0" applyFont="1" applyBorder="1"/>
    <xf numFmtId="0" fontId="13" fillId="0" borderId="13" xfId="0" applyFont="1" applyBorder="1"/>
    <xf numFmtId="0" fontId="12" fillId="0" borderId="12" xfId="0" applyFont="1" applyBorder="1"/>
    <xf numFmtId="0" fontId="14" fillId="0" borderId="9" xfId="0" applyFont="1" applyBorder="1"/>
    <xf numFmtId="44" fontId="12" fillId="0" borderId="9" xfId="1" applyNumberFormat="1" applyFont="1" applyBorder="1"/>
    <xf numFmtId="44" fontId="12" fillId="0" borderId="10" xfId="1" applyNumberFormat="1" applyFont="1" applyBorder="1"/>
    <xf numFmtId="43" fontId="12" fillId="0" borderId="0" xfId="1" applyFont="1"/>
    <xf numFmtId="43" fontId="12" fillId="0" borderId="0" xfId="0" applyNumberFormat="1" applyFont="1"/>
    <xf numFmtId="0" fontId="12" fillId="0" borderId="6" xfId="0" applyFont="1" applyBorder="1"/>
    <xf numFmtId="43" fontId="12" fillId="0" borderId="6" xfId="1" applyFont="1" applyBorder="1"/>
    <xf numFmtId="43" fontId="12" fillId="0" borderId="7" xfId="1" applyFont="1" applyBorder="1"/>
    <xf numFmtId="43" fontId="12" fillId="0" borderId="0" xfId="1" applyFont="1" applyBorder="1"/>
    <xf numFmtId="43" fontId="12" fillId="0" borderId="15" xfId="1" applyFont="1" applyBorder="1"/>
    <xf numFmtId="0" fontId="14" fillId="0" borderId="0" xfId="0" applyFont="1" applyBorder="1"/>
    <xf numFmtId="0" fontId="12" fillId="0" borderId="9" xfId="0" applyFont="1" applyBorder="1"/>
    <xf numFmtId="43" fontId="12" fillId="0" borderId="9" xfId="1" applyFont="1" applyBorder="1"/>
    <xf numFmtId="43" fontId="12" fillId="0" borderId="10" xfId="1" applyFont="1" applyBorder="1"/>
    <xf numFmtId="0" fontId="17" fillId="0" borderId="0" xfId="0" applyFont="1" applyBorder="1"/>
    <xf numFmtId="0" fontId="18" fillId="0" borderId="12" xfId="0" applyFont="1" applyBorder="1"/>
    <xf numFmtId="43" fontId="12" fillId="0" borderId="12" xfId="1" applyFont="1" applyBorder="1"/>
    <xf numFmtId="0" fontId="12" fillId="0" borderId="0" xfId="0" applyFont="1" applyAlignment="1">
      <alignment horizontal="center"/>
    </xf>
    <xf numFmtId="44" fontId="12" fillId="0" borderId="6" xfId="1" applyNumberFormat="1" applyFont="1" applyBorder="1"/>
    <xf numFmtId="44" fontId="12" fillId="0" borderId="7" xfId="1" applyNumberFormat="1" applyFont="1" applyBorder="1"/>
    <xf numFmtId="0" fontId="12" fillId="0" borderId="9" xfId="0" applyFont="1" applyFill="1" applyBorder="1"/>
    <xf numFmtId="43" fontId="12" fillId="0" borderId="9" xfId="1" applyFont="1" applyFill="1" applyBorder="1"/>
    <xf numFmtId="43" fontId="12" fillId="0" borderId="9" xfId="1" applyFont="1" applyFill="1" applyBorder="1" applyAlignment="1">
      <alignment horizontal="right"/>
    </xf>
    <xf numFmtId="43" fontId="12" fillId="0" borderId="10" xfId="1" applyFont="1" applyFill="1" applyBorder="1" applyAlignment="1">
      <alignment horizontal="right"/>
    </xf>
    <xf numFmtId="0" fontId="17" fillId="0" borderId="7" xfId="0" applyFont="1" applyBorder="1"/>
    <xf numFmtId="44" fontId="12" fillId="0" borderId="12" xfId="1" applyNumberFormat="1" applyFont="1" applyFill="1" applyBorder="1"/>
    <xf numFmtId="44" fontId="12" fillId="0" borderId="13" xfId="1" applyNumberFormat="1" applyFont="1" applyFill="1" applyBorder="1"/>
    <xf numFmtId="0" fontId="12" fillId="0" borderId="0" xfId="0" applyFont="1" applyFill="1"/>
    <xf numFmtId="43" fontId="12" fillId="0" borderId="0" xfId="1" applyFont="1" applyFill="1"/>
    <xf numFmtId="0" fontId="12" fillId="0" borderId="12" xfId="0" applyFont="1" applyBorder="1" applyAlignment="1">
      <alignment horizontal="center"/>
    </xf>
    <xf numFmtId="0" fontId="12" fillId="0" borderId="12" xfId="0" applyFont="1" applyBorder="1" applyAlignment="1">
      <alignment horizontal="left"/>
    </xf>
    <xf numFmtId="0" fontId="0" fillId="0" borderId="17" xfId="0" applyFont="1" applyFill="1" applyBorder="1" applyAlignment="1">
      <alignment wrapText="1"/>
    </xf>
    <xf numFmtId="0" fontId="0" fillId="0" borderId="17" xfId="0" applyFont="1" applyFill="1" applyBorder="1"/>
    <xf numFmtId="0" fontId="0" fillId="0" borderId="18" xfId="0" applyFont="1" applyFill="1" applyBorder="1"/>
    <xf numFmtId="0" fontId="7" fillId="3" borderId="14" xfId="0" applyFont="1" applyFill="1" applyBorder="1" applyAlignment="1">
      <alignment horizontal="center" wrapText="1"/>
    </xf>
    <xf numFmtId="0" fontId="0" fillId="3" borderId="16" xfId="0" applyFont="1" applyFill="1" applyBorder="1"/>
    <xf numFmtId="0" fontId="0" fillId="3" borderId="16" xfId="0" applyFont="1" applyFill="1" applyBorder="1" applyAlignment="1">
      <alignment wrapText="1"/>
    </xf>
    <xf numFmtId="0" fontId="0" fillId="3" borderId="18" xfId="0" applyFont="1" applyFill="1" applyBorder="1" applyAlignment="1">
      <alignment wrapText="1"/>
    </xf>
    <xf numFmtId="0" fontId="0" fillId="3" borderId="23" xfId="0" applyFont="1" applyFill="1" applyBorder="1" applyAlignment="1">
      <alignment wrapText="1"/>
    </xf>
    <xf numFmtId="0" fontId="0" fillId="3" borderId="22" xfId="0" applyFont="1" applyFill="1" applyBorder="1" applyAlignment="1">
      <alignment wrapText="1"/>
    </xf>
    <xf numFmtId="0" fontId="0" fillId="3" borderId="17" xfId="0" applyFont="1" applyFill="1" applyBorder="1"/>
    <xf numFmtId="0" fontId="0" fillId="2" borderId="16" xfId="0" applyFont="1" applyFill="1" applyBorder="1" applyAlignment="1">
      <alignment wrapText="1"/>
    </xf>
    <xf numFmtId="0" fontId="15" fillId="2" borderId="12" xfId="0" applyFont="1" applyFill="1" applyBorder="1"/>
    <xf numFmtId="43" fontId="12" fillId="2" borderId="12" xfId="1" applyFont="1" applyFill="1" applyBorder="1"/>
    <xf numFmtId="44" fontId="15" fillId="2" borderId="12" xfId="1" applyNumberFormat="1" applyFont="1" applyFill="1" applyBorder="1"/>
    <xf numFmtId="44" fontId="15" fillId="2" borderId="13" xfId="1" applyNumberFormat="1" applyFont="1" applyFill="1" applyBorder="1"/>
    <xf numFmtId="0" fontId="0" fillId="2" borderId="16" xfId="0" applyFont="1" applyFill="1" applyBorder="1"/>
    <xf numFmtId="0" fontId="0" fillId="3" borderId="23" xfId="0" applyFont="1" applyFill="1" applyBorder="1"/>
    <xf numFmtId="44" fontId="16" fillId="2" borderId="12" xfId="1" applyNumberFormat="1" applyFont="1" applyFill="1" applyBorder="1"/>
    <xf numFmtId="0" fontId="0" fillId="0" borderId="6" xfId="0" applyFont="1" applyBorder="1"/>
    <xf numFmtId="0" fontId="0" fillId="0" borderId="0" xfId="0" applyFont="1" applyBorder="1"/>
    <xf numFmtId="0" fontId="0" fillId="0" borderId="0" xfId="0" applyBorder="1"/>
    <xf numFmtId="0" fontId="0" fillId="0" borderId="0" xfId="0" applyFill="1" applyBorder="1" applyAlignment="1">
      <alignment horizontal="center" wrapText="1"/>
    </xf>
    <xf numFmtId="0" fontId="12" fillId="0" borderId="13" xfId="0" applyFont="1" applyFill="1" applyBorder="1" applyAlignment="1">
      <alignment horizontal="center" wrapText="1"/>
    </xf>
    <xf numFmtId="0" fontId="12" fillId="0" borderId="22" xfId="0" applyFont="1" applyBorder="1" applyAlignment="1">
      <alignment horizontal="center" wrapText="1"/>
    </xf>
    <xf numFmtId="0" fontId="12" fillId="0" borderId="13" xfId="0" applyFont="1" applyBorder="1" applyAlignment="1">
      <alignment horizontal="center" wrapText="1"/>
    </xf>
    <xf numFmtId="44" fontId="15" fillId="2" borderId="12" xfId="2" applyFont="1" applyFill="1" applyBorder="1"/>
    <xf numFmtId="44" fontId="12" fillId="0" borderId="12" xfId="2" applyFont="1" applyFill="1" applyBorder="1"/>
    <xf numFmtId="44" fontId="7" fillId="2" borderId="3" xfId="2" applyFont="1" applyFill="1" applyBorder="1"/>
    <xf numFmtId="44" fontId="0" fillId="0" borderId="4" xfId="2" applyFont="1" applyFill="1" applyBorder="1"/>
    <xf numFmtId="0" fontId="12" fillId="0" borderId="6" xfId="0" applyFont="1" applyBorder="1" applyAlignment="1"/>
    <xf numFmtId="0" fontId="12" fillId="0" borderId="9" xfId="0" applyFont="1" applyBorder="1" applyAlignment="1"/>
    <xf numFmtId="43" fontId="12" fillId="0" borderId="6" xfId="1" applyFont="1" applyBorder="1" applyAlignment="1"/>
    <xf numFmtId="0" fontId="12" fillId="0" borderId="7" xfId="0" applyFont="1" applyBorder="1" applyAlignment="1"/>
    <xf numFmtId="0" fontId="12" fillId="0" borderId="10" xfId="0" applyFont="1" applyBorder="1" applyAlignment="1"/>
    <xf numFmtId="0" fontId="0" fillId="0" borderId="11" xfId="0" applyFont="1" applyBorder="1" applyAlignment="1">
      <alignment wrapText="1"/>
    </xf>
    <xf numFmtId="0" fontId="0" fillId="0" borderId="12" xfId="0" applyFont="1" applyBorder="1" applyAlignment="1">
      <alignment wrapText="1"/>
    </xf>
    <xf numFmtId="0" fontId="0" fillId="0" borderId="13" xfId="0" applyFont="1" applyBorder="1" applyAlignment="1">
      <alignment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3" borderId="19" xfId="0" applyFont="1" applyFill="1" applyBorder="1" applyAlignment="1">
      <alignment horizontal="left" vertical="center" wrapText="1"/>
    </xf>
    <xf numFmtId="0" fontId="0" fillId="3" borderId="20" xfId="0" applyFont="1" applyFill="1" applyBorder="1" applyAlignment="1">
      <alignment horizontal="left" vertical="center"/>
    </xf>
    <xf numFmtId="0" fontId="0" fillId="3" borderId="21" xfId="0" applyFont="1" applyFill="1" applyBorder="1" applyAlignment="1">
      <alignment horizontal="left" vertical="center"/>
    </xf>
    <xf numFmtId="0" fontId="0" fillId="3" borderId="14" xfId="0" applyFont="1" applyFill="1" applyBorder="1" applyAlignment="1">
      <alignment horizontal="left" vertical="center" wrapText="1"/>
    </xf>
    <xf numFmtId="0" fontId="0" fillId="3" borderId="17" xfId="0" applyFont="1" applyFill="1" applyBorder="1" applyAlignment="1">
      <alignment horizontal="left" vertical="center"/>
    </xf>
    <xf numFmtId="0" fontId="0" fillId="3" borderId="19" xfId="0" applyFont="1" applyFill="1" applyBorder="1" applyAlignment="1">
      <alignment vertical="center" wrapText="1"/>
    </xf>
    <xf numFmtId="0" fontId="0" fillId="3" borderId="20" xfId="0" applyFont="1" applyFill="1" applyBorder="1" applyAlignment="1">
      <alignment vertical="center" wrapText="1"/>
    </xf>
    <xf numFmtId="0" fontId="0" fillId="3" borderId="21" xfId="0" applyFont="1" applyFill="1" applyBorder="1" applyAlignment="1">
      <alignment vertical="center" wrapText="1"/>
    </xf>
    <xf numFmtId="0" fontId="12" fillId="0" borderId="12" xfId="0" applyFont="1" applyBorder="1" applyAlignment="1">
      <alignment horizontal="left" wrapText="1"/>
    </xf>
    <xf numFmtId="0" fontId="0" fillId="0" borderId="0" xfId="0" applyAlignment="1">
      <alignment horizontal="left" wrapText="1"/>
    </xf>
    <xf numFmtId="0" fontId="0" fillId="0" borderId="5" xfId="0" applyBorder="1" applyAlignment="1"/>
    <xf numFmtId="0" fontId="0" fillId="0" borderId="6" xfId="0" applyBorder="1" applyAlignment="1"/>
    <xf numFmtId="0" fontId="0" fillId="0" borderId="8" xfId="0" applyBorder="1" applyAlignment="1"/>
    <xf numFmtId="0" fontId="0" fillId="0" borderId="9" xfId="0" applyBorder="1" applyAlignment="1"/>
    <xf numFmtId="43" fontId="0" fillId="0" borderId="6" xfId="1" applyFont="1" applyBorder="1" applyAlignment="1"/>
    <xf numFmtId="0" fontId="0" fillId="0" borderId="7" xfId="0" applyBorder="1" applyAlignment="1"/>
    <xf numFmtId="0" fontId="0" fillId="0" borderId="10" xfId="0" applyBorder="1" applyAlignment="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EF5F0"/>
      <color rgb="FFFDECE3"/>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topLeftCell="A37" zoomScale="120" zoomScaleNormal="120" zoomScaleSheetLayoutView="100" workbookViewId="0">
      <selection sqref="A1:G1"/>
    </sheetView>
  </sheetViews>
  <sheetFormatPr defaultColWidth="8.88671875" defaultRowHeight="10.199999999999999" x14ac:dyDescent="0.2"/>
  <cols>
    <col min="1" max="1" width="36.44140625" style="23" customWidth="1"/>
    <col min="2" max="2" width="41.6640625" style="23" customWidth="1"/>
    <col min="3" max="3" width="10.88671875" style="23" bestFit="1" customWidth="1"/>
    <col min="4" max="5" width="11.33203125" style="23" customWidth="1"/>
    <col min="6" max="6" width="15.109375" style="23" customWidth="1"/>
    <col min="7" max="7" width="11.33203125" style="23" customWidth="1"/>
    <col min="8" max="8" width="8.88671875" style="23"/>
    <col min="9" max="9" width="17.109375" style="23" customWidth="1"/>
    <col min="10" max="10" width="21.109375" style="23" customWidth="1"/>
    <col min="11" max="11" width="14.6640625" style="23" customWidth="1"/>
    <col min="12" max="12" width="15.109375" style="23" customWidth="1"/>
    <col min="13" max="13" width="16" style="23" bestFit="1" customWidth="1"/>
    <col min="14" max="14" width="14.33203125" style="23" bestFit="1" customWidth="1"/>
    <col min="15" max="16384" width="8.88671875" style="23"/>
  </cols>
  <sheetData>
    <row r="1" spans="1:13" ht="153" customHeight="1" thickBot="1" x14ac:dyDescent="0.35">
      <c r="A1" s="95" t="s">
        <v>101</v>
      </c>
      <c r="B1" s="96"/>
      <c r="C1" s="96"/>
      <c r="D1" s="96"/>
      <c r="E1" s="96"/>
      <c r="F1" s="96"/>
      <c r="G1" s="97"/>
    </row>
    <row r="2" spans="1:13" ht="32.700000000000003" customHeight="1" thickBot="1" x14ac:dyDescent="0.35">
      <c r="A2" s="64" t="s">
        <v>56</v>
      </c>
      <c r="B2" s="98" t="s">
        <v>52</v>
      </c>
      <c r="C2" s="99"/>
      <c r="D2" s="99"/>
      <c r="E2" s="99"/>
      <c r="F2" s="99"/>
      <c r="G2" s="100"/>
    </row>
    <row r="3" spans="1:13" ht="21.45" customHeight="1" thickBot="1" x14ac:dyDescent="0.35">
      <c r="A3" s="65" t="s">
        <v>88</v>
      </c>
      <c r="B3" s="24" t="s">
        <v>11</v>
      </c>
      <c r="C3" s="24"/>
      <c r="D3" s="24"/>
      <c r="E3" s="24"/>
      <c r="F3" s="24"/>
      <c r="G3" s="25"/>
    </row>
    <row r="4" spans="1:13" ht="20.7" customHeight="1" thickBot="1" x14ac:dyDescent="0.35">
      <c r="A4" s="65" t="s">
        <v>89</v>
      </c>
      <c r="B4" s="59" t="s">
        <v>52</v>
      </c>
      <c r="C4" s="60" t="s">
        <v>4</v>
      </c>
      <c r="D4" s="24"/>
      <c r="E4" s="24"/>
      <c r="F4" s="24"/>
      <c r="G4" s="25"/>
    </row>
    <row r="5" spans="1:13" ht="32.700000000000003" customHeight="1" thickBot="1" x14ac:dyDescent="0.35">
      <c r="A5" s="66" t="s">
        <v>90</v>
      </c>
      <c r="B5" s="24" t="s">
        <v>100</v>
      </c>
      <c r="C5" s="24"/>
      <c r="D5" s="24"/>
      <c r="E5" s="24"/>
      <c r="F5" s="24"/>
      <c r="G5" s="25"/>
    </row>
    <row r="6" spans="1:13" ht="31.35" customHeight="1" thickBot="1" x14ac:dyDescent="0.35">
      <c r="A6" s="66" t="s">
        <v>91</v>
      </c>
      <c r="B6" s="24" t="s">
        <v>32</v>
      </c>
      <c r="C6" s="24"/>
      <c r="D6" s="24"/>
      <c r="E6" s="24"/>
      <c r="F6" s="24"/>
      <c r="G6" s="25"/>
    </row>
    <row r="7" spans="1:13" ht="8.1" customHeight="1" thickBot="1" x14ac:dyDescent="0.35">
      <c r="A7" s="61" t="s">
        <v>52</v>
      </c>
      <c r="B7" s="26"/>
      <c r="C7" s="26"/>
      <c r="D7" s="26"/>
      <c r="E7" s="26"/>
      <c r="F7" s="26"/>
      <c r="G7" s="27"/>
    </row>
    <row r="8" spans="1:13" ht="30" customHeight="1" thickBot="1" x14ac:dyDescent="0.35">
      <c r="A8" s="66" t="s">
        <v>90</v>
      </c>
      <c r="B8" s="28" t="s">
        <v>48</v>
      </c>
      <c r="C8" s="26"/>
      <c r="D8" s="26"/>
      <c r="E8" s="26"/>
      <c r="F8" s="26"/>
      <c r="G8" s="27"/>
    </row>
    <row r="9" spans="1:13" ht="37.65" customHeight="1" thickBot="1" x14ac:dyDescent="0.35">
      <c r="A9" s="66" t="s">
        <v>97</v>
      </c>
      <c r="B9" s="29"/>
      <c r="C9" s="84" t="s">
        <v>57</v>
      </c>
      <c r="D9" s="84" t="s">
        <v>6</v>
      </c>
      <c r="E9" s="84" t="s">
        <v>5</v>
      </c>
      <c r="F9" s="85" t="s">
        <v>85</v>
      </c>
      <c r="G9" s="83" t="s">
        <v>1</v>
      </c>
    </row>
    <row r="10" spans="1:13" ht="69.599999999999994" customHeight="1" thickBot="1" x14ac:dyDescent="0.35">
      <c r="A10" s="67" t="s">
        <v>86</v>
      </c>
      <c r="B10" s="30" t="s">
        <v>58</v>
      </c>
      <c r="C10" s="31">
        <v>0</v>
      </c>
      <c r="D10" s="31">
        <v>0</v>
      </c>
      <c r="E10" s="31">
        <v>0</v>
      </c>
      <c r="F10" s="31">
        <v>0</v>
      </c>
      <c r="G10" s="32">
        <f t="shared" ref="G10:G16" si="0">SUM(C10:F10)</f>
        <v>0</v>
      </c>
      <c r="H10" s="33"/>
      <c r="I10" s="33"/>
      <c r="J10" s="33"/>
      <c r="K10" s="33"/>
      <c r="L10" s="33"/>
      <c r="M10" s="34"/>
    </row>
    <row r="11" spans="1:13" ht="29.4" customHeight="1" x14ac:dyDescent="0.2">
      <c r="A11" s="101" t="s">
        <v>92</v>
      </c>
      <c r="B11" s="35" t="s">
        <v>21</v>
      </c>
      <c r="C11" s="36">
        <v>0</v>
      </c>
      <c r="D11" s="36">
        <v>0</v>
      </c>
      <c r="E11" s="36">
        <v>0</v>
      </c>
      <c r="F11" s="36">
        <v>0</v>
      </c>
      <c r="G11" s="37">
        <f t="shared" si="0"/>
        <v>0</v>
      </c>
      <c r="H11" s="33"/>
      <c r="J11" s="33"/>
      <c r="K11" s="33"/>
      <c r="L11" s="33"/>
      <c r="M11" s="34"/>
    </row>
    <row r="12" spans="1:13" ht="28.2" customHeight="1" x14ac:dyDescent="0.2">
      <c r="A12" s="102"/>
      <c r="B12" s="26" t="s">
        <v>22</v>
      </c>
      <c r="C12" s="38">
        <f>C10+C11</f>
        <v>0</v>
      </c>
      <c r="D12" s="38">
        <f t="shared" ref="D12:F12" si="1">D10+D11</f>
        <v>0</v>
      </c>
      <c r="E12" s="38">
        <f t="shared" ref="E12" si="2">E10+E11</f>
        <v>0</v>
      </c>
      <c r="F12" s="38">
        <f t="shared" si="1"/>
        <v>0</v>
      </c>
      <c r="G12" s="39">
        <f t="shared" si="0"/>
        <v>0</v>
      </c>
      <c r="H12" s="33"/>
      <c r="J12" s="33"/>
      <c r="K12" s="33"/>
      <c r="L12" s="33"/>
      <c r="M12" s="34"/>
    </row>
    <row r="13" spans="1:13" ht="33.15" customHeight="1" x14ac:dyDescent="0.2">
      <c r="A13" s="102"/>
      <c r="B13" s="26" t="s">
        <v>59</v>
      </c>
      <c r="C13" s="38">
        <v>0</v>
      </c>
      <c r="D13" s="38">
        <v>0</v>
      </c>
      <c r="E13" s="38">
        <v>0</v>
      </c>
      <c r="F13" s="38">
        <v>0</v>
      </c>
      <c r="G13" s="39">
        <f t="shared" si="0"/>
        <v>0</v>
      </c>
      <c r="H13" s="33"/>
      <c r="J13" s="33"/>
      <c r="K13" s="33"/>
      <c r="L13" s="33"/>
      <c r="M13" s="34"/>
    </row>
    <row r="14" spans="1:13" ht="22.5" customHeight="1" x14ac:dyDescent="0.2">
      <c r="A14" s="102"/>
      <c r="B14" s="40" t="s">
        <v>60</v>
      </c>
      <c r="C14" s="38">
        <v>0</v>
      </c>
      <c r="D14" s="38">
        <v>0</v>
      </c>
      <c r="E14" s="38">
        <v>0</v>
      </c>
      <c r="F14" s="38">
        <v>0</v>
      </c>
      <c r="G14" s="39">
        <f t="shared" si="0"/>
        <v>0</v>
      </c>
      <c r="H14" s="33"/>
      <c r="J14" s="33"/>
      <c r="K14" s="33"/>
      <c r="L14" s="33"/>
      <c r="M14" s="33"/>
    </row>
    <row r="15" spans="1:13" ht="34.5" customHeight="1" thickBot="1" x14ac:dyDescent="0.25">
      <c r="A15" s="103"/>
      <c r="B15" s="41" t="s">
        <v>8</v>
      </c>
      <c r="C15" s="42">
        <v>0</v>
      </c>
      <c r="D15" s="42">
        <v>0</v>
      </c>
      <c r="E15" s="42">
        <v>0</v>
      </c>
      <c r="F15" s="42">
        <v>0</v>
      </c>
      <c r="G15" s="43">
        <f t="shared" si="0"/>
        <v>0</v>
      </c>
      <c r="H15" s="33"/>
      <c r="J15" s="33"/>
      <c r="K15" s="33"/>
      <c r="L15" s="33"/>
    </row>
    <row r="16" spans="1:13" ht="15" thickBot="1" x14ac:dyDescent="0.35">
      <c r="A16" s="76" t="s">
        <v>61</v>
      </c>
      <c r="B16" s="72" t="s">
        <v>98</v>
      </c>
      <c r="C16" s="78">
        <f>C12+C13+C14+C15</f>
        <v>0</v>
      </c>
      <c r="D16" s="86">
        <f>D12+D13+D15+D14</f>
        <v>0</v>
      </c>
      <c r="E16" s="86">
        <f>E12+E13+E15+E14</f>
        <v>0</v>
      </c>
      <c r="F16" s="86">
        <f>F12+F13+F15+F14</f>
        <v>0</v>
      </c>
      <c r="G16" s="75">
        <f t="shared" si="0"/>
        <v>0</v>
      </c>
      <c r="H16" s="33"/>
      <c r="L16" s="34"/>
    </row>
    <row r="17" spans="1:14" ht="6.9" customHeight="1" x14ac:dyDescent="0.3">
      <c r="A17" s="62"/>
      <c r="B17" s="26"/>
      <c r="C17" s="38"/>
      <c r="D17" s="38"/>
      <c r="E17" s="38"/>
      <c r="F17" s="38"/>
      <c r="G17" s="39"/>
      <c r="H17" s="33"/>
      <c r="L17" s="34"/>
    </row>
    <row r="18" spans="1:14" ht="15" thickBot="1" x14ac:dyDescent="0.35">
      <c r="A18" s="62"/>
      <c r="B18" s="44" t="s">
        <v>53</v>
      </c>
      <c r="C18" s="38"/>
      <c r="D18" s="38"/>
      <c r="E18" s="38"/>
      <c r="F18" s="38"/>
      <c r="G18" s="39"/>
      <c r="H18" s="33"/>
    </row>
    <row r="19" spans="1:14" ht="36.9" customHeight="1" thickBot="1" x14ac:dyDescent="0.35">
      <c r="A19" s="66" t="s">
        <v>93</v>
      </c>
      <c r="B19" s="45"/>
      <c r="C19" s="46"/>
      <c r="D19" s="84" t="s">
        <v>6</v>
      </c>
      <c r="E19" s="84" t="s">
        <v>5</v>
      </c>
      <c r="F19" s="84" t="s">
        <v>87</v>
      </c>
      <c r="G19" s="83" t="s">
        <v>1</v>
      </c>
      <c r="H19" s="33"/>
      <c r="M19" s="47"/>
      <c r="N19" s="47"/>
    </row>
    <row r="20" spans="1:14" x14ac:dyDescent="0.2">
      <c r="A20" s="104" t="s">
        <v>94</v>
      </c>
      <c r="B20" s="23" t="s">
        <v>69</v>
      </c>
      <c r="C20" s="36"/>
      <c r="D20" s="48">
        <v>0</v>
      </c>
      <c r="E20" s="48">
        <v>0</v>
      </c>
      <c r="F20" s="48">
        <v>0</v>
      </c>
      <c r="G20" s="49">
        <f t="shared" ref="G20:G31" si="3">SUM(D20:F20)</f>
        <v>0</v>
      </c>
      <c r="H20" s="33"/>
      <c r="M20" s="33"/>
      <c r="N20" s="33"/>
    </row>
    <row r="21" spans="1:14" x14ac:dyDescent="0.2">
      <c r="A21" s="105"/>
      <c r="B21" s="23" t="s">
        <v>23</v>
      </c>
      <c r="C21" s="38"/>
      <c r="D21" s="38">
        <v>0</v>
      </c>
      <c r="E21" s="38">
        <v>0</v>
      </c>
      <c r="F21" s="38">
        <v>0</v>
      </c>
      <c r="G21" s="39">
        <f t="shared" si="3"/>
        <v>0</v>
      </c>
      <c r="H21" s="33"/>
      <c r="M21" s="33"/>
      <c r="N21" s="33"/>
    </row>
    <row r="22" spans="1:14" x14ac:dyDescent="0.2">
      <c r="A22" s="105"/>
      <c r="B22" s="23" t="s">
        <v>24</v>
      </c>
      <c r="C22" s="38"/>
      <c r="D22" s="38">
        <v>0</v>
      </c>
      <c r="E22" s="38">
        <v>0</v>
      </c>
      <c r="F22" s="38">
        <v>0</v>
      </c>
      <c r="G22" s="39">
        <f t="shared" si="3"/>
        <v>0</v>
      </c>
      <c r="H22" s="33"/>
      <c r="M22" s="33"/>
      <c r="N22" s="33"/>
    </row>
    <row r="23" spans="1:14" x14ac:dyDescent="0.2">
      <c r="A23" s="105"/>
      <c r="B23" s="23" t="s">
        <v>25</v>
      </c>
      <c r="C23" s="38"/>
      <c r="D23" s="38">
        <v>0</v>
      </c>
      <c r="E23" s="38">
        <v>0</v>
      </c>
      <c r="F23" s="38">
        <v>0</v>
      </c>
      <c r="G23" s="39">
        <f t="shared" si="3"/>
        <v>0</v>
      </c>
      <c r="H23" s="33"/>
      <c r="M23" s="33"/>
      <c r="N23" s="33"/>
    </row>
    <row r="24" spans="1:14" x14ac:dyDescent="0.2">
      <c r="A24" s="105"/>
      <c r="B24" s="23" t="s">
        <v>26</v>
      </c>
      <c r="C24" s="38"/>
      <c r="D24" s="38">
        <v>0</v>
      </c>
      <c r="E24" s="38">
        <v>0</v>
      </c>
      <c r="F24" s="38">
        <v>0</v>
      </c>
      <c r="G24" s="39">
        <f t="shared" si="3"/>
        <v>0</v>
      </c>
      <c r="H24" s="33"/>
      <c r="I24" s="33"/>
      <c r="M24" s="33"/>
      <c r="N24" s="33"/>
    </row>
    <row r="25" spans="1:14" x14ac:dyDescent="0.2">
      <c r="A25" s="105"/>
      <c r="B25" s="23" t="s">
        <v>34</v>
      </c>
      <c r="C25" s="38"/>
      <c r="D25" s="38">
        <v>0</v>
      </c>
      <c r="E25" s="38">
        <v>0</v>
      </c>
      <c r="F25" s="38">
        <v>0</v>
      </c>
      <c r="G25" s="39">
        <f t="shared" si="3"/>
        <v>0</v>
      </c>
      <c r="H25" s="33"/>
      <c r="I25" s="33"/>
      <c r="K25" s="33"/>
      <c r="M25" s="33"/>
      <c r="N25" s="33"/>
    </row>
    <row r="26" spans="1:14" x14ac:dyDescent="0.2">
      <c r="A26" s="105"/>
      <c r="B26" s="23" t="s">
        <v>27</v>
      </c>
      <c r="C26" s="38"/>
      <c r="D26" s="38">
        <v>0</v>
      </c>
      <c r="E26" s="38">
        <v>0</v>
      </c>
      <c r="F26" s="38">
        <v>0</v>
      </c>
      <c r="G26" s="39">
        <f t="shared" si="3"/>
        <v>0</v>
      </c>
      <c r="H26" s="33"/>
      <c r="I26" s="33"/>
      <c r="M26" s="33"/>
      <c r="N26" s="33"/>
    </row>
    <row r="27" spans="1:14" x14ac:dyDescent="0.2">
      <c r="A27" s="105"/>
      <c r="B27" s="23" t="s">
        <v>28</v>
      </c>
      <c r="C27" s="38"/>
      <c r="D27" s="38">
        <v>0</v>
      </c>
      <c r="E27" s="38">
        <v>0</v>
      </c>
      <c r="F27" s="38">
        <v>0</v>
      </c>
      <c r="G27" s="39">
        <f t="shared" si="3"/>
        <v>0</v>
      </c>
      <c r="H27" s="33"/>
      <c r="I27" s="33"/>
      <c r="M27" s="33"/>
      <c r="N27" s="33"/>
    </row>
    <row r="28" spans="1:14" x14ac:dyDescent="0.2">
      <c r="A28" s="105"/>
      <c r="B28" s="23" t="s">
        <v>29</v>
      </c>
      <c r="C28" s="38"/>
      <c r="D28" s="38">
        <v>0</v>
      </c>
      <c r="E28" s="38">
        <v>0</v>
      </c>
      <c r="F28" s="38">
        <v>0</v>
      </c>
      <c r="G28" s="39">
        <f t="shared" si="3"/>
        <v>0</v>
      </c>
      <c r="H28" s="33"/>
      <c r="I28" s="33"/>
      <c r="M28" s="33"/>
      <c r="N28" s="33"/>
    </row>
    <row r="29" spans="1:14" x14ac:dyDescent="0.2">
      <c r="A29" s="105"/>
      <c r="B29" s="23" t="s">
        <v>30</v>
      </c>
      <c r="C29" s="38"/>
      <c r="D29" s="38">
        <v>0</v>
      </c>
      <c r="E29" s="38">
        <v>0</v>
      </c>
      <c r="F29" s="38">
        <v>0</v>
      </c>
      <c r="G29" s="39">
        <f t="shared" si="3"/>
        <v>0</v>
      </c>
      <c r="H29" s="33"/>
      <c r="I29" s="33"/>
      <c r="K29" s="33"/>
      <c r="M29" s="33"/>
      <c r="N29" s="33"/>
    </row>
    <row r="30" spans="1:14" x14ac:dyDescent="0.2">
      <c r="A30" s="105"/>
      <c r="B30" s="23" t="s">
        <v>31</v>
      </c>
      <c r="C30" s="38"/>
      <c r="D30" s="38">
        <v>0</v>
      </c>
      <c r="E30" s="38">
        <v>0</v>
      </c>
      <c r="F30" s="38">
        <v>0</v>
      </c>
      <c r="G30" s="39">
        <f t="shared" si="3"/>
        <v>0</v>
      </c>
      <c r="H30" s="33"/>
      <c r="M30" s="33"/>
      <c r="N30" s="33"/>
    </row>
    <row r="31" spans="1:14" ht="15" thickBot="1" x14ac:dyDescent="0.35">
      <c r="A31" s="70"/>
      <c r="C31" s="38"/>
      <c r="D31" s="38">
        <v>0</v>
      </c>
      <c r="E31" s="38">
        <v>0</v>
      </c>
      <c r="F31" s="38">
        <v>0</v>
      </c>
      <c r="G31" s="39">
        <f t="shared" si="3"/>
        <v>0</v>
      </c>
      <c r="H31" s="33"/>
      <c r="M31" s="33"/>
      <c r="N31" s="33"/>
    </row>
    <row r="32" spans="1:14" ht="61.35" customHeight="1" thickBot="1" x14ac:dyDescent="0.35">
      <c r="A32" s="71" t="s">
        <v>95</v>
      </c>
      <c r="B32" s="72" t="s">
        <v>62</v>
      </c>
      <c r="C32" s="73"/>
      <c r="D32" s="74">
        <f>SUM(D20:D31)</f>
        <v>0</v>
      </c>
      <c r="E32" s="74">
        <f>SUM(E20:E31)</f>
        <v>0</v>
      </c>
      <c r="F32" s="74">
        <f>SUM(F20:F31)</f>
        <v>0</v>
      </c>
      <c r="G32" s="75">
        <f>SUM(G20:G31)</f>
        <v>0</v>
      </c>
      <c r="H32" s="33"/>
      <c r="M32" s="33"/>
      <c r="N32" s="33"/>
    </row>
    <row r="33" spans="1:14" ht="15" customHeight="1" thickBot="1" x14ac:dyDescent="0.35">
      <c r="A33" s="63"/>
      <c r="B33" s="26"/>
      <c r="C33" s="38"/>
      <c r="D33" s="38"/>
      <c r="E33" s="38"/>
      <c r="F33" s="38"/>
      <c r="G33" s="39"/>
      <c r="H33" s="33"/>
      <c r="M33" s="33"/>
      <c r="N33" s="33"/>
    </row>
    <row r="34" spans="1:14" x14ac:dyDescent="0.2">
      <c r="A34" s="106" t="s">
        <v>63</v>
      </c>
      <c r="B34" s="35" t="s">
        <v>35</v>
      </c>
      <c r="C34" s="36"/>
      <c r="D34" s="36">
        <v>0</v>
      </c>
      <c r="E34" s="36">
        <v>0</v>
      </c>
      <c r="F34" s="36">
        <v>0</v>
      </c>
      <c r="G34" s="37">
        <f>SUM(D34:F34)</f>
        <v>0</v>
      </c>
      <c r="H34" s="33"/>
      <c r="M34" s="33"/>
      <c r="N34" s="33"/>
    </row>
    <row r="35" spans="1:14" x14ac:dyDescent="0.2">
      <c r="A35" s="107"/>
      <c r="B35" s="26" t="s">
        <v>36</v>
      </c>
      <c r="C35" s="38"/>
      <c r="D35" s="38">
        <v>0</v>
      </c>
      <c r="E35" s="38">
        <v>0</v>
      </c>
      <c r="F35" s="38">
        <v>0</v>
      </c>
      <c r="G35" s="39">
        <f>SUM(D35:F35)</f>
        <v>0</v>
      </c>
      <c r="H35" s="33"/>
      <c r="I35" s="33"/>
      <c r="M35" s="33"/>
      <c r="N35" s="33"/>
    </row>
    <row r="36" spans="1:14" x14ac:dyDescent="0.2">
      <c r="A36" s="107"/>
      <c r="B36" s="26" t="s">
        <v>37</v>
      </c>
      <c r="C36" s="38"/>
      <c r="D36" s="38">
        <v>0</v>
      </c>
      <c r="E36" s="38">
        <v>0</v>
      </c>
      <c r="F36" s="38">
        <v>0</v>
      </c>
      <c r="G36" s="39">
        <f>SUM(D36:F36)</f>
        <v>0</v>
      </c>
      <c r="H36" s="33"/>
      <c r="I36" s="33"/>
      <c r="K36" s="33"/>
      <c r="M36" s="33"/>
      <c r="N36" s="33"/>
    </row>
    <row r="37" spans="1:14" x14ac:dyDescent="0.2">
      <c r="A37" s="107"/>
      <c r="B37" s="26" t="s">
        <v>38</v>
      </c>
      <c r="C37" s="38"/>
      <c r="D37" s="38">
        <v>0</v>
      </c>
      <c r="E37" s="38">
        <v>0</v>
      </c>
      <c r="F37" s="38">
        <v>0</v>
      </c>
      <c r="G37" s="39">
        <f t="shared" ref="G37:G39" si="4">SUM(D37:F37)</f>
        <v>0</v>
      </c>
      <c r="H37" s="33"/>
      <c r="I37" s="33"/>
      <c r="M37" s="33"/>
      <c r="N37" s="33"/>
    </row>
    <row r="38" spans="1:14" x14ac:dyDescent="0.2">
      <c r="A38" s="107"/>
      <c r="B38" s="26" t="s">
        <v>64</v>
      </c>
      <c r="C38" s="38"/>
      <c r="D38" s="38">
        <v>0</v>
      </c>
      <c r="E38" s="38">
        <v>0</v>
      </c>
      <c r="F38" s="38">
        <v>0</v>
      </c>
      <c r="G38" s="39">
        <f t="shared" si="4"/>
        <v>0</v>
      </c>
      <c r="H38" s="33"/>
      <c r="I38" s="33"/>
      <c r="M38" s="33"/>
      <c r="N38" s="33"/>
    </row>
    <row r="39" spans="1:14" x14ac:dyDescent="0.2">
      <c r="A39" s="107"/>
      <c r="B39" s="26" t="s">
        <v>45</v>
      </c>
      <c r="C39" s="38"/>
      <c r="D39" s="38">
        <v>0</v>
      </c>
      <c r="E39" s="38">
        <v>0</v>
      </c>
      <c r="F39" s="38">
        <v>0</v>
      </c>
      <c r="G39" s="39">
        <f t="shared" si="4"/>
        <v>0</v>
      </c>
      <c r="H39" s="33"/>
      <c r="I39" s="33"/>
      <c r="K39" s="33"/>
      <c r="M39" s="33"/>
      <c r="N39" s="33"/>
    </row>
    <row r="40" spans="1:14" x14ac:dyDescent="0.2">
      <c r="A40" s="107"/>
      <c r="B40" s="26" t="s">
        <v>41</v>
      </c>
      <c r="C40" s="38"/>
      <c r="D40" s="38">
        <v>0</v>
      </c>
      <c r="E40" s="38">
        <v>0</v>
      </c>
      <c r="F40" s="38">
        <v>0</v>
      </c>
      <c r="G40" s="39">
        <f>SUM(D40:F40)</f>
        <v>0</v>
      </c>
      <c r="H40" s="33"/>
      <c r="I40" s="33"/>
      <c r="K40" s="33"/>
      <c r="M40" s="33"/>
      <c r="N40" s="33"/>
    </row>
    <row r="41" spans="1:14" x14ac:dyDescent="0.2">
      <c r="A41" s="107"/>
      <c r="B41" s="26" t="s">
        <v>42</v>
      </c>
      <c r="C41" s="38"/>
      <c r="D41" s="38">
        <v>0</v>
      </c>
      <c r="E41" s="38">
        <v>0</v>
      </c>
      <c r="F41" s="38">
        <v>0</v>
      </c>
      <c r="G41" s="39">
        <f>SUM(D41:F41)</f>
        <v>0</v>
      </c>
      <c r="H41" s="33"/>
      <c r="M41" s="33"/>
      <c r="N41" s="33"/>
    </row>
    <row r="42" spans="1:14" ht="18.149999999999999" customHeight="1" thickBot="1" x14ac:dyDescent="0.25">
      <c r="A42" s="108"/>
      <c r="B42" s="50"/>
      <c r="C42" s="51"/>
      <c r="D42" s="52">
        <v>0</v>
      </c>
      <c r="E42" s="52">
        <v>0</v>
      </c>
      <c r="F42" s="52">
        <v>0</v>
      </c>
      <c r="G42" s="53">
        <f>D42+F42</f>
        <v>0</v>
      </c>
      <c r="H42" s="33"/>
      <c r="M42" s="33"/>
      <c r="N42" s="33"/>
    </row>
    <row r="43" spans="1:14" ht="15" thickBot="1" x14ac:dyDescent="0.35">
      <c r="A43" s="76" t="s">
        <v>61</v>
      </c>
      <c r="B43" s="72" t="s">
        <v>99</v>
      </c>
      <c r="C43" s="73"/>
      <c r="D43" s="74">
        <f>D32+D34+D35+D40+D41+D42+D36+D37+D38+D39</f>
        <v>0</v>
      </c>
      <c r="E43" s="74">
        <f>E32+E34+E35+E40+E41+E42+E36+E37+E38+E39</f>
        <v>0</v>
      </c>
      <c r="F43" s="74">
        <f>F32+F34+F35+F40+F41+F42+F36+F37+F38+F39</f>
        <v>0</v>
      </c>
      <c r="G43" s="75">
        <f>G32+G34+G35+G40+G41+G42+G36+G37+G38+G39</f>
        <v>0</v>
      </c>
      <c r="H43" s="33"/>
      <c r="M43" s="33"/>
      <c r="N43" s="33"/>
    </row>
    <row r="44" spans="1:14" ht="4.3499999999999996" customHeight="1" x14ac:dyDescent="0.3">
      <c r="A44" s="79"/>
      <c r="B44" s="35"/>
      <c r="C44" s="36"/>
      <c r="D44" s="36"/>
      <c r="E44" s="36"/>
      <c r="F44" s="36"/>
      <c r="G44" s="36"/>
      <c r="H44" s="33"/>
      <c r="M44" s="33"/>
      <c r="N44" s="33"/>
    </row>
    <row r="45" spans="1:14" ht="5.7" customHeight="1" thickBot="1" x14ac:dyDescent="0.35">
      <c r="A45" s="80"/>
      <c r="B45" s="41"/>
      <c r="C45" s="38"/>
      <c r="D45" s="38"/>
      <c r="E45" s="38"/>
      <c r="F45" s="38"/>
      <c r="G45" s="38"/>
      <c r="H45" s="33"/>
      <c r="M45" s="33"/>
      <c r="N45" s="33"/>
    </row>
    <row r="46" spans="1:14" ht="35.1" customHeight="1" thickBot="1" x14ac:dyDescent="0.35">
      <c r="A46" s="68" t="s">
        <v>90</v>
      </c>
      <c r="B46" s="54" t="s">
        <v>54</v>
      </c>
      <c r="C46" s="38"/>
      <c r="D46" s="38"/>
      <c r="E46" s="38"/>
      <c r="F46" s="38"/>
      <c r="G46" s="39"/>
      <c r="H46" s="33"/>
      <c r="M46" s="33"/>
      <c r="N46" s="33"/>
    </row>
    <row r="47" spans="1:14" ht="144.6" thickBot="1" x14ac:dyDescent="0.35">
      <c r="A47" s="69" t="s">
        <v>96</v>
      </c>
      <c r="B47" s="109" t="s">
        <v>65</v>
      </c>
      <c r="C47" s="109"/>
      <c r="D47" s="55">
        <v>0</v>
      </c>
      <c r="E47" s="55">
        <v>0</v>
      </c>
      <c r="F47" s="87">
        <v>0</v>
      </c>
      <c r="G47" s="56">
        <f>SUM(D47:F47)</f>
        <v>0</v>
      </c>
      <c r="H47" s="33"/>
      <c r="M47" s="33"/>
      <c r="N47" s="33"/>
    </row>
    <row r="48" spans="1:14" ht="5.7" customHeight="1" x14ac:dyDescent="0.3">
      <c r="A48" s="77"/>
      <c r="B48" s="90" t="s">
        <v>66</v>
      </c>
      <c r="C48" s="90"/>
      <c r="D48" s="92" t="s">
        <v>52</v>
      </c>
      <c r="E48" s="92"/>
      <c r="F48" s="90"/>
      <c r="G48" s="93"/>
      <c r="H48" s="33"/>
      <c r="M48" s="33"/>
      <c r="N48" s="33"/>
    </row>
    <row r="49" spans="1:14" ht="29.4" thickBot="1" x14ac:dyDescent="0.35">
      <c r="A49" s="67" t="s">
        <v>67</v>
      </c>
      <c r="B49" s="91"/>
      <c r="C49" s="91"/>
      <c r="D49" s="91"/>
      <c r="E49" s="91"/>
      <c r="F49" s="91"/>
      <c r="G49" s="94"/>
      <c r="H49" s="33"/>
      <c r="M49" s="33"/>
      <c r="N49" s="33"/>
    </row>
    <row r="50" spans="1:14" x14ac:dyDescent="0.2">
      <c r="B50" s="57"/>
      <c r="C50" s="58"/>
      <c r="D50" s="58"/>
      <c r="E50" s="58"/>
      <c r="F50" s="58"/>
      <c r="G50" s="58"/>
      <c r="H50" s="33"/>
      <c r="M50" s="33"/>
      <c r="N50" s="33"/>
    </row>
    <row r="51" spans="1:14" x14ac:dyDescent="0.2">
      <c r="C51" s="33"/>
      <c r="D51" s="33"/>
      <c r="E51" s="33"/>
      <c r="F51" s="33"/>
      <c r="G51" s="33"/>
      <c r="H51" s="33"/>
      <c r="M51" s="33"/>
      <c r="N51" s="33"/>
    </row>
    <row r="52" spans="1:14" x14ac:dyDescent="0.2">
      <c r="C52" s="33"/>
      <c r="D52" s="33"/>
      <c r="E52" s="33"/>
      <c r="F52" s="33"/>
      <c r="G52" s="33"/>
      <c r="H52" s="33"/>
      <c r="M52" s="33"/>
      <c r="N52" s="33"/>
    </row>
    <row r="53" spans="1:14" x14ac:dyDescent="0.2">
      <c r="C53" s="33"/>
      <c r="D53" s="33"/>
      <c r="E53" s="33"/>
      <c r="F53" s="33"/>
      <c r="G53" s="33"/>
      <c r="H53" s="33"/>
      <c r="M53" s="33"/>
      <c r="N53" s="33"/>
    </row>
    <row r="54" spans="1:14" x14ac:dyDescent="0.2">
      <c r="C54" s="33"/>
      <c r="D54" s="33"/>
      <c r="E54" s="33"/>
      <c r="F54" s="33"/>
      <c r="G54" s="33"/>
      <c r="H54" s="33"/>
      <c r="M54" s="33"/>
      <c r="N54" s="33"/>
    </row>
    <row r="55" spans="1:14" x14ac:dyDescent="0.2">
      <c r="C55" s="33"/>
      <c r="D55" s="33"/>
      <c r="E55" s="33"/>
      <c r="F55" s="33"/>
      <c r="G55" s="33"/>
      <c r="H55" s="33"/>
      <c r="M55" s="33"/>
      <c r="N55" s="33"/>
    </row>
    <row r="56" spans="1:14" x14ac:dyDescent="0.2">
      <c r="C56" s="33"/>
      <c r="D56" s="33"/>
      <c r="E56" s="33"/>
      <c r="F56" s="33"/>
      <c r="G56" s="33"/>
      <c r="H56" s="33"/>
      <c r="M56" s="33"/>
      <c r="N56" s="33"/>
    </row>
    <row r="57" spans="1:14" x14ac:dyDescent="0.2">
      <c r="C57" s="33"/>
      <c r="D57" s="33"/>
      <c r="E57" s="33"/>
      <c r="F57" s="33"/>
      <c r="G57" s="33"/>
      <c r="H57" s="33"/>
      <c r="M57" s="33"/>
      <c r="N57" s="33"/>
    </row>
    <row r="58" spans="1:14" x14ac:dyDescent="0.2">
      <c r="C58" s="33"/>
      <c r="D58" s="33"/>
      <c r="E58" s="33"/>
      <c r="F58" s="33"/>
      <c r="G58" s="33"/>
      <c r="H58" s="33"/>
    </row>
    <row r="59" spans="1:14" x14ac:dyDescent="0.2">
      <c r="C59" s="33"/>
      <c r="D59" s="33"/>
      <c r="E59" s="33"/>
      <c r="F59" s="33"/>
      <c r="G59" s="33"/>
      <c r="H59" s="33"/>
    </row>
    <row r="60" spans="1:14" x14ac:dyDescent="0.2">
      <c r="C60" s="33"/>
      <c r="D60" s="33"/>
      <c r="E60" s="33"/>
      <c r="F60" s="33"/>
      <c r="G60" s="33"/>
      <c r="H60" s="33"/>
    </row>
    <row r="61" spans="1:14" x14ac:dyDescent="0.2">
      <c r="C61" s="33"/>
      <c r="D61" s="33"/>
      <c r="E61" s="33"/>
      <c r="F61" s="33"/>
      <c r="G61" s="33"/>
      <c r="H61" s="33"/>
    </row>
    <row r="62" spans="1:14" x14ac:dyDescent="0.2">
      <c r="C62" s="33"/>
      <c r="D62" s="33"/>
      <c r="E62" s="33"/>
      <c r="F62" s="33"/>
      <c r="G62" s="33"/>
      <c r="H62" s="33"/>
    </row>
    <row r="63" spans="1:14" x14ac:dyDescent="0.2">
      <c r="C63" s="33"/>
      <c r="D63" s="33"/>
      <c r="E63" s="33"/>
      <c r="F63" s="33"/>
      <c r="G63" s="33"/>
      <c r="H63" s="33"/>
    </row>
    <row r="64" spans="1:14" x14ac:dyDescent="0.2">
      <c r="C64" s="33"/>
      <c r="D64" s="33"/>
      <c r="E64" s="33"/>
      <c r="F64" s="33"/>
      <c r="G64" s="33"/>
      <c r="H64" s="33"/>
    </row>
    <row r="65" spans="3:8" x14ac:dyDescent="0.2">
      <c r="C65" s="33"/>
      <c r="D65" s="33"/>
      <c r="E65" s="33"/>
      <c r="F65" s="33"/>
      <c r="G65" s="33"/>
      <c r="H65" s="33"/>
    </row>
    <row r="66" spans="3:8" x14ac:dyDescent="0.2">
      <c r="C66" s="33"/>
      <c r="D66" s="33"/>
      <c r="E66" s="33"/>
      <c r="F66" s="33"/>
      <c r="G66" s="33"/>
    </row>
    <row r="67" spans="3:8" x14ac:dyDescent="0.2">
      <c r="C67" s="33"/>
      <c r="D67" s="33"/>
      <c r="E67" s="33"/>
      <c r="F67" s="33"/>
      <c r="G67" s="33"/>
    </row>
    <row r="68" spans="3:8" x14ac:dyDescent="0.2">
      <c r="C68" s="33"/>
      <c r="D68" s="33"/>
      <c r="E68" s="33"/>
      <c r="F68" s="33"/>
      <c r="G68" s="33"/>
    </row>
  </sheetData>
  <mergeCells count="8">
    <mergeCell ref="B48:C49"/>
    <mergeCell ref="D48:G49"/>
    <mergeCell ref="A1:G1"/>
    <mergeCell ref="B2:G2"/>
    <mergeCell ref="A11:A15"/>
    <mergeCell ref="A20:A30"/>
    <mergeCell ref="A34:A42"/>
    <mergeCell ref="B47:C47"/>
  </mergeCells>
  <printOptions horizontalCentered="1"/>
  <pageMargins left="0" right="0" top="0.75" bottom="0.25" header="0.3" footer="0.3"/>
  <pageSetup scale="66" orientation="portrait" r:id="rId1"/>
  <headerFooter>
    <oddFooter>&amp;LJAC Budget Office
&amp;A&amp;C&amp;P of &amp;N&amp;RMay 2019</oddFooter>
  </headerFooter>
  <rowBreaks count="1" manualBreakCount="1">
    <brk id="45" max="6" man="1"/>
  </rowBreaks>
  <colBreaks count="1" manualBreakCount="1">
    <brk id="7" max="4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6"/>
  <sheetViews>
    <sheetView tabSelected="1" topLeftCell="A13" zoomScale="140" zoomScaleNormal="140" workbookViewId="0">
      <selection activeCell="E7" sqref="E7"/>
    </sheetView>
  </sheetViews>
  <sheetFormatPr defaultRowHeight="14.4" x14ac:dyDescent="0.3"/>
  <cols>
    <col min="1" max="1" width="39.6640625" customWidth="1"/>
    <col min="2" max="2" width="16.109375" bestFit="1" customWidth="1"/>
    <col min="3" max="5" width="15.109375" customWidth="1"/>
    <col min="6" max="6" width="16.109375" bestFit="1" customWidth="1"/>
    <col min="9" max="9" width="15" bestFit="1" customWidth="1"/>
  </cols>
  <sheetData>
    <row r="1" spans="1:9" ht="21" x14ac:dyDescent="0.4">
      <c r="A1" s="16" t="s">
        <v>20</v>
      </c>
      <c r="B1" s="14"/>
      <c r="C1" s="14"/>
      <c r="D1" s="14"/>
      <c r="E1" s="14"/>
      <c r="F1" s="14"/>
    </row>
    <row r="2" spans="1:9" ht="18" x14ac:dyDescent="0.35">
      <c r="A2" s="14" t="s">
        <v>4</v>
      </c>
      <c r="B2" s="7"/>
      <c r="C2" s="7"/>
      <c r="D2" s="7"/>
      <c r="E2" s="7"/>
      <c r="F2" s="7"/>
    </row>
    <row r="3" spans="1:9" ht="18" x14ac:dyDescent="0.35">
      <c r="A3" s="14" t="s">
        <v>70</v>
      </c>
      <c r="B3" s="7"/>
      <c r="C3" s="7"/>
      <c r="D3" s="7"/>
      <c r="E3" s="7"/>
      <c r="F3" s="7"/>
    </row>
    <row r="4" spans="1:9" ht="18" x14ac:dyDescent="0.35">
      <c r="A4" s="14" t="s">
        <v>71</v>
      </c>
      <c r="B4" s="7"/>
      <c r="C4" s="7"/>
      <c r="D4" s="7"/>
      <c r="E4" s="7"/>
      <c r="F4" s="7"/>
    </row>
    <row r="6" spans="1:9" x14ac:dyDescent="0.3">
      <c r="A6" s="10" t="s">
        <v>2</v>
      </c>
      <c r="H6" s="81"/>
    </row>
    <row r="7" spans="1:9" ht="46.2" customHeight="1" x14ac:dyDescent="0.3">
      <c r="B7" s="3" t="s">
        <v>10</v>
      </c>
      <c r="C7" s="3" t="s">
        <v>6</v>
      </c>
      <c r="D7" s="3" t="s">
        <v>5</v>
      </c>
      <c r="E7" s="3" t="s">
        <v>7</v>
      </c>
      <c r="F7" s="4" t="s">
        <v>1</v>
      </c>
      <c r="H7" s="82"/>
    </row>
    <row r="8" spans="1:9" x14ac:dyDescent="0.3">
      <c r="A8" t="s">
        <v>0</v>
      </c>
      <c r="B8" s="12">
        <f>14828846</f>
        <v>14828846</v>
      </c>
      <c r="C8" s="12">
        <f>2130000</f>
        <v>2130000</v>
      </c>
      <c r="D8" s="12">
        <f>570000</f>
        <v>570000</v>
      </c>
      <c r="E8" s="12">
        <v>0</v>
      </c>
      <c r="F8" s="12">
        <f t="shared" ref="F8:F14" si="0">SUM(B8:E8)</f>
        <v>17528846</v>
      </c>
      <c r="G8" s="1"/>
      <c r="H8" s="81"/>
    </row>
    <row r="9" spans="1:9" x14ac:dyDescent="0.3">
      <c r="A9" t="s">
        <v>72</v>
      </c>
      <c r="B9" s="2">
        <f>-12784696.88</f>
        <v>-12784696.880000001</v>
      </c>
      <c r="C9" s="2">
        <f>-200000</f>
        <v>-200000</v>
      </c>
      <c r="D9" s="2">
        <f>-400000</f>
        <v>-400000</v>
      </c>
      <c r="E9" s="2">
        <v>0</v>
      </c>
      <c r="F9" s="2">
        <f t="shared" si="0"/>
        <v>-13384696.880000001</v>
      </c>
      <c r="G9" s="1"/>
      <c r="H9" s="81"/>
    </row>
    <row r="10" spans="1:9" x14ac:dyDescent="0.3">
      <c r="A10" t="s">
        <v>73</v>
      </c>
      <c r="B10" s="1">
        <f>B8+B9</f>
        <v>2044149.1199999992</v>
      </c>
      <c r="C10" s="1">
        <f t="shared" ref="C10:E10" si="1">C8+C9</f>
        <v>1930000</v>
      </c>
      <c r="D10" s="1">
        <f t="shared" si="1"/>
        <v>170000</v>
      </c>
      <c r="E10" s="1">
        <f t="shared" si="1"/>
        <v>0</v>
      </c>
      <c r="F10" s="1">
        <f t="shared" si="0"/>
        <v>4144149.1199999992</v>
      </c>
      <c r="G10" s="1"/>
      <c r="H10" s="81"/>
    </row>
    <row r="11" spans="1:9" x14ac:dyDescent="0.3">
      <c r="A11" t="s">
        <v>12</v>
      </c>
      <c r="B11" s="6">
        <f>-1445000*2</f>
        <v>-2890000</v>
      </c>
      <c r="C11" s="6">
        <v>0</v>
      </c>
      <c r="D11" s="6">
        <v>0</v>
      </c>
      <c r="E11" s="6">
        <v>0</v>
      </c>
      <c r="F11" s="6">
        <f t="shared" si="0"/>
        <v>-2890000</v>
      </c>
      <c r="G11" s="1"/>
      <c r="H11" s="81"/>
      <c r="I11" s="1"/>
    </row>
    <row r="12" spans="1:9" x14ac:dyDescent="0.3">
      <c r="A12" t="s">
        <v>3</v>
      </c>
      <c r="B12" s="6">
        <v>-65000</v>
      </c>
      <c r="C12" s="6">
        <v>0</v>
      </c>
      <c r="D12" s="6">
        <v>0</v>
      </c>
      <c r="E12" s="6">
        <v>0</v>
      </c>
      <c r="F12" s="6">
        <f t="shared" si="0"/>
        <v>-65000</v>
      </c>
      <c r="G12" s="1"/>
      <c r="I12" s="15"/>
    </row>
    <row r="13" spans="1:9" x14ac:dyDescent="0.3">
      <c r="A13" t="s">
        <v>8</v>
      </c>
      <c r="B13" s="6">
        <f>820850.88</f>
        <v>820850.88</v>
      </c>
      <c r="C13" s="6">
        <f>-700000</f>
        <v>-700000</v>
      </c>
      <c r="D13" s="6">
        <f>-120850.88</f>
        <v>-120850.88</v>
      </c>
      <c r="E13" s="6">
        <v>0</v>
      </c>
      <c r="F13" s="6">
        <f t="shared" si="0"/>
        <v>0</v>
      </c>
      <c r="G13" s="1"/>
    </row>
    <row r="14" spans="1:9" ht="15" thickBot="1" x14ac:dyDescent="0.35">
      <c r="A14" s="17" t="s">
        <v>98</v>
      </c>
      <c r="B14" s="20">
        <f>B10+B11+B12+B13</f>
        <v>-90000.000000000815</v>
      </c>
      <c r="C14" s="88">
        <f>C10+C11+C12+C13</f>
        <v>1230000</v>
      </c>
      <c r="D14" s="88">
        <f t="shared" ref="D14:E14" si="2">D10+D11+D12+D13</f>
        <v>49149.119999999995</v>
      </c>
      <c r="E14" s="88">
        <f t="shared" si="2"/>
        <v>0</v>
      </c>
      <c r="F14" s="18">
        <f t="shared" si="0"/>
        <v>1189149.1199999992</v>
      </c>
      <c r="G14" s="1"/>
    </row>
    <row r="15" spans="1:9" ht="15" thickTop="1" x14ac:dyDescent="0.3">
      <c r="B15" s="1"/>
      <c r="C15" s="1"/>
      <c r="D15" s="1"/>
      <c r="E15" s="1"/>
      <c r="F15" s="1"/>
      <c r="G15" s="1"/>
    </row>
    <row r="16" spans="1:9" x14ac:dyDescent="0.3">
      <c r="G16" s="1"/>
    </row>
    <row r="17" spans="1:7" x14ac:dyDescent="0.3">
      <c r="B17" s="1"/>
      <c r="C17" s="1"/>
      <c r="D17" s="1"/>
      <c r="E17" s="1"/>
      <c r="F17" s="1"/>
      <c r="G17" s="1"/>
    </row>
    <row r="18" spans="1:7" x14ac:dyDescent="0.3">
      <c r="A18" s="10" t="s">
        <v>53</v>
      </c>
      <c r="B18" s="1"/>
      <c r="C18" s="1"/>
      <c r="D18" s="1"/>
      <c r="E18" s="1"/>
      <c r="F18" s="1"/>
      <c r="G18" s="1"/>
    </row>
    <row r="19" spans="1:7" ht="53.25" customHeight="1" x14ac:dyDescent="0.3">
      <c r="A19" s="5"/>
      <c r="B19" s="1"/>
      <c r="C19" s="3" t="s">
        <v>6</v>
      </c>
      <c r="D19" s="3" t="s">
        <v>5</v>
      </c>
      <c r="E19" s="3" t="s">
        <v>7</v>
      </c>
      <c r="F19" s="4" t="s">
        <v>1</v>
      </c>
      <c r="G19" s="1"/>
    </row>
    <row r="20" spans="1:7" x14ac:dyDescent="0.3">
      <c r="A20" t="s">
        <v>69</v>
      </c>
      <c r="B20" s="1"/>
      <c r="C20" s="12">
        <f>342097</f>
        <v>342097</v>
      </c>
      <c r="D20" s="12">
        <f>121717</f>
        <v>121717</v>
      </c>
      <c r="E20" s="12">
        <f>2500</f>
        <v>2500</v>
      </c>
      <c r="F20" s="12">
        <f>SUM(C20:E20)</f>
        <v>466314</v>
      </c>
      <c r="G20" s="1"/>
    </row>
    <row r="21" spans="1:7" x14ac:dyDescent="0.3">
      <c r="A21" t="s">
        <v>74</v>
      </c>
      <c r="B21" s="1"/>
      <c r="C21" s="1">
        <f>804382.95</f>
        <v>804382.95</v>
      </c>
      <c r="D21" s="1">
        <f>331238</f>
        <v>331238</v>
      </c>
      <c r="E21" s="1">
        <f>2000</f>
        <v>2000</v>
      </c>
      <c r="F21" s="1">
        <f>SUM(C21:E21)</f>
        <v>1137620.95</v>
      </c>
      <c r="G21" s="1"/>
    </row>
    <row r="22" spans="1:7" x14ac:dyDescent="0.3">
      <c r="A22" t="s">
        <v>75</v>
      </c>
      <c r="B22" s="1"/>
      <c r="C22" s="1">
        <f>-200000</f>
        <v>-200000</v>
      </c>
      <c r="D22" s="1">
        <f>-400000</f>
        <v>-400000</v>
      </c>
      <c r="E22" s="1">
        <v>0</v>
      </c>
      <c r="F22" s="1">
        <f>SUM(C22:E22)</f>
        <v>-600000</v>
      </c>
      <c r="G22" s="1"/>
    </row>
    <row r="23" spans="1:7" x14ac:dyDescent="0.3">
      <c r="A23" t="s">
        <v>76</v>
      </c>
      <c r="B23" s="1"/>
      <c r="C23" s="1">
        <v>0</v>
      </c>
      <c r="D23" s="1">
        <v>0</v>
      </c>
      <c r="E23" s="1">
        <v>0</v>
      </c>
      <c r="F23" s="1">
        <f>SUM(C23:E23)</f>
        <v>0</v>
      </c>
      <c r="G23" s="1"/>
    </row>
    <row r="24" spans="1:7" x14ac:dyDescent="0.3">
      <c r="A24" t="s">
        <v>77</v>
      </c>
      <c r="B24" s="1"/>
      <c r="C24" s="1">
        <f>-5000</f>
        <v>-5000</v>
      </c>
      <c r="D24" s="1">
        <v>0</v>
      </c>
      <c r="E24" s="1">
        <v>0</v>
      </c>
      <c r="F24" s="1">
        <f>SUM(C24:E24)</f>
        <v>-5000</v>
      </c>
      <c r="G24" s="1"/>
    </row>
    <row r="25" spans="1:7" x14ac:dyDescent="0.3">
      <c r="A25" t="s">
        <v>78</v>
      </c>
      <c r="B25" s="1"/>
      <c r="C25" s="1">
        <f>-60000</f>
        <v>-60000</v>
      </c>
      <c r="D25" s="1">
        <v>0</v>
      </c>
      <c r="E25" s="1">
        <v>0</v>
      </c>
      <c r="F25" s="1">
        <f t="shared" ref="F25:F31" si="3">SUM(C25:E25)</f>
        <v>-60000</v>
      </c>
      <c r="G25" s="1"/>
    </row>
    <row r="26" spans="1:7" x14ac:dyDescent="0.3">
      <c r="A26" t="s">
        <v>79</v>
      </c>
      <c r="B26" s="1"/>
      <c r="C26" s="1">
        <f>-70000</f>
        <v>-70000</v>
      </c>
      <c r="D26" s="1">
        <v>0</v>
      </c>
      <c r="E26" s="1">
        <v>0</v>
      </c>
      <c r="F26" s="1">
        <f t="shared" si="3"/>
        <v>-70000</v>
      </c>
      <c r="G26" s="1"/>
    </row>
    <row r="27" spans="1:7" x14ac:dyDescent="0.3">
      <c r="A27" t="s">
        <v>80</v>
      </c>
      <c r="B27" s="1"/>
      <c r="C27" s="1">
        <f>-16332</f>
        <v>-16332</v>
      </c>
      <c r="D27" s="1">
        <v>0</v>
      </c>
      <c r="E27" s="1">
        <v>0</v>
      </c>
      <c r="F27" s="1">
        <f t="shared" si="3"/>
        <v>-16332</v>
      </c>
      <c r="G27" s="1"/>
    </row>
    <row r="28" spans="1:7" x14ac:dyDescent="0.3">
      <c r="A28" t="s">
        <v>81</v>
      </c>
      <c r="B28" s="1"/>
      <c r="C28" s="1">
        <v>0</v>
      </c>
      <c r="D28" s="1">
        <v>0</v>
      </c>
      <c r="E28" s="1">
        <v>0</v>
      </c>
      <c r="F28" s="1">
        <f t="shared" si="3"/>
        <v>0</v>
      </c>
      <c r="G28" s="1"/>
    </row>
    <row r="29" spans="1:7" x14ac:dyDescent="0.3">
      <c r="A29" t="s">
        <v>82</v>
      </c>
      <c r="B29" s="1"/>
      <c r="C29" s="1">
        <f>-2360</f>
        <v>-2360</v>
      </c>
      <c r="D29" s="1">
        <f>-774</f>
        <v>-774</v>
      </c>
      <c r="E29" s="1">
        <v>0</v>
      </c>
      <c r="F29" s="1">
        <f t="shared" si="3"/>
        <v>-3134</v>
      </c>
      <c r="G29" s="1"/>
    </row>
    <row r="30" spans="1:7" x14ac:dyDescent="0.3">
      <c r="A30" t="s">
        <v>83</v>
      </c>
      <c r="B30" s="1"/>
      <c r="C30" s="1">
        <f>-69000</f>
        <v>-69000</v>
      </c>
      <c r="D30" s="1">
        <v>0</v>
      </c>
      <c r="E30" s="1">
        <v>0</v>
      </c>
      <c r="F30" s="1">
        <f t="shared" si="3"/>
        <v>-69000</v>
      </c>
      <c r="G30" s="1"/>
    </row>
    <row r="31" spans="1:7" x14ac:dyDescent="0.3">
      <c r="B31" s="1"/>
      <c r="C31" s="1">
        <v>0</v>
      </c>
      <c r="D31" s="1">
        <v>0</v>
      </c>
      <c r="E31" s="1">
        <v>0</v>
      </c>
      <c r="F31" s="1">
        <f t="shared" si="3"/>
        <v>0</v>
      </c>
      <c r="G31" s="1"/>
    </row>
    <row r="32" spans="1:7" ht="15" thickBot="1" x14ac:dyDescent="0.35">
      <c r="A32" s="17" t="s">
        <v>84</v>
      </c>
      <c r="B32" s="19"/>
      <c r="C32" s="18">
        <f>SUM(C20:C31)</f>
        <v>723787.95</v>
      </c>
      <c r="D32" s="18">
        <f>SUM(D20:D31)</f>
        <v>52181</v>
      </c>
      <c r="E32" s="18">
        <f>SUM(E20:E31)</f>
        <v>4500</v>
      </c>
      <c r="F32" s="18">
        <f>SUM(F20:F31)</f>
        <v>780468.95</v>
      </c>
      <c r="G32" s="1"/>
    </row>
    <row r="33" spans="1:8" ht="15" thickTop="1" x14ac:dyDescent="0.3">
      <c r="B33" s="1"/>
      <c r="C33" s="6"/>
      <c r="D33" s="6"/>
      <c r="E33" s="6"/>
      <c r="F33" s="6"/>
      <c r="G33" s="1"/>
    </row>
    <row r="34" spans="1:8" x14ac:dyDescent="0.3">
      <c r="A34" t="s">
        <v>13</v>
      </c>
      <c r="B34" s="1"/>
      <c r="C34" s="1">
        <f>-700000</f>
        <v>-700000</v>
      </c>
      <c r="D34" s="1">
        <f>-120850.88</f>
        <v>-120850.88</v>
      </c>
      <c r="E34" s="1">
        <v>0</v>
      </c>
      <c r="F34" s="1">
        <f>SUM(C34:E34)</f>
        <v>-820850.88</v>
      </c>
      <c r="G34" s="1"/>
    </row>
    <row r="35" spans="1:8" x14ac:dyDescent="0.3">
      <c r="A35" t="s">
        <v>14</v>
      </c>
      <c r="B35" s="1"/>
      <c r="C35" s="1">
        <v>0</v>
      </c>
      <c r="D35" s="1">
        <v>0</v>
      </c>
      <c r="E35" s="1">
        <v>0</v>
      </c>
      <c r="F35" s="1">
        <f t="shared" ref="F35:F43" si="4">SUM(C35:E35)</f>
        <v>0</v>
      </c>
      <c r="G35" s="1"/>
    </row>
    <row r="36" spans="1:8" x14ac:dyDescent="0.3">
      <c r="A36" t="s">
        <v>15</v>
      </c>
      <c r="B36" s="1"/>
      <c r="C36" s="1">
        <f>-24000</f>
        <v>-24000</v>
      </c>
      <c r="D36" s="1">
        <f>-4000</f>
        <v>-4000</v>
      </c>
      <c r="E36" s="1">
        <v>0</v>
      </c>
      <c r="F36" s="1">
        <f t="shared" si="4"/>
        <v>-28000</v>
      </c>
      <c r="G36" s="1"/>
    </row>
    <row r="37" spans="1:8" x14ac:dyDescent="0.3">
      <c r="A37" t="s">
        <v>16</v>
      </c>
      <c r="B37" s="1"/>
      <c r="C37" s="1">
        <v>0</v>
      </c>
      <c r="D37" s="1">
        <v>0</v>
      </c>
      <c r="E37" s="1">
        <v>0</v>
      </c>
      <c r="F37" s="1">
        <f t="shared" ref="F37:F40" si="5">SUM(C37:E37)</f>
        <v>0</v>
      </c>
      <c r="G37" s="1"/>
    </row>
    <row r="38" spans="1:8" x14ac:dyDescent="0.3">
      <c r="A38" t="s">
        <v>17</v>
      </c>
      <c r="B38" s="1"/>
      <c r="C38" s="1">
        <f>-1600</f>
        <v>-1600</v>
      </c>
      <c r="D38" s="1">
        <v>0</v>
      </c>
      <c r="E38" s="1">
        <v>0</v>
      </c>
      <c r="F38" s="1">
        <f t="shared" si="5"/>
        <v>-1600</v>
      </c>
      <c r="G38" s="1"/>
    </row>
    <row r="39" spans="1:8" x14ac:dyDescent="0.3">
      <c r="A39" t="s">
        <v>43</v>
      </c>
      <c r="B39" s="1"/>
      <c r="C39" s="1">
        <v>0</v>
      </c>
      <c r="D39" s="1">
        <f>-258</f>
        <v>-258</v>
      </c>
      <c r="E39" s="1">
        <v>0</v>
      </c>
      <c r="F39" s="1">
        <f t="shared" si="5"/>
        <v>-258</v>
      </c>
      <c r="G39" s="1"/>
    </row>
    <row r="40" spans="1:8" x14ac:dyDescent="0.3">
      <c r="A40" t="s">
        <v>18</v>
      </c>
      <c r="B40" s="1"/>
      <c r="C40" s="1">
        <v>0</v>
      </c>
      <c r="D40" s="1">
        <v>0</v>
      </c>
      <c r="E40" s="1">
        <v>0</v>
      </c>
      <c r="F40" s="1">
        <f t="shared" si="5"/>
        <v>0</v>
      </c>
      <c r="G40" s="1"/>
    </row>
    <row r="41" spans="1:8" x14ac:dyDescent="0.3">
      <c r="A41" t="s">
        <v>19</v>
      </c>
      <c r="B41" s="1"/>
      <c r="C41" s="1">
        <f>-23000</f>
        <v>-23000</v>
      </c>
      <c r="D41" s="1">
        <v>0</v>
      </c>
      <c r="E41" s="1">
        <v>0</v>
      </c>
      <c r="F41" s="1">
        <f t="shared" si="4"/>
        <v>-23000</v>
      </c>
      <c r="G41" s="1"/>
    </row>
    <row r="42" spans="1:8" x14ac:dyDescent="0.3">
      <c r="A42" t="s">
        <v>44</v>
      </c>
      <c r="B42" s="1"/>
      <c r="C42" s="1">
        <v>230000</v>
      </c>
      <c r="D42" s="1">
        <v>110000</v>
      </c>
      <c r="E42" s="1">
        <v>0</v>
      </c>
      <c r="F42" s="1">
        <f t="shared" si="4"/>
        <v>340000</v>
      </c>
      <c r="G42" s="1"/>
    </row>
    <row r="43" spans="1:8" x14ac:dyDescent="0.3">
      <c r="A43" s="8"/>
      <c r="B43" s="9"/>
      <c r="C43" s="11">
        <v>0</v>
      </c>
      <c r="D43" s="11">
        <v>0</v>
      </c>
      <c r="E43" s="11">
        <v>0</v>
      </c>
      <c r="F43" s="1">
        <f t="shared" si="4"/>
        <v>0</v>
      </c>
      <c r="G43" s="1"/>
    </row>
    <row r="44" spans="1:8" ht="15" thickBot="1" x14ac:dyDescent="0.35">
      <c r="A44" s="17" t="s">
        <v>99</v>
      </c>
      <c r="B44" s="19"/>
      <c r="C44" s="18">
        <f>C32+C34+C36+C41+C42+C43+C35+C37+C38+C39+C40</f>
        <v>205187.94999999995</v>
      </c>
      <c r="D44" s="18">
        <f>D32+D34+D36+D41+D42+D43+D35+D37+D38+D39+D40</f>
        <v>37072.119999999995</v>
      </c>
      <c r="E44" s="18">
        <f>E32+E34+E36+E41+E42+E43+E35+E37+E38+E39+E40</f>
        <v>4500</v>
      </c>
      <c r="F44" s="18">
        <f>F32+F34+F36+F41+F42+F43+F35+F37+F38+F39+F40</f>
        <v>246760.06999999995</v>
      </c>
      <c r="G44" s="1"/>
    </row>
    <row r="45" spans="1:8" ht="15" thickTop="1" x14ac:dyDescent="0.3">
      <c r="B45" s="1"/>
      <c r="C45" s="1"/>
      <c r="D45" s="1"/>
      <c r="E45" s="1"/>
      <c r="F45" s="1"/>
      <c r="G45" s="1"/>
    </row>
    <row r="46" spans="1:8" x14ac:dyDescent="0.3">
      <c r="A46" s="10" t="s">
        <v>55</v>
      </c>
      <c r="B46" s="1"/>
      <c r="C46" s="1"/>
      <c r="D46" s="1"/>
      <c r="E46" s="1"/>
      <c r="F46" s="1"/>
      <c r="G46" s="1"/>
    </row>
    <row r="47" spans="1:8" ht="54.6" customHeight="1" thickBot="1" x14ac:dyDescent="0.35">
      <c r="A47" s="110" t="s">
        <v>9</v>
      </c>
      <c r="B47" s="110"/>
      <c r="C47" s="13">
        <v>0</v>
      </c>
      <c r="D47" s="89">
        <v>0</v>
      </c>
      <c r="E47" s="89">
        <v>0</v>
      </c>
      <c r="F47" s="13">
        <f>SUM(C47:D47)</f>
        <v>0</v>
      </c>
      <c r="G47" s="1"/>
    </row>
    <row r="48" spans="1:8" ht="15" thickTop="1" x14ac:dyDescent="0.3">
      <c r="A48" s="8"/>
      <c r="B48" s="9"/>
      <c r="C48" s="9"/>
      <c r="D48" s="9"/>
      <c r="E48" s="9"/>
      <c r="F48" s="9"/>
      <c r="G48" s="9"/>
      <c r="H48" s="8"/>
    </row>
    <row r="49" spans="2:7" x14ac:dyDescent="0.3">
      <c r="B49" s="1"/>
      <c r="C49" s="1"/>
      <c r="D49" s="1"/>
      <c r="E49" s="1"/>
      <c r="F49" s="1"/>
      <c r="G49" s="1"/>
    </row>
    <row r="50" spans="2:7" x14ac:dyDescent="0.3">
      <c r="B50" s="1"/>
      <c r="C50" s="1"/>
      <c r="D50" s="1"/>
      <c r="E50" s="1"/>
      <c r="F50" s="1"/>
      <c r="G50" s="1"/>
    </row>
    <row r="51" spans="2:7" x14ac:dyDescent="0.3">
      <c r="B51" s="1"/>
      <c r="C51" s="1"/>
      <c r="D51" s="1"/>
      <c r="E51" s="1"/>
      <c r="F51" s="1"/>
      <c r="G51" s="1"/>
    </row>
    <row r="52" spans="2:7" x14ac:dyDescent="0.3">
      <c r="B52" s="1"/>
      <c r="C52" s="1"/>
      <c r="D52" s="1"/>
      <c r="E52" s="1"/>
      <c r="F52" s="1"/>
      <c r="G52" s="1"/>
    </row>
    <row r="53" spans="2:7" x14ac:dyDescent="0.3">
      <c r="B53" s="1"/>
      <c r="C53" s="1"/>
      <c r="D53" s="1"/>
      <c r="E53" s="1"/>
      <c r="F53" s="1"/>
      <c r="G53" s="1"/>
    </row>
    <row r="54" spans="2:7" x14ac:dyDescent="0.3">
      <c r="B54" s="1"/>
      <c r="C54" s="1"/>
      <c r="D54" s="1"/>
      <c r="E54" s="1"/>
      <c r="F54" s="1"/>
      <c r="G54" s="1"/>
    </row>
    <row r="55" spans="2:7" x14ac:dyDescent="0.3">
      <c r="B55" s="1"/>
      <c r="C55" s="1"/>
      <c r="D55" s="1"/>
      <c r="E55" s="1"/>
      <c r="F55" s="1"/>
      <c r="G55" s="1"/>
    </row>
    <row r="56" spans="2:7" x14ac:dyDescent="0.3">
      <c r="B56" s="1"/>
      <c r="C56" s="1"/>
      <c r="D56" s="1"/>
      <c r="E56" s="1"/>
      <c r="F56" s="1"/>
      <c r="G56" s="1"/>
    </row>
    <row r="57" spans="2:7" x14ac:dyDescent="0.3">
      <c r="B57" s="1"/>
      <c r="C57" s="1"/>
      <c r="D57" s="1"/>
      <c r="E57" s="1"/>
      <c r="F57" s="1"/>
      <c r="G57" s="1"/>
    </row>
    <row r="58" spans="2:7" x14ac:dyDescent="0.3">
      <c r="B58" s="1"/>
      <c r="C58" s="1"/>
      <c r="D58" s="1"/>
      <c r="E58" s="1"/>
      <c r="F58" s="1"/>
      <c r="G58" s="1"/>
    </row>
    <row r="59" spans="2:7" x14ac:dyDescent="0.3">
      <c r="B59" s="1"/>
      <c r="C59" s="1"/>
      <c r="D59" s="1"/>
      <c r="E59" s="1"/>
      <c r="F59" s="1"/>
      <c r="G59" s="1"/>
    </row>
    <row r="60" spans="2:7" x14ac:dyDescent="0.3">
      <c r="B60" s="1"/>
      <c r="C60" s="1"/>
      <c r="D60" s="1"/>
      <c r="E60" s="1"/>
      <c r="F60" s="1"/>
      <c r="G60" s="1"/>
    </row>
    <row r="61" spans="2:7" x14ac:dyDescent="0.3">
      <c r="B61" s="1"/>
      <c r="C61" s="1"/>
      <c r="D61" s="1"/>
      <c r="E61" s="1"/>
      <c r="F61" s="1"/>
      <c r="G61" s="1"/>
    </row>
    <row r="62" spans="2:7" x14ac:dyDescent="0.3">
      <c r="B62" s="1"/>
      <c r="C62" s="1"/>
      <c r="D62" s="1"/>
      <c r="E62" s="1"/>
      <c r="F62" s="1"/>
      <c r="G62" s="1"/>
    </row>
    <row r="63" spans="2:7" x14ac:dyDescent="0.3">
      <c r="B63" s="1"/>
      <c r="C63" s="1"/>
      <c r="D63" s="1"/>
      <c r="E63" s="1"/>
      <c r="F63" s="1"/>
      <c r="G63" s="1"/>
    </row>
    <row r="64" spans="2:7" x14ac:dyDescent="0.3">
      <c r="B64" s="1"/>
      <c r="C64" s="1"/>
      <c r="D64" s="1"/>
      <c r="E64" s="1"/>
      <c r="F64" s="1"/>
      <c r="G64" s="1"/>
    </row>
    <row r="65" spans="2:7" x14ac:dyDescent="0.3">
      <c r="B65" s="1"/>
      <c r="C65" s="1"/>
      <c r="D65" s="1"/>
      <c r="E65" s="1"/>
      <c r="F65" s="1"/>
      <c r="G65" s="1"/>
    </row>
    <row r="66" spans="2:7" x14ac:dyDescent="0.3">
      <c r="B66" s="1"/>
      <c r="C66" s="1"/>
      <c r="D66" s="1"/>
      <c r="E66" s="1"/>
      <c r="F66" s="1"/>
      <c r="G66" s="1"/>
    </row>
  </sheetData>
  <mergeCells count="1">
    <mergeCell ref="A47:B47"/>
  </mergeCells>
  <printOptions horizontalCentered="1"/>
  <pageMargins left="0.2" right="0.2" top="0.75" bottom="0.75" header="0.3" footer="0.3"/>
  <pageSetup scale="88" orientation="portrait" r:id="rId1"/>
  <headerFooter>
    <oddFooter>&amp;LJAC Budget Office
&amp;A&amp;RMay 2019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7"/>
  <sheetViews>
    <sheetView zoomScale="140" zoomScaleNormal="140" workbookViewId="0"/>
  </sheetViews>
  <sheetFormatPr defaultRowHeight="14.4" x14ac:dyDescent="0.3"/>
  <cols>
    <col min="1" max="1" width="43.5546875" customWidth="1"/>
    <col min="2" max="2" width="16.109375" bestFit="1" customWidth="1"/>
    <col min="3" max="5" width="15.109375" customWidth="1"/>
    <col min="6" max="6" width="16.109375" bestFit="1" customWidth="1"/>
    <col min="9" max="9" width="15" bestFit="1" customWidth="1"/>
  </cols>
  <sheetData>
    <row r="1" spans="1:9" ht="21" x14ac:dyDescent="0.4">
      <c r="A1" s="16" t="s">
        <v>11</v>
      </c>
      <c r="B1" s="14"/>
      <c r="C1" s="14"/>
      <c r="D1" s="14"/>
      <c r="E1" s="14"/>
      <c r="F1" s="14"/>
    </row>
    <row r="2" spans="1:9" ht="18" x14ac:dyDescent="0.35">
      <c r="A2" s="14" t="s">
        <v>4</v>
      </c>
      <c r="B2" s="7"/>
      <c r="C2" s="7"/>
      <c r="D2" s="7"/>
      <c r="E2" s="7"/>
      <c r="F2" s="7"/>
    </row>
    <row r="3" spans="1:9" ht="18" x14ac:dyDescent="0.35">
      <c r="A3" s="14" t="s">
        <v>68</v>
      </c>
      <c r="B3" s="7"/>
      <c r="C3" s="7"/>
      <c r="D3" s="7"/>
      <c r="E3" s="7"/>
      <c r="F3" s="7"/>
    </row>
    <row r="4" spans="1:9" ht="18" x14ac:dyDescent="0.35">
      <c r="A4" s="14" t="s">
        <v>32</v>
      </c>
      <c r="B4" s="7"/>
      <c r="C4" s="7"/>
      <c r="D4" s="7"/>
      <c r="E4" s="7"/>
      <c r="F4" s="7"/>
    </row>
    <row r="6" spans="1:9" x14ac:dyDescent="0.3">
      <c r="A6" s="22" t="s">
        <v>48</v>
      </c>
    </row>
    <row r="7" spans="1:9" ht="46.2" customHeight="1" x14ac:dyDescent="0.3">
      <c r="B7" s="3" t="s">
        <v>10</v>
      </c>
      <c r="C7" s="3" t="s">
        <v>6</v>
      </c>
      <c r="D7" s="3" t="s">
        <v>5</v>
      </c>
      <c r="E7" s="3" t="s">
        <v>7</v>
      </c>
      <c r="F7" s="4" t="s">
        <v>1</v>
      </c>
    </row>
    <row r="8" spans="1:9" x14ac:dyDescent="0.3">
      <c r="A8" s="21" t="s">
        <v>51</v>
      </c>
      <c r="B8" s="12">
        <v>0</v>
      </c>
      <c r="C8" s="12">
        <v>0</v>
      </c>
      <c r="D8" s="12">
        <v>0</v>
      </c>
      <c r="E8" s="12">
        <v>0</v>
      </c>
      <c r="F8" s="12">
        <f t="shared" ref="F8:F14" si="0">SUM(B8:E8)</f>
        <v>0</v>
      </c>
      <c r="G8" s="1"/>
    </row>
    <row r="9" spans="1:9" x14ac:dyDescent="0.3">
      <c r="A9" t="s">
        <v>21</v>
      </c>
      <c r="B9" s="2">
        <v>0</v>
      </c>
      <c r="C9" s="2">
        <v>0</v>
      </c>
      <c r="D9" s="2">
        <v>0</v>
      </c>
      <c r="E9" s="2">
        <v>0</v>
      </c>
      <c r="F9" s="2">
        <f t="shared" si="0"/>
        <v>0</v>
      </c>
      <c r="G9" s="1"/>
    </row>
    <row r="10" spans="1:9" x14ac:dyDescent="0.3">
      <c r="A10" t="s">
        <v>22</v>
      </c>
      <c r="B10" s="1">
        <f>B8+B9</f>
        <v>0</v>
      </c>
      <c r="C10" s="1">
        <f t="shared" ref="C10:E10" si="1">C8+C9</f>
        <v>0</v>
      </c>
      <c r="D10" s="1">
        <f t="shared" si="1"/>
        <v>0</v>
      </c>
      <c r="E10" s="1">
        <f t="shared" si="1"/>
        <v>0</v>
      </c>
      <c r="F10" s="1">
        <f t="shared" si="0"/>
        <v>0</v>
      </c>
      <c r="G10" s="1"/>
    </row>
    <row r="11" spans="1:9" x14ac:dyDescent="0.3">
      <c r="A11" t="s">
        <v>49</v>
      </c>
      <c r="B11" s="6">
        <v>0</v>
      </c>
      <c r="C11" s="6">
        <v>0</v>
      </c>
      <c r="D11" s="6">
        <v>0</v>
      </c>
      <c r="E11" s="6">
        <v>0</v>
      </c>
      <c r="F11" s="6">
        <f t="shared" si="0"/>
        <v>0</v>
      </c>
      <c r="G11" s="1"/>
      <c r="I11" s="1"/>
    </row>
    <row r="12" spans="1:9" x14ac:dyDescent="0.3">
      <c r="A12" s="21" t="s">
        <v>50</v>
      </c>
      <c r="B12" s="6">
        <v>0</v>
      </c>
      <c r="C12" s="6">
        <v>0</v>
      </c>
      <c r="D12" s="6">
        <v>0</v>
      </c>
      <c r="E12" s="6">
        <v>0</v>
      </c>
      <c r="F12" s="6">
        <f t="shared" si="0"/>
        <v>0</v>
      </c>
      <c r="G12" s="1"/>
      <c r="I12" s="15"/>
    </row>
    <row r="13" spans="1:9" x14ac:dyDescent="0.3">
      <c r="A13" t="s">
        <v>8</v>
      </c>
      <c r="B13" s="6">
        <v>0</v>
      </c>
      <c r="C13" s="6">
        <v>0</v>
      </c>
      <c r="D13" s="6">
        <v>0</v>
      </c>
      <c r="E13" s="6">
        <v>0</v>
      </c>
      <c r="F13" s="6">
        <f t="shared" si="0"/>
        <v>0</v>
      </c>
      <c r="G13" s="1"/>
    </row>
    <row r="14" spans="1:9" ht="15" thickBot="1" x14ac:dyDescent="0.35">
      <c r="A14" s="17" t="s">
        <v>98</v>
      </c>
      <c r="B14" s="18">
        <f>B10+B11+B12+B13</f>
        <v>0</v>
      </c>
      <c r="C14" s="88">
        <f>C10+C11+C12+C13</f>
        <v>0</v>
      </c>
      <c r="D14" s="88">
        <f t="shared" ref="D14:E14" si="2">D10+D11+D12+D13</f>
        <v>0</v>
      </c>
      <c r="E14" s="88">
        <f t="shared" si="2"/>
        <v>0</v>
      </c>
      <c r="F14" s="18">
        <f t="shared" si="0"/>
        <v>0</v>
      </c>
      <c r="G14" s="1"/>
    </row>
    <row r="15" spans="1:9" ht="15" thickTop="1" x14ac:dyDescent="0.3">
      <c r="B15" s="1"/>
      <c r="C15" s="1"/>
      <c r="D15" s="1"/>
      <c r="E15" s="1"/>
      <c r="F15" s="1"/>
      <c r="G15" s="1"/>
    </row>
    <row r="16" spans="1:9" x14ac:dyDescent="0.3">
      <c r="A16" s="10" t="s">
        <v>53</v>
      </c>
      <c r="B16" s="1"/>
      <c r="C16" s="1"/>
      <c r="D16" s="1"/>
      <c r="E16" s="1"/>
      <c r="F16" s="1"/>
      <c r="G16" s="1"/>
    </row>
    <row r="17" spans="1:7" ht="48.15" customHeight="1" x14ac:dyDescent="0.3">
      <c r="A17" s="5"/>
      <c r="B17" s="1"/>
      <c r="C17" s="3" t="s">
        <v>6</v>
      </c>
      <c r="D17" s="3" t="s">
        <v>5</v>
      </c>
      <c r="E17" s="3" t="s">
        <v>7</v>
      </c>
      <c r="F17" s="4" t="s">
        <v>1</v>
      </c>
      <c r="G17" s="1"/>
    </row>
    <row r="18" spans="1:7" x14ac:dyDescent="0.3">
      <c r="A18" t="s">
        <v>69</v>
      </c>
      <c r="B18" s="1"/>
      <c r="C18" s="12">
        <v>0</v>
      </c>
      <c r="D18" s="12">
        <v>0</v>
      </c>
      <c r="E18" s="12">
        <v>0</v>
      </c>
      <c r="F18" s="12">
        <f>SUM(C18:E18)</f>
        <v>0</v>
      </c>
      <c r="G18" s="1"/>
    </row>
    <row r="19" spans="1:7" x14ac:dyDescent="0.3">
      <c r="A19" t="s">
        <v>23</v>
      </c>
      <c r="B19" s="1"/>
      <c r="C19" s="1">
        <v>0</v>
      </c>
      <c r="D19" s="1">
        <v>0</v>
      </c>
      <c r="E19" s="1">
        <v>0</v>
      </c>
      <c r="F19" s="1">
        <f>SUM(C19:E19)</f>
        <v>0</v>
      </c>
      <c r="G19" s="1"/>
    </row>
    <row r="20" spans="1:7" x14ac:dyDescent="0.3">
      <c r="A20" t="s">
        <v>24</v>
      </c>
      <c r="B20" s="1"/>
      <c r="C20" s="1">
        <v>0</v>
      </c>
      <c r="D20" s="1">
        <v>0</v>
      </c>
      <c r="E20" s="1">
        <v>0</v>
      </c>
      <c r="F20" s="1">
        <f>SUM(C20:E20)</f>
        <v>0</v>
      </c>
      <c r="G20" s="1"/>
    </row>
    <row r="21" spans="1:7" x14ac:dyDescent="0.3">
      <c r="A21" t="s">
        <v>25</v>
      </c>
      <c r="B21" s="1"/>
      <c r="C21" s="1">
        <v>0</v>
      </c>
      <c r="D21" s="1">
        <v>0</v>
      </c>
      <c r="E21" s="1">
        <v>0</v>
      </c>
      <c r="F21" s="1">
        <f>SUM(C21:E21)</f>
        <v>0</v>
      </c>
      <c r="G21" s="1"/>
    </row>
    <row r="22" spans="1:7" x14ac:dyDescent="0.3">
      <c r="A22" t="s">
        <v>26</v>
      </c>
      <c r="B22" s="1"/>
      <c r="C22" s="1">
        <v>0</v>
      </c>
      <c r="D22" s="1">
        <v>0</v>
      </c>
      <c r="E22" s="1">
        <v>0</v>
      </c>
      <c r="F22" s="1">
        <f>SUM(C22:E22)</f>
        <v>0</v>
      </c>
      <c r="G22" s="1"/>
    </row>
    <row r="23" spans="1:7" x14ac:dyDescent="0.3">
      <c r="A23" t="s">
        <v>34</v>
      </c>
      <c r="B23" s="1"/>
      <c r="C23" s="1">
        <v>0</v>
      </c>
      <c r="D23" s="1">
        <v>0</v>
      </c>
      <c r="E23" s="1">
        <v>0</v>
      </c>
      <c r="F23" s="1">
        <f t="shared" ref="F23:F29" si="3">SUM(C23:E23)</f>
        <v>0</v>
      </c>
      <c r="G23" s="1"/>
    </row>
    <row r="24" spans="1:7" x14ac:dyDescent="0.3">
      <c r="A24" t="s">
        <v>27</v>
      </c>
      <c r="B24" s="1"/>
      <c r="C24" s="1">
        <v>0</v>
      </c>
      <c r="D24" s="1">
        <v>0</v>
      </c>
      <c r="E24" s="1">
        <v>0</v>
      </c>
      <c r="F24" s="1">
        <f t="shared" si="3"/>
        <v>0</v>
      </c>
      <c r="G24" s="1"/>
    </row>
    <row r="25" spans="1:7" x14ac:dyDescent="0.3">
      <c r="A25" t="s">
        <v>28</v>
      </c>
      <c r="B25" s="1"/>
      <c r="C25" s="1">
        <v>0</v>
      </c>
      <c r="D25" s="1">
        <v>0</v>
      </c>
      <c r="E25" s="1">
        <v>0</v>
      </c>
      <c r="F25" s="1">
        <f t="shared" si="3"/>
        <v>0</v>
      </c>
      <c r="G25" s="1"/>
    </row>
    <row r="26" spans="1:7" x14ac:dyDescent="0.3">
      <c r="A26" t="s">
        <v>29</v>
      </c>
      <c r="B26" s="1"/>
      <c r="C26" s="1">
        <v>0</v>
      </c>
      <c r="D26" s="1">
        <v>0</v>
      </c>
      <c r="E26" s="1">
        <v>0</v>
      </c>
      <c r="F26" s="1">
        <f t="shared" si="3"/>
        <v>0</v>
      </c>
      <c r="G26" s="1"/>
    </row>
    <row r="27" spans="1:7" x14ac:dyDescent="0.3">
      <c r="A27" t="s">
        <v>30</v>
      </c>
      <c r="B27" s="1"/>
      <c r="C27" s="1">
        <v>0</v>
      </c>
      <c r="D27" s="1">
        <v>0</v>
      </c>
      <c r="E27" s="1">
        <v>0</v>
      </c>
      <c r="F27" s="1">
        <f t="shared" si="3"/>
        <v>0</v>
      </c>
      <c r="G27" s="1"/>
    </row>
    <row r="28" spans="1:7" x14ac:dyDescent="0.3">
      <c r="A28" t="s">
        <v>31</v>
      </c>
      <c r="B28" s="1"/>
      <c r="C28" s="1">
        <v>0</v>
      </c>
      <c r="D28" s="1">
        <v>0</v>
      </c>
      <c r="E28" s="1">
        <v>0</v>
      </c>
      <c r="F28" s="1">
        <f t="shared" si="3"/>
        <v>0</v>
      </c>
      <c r="G28" s="1"/>
    </row>
    <row r="29" spans="1:7" x14ac:dyDescent="0.3">
      <c r="B29" s="1"/>
      <c r="C29" s="1">
        <v>0</v>
      </c>
      <c r="D29" s="1">
        <v>0</v>
      </c>
      <c r="E29" s="1">
        <v>0</v>
      </c>
      <c r="F29" s="1">
        <f t="shared" si="3"/>
        <v>0</v>
      </c>
      <c r="G29" s="1"/>
    </row>
    <row r="30" spans="1:7" ht="15" thickBot="1" x14ac:dyDescent="0.35">
      <c r="A30" s="17" t="s">
        <v>33</v>
      </c>
      <c r="B30" s="19"/>
      <c r="C30" s="18">
        <f>SUM(C18:C29)</f>
        <v>0</v>
      </c>
      <c r="D30" s="18">
        <f>SUM(D18:D29)</f>
        <v>0</v>
      </c>
      <c r="E30" s="18">
        <f>SUM(E18:E29)</f>
        <v>0</v>
      </c>
      <c r="F30" s="18">
        <f>SUM(F18:F29)</f>
        <v>0</v>
      </c>
      <c r="G30" s="1"/>
    </row>
    <row r="31" spans="1:7" ht="15" thickTop="1" x14ac:dyDescent="0.3">
      <c r="B31" s="1"/>
      <c r="C31" s="6"/>
      <c r="D31" s="6"/>
      <c r="E31" s="6"/>
      <c r="F31" s="6"/>
      <c r="G31" s="1"/>
    </row>
    <row r="32" spans="1:7" x14ac:dyDescent="0.3">
      <c r="A32" t="s">
        <v>35</v>
      </c>
      <c r="B32" s="1"/>
      <c r="C32" s="1">
        <v>0</v>
      </c>
      <c r="D32" s="1">
        <v>0</v>
      </c>
      <c r="E32" s="1">
        <v>0</v>
      </c>
      <c r="F32" s="1">
        <f>SUM(C32:E32)</f>
        <v>0</v>
      </c>
      <c r="G32" s="1"/>
    </row>
    <row r="33" spans="1:7" x14ac:dyDescent="0.3">
      <c r="A33" t="s">
        <v>36</v>
      </c>
      <c r="B33" s="1"/>
      <c r="C33" s="1">
        <v>0</v>
      </c>
      <c r="D33" s="1">
        <v>0</v>
      </c>
      <c r="E33" s="1">
        <v>0</v>
      </c>
      <c r="F33" s="1">
        <f t="shared" ref="F33:F41" si="4">SUM(C33:E33)</f>
        <v>0</v>
      </c>
      <c r="G33" s="1"/>
    </row>
    <row r="34" spans="1:7" x14ac:dyDescent="0.3">
      <c r="A34" t="s">
        <v>37</v>
      </c>
      <c r="B34" s="1"/>
      <c r="C34" s="1">
        <v>0</v>
      </c>
      <c r="D34" s="1">
        <v>0</v>
      </c>
      <c r="E34" s="1">
        <v>0</v>
      </c>
      <c r="F34" s="1">
        <f t="shared" si="4"/>
        <v>0</v>
      </c>
      <c r="G34" s="1"/>
    </row>
    <row r="35" spans="1:7" x14ac:dyDescent="0.3">
      <c r="A35" t="s">
        <v>38</v>
      </c>
      <c r="B35" s="1"/>
      <c r="C35" s="1">
        <v>0</v>
      </c>
      <c r="D35" s="1">
        <v>0</v>
      </c>
      <c r="E35" s="1">
        <v>0</v>
      </c>
      <c r="F35" s="1">
        <f t="shared" si="4"/>
        <v>0</v>
      </c>
      <c r="G35" s="1"/>
    </row>
    <row r="36" spans="1:7" x14ac:dyDescent="0.3">
      <c r="A36" t="s">
        <v>39</v>
      </c>
      <c r="B36" s="1"/>
      <c r="C36" s="1">
        <v>0</v>
      </c>
      <c r="D36" s="1"/>
      <c r="E36" s="1">
        <v>0</v>
      </c>
      <c r="F36" s="1">
        <f t="shared" si="4"/>
        <v>0</v>
      </c>
      <c r="G36" s="1"/>
    </row>
    <row r="37" spans="1:7" x14ac:dyDescent="0.3">
      <c r="A37" t="s">
        <v>40</v>
      </c>
      <c r="B37" s="1"/>
      <c r="C37" s="1">
        <v>0</v>
      </c>
      <c r="D37" s="1">
        <v>0</v>
      </c>
      <c r="E37" s="1">
        <v>0</v>
      </c>
      <c r="F37" s="1">
        <f t="shared" si="4"/>
        <v>0</v>
      </c>
      <c r="G37" s="1"/>
    </row>
    <row r="38" spans="1:7" x14ac:dyDescent="0.3">
      <c r="A38" t="s">
        <v>45</v>
      </c>
      <c r="B38" s="1"/>
      <c r="C38" s="1">
        <v>0</v>
      </c>
      <c r="D38" s="1">
        <v>0</v>
      </c>
      <c r="E38" s="1">
        <v>0</v>
      </c>
      <c r="F38" s="1">
        <f t="shared" ref="F38" si="5">SUM(C38:E38)</f>
        <v>0</v>
      </c>
      <c r="G38" s="1"/>
    </row>
    <row r="39" spans="1:7" x14ac:dyDescent="0.3">
      <c r="A39" t="s">
        <v>41</v>
      </c>
      <c r="B39" s="1"/>
      <c r="C39" s="1">
        <v>0</v>
      </c>
      <c r="D39" s="1">
        <v>0</v>
      </c>
      <c r="E39" s="1">
        <v>0</v>
      </c>
      <c r="F39" s="1">
        <f t="shared" si="4"/>
        <v>0</v>
      </c>
      <c r="G39" s="1"/>
    </row>
    <row r="40" spans="1:7" x14ac:dyDescent="0.3">
      <c r="A40" t="s">
        <v>42</v>
      </c>
      <c r="B40" s="1"/>
      <c r="C40" s="1">
        <v>0</v>
      </c>
      <c r="D40" s="1">
        <v>0</v>
      </c>
      <c r="E40" s="1">
        <v>0</v>
      </c>
      <c r="F40" s="1">
        <f t="shared" si="4"/>
        <v>0</v>
      </c>
      <c r="G40" s="1"/>
    </row>
    <row r="41" spans="1:7" x14ac:dyDescent="0.3">
      <c r="A41" s="8"/>
      <c r="B41" s="9"/>
      <c r="C41" s="11">
        <v>0</v>
      </c>
      <c r="D41" s="11">
        <v>0</v>
      </c>
      <c r="E41" s="11">
        <v>0</v>
      </c>
      <c r="F41" s="1">
        <f t="shared" si="4"/>
        <v>0</v>
      </c>
      <c r="G41" s="1"/>
    </row>
    <row r="42" spans="1:7" ht="15" thickBot="1" x14ac:dyDescent="0.35">
      <c r="A42" s="17" t="s">
        <v>99</v>
      </c>
      <c r="B42" s="19"/>
      <c r="C42" s="18">
        <f>C30+C32+C34+C39+C40+C41+C33+C35+C36+C37+C38</f>
        <v>0</v>
      </c>
      <c r="D42" s="18">
        <f>D30+D32+D34+D39+D40+D41+D33+D35+D36+D37+D38</f>
        <v>0</v>
      </c>
      <c r="E42" s="18">
        <f>E30+E32+E34+E39+E40+E41+E33+E35+E36+E37+E38</f>
        <v>0</v>
      </c>
      <c r="F42" s="18">
        <f>F30+F32+F34+F39+F40+F41+F33+F35+F36+F37+F38</f>
        <v>0</v>
      </c>
      <c r="G42" s="1"/>
    </row>
    <row r="43" spans="1:7" ht="15" thickTop="1" x14ac:dyDescent="0.3">
      <c r="B43" s="1"/>
      <c r="C43" s="1"/>
      <c r="D43" s="1"/>
      <c r="E43" s="1"/>
      <c r="F43" s="1"/>
      <c r="G43" s="1"/>
    </row>
    <row r="44" spans="1:7" x14ac:dyDescent="0.3">
      <c r="A44" s="10" t="s">
        <v>54</v>
      </c>
      <c r="B44" s="1"/>
      <c r="C44" s="1"/>
      <c r="D44" s="1"/>
      <c r="E44" s="1"/>
      <c r="F44" s="1"/>
      <c r="G44" s="1"/>
    </row>
    <row r="45" spans="1:7" ht="15" thickBot="1" x14ac:dyDescent="0.35">
      <c r="A45" s="110" t="s">
        <v>47</v>
      </c>
      <c r="B45" s="110"/>
      <c r="C45" s="13">
        <v>0</v>
      </c>
      <c r="D45" s="89">
        <v>0</v>
      </c>
      <c r="E45" s="89">
        <v>0</v>
      </c>
      <c r="F45" s="13">
        <f>SUM(C45:D45)</f>
        <v>0</v>
      </c>
      <c r="G45" s="1"/>
    </row>
    <row r="46" spans="1:7" ht="15.6" thickTop="1" thickBot="1" x14ac:dyDescent="0.35">
      <c r="B46" s="1"/>
      <c r="C46" s="1"/>
      <c r="D46" s="1"/>
      <c r="E46" s="1"/>
      <c r="F46" s="1"/>
      <c r="G46" s="1"/>
    </row>
    <row r="47" spans="1:7" x14ac:dyDescent="0.3">
      <c r="A47" s="111" t="s">
        <v>46</v>
      </c>
      <c r="B47" s="112"/>
      <c r="C47" s="115" t="s">
        <v>52</v>
      </c>
      <c r="D47" s="112"/>
      <c r="E47" s="116"/>
      <c r="F47" s="1"/>
      <c r="G47" s="1"/>
    </row>
    <row r="48" spans="1:7" ht="15" thickBot="1" x14ac:dyDescent="0.35">
      <c r="A48" s="113"/>
      <c r="B48" s="114"/>
      <c r="C48" s="114"/>
      <c r="D48" s="114"/>
      <c r="E48" s="117"/>
      <c r="F48" s="1"/>
      <c r="G48" s="1"/>
    </row>
    <row r="49" spans="1:8" x14ac:dyDescent="0.3">
      <c r="A49" s="8"/>
      <c r="B49" s="9"/>
      <c r="C49" s="9"/>
      <c r="D49" s="9"/>
      <c r="E49" s="9"/>
      <c r="F49" s="9"/>
      <c r="G49" s="9"/>
      <c r="H49" s="8"/>
    </row>
    <row r="50" spans="1:8" x14ac:dyDescent="0.3">
      <c r="B50" s="1"/>
      <c r="C50" s="1"/>
      <c r="D50" s="1"/>
      <c r="E50" s="1"/>
      <c r="F50" s="1"/>
      <c r="G50" s="1"/>
    </row>
    <row r="51" spans="1:8" x14ac:dyDescent="0.3">
      <c r="B51" s="1"/>
      <c r="C51" s="1"/>
      <c r="D51" s="1"/>
      <c r="E51" s="1"/>
      <c r="F51" s="1"/>
      <c r="G51" s="1"/>
    </row>
    <row r="52" spans="1:8" x14ac:dyDescent="0.3">
      <c r="B52" s="1"/>
      <c r="C52" s="1"/>
      <c r="D52" s="1"/>
      <c r="E52" s="1"/>
      <c r="F52" s="1"/>
      <c r="G52" s="1"/>
    </row>
    <row r="53" spans="1:8" x14ac:dyDescent="0.3">
      <c r="B53" s="1"/>
      <c r="C53" s="1"/>
      <c r="D53" s="1"/>
      <c r="E53" s="1"/>
      <c r="F53" s="1"/>
      <c r="G53" s="1"/>
    </row>
    <row r="54" spans="1:8" x14ac:dyDescent="0.3">
      <c r="B54" s="1"/>
      <c r="C54" s="1"/>
      <c r="D54" s="1"/>
      <c r="E54" s="1"/>
      <c r="F54" s="1"/>
      <c r="G54" s="1"/>
    </row>
    <row r="55" spans="1:8" x14ac:dyDescent="0.3">
      <c r="B55" s="1"/>
      <c r="C55" s="1"/>
      <c r="D55" s="1"/>
      <c r="E55" s="1"/>
      <c r="F55" s="1"/>
      <c r="G55" s="1"/>
    </row>
    <row r="56" spans="1:8" x14ac:dyDescent="0.3">
      <c r="B56" s="1"/>
      <c r="C56" s="1"/>
      <c r="D56" s="1"/>
      <c r="E56" s="1"/>
      <c r="F56" s="1"/>
      <c r="G56" s="1"/>
    </row>
    <row r="57" spans="1:8" x14ac:dyDescent="0.3">
      <c r="B57" s="1"/>
      <c r="C57" s="1"/>
      <c r="D57" s="1"/>
      <c r="E57" s="1"/>
      <c r="F57" s="1"/>
      <c r="G57" s="1"/>
    </row>
    <row r="58" spans="1:8" x14ac:dyDescent="0.3">
      <c r="B58" s="1"/>
      <c r="C58" s="1"/>
      <c r="D58" s="1"/>
      <c r="E58" s="1"/>
      <c r="F58" s="1"/>
      <c r="G58" s="1"/>
    </row>
    <row r="59" spans="1:8" x14ac:dyDescent="0.3">
      <c r="B59" s="1"/>
      <c r="C59" s="1"/>
      <c r="D59" s="1"/>
      <c r="E59" s="1"/>
      <c r="F59" s="1"/>
      <c r="G59" s="1"/>
    </row>
    <row r="60" spans="1:8" x14ac:dyDescent="0.3">
      <c r="B60" s="1"/>
      <c r="C60" s="1"/>
      <c r="D60" s="1"/>
      <c r="E60" s="1"/>
      <c r="F60" s="1"/>
      <c r="G60" s="1"/>
    </row>
    <row r="61" spans="1:8" x14ac:dyDescent="0.3">
      <c r="B61" s="1"/>
      <c r="C61" s="1"/>
      <c r="D61" s="1"/>
      <c r="E61" s="1"/>
      <c r="F61" s="1"/>
      <c r="G61" s="1"/>
    </row>
    <row r="62" spans="1:8" x14ac:dyDescent="0.3">
      <c r="B62" s="1"/>
      <c r="C62" s="1"/>
      <c r="D62" s="1"/>
      <c r="E62" s="1"/>
      <c r="F62" s="1"/>
      <c r="G62" s="1"/>
    </row>
    <row r="63" spans="1:8" x14ac:dyDescent="0.3">
      <c r="B63" s="1"/>
      <c r="C63" s="1"/>
      <c r="D63" s="1"/>
      <c r="E63" s="1"/>
      <c r="F63" s="1"/>
      <c r="G63" s="1"/>
    </row>
    <row r="64" spans="1:8" x14ac:dyDescent="0.3">
      <c r="B64" s="1"/>
      <c r="C64" s="1"/>
      <c r="D64" s="1"/>
      <c r="E64" s="1"/>
      <c r="F64" s="1"/>
      <c r="G64" s="1"/>
    </row>
    <row r="65" spans="2:7" x14ac:dyDescent="0.3">
      <c r="B65" s="1"/>
      <c r="C65" s="1"/>
      <c r="D65" s="1"/>
      <c r="E65" s="1"/>
      <c r="F65" s="1"/>
      <c r="G65" s="1"/>
    </row>
    <row r="66" spans="2:7" x14ac:dyDescent="0.3">
      <c r="B66" s="1"/>
      <c r="C66" s="1"/>
      <c r="D66" s="1"/>
      <c r="E66" s="1"/>
      <c r="F66" s="1"/>
      <c r="G66" s="1"/>
    </row>
    <row r="67" spans="2:7" x14ac:dyDescent="0.3">
      <c r="B67" s="1"/>
      <c r="C67" s="1"/>
      <c r="D67" s="1"/>
      <c r="E67" s="1"/>
      <c r="F67" s="1"/>
      <c r="G67" s="1"/>
    </row>
  </sheetData>
  <mergeCells count="3">
    <mergeCell ref="A45:B45"/>
    <mergeCell ref="A47:B48"/>
    <mergeCell ref="C47:E48"/>
  </mergeCells>
  <printOptions horizontalCentered="1"/>
  <pageMargins left="0.2" right="0.2" top="0.75" bottom="0.7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 St Atty Template Instructions</vt:lpstr>
      <vt:lpstr>St Atty Example</vt:lpstr>
      <vt:lpstr>St Atty Template</vt:lpstr>
      <vt:lpstr>' St Atty Template Instructions'!Print_Area</vt:lpstr>
      <vt:lpstr>'St Atty Example'!Print_Area</vt:lpstr>
      <vt:lpstr>'St Atty Template'!Print_Area</vt:lpstr>
      <vt:lpstr>' St Atty Template Instructions'!Print_Titles</vt:lpstr>
    </vt:vector>
  </TitlesOfParts>
  <Company>Justice Administrative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Mauterer</dc:creator>
  <cp:lastModifiedBy>Adams, Mailea</cp:lastModifiedBy>
  <cp:lastPrinted>2023-05-23T17:47:57Z</cp:lastPrinted>
  <dcterms:created xsi:type="dcterms:W3CDTF">2018-11-27T20:52:24Z</dcterms:created>
  <dcterms:modified xsi:type="dcterms:W3CDTF">2023-06-20T15:17:50Z</dcterms:modified>
</cp:coreProperties>
</file>