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cial Statements\2022-23\Forms for web site\"/>
    </mc:Choice>
  </mc:AlternateContent>
  <xr:revisionPtr revIDLastSave="0" documentId="14_{764D2984-7A2A-4AC5-86A4-6A2198AA91A2}" xr6:coauthVersionLast="36" xr6:coauthVersionMax="36" xr10:uidLastSave="{00000000-0000-0000-0000-000000000000}"/>
  <bookViews>
    <workbookView xWindow="120" yWindow="108" windowWidth="12120" windowHeight="8772" tabRatio="723" activeTab="2" xr2:uid="{00000000-000D-0000-FFFF-FFFF00000000}"/>
  </bookViews>
  <sheets>
    <sheet name="Beg Liab-STF" sheetId="12" r:id="rId1"/>
    <sheet name="Detail Payout" sheetId="13" r:id="rId2"/>
    <sheet name="BOMS Leave Liability Report" sheetId="14" r:id="rId3"/>
    <sheet name="Trial Balance for Review" sheetId="15" r:id="rId4"/>
    <sheet name="Boms Changes" sheetId="11" state="hidden" r:id="rId5"/>
  </sheets>
  <definedNames>
    <definedName name="compensated_absences">#REF!</definedName>
    <definedName name="_xlnm.Print_Area" localSheetId="4">'Boms Changes'!$A$1:$D$2</definedName>
  </definedNames>
  <calcPr calcId="191029"/>
</workbook>
</file>

<file path=xl/calcChain.xml><?xml version="1.0" encoding="utf-8"?>
<calcChain xmlns="http://schemas.openxmlformats.org/spreadsheetml/2006/main">
  <c r="C12" i="12" l="1"/>
  <c r="D12" i="12"/>
  <c r="B3" i="12" l="1"/>
  <c r="F1" i="12" l="1"/>
  <c r="E1" i="12"/>
  <c r="A9" i="12" l="1"/>
  <c r="B12" i="11" l="1"/>
  <c r="B18" i="11"/>
  <c r="B20" i="11"/>
</calcChain>
</file>

<file path=xl/sharedStrings.xml><?xml version="1.0" encoding="utf-8"?>
<sst xmlns="http://schemas.openxmlformats.org/spreadsheetml/2006/main" count="192" uniqueCount="61">
  <si>
    <t>Additions (Earned)</t>
  </si>
  <si>
    <t xml:space="preserve">Deletions (Used) </t>
  </si>
  <si>
    <t>Amount Due Within 1 Year (GL 38600)</t>
  </si>
  <si>
    <t>Cost of Leave Earned</t>
  </si>
  <si>
    <t>Less 60 day Payout</t>
  </si>
  <si>
    <t>SFRS Long Term Liability Report</t>
  </si>
  <si>
    <t>Less Ending Comp Absence Liability</t>
  </si>
  <si>
    <t>Long Term Additions Earned</t>
  </si>
  <si>
    <t>Audited Ending Balance</t>
  </si>
  <si>
    <t>Additions Earned (60 Day Leave Payout)</t>
  </si>
  <si>
    <t>Deletions (SFRS Long Term Liability Report)</t>
  </si>
  <si>
    <t>General Revenue 10-1</t>
  </si>
  <si>
    <t>Long Term 90-9</t>
  </si>
  <si>
    <t>BOMS Workbook</t>
  </si>
  <si>
    <t xml:space="preserve">Fund Number: </t>
  </si>
  <si>
    <t>JRO</t>
  </si>
  <si>
    <t>EARNING CODE</t>
  </si>
  <si>
    <t>Sum of HOURS (ADJ FOR QTR HOUR)</t>
  </si>
  <si>
    <t>Sum of TOTAL COST</t>
  </si>
  <si>
    <t xml:space="preserve">9108 - ANNUAL LEAVE PAID                       </t>
  </si>
  <si>
    <t xml:space="preserve">9123 - SICK LEAVE PAID                         </t>
  </si>
  <si>
    <t xml:space="preserve">9161 - REG COMP IN LIEU OF OVERTIME  </t>
  </si>
  <si>
    <t>Note from Financial Services: Please use totals in yellow highlighted column to complete your BOMS report</t>
  </si>
  <si>
    <t>Entity</t>
  </si>
  <si>
    <t>TOTAL  COMPENSATED ABSENCES LIABILITY BEGINNING BALANCE</t>
  </si>
  <si>
    <t>60-DAY OPERATING FUND BEGINNING          BALANCE</t>
  </si>
  <si>
    <t>LONG TERM       DEBT ACCOUNT BEGINNING BALANCE</t>
  </si>
  <si>
    <t>LAST NAME</t>
  </si>
  <si>
    <t>FIRST NAME</t>
  </si>
  <si>
    <t>WARRANT DATE</t>
  </si>
  <si>
    <t>WARRANT NUMBER</t>
  </si>
  <si>
    <t>RATE</t>
  </si>
  <si>
    <t>HOURS (ADJ FOR QTR HOUR)</t>
  </si>
  <si>
    <t>GROSS</t>
  </si>
  <si>
    <t>EMPLOYER COST</t>
  </si>
  <si>
    <t>TOTAL COST</t>
  </si>
  <si>
    <t>IW DATE</t>
  </si>
  <si>
    <t>ADJUSTMENT</t>
  </si>
  <si>
    <t>SE QUENCE</t>
  </si>
  <si>
    <t>JAC</t>
  </si>
  <si>
    <t>FY</t>
  </si>
  <si>
    <t xml:space="preserve">
SHORT-TERM FACTOR</t>
  </si>
  <si>
    <t xml:space="preserve">This form will be completed by  JAC </t>
  </si>
  <si>
    <t>Total</t>
  </si>
  <si>
    <t>9123 - SICK LEAVE PAID</t>
  </si>
  <si>
    <t>2022-06-23 09:37:15.700000</t>
  </si>
  <si>
    <t>1</t>
  </si>
  <si>
    <t>2021-08-03 14:13:37.400000</t>
  </si>
  <si>
    <t>2022-02-24 15:29:31.000000</t>
  </si>
  <si>
    <t/>
  </si>
  <si>
    <t>9108 - ANNUAL LEAVE PAID</t>
  </si>
  <si>
    <t>2022-02-18 10:25:14.000000</t>
  </si>
  <si>
    <t>2021-10-14 11:47:13.200000</t>
  </si>
  <si>
    <t>2021-07-14 11:01:44.400000</t>
  </si>
  <si>
    <t>2</t>
  </si>
  <si>
    <t>2021-09-16 09:00:45.000000</t>
  </si>
  <si>
    <t>2021-07-01 08:28:02.000000</t>
  </si>
  <si>
    <t>xxx</t>
  </si>
  <si>
    <t>xxxxxxxxx</t>
  </si>
  <si>
    <t>xxxxxxx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</si>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</sst>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[$$]#,##0.00_);\([$$]#,##0.00\)"/>
    <numFmt numFmtId="166" formatCode="mm/dd/yy;@"/>
    <numFmt numFmtId="167" formatCode="dd\-mmm\-yy"/>
    <numFmt numFmtId="168" formatCode="0.000%"/>
  </numFmts>
  <fonts count="4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2"/>
      <color indexed="62"/>
      <name val="Arial"/>
      <family val="2"/>
    </font>
    <font>
      <sz val="12"/>
      <color indexed="10"/>
      <name val="Arial"/>
      <family val="2"/>
    </font>
    <font>
      <sz val="12"/>
      <color indexed="19"/>
      <name val="Arial"/>
      <family val="2"/>
    </font>
    <font>
      <b/>
      <sz val="12"/>
      <color indexed="63"/>
      <name val="Arial"/>
      <family val="2"/>
    </font>
    <font>
      <b/>
      <sz val="18"/>
      <color indexed="62"/>
      <name val="Cambria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u/>
      <sz val="10"/>
      <color theme="1"/>
      <name val="Arial"/>
      <family val="2"/>
    </font>
    <font>
      <i/>
      <sz val="12"/>
      <name val="Arial"/>
      <family val="2"/>
    </font>
    <font>
      <sz val="1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8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79998168889431442"/>
      </top>
      <bottom style="double">
        <color indexed="64"/>
      </bottom>
      <diagonal/>
    </border>
  </borders>
  <cellStyleXfs count="90">
    <xf numFmtId="0" fontId="0" fillId="0" borderId="0"/>
    <xf numFmtId="0" fontId="20" fillId="3" borderId="0" applyNumberFormat="0" applyBorder="0" applyAlignment="0" applyProtection="0"/>
    <xf numFmtId="0" fontId="4" fillId="2" borderId="0" applyNumberFormat="0" applyBorder="0" applyAlignment="0" applyProtection="0"/>
    <xf numFmtId="0" fontId="20" fillId="5" borderId="0" applyNumberFormat="0" applyBorder="0" applyAlignment="0" applyProtection="0"/>
    <xf numFmtId="0" fontId="4" fillId="4" borderId="0" applyNumberFormat="0" applyBorder="0" applyAlignment="0" applyProtection="0"/>
    <xf numFmtId="0" fontId="20" fillId="7" borderId="0" applyNumberFormat="0" applyBorder="0" applyAlignment="0" applyProtection="0"/>
    <xf numFmtId="0" fontId="4" fillId="6" borderId="0" applyNumberFormat="0" applyBorder="0" applyAlignment="0" applyProtection="0"/>
    <xf numFmtId="0" fontId="20" fillId="9" borderId="0" applyNumberFormat="0" applyBorder="0" applyAlignment="0" applyProtection="0"/>
    <xf numFmtId="0" fontId="4" fillId="8" borderId="0" applyNumberFormat="0" applyBorder="0" applyAlignment="0" applyProtection="0"/>
    <xf numFmtId="0" fontId="20" fillId="10" borderId="0" applyNumberFormat="0" applyBorder="0" applyAlignment="0" applyProtection="0"/>
    <xf numFmtId="0" fontId="4" fillId="10" borderId="0" applyNumberFormat="0" applyBorder="0" applyAlignment="0" applyProtection="0"/>
    <xf numFmtId="0" fontId="20" fillId="8" borderId="0" applyNumberFormat="0" applyBorder="0" applyAlignment="0" applyProtection="0"/>
    <xf numFmtId="0" fontId="4" fillId="6" borderId="0" applyNumberFormat="0" applyBorder="0" applyAlignment="0" applyProtection="0"/>
    <xf numFmtId="0" fontId="20" fillId="2" borderId="0" applyNumberFormat="0" applyBorder="0" applyAlignment="0" applyProtection="0"/>
    <xf numFmtId="0" fontId="4" fillId="10" borderId="0" applyNumberFormat="0" applyBorder="0" applyAlignment="0" applyProtection="0"/>
    <xf numFmtId="0" fontId="20" fillId="4" borderId="0" applyNumberFormat="0" applyBorder="0" applyAlignment="0" applyProtection="0"/>
    <xf numFmtId="0" fontId="4" fillId="4" borderId="0" applyNumberFormat="0" applyBorder="0" applyAlignment="0" applyProtection="0"/>
    <xf numFmtId="0" fontId="20" fillId="12" borderId="0" applyNumberFormat="0" applyBorder="0" applyAlignment="0" applyProtection="0"/>
    <xf numFmtId="0" fontId="4" fillId="11" borderId="0" applyNumberFormat="0" applyBorder="0" applyAlignment="0" applyProtection="0"/>
    <xf numFmtId="0" fontId="20" fillId="9" borderId="0" applyNumberFormat="0" applyBorder="0" applyAlignment="0" applyProtection="0"/>
    <xf numFmtId="0" fontId="4" fillId="5" borderId="0" applyNumberFormat="0" applyBorder="0" applyAlignment="0" applyProtection="0"/>
    <xf numFmtId="0" fontId="20" fillId="2" borderId="0" applyNumberFormat="0" applyBorder="0" applyAlignment="0" applyProtection="0"/>
    <xf numFmtId="0" fontId="4" fillId="10" borderId="0" applyNumberFormat="0" applyBorder="0" applyAlignment="0" applyProtection="0"/>
    <xf numFmtId="0" fontId="20" fillId="13" borderId="0" applyNumberFormat="0" applyBorder="0" applyAlignment="0" applyProtection="0"/>
    <xf numFmtId="0" fontId="4" fillId="6" borderId="0" applyNumberFormat="0" applyBorder="0" applyAlignment="0" applyProtection="0"/>
    <xf numFmtId="0" fontId="21" fillId="14" borderId="0" applyNumberFormat="0" applyBorder="0" applyAlignment="0" applyProtection="0"/>
    <xf numFmtId="0" fontId="5" fillId="10" borderId="0" applyNumberFormat="0" applyBorder="0" applyAlignment="0" applyProtection="0"/>
    <xf numFmtId="0" fontId="21" fillId="4" borderId="0" applyNumberFormat="0" applyBorder="0" applyAlignment="0" applyProtection="0"/>
    <xf numFmtId="0" fontId="5" fillId="15" borderId="0" applyNumberFormat="0" applyBorder="0" applyAlignment="0" applyProtection="0"/>
    <xf numFmtId="0" fontId="21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6" borderId="0" applyNumberFormat="0" applyBorder="0" applyAlignment="0" applyProtection="0"/>
    <xf numFmtId="0" fontId="5" fillId="5" borderId="0" applyNumberFormat="0" applyBorder="0" applyAlignment="0" applyProtection="0"/>
    <xf numFmtId="0" fontId="21" fillId="17" borderId="0" applyNumberFormat="0" applyBorder="0" applyAlignment="0" applyProtection="0"/>
    <xf numFmtId="0" fontId="5" fillId="10" borderId="0" applyNumberFormat="0" applyBorder="0" applyAlignment="0" applyProtection="0"/>
    <xf numFmtId="0" fontId="21" fillId="18" borderId="0" applyNumberFormat="0" applyBorder="0" applyAlignment="0" applyProtection="0"/>
    <xf numFmtId="0" fontId="5" fillId="4" borderId="0" applyNumberFormat="0" applyBorder="0" applyAlignment="0" applyProtection="0"/>
    <xf numFmtId="0" fontId="21" fillId="20" borderId="0" applyNumberFormat="0" applyBorder="0" applyAlignment="0" applyProtection="0"/>
    <xf numFmtId="0" fontId="5" fillId="19" borderId="0" applyNumberFormat="0" applyBorder="0" applyAlignment="0" applyProtection="0"/>
    <xf numFmtId="0" fontId="21" fillId="21" borderId="0" applyNumberFormat="0" applyBorder="0" applyAlignment="0" applyProtection="0"/>
    <xf numFmtId="0" fontId="5" fillId="15" borderId="0" applyNumberFormat="0" applyBorder="0" applyAlignment="0" applyProtection="0"/>
    <xf numFmtId="0" fontId="21" fillId="22" borderId="0" applyNumberFormat="0" applyBorder="0" applyAlignment="0" applyProtection="0"/>
    <xf numFmtId="0" fontId="5" fillId="13" borderId="0" applyNumberFormat="0" applyBorder="0" applyAlignment="0" applyProtection="0"/>
    <xf numFmtId="0" fontId="21" fillId="16" borderId="0" applyNumberFormat="0" applyBorder="0" applyAlignment="0" applyProtection="0"/>
    <xf numFmtId="0" fontId="5" fillId="23" borderId="0" applyNumberFormat="0" applyBorder="0" applyAlignment="0" applyProtection="0"/>
    <xf numFmtId="0" fontId="21" fillId="17" borderId="0" applyNumberFormat="0" applyBorder="0" applyAlignment="0" applyProtection="0"/>
    <xf numFmtId="0" fontId="5" fillId="17" borderId="0" applyNumberFormat="0" applyBorder="0" applyAlignment="0" applyProtection="0"/>
    <xf numFmtId="0" fontId="21" fillId="15" borderId="0" applyNumberFormat="0" applyBorder="0" applyAlignment="0" applyProtection="0"/>
    <xf numFmtId="0" fontId="5" fillId="21" borderId="0" applyNumberFormat="0" applyBorder="0" applyAlignment="0" applyProtection="0"/>
    <xf numFmtId="0" fontId="22" fillId="5" borderId="0" applyNumberFormat="0" applyBorder="0" applyAlignment="0" applyProtection="0"/>
    <xf numFmtId="0" fontId="6" fillId="9" borderId="0" applyNumberFormat="0" applyBorder="0" applyAlignment="0" applyProtection="0"/>
    <xf numFmtId="0" fontId="23" fillId="25" borderId="1" applyNumberFormat="0" applyAlignment="0" applyProtection="0"/>
    <xf numFmtId="0" fontId="7" fillId="24" borderId="1" applyNumberFormat="0" applyAlignment="0" applyProtection="0"/>
    <xf numFmtId="0" fontId="24" fillId="26" borderId="2" applyNumberFormat="0" applyAlignment="0" applyProtection="0"/>
    <xf numFmtId="0" fontId="8" fillId="26" borderId="2" applyNumberFormat="0" applyAlignment="0" applyProtection="0"/>
    <xf numFmtId="0" fontId="2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10" fillId="10" borderId="0" applyNumberFormat="0" applyBorder="0" applyAlignment="0" applyProtection="0"/>
    <xf numFmtId="0" fontId="27" fillId="0" borderId="4" applyNumberFormat="0" applyFill="0" applyAlignment="0" applyProtection="0"/>
    <xf numFmtId="0" fontId="11" fillId="0" borderId="3" applyNumberFormat="0" applyFill="0" applyAlignment="0" applyProtection="0"/>
    <xf numFmtId="0" fontId="28" fillId="0" borderId="6" applyNumberFormat="0" applyFill="0" applyAlignment="0" applyProtection="0"/>
    <xf numFmtId="0" fontId="12" fillId="0" borderId="5" applyNumberFormat="0" applyFill="0" applyAlignment="0" applyProtection="0"/>
    <xf numFmtId="0" fontId="29" fillId="0" borderId="8" applyNumberFormat="0" applyFill="0" applyAlignment="0" applyProtection="0"/>
    <xf numFmtId="0" fontId="13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0" fillId="8" borderId="1" applyNumberFormat="0" applyAlignment="0" applyProtection="0"/>
    <xf numFmtId="0" fontId="14" fillId="11" borderId="1" applyNumberFormat="0" applyAlignment="0" applyProtection="0"/>
    <xf numFmtId="0" fontId="31" fillId="0" borderId="10" applyNumberFormat="0" applyFill="0" applyAlignment="0" applyProtection="0"/>
    <xf numFmtId="0" fontId="15" fillId="0" borderId="9" applyNumberFormat="0" applyFill="0" applyAlignment="0" applyProtection="0"/>
    <xf numFmtId="0" fontId="32" fillId="11" borderId="0" applyNumberFormat="0" applyBorder="0" applyAlignment="0" applyProtection="0"/>
    <xf numFmtId="0" fontId="16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8" fillId="0" borderId="0"/>
    <xf numFmtId="165" fontId="1" fillId="0" borderId="0"/>
    <xf numFmtId="165" fontId="1" fillId="0" borderId="0"/>
    <xf numFmtId="0" fontId="1" fillId="6" borderId="11" applyNumberFormat="0" applyFont="0" applyAlignment="0" applyProtection="0"/>
    <xf numFmtId="0" fontId="33" fillId="25" borderId="12" applyNumberFormat="0" applyAlignment="0" applyProtection="0"/>
    <xf numFmtId="0" fontId="17" fillId="24" borderId="12" applyNumberFormat="0" applyAlignment="0" applyProtection="0"/>
    <xf numFmtId="0" fontId="3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19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/>
    <xf numFmtId="0" fontId="41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Protection="1"/>
    <xf numFmtId="0" fontId="3" fillId="0" borderId="0" xfId="0" applyFont="1" applyFill="1" applyBorder="1"/>
    <xf numFmtId="0" fontId="3" fillId="0" borderId="0" xfId="0" applyFont="1" applyAlignment="1" applyProtection="1">
      <alignment horizontal="center"/>
    </xf>
    <xf numFmtId="44" fontId="3" fillId="0" borderId="0" xfId="0" applyNumberFormat="1" applyFont="1" applyProtection="1"/>
    <xf numFmtId="0" fontId="3" fillId="0" borderId="0" xfId="0" applyFont="1" applyFill="1" applyProtection="1"/>
    <xf numFmtId="0" fontId="3" fillId="0" borderId="0" xfId="0" applyFont="1" applyFill="1"/>
    <xf numFmtId="44" fontId="3" fillId="0" borderId="0" xfId="0" applyNumberFormat="1" applyFont="1"/>
    <xf numFmtId="0" fontId="2" fillId="0" borderId="0" xfId="0" applyFont="1" applyAlignment="1" applyProtection="1"/>
    <xf numFmtId="0" fontId="3" fillId="0" borderId="0" xfId="0" applyFont="1" applyAlignment="1" applyProtection="1"/>
    <xf numFmtId="44" fontId="3" fillId="0" borderId="0" xfId="0" applyNumberFormat="1" applyFont="1" applyBorder="1"/>
    <xf numFmtId="0" fontId="3" fillId="0" borderId="0" xfId="0" applyFont="1" applyBorder="1" applyAlignment="1" applyProtection="1">
      <alignment horizontal="left"/>
    </xf>
    <xf numFmtId="0" fontId="3" fillId="0" borderId="15" xfId="0" applyFont="1" applyBorder="1"/>
    <xf numFmtId="44" fontId="3" fillId="0" borderId="16" xfId="0" applyNumberFormat="1" applyFont="1" applyBorder="1"/>
    <xf numFmtId="44" fontId="3" fillId="0" borderId="0" xfId="0" applyNumberFormat="1" applyFont="1" applyBorder="1" applyProtection="1"/>
    <xf numFmtId="0" fontId="3" fillId="0" borderId="15" xfId="0" applyFont="1" applyBorder="1" applyAlignment="1" applyProtection="1">
      <alignment horizontal="left"/>
    </xf>
    <xf numFmtId="44" fontId="3" fillId="0" borderId="16" xfId="0" applyNumberFormat="1" applyFont="1" applyBorder="1" applyProtection="1"/>
    <xf numFmtId="0" fontId="1" fillId="0" borderId="19" xfId="73" applyFont="1" applyBorder="1" applyAlignment="1">
      <alignment horizontal="left"/>
    </xf>
    <xf numFmtId="44" fontId="1" fillId="0" borderId="20" xfId="73" applyNumberFormat="1" applyFont="1" applyBorder="1"/>
    <xf numFmtId="0" fontId="1" fillId="0" borderId="0" xfId="73" applyFont="1"/>
    <xf numFmtId="0" fontId="1" fillId="0" borderId="0" xfId="0" applyFont="1"/>
    <xf numFmtId="0" fontId="39" fillId="29" borderId="21" xfId="73" applyNumberFormat="1" applyFont="1" applyFill="1" applyBorder="1" applyAlignment="1" applyProtection="1">
      <alignment wrapText="1"/>
      <protection locked="0"/>
    </xf>
    <xf numFmtId="4" fontId="39" fillId="29" borderId="22" xfId="73" applyNumberFormat="1" applyFont="1" applyFill="1" applyBorder="1" applyAlignment="1" applyProtection="1">
      <alignment horizontal="center" wrapText="1"/>
      <protection locked="0"/>
    </xf>
    <xf numFmtId="4" fontId="39" fillId="29" borderId="23" xfId="73" applyNumberFormat="1" applyFont="1" applyFill="1" applyBorder="1" applyAlignment="1" applyProtection="1">
      <alignment horizontal="center" wrapText="1"/>
      <protection locked="0"/>
    </xf>
    <xf numFmtId="164" fontId="39" fillId="29" borderId="21" xfId="73" applyNumberFormat="1" applyFont="1" applyFill="1" applyBorder="1" applyAlignment="1" applyProtection="1">
      <alignment horizontal="center" wrapText="1"/>
      <protection locked="0"/>
    </xf>
    <xf numFmtId="0" fontId="1" fillId="28" borderId="0" xfId="73" applyFont="1" applyFill="1"/>
    <xf numFmtId="0" fontId="40" fillId="27" borderId="18" xfId="73" applyFont="1" applyFill="1" applyBorder="1"/>
    <xf numFmtId="0" fontId="40" fillId="27" borderId="18" xfId="73" applyFont="1" applyFill="1" applyBorder="1" applyAlignment="1">
      <alignment horizontal="center" wrapText="1"/>
    </xf>
    <xf numFmtId="0" fontId="41" fillId="0" borderId="24" xfId="73" applyNumberFormat="1" applyFont="1" applyFill="1" applyBorder="1" applyAlignment="1" applyProtection="1">
      <protection locked="0"/>
    </xf>
    <xf numFmtId="4" fontId="1" fillId="28" borderId="25" xfId="73" applyNumberFormat="1" applyFont="1" applyFill="1" applyBorder="1"/>
    <xf numFmtId="4" fontId="1" fillId="0" borderId="18" xfId="73" applyNumberFormat="1" applyFont="1" applyBorder="1"/>
    <xf numFmtId="0" fontId="42" fillId="0" borderId="0" xfId="73" applyFont="1"/>
    <xf numFmtId="0" fontId="43" fillId="28" borderId="0" xfId="73" applyFont="1" applyFill="1" applyAlignment="1"/>
    <xf numFmtId="0" fontId="1" fillId="0" borderId="0" xfId="73" applyFont="1" applyFill="1"/>
    <xf numFmtId="49" fontId="39" fillId="30" borderId="21" xfId="88" applyNumberFormat="1" applyFont="1" applyFill="1" applyBorder="1" applyAlignment="1">
      <alignment horizontal="center" wrapText="1"/>
    </xf>
    <xf numFmtId="0" fontId="39" fillId="30" borderId="21" xfId="88" applyFont="1" applyFill="1" applyBorder="1" applyAlignment="1">
      <alignment horizontal="center" wrapText="1"/>
    </xf>
    <xf numFmtId="166" fontId="39" fillId="30" borderId="21" xfId="88" applyNumberFormat="1" applyFont="1" applyFill="1" applyBorder="1" applyAlignment="1">
      <alignment horizontal="center" wrapText="1"/>
    </xf>
    <xf numFmtId="43" fontId="39" fillId="30" borderId="21" xfId="88" applyNumberFormat="1" applyFont="1" applyFill="1" applyBorder="1" applyAlignment="1">
      <alignment horizontal="center" wrapText="1"/>
    </xf>
    <xf numFmtId="0" fontId="20" fillId="0" borderId="11" xfId="89" applyFont="1" applyFill="1" applyBorder="1" applyAlignment="1">
      <alignment wrapText="1"/>
    </xf>
    <xf numFmtId="166" fontId="20" fillId="0" borderId="11" xfId="89" applyNumberFormat="1" applyFont="1" applyFill="1" applyBorder="1" applyAlignment="1">
      <alignment horizontal="right" wrapText="1"/>
    </xf>
    <xf numFmtId="0" fontId="20" fillId="0" borderId="11" xfId="89" applyFont="1" applyFill="1" applyBorder="1" applyAlignment="1">
      <alignment horizontal="right" wrapText="1"/>
    </xf>
    <xf numFmtId="0" fontId="0" fillId="0" borderId="0" xfId="0" applyFill="1"/>
    <xf numFmtId="49" fontId="39" fillId="29" borderId="21" xfId="73" applyNumberFormat="1" applyFont="1" applyFill="1" applyBorder="1" applyAlignment="1" applyProtection="1">
      <alignment horizontal="center" wrapText="1"/>
      <protection locked="0"/>
    </xf>
    <xf numFmtId="0" fontId="39" fillId="29" borderId="21" xfId="73" applyNumberFormat="1" applyFont="1" applyFill="1" applyBorder="1" applyAlignment="1" applyProtection="1">
      <alignment horizontal="center" wrapText="1"/>
      <protection locked="0"/>
    </xf>
    <xf numFmtId="167" fontId="20" fillId="0" borderId="11" xfId="89" applyNumberFormat="1" applyFont="1" applyFill="1" applyBorder="1" applyAlignment="1">
      <alignment horizontal="right" wrapText="1"/>
    </xf>
    <xf numFmtId="4" fontId="39" fillId="30" borderId="21" xfId="88" applyNumberFormat="1" applyFont="1" applyFill="1" applyBorder="1" applyAlignment="1">
      <alignment horizontal="center" wrapText="1"/>
    </xf>
    <xf numFmtId="4" fontId="20" fillId="0" borderId="11" xfId="89" applyNumberFormat="1" applyFont="1" applyFill="1" applyBorder="1" applyAlignment="1">
      <alignment horizontal="right" wrapText="1"/>
    </xf>
    <xf numFmtId="4" fontId="0" fillId="0" borderId="0" xfId="0" applyNumberFormat="1"/>
    <xf numFmtId="4" fontId="0" fillId="28" borderId="20" xfId="0" applyNumberFormat="1" applyFont="1" applyFill="1" applyBorder="1"/>
    <xf numFmtId="44" fontId="0" fillId="28" borderId="20" xfId="0" applyNumberFormat="1" applyFont="1" applyFill="1" applyBorder="1"/>
    <xf numFmtId="4" fontId="1" fillId="0" borderId="0" xfId="73" applyNumberFormat="1" applyFont="1"/>
    <xf numFmtId="168" fontId="1" fillId="28" borderId="26" xfId="0" applyNumberFormat="1" applyFont="1" applyFill="1" applyBorder="1" applyAlignment="1" applyProtection="1">
      <alignment horizontal="right"/>
      <protection locked="0"/>
    </xf>
    <xf numFmtId="4" fontId="0" fillId="28" borderId="27" xfId="0" applyNumberFormat="1" applyFont="1" applyFill="1" applyBorder="1"/>
    <xf numFmtId="44" fontId="0" fillId="28" borderId="27" xfId="0" applyNumberFormat="1" applyFont="1" applyFill="1" applyBorder="1"/>
    <xf numFmtId="0" fontId="37" fillId="0" borderId="17" xfId="0" applyFont="1" applyBorder="1" applyAlignment="1" applyProtection="1">
      <alignment horizontal="center"/>
    </xf>
    <xf numFmtId="0" fontId="37" fillId="0" borderId="17" xfId="73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</xf>
    <xf numFmtId="0" fontId="44" fillId="31" borderId="0" xfId="0" applyFont="1" applyFill="1" applyAlignment="1">
      <alignment horizontal="center"/>
    </xf>
  </cellXfs>
  <cellStyles count="90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Explanatory Text 2" xfId="55" xr:uid="{00000000-0005-0000-0000-000036000000}"/>
    <cellStyle name="Explanatory Text 3" xfId="56" xr:uid="{00000000-0005-0000-0000-000037000000}"/>
    <cellStyle name="Good 2" xfId="57" xr:uid="{00000000-0005-0000-0000-000038000000}"/>
    <cellStyle name="Good 3" xfId="58" xr:uid="{00000000-0005-0000-0000-000039000000}"/>
    <cellStyle name="Heading 1 2" xfId="59" xr:uid="{00000000-0005-0000-0000-00003A000000}"/>
    <cellStyle name="Heading 1 3" xfId="60" xr:uid="{00000000-0005-0000-0000-00003B000000}"/>
    <cellStyle name="Heading 2 2" xfId="61" xr:uid="{00000000-0005-0000-0000-00003C000000}"/>
    <cellStyle name="Heading 2 3" xfId="62" xr:uid="{00000000-0005-0000-0000-00003D000000}"/>
    <cellStyle name="Heading 3 2" xfId="63" xr:uid="{00000000-0005-0000-0000-00003E000000}"/>
    <cellStyle name="Heading 3 3" xfId="64" xr:uid="{00000000-0005-0000-0000-00003F000000}"/>
    <cellStyle name="Heading 4 2" xfId="65" xr:uid="{00000000-0005-0000-0000-000040000000}"/>
    <cellStyle name="Heading 4 3" xfId="66" xr:uid="{00000000-0005-0000-0000-000041000000}"/>
    <cellStyle name="Input 2" xfId="67" xr:uid="{00000000-0005-0000-0000-000042000000}"/>
    <cellStyle name="Input 3" xfId="68" xr:uid="{00000000-0005-0000-0000-000043000000}"/>
    <cellStyle name="Linked Cell 2" xfId="69" xr:uid="{00000000-0005-0000-0000-000044000000}"/>
    <cellStyle name="Linked Cell 3" xfId="70" xr:uid="{00000000-0005-0000-0000-000045000000}"/>
    <cellStyle name="Neutral 2" xfId="71" xr:uid="{00000000-0005-0000-0000-000046000000}"/>
    <cellStyle name="Neutral 3" xfId="72" xr:uid="{00000000-0005-0000-0000-000047000000}"/>
    <cellStyle name="Normal" xfId="0" builtinId="0"/>
    <cellStyle name="Normal 2" xfId="73" xr:uid="{00000000-0005-0000-0000-000049000000}"/>
    <cellStyle name="Normal 3" xfId="74" xr:uid="{00000000-0005-0000-0000-00004A000000}"/>
    <cellStyle name="Normal 3 2" xfId="75" xr:uid="{00000000-0005-0000-0000-00004B000000}"/>
    <cellStyle name="Normal 4" xfId="76" xr:uid="{00000000-0005-0000-0000-00004C000000}"/>
    <cellStyle name="Normal 5" xfId="77" xr:uid="{00000000-0005-0000-0000-00004D000000}"/>
    <cellStyle name="Normal 5 2" xfId="78" xr:uid="{00000000-0005-0000-0000-00004E000000}"/>
    <cellStyle name="Normal_Detail Table" xfId="89" xr:uid="{00000000-0005-0000-0000-00004F000000}"/>
    <cellStyle name="Normal_Leave Payouts from Earning Code" xfId="88" xr:uid="{00000000-0005-0000-0000-000050000000}"/>
    <cellStyle name="Note 2" xfId="79" xr:uid="{00000000-0005-0000-0000-000051000000}"/>
    <cellStyle name="Output 2" xfId="80" xr:uid="{00000000-0005-0000-0000-000052000000}"/>
    <cellStyle name="Output 3" xfId="81" xr:uid="{00000000-0005-0000-0000-000053000000}"/>
    <cellStyle name="Title 2" xfId="82" xr:uid="{00000000-0005-0000-0000-000054000000}"/>
    <cellStyle name="Title 3" xfId="83" xr:uid="{00000000-0005-0000-0000-000055000000}"/>
    <cellStyle name="Total 2" xfId="84" xr:uid="{00000000-0005-0000-0000-000056000000}"/>
    <cellStyle name="Total 3" xfId="85" xr:uid="{00000000-0005-0000-0000-000057000000}"/>
    <cellStyle name="Warning Text 2" xfId="86" xr:uid="{00000000-0005-0000-0000-000058000000}"/>
    <cellStyle name="Warning Text 3" xfId="87" xr:uid="{00000000-0005-0000-0000-00005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487119</xdr:colOff>
      <xdr:row>39</xdr:row>
      <xdr:rowOff>101892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159D09-1525-4F63-B9F9-9A66CD168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31119" cy="6639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68580</xdr:rowOff>
    </xdr:from>
    <xdr:to>
      <xdr:col>15</xdr:col>
      <xdr:colOff>365167</xdr:colOff>
      <xdr:row>67</xdr:row>
      <xdr:rowOff>144453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E04E6D-9C23-4565-8235-7DE34D7E2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68580"/>
          <a:ext cx="9402487" cy="11307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workbookViewId="0">
      <selection activeCell="A2" sqref="A2"/>
    </sheetView>
  </sheetViews>
  <sheetFormatPr defaultColWidth="9.109375" defaultRowHeight="13.2" x14ac:dyDescent="0.25"/>
  <cols>
    <col min="1" max="1" width="8.44140625" style="21" customWidth="1"/>
    <col min="2" max="2" width="37.6640625" style="21" customWidth="1"/>
    <col min="3" max="3" width="13.88671875" style="21" customWidth="1"/>
    <col min="4" max="4" width="15.6640625" style="21" customWidth="1"/>
    <col min="5" max="5" width="14.44140625" style="21" customWidth="1"/>
    <col min="6" max="6" width="13.33203125" style="21" customWidth="1"/>
    <col min="7" max="7" width="13.44140625" style="21" customWidth="1"/>
    <col min="8" max="16384" width="9.109375" style="21"/>
  </cols>
  <sheetData>
    <row r="1" spans="1:7" x14ac:dyDescent="0.25">
      <c r="D1" s="44" t="s">
        <v>40</v>
      </c>
      <c r="E1" s="45">
        <f ca="1">YEAR(TODAY())-2</f>
        <v>2021</v>
      </c>
      <c r="F1" s="45">
        <f ca="1">YEAR(TODAY())-1</f>
        <v>2022</v>
      </c>
    </row>
    <row r="2" spans="1:7" ht="66" x14ac:dyDescent="0.25">
      <c r="A2" s="23" t="s">
        <v>23</v>
      </c>
      <c r="B2" s="24" t="s">
        <v>24</v>
      </c>
      <c r="C2" s="25" t="s">
        <v>25</v>
      </c>
      <c r="D2" s="25" t="s">
        <v>26</v>
      </c>
      <c r="E2" s="26" t="s">
        <v>41</v>
      </c>
      <c r="F2" s="26" t="s">
        <v>41</v>
      </c>
    </row>
    <row r="3" spans="1:7" x14ac:dyDescent="0.25">
      <c r="A3" s="30" t="s">
        <v>39</v>
      </c>
      <c r="B3" s="31">
        <f>C3+D3</f>
        <v>949023.48</v>
      </c>
      <c r="C3" s="32">
        <v>47647.31</v>
      </c>
      <c r="D3" s="32">
        <v>901376.17</v>
      </c>
      <c r="E3" s="53">
        <v>0.34489999999999998</v>
      </c>
      <c r="F3" s="53">
        <v>0.26321</v>
      </c>
    </row>
    <row r="5" spans="1:7" s="35" customFormat="1" ht="29.25" customHeight="1" x14ac:dyDescent="0.3">
      <c r="A5" s="34" t="s">
        <v>22</v>
      </c>
      <c r="B5" s="27"/>
      <c r="C5" s="27"/>
      <c r="D5" s="27"/>
      <c r="E5" s="27"/>
      <c r="F5" s="27"/>
      <c r="G5" s="27"/>
    </row>
    <row r="7" spans="1:7" x14ac:dyDescent="0.25">
      <c r="B7" s="33"/>
    </row>
    <row r="8" spans="1:7" ht="39.6" x14ac:dyDescent="0.25">
      <c r="A8" s="28" t="s">
        <v>15</v>
      </c>
      <c r="B8" s="29" t="s">
        <v>16</v>
      </c>
      <c r="C8" s="29" t="s">
        <v>17</v>
      </c>
      <c r="D8" s="29" t="s">
        <v>18</v>
      </c>
    </row>
    <row r="9" spans="1:7" x14ac:dyDescent="0.25">
      <c r="A9" s="19" t="str">
        <f>A3</f>
        <v>JAC</v>
      </c>
      <c r="B9" s="22" t="s">
        <v>19</v>
      </c>
      <c r="C9" s="50">
        <v>919.5</v>
      </c>
      <c r="D9" s="51">
        <v>30266.74</v>
      </c>
      <c r="E9" s="20"/>
    </row>
    <row r="10" spans="1:7" x14ac:dyDescent="0.25">
      <c r="B10" s="22" t="s">
        <v>20</v>
      </c>
      <c r="C10" s="50">
        <v>816.75</v>
      </c>
      <c r="D10" s="51">
        <v>20917.07</v>
      </c>
      <c r="E10" s="20"/>
    </row>
    <row r="11" spans="1:7" ht="13.8" thickBot="1" x14ac:dyDescent="0.3">
      <c r="B11" s="22" t="s">
        <v>21</v>
      </c>
      <c r="C11" s="54"/>
      <c r="D11" s="55"/>
    </row>
    <row r="12" spans="1:7" ht="13.8" thickTop="1" x14ac:dyDescent="0.25">
      <c r="B12" s="21" t="s">
        <v>43</v>
      </c>
      <c r="C12" s="52">
        <f t="shared" ref="C12:D12" si="0">SUM(C9:C11)</f>
        <v>1736.25</v>
      </c>
      <c r="D12" s="52">
        <f t="shared" si="0"/>
        <v>51183.81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workbookViewId="0">
      <selection activeCell="B22" sqref="B22:E28"/>
    </sheetView>
  </sheetViews>
  <sheetFormatPr defaultRowHeight="13.2" x14ac:dyDescent="0.25"/>
  <cols>
    <col min="1" max="1" width="7" customWidth="1"/>
    <col min="2" max="2" width="11.88671875" customWidth="1"/>
    <col min="3" max="3" width="13.109375" customWidth="1"/>
    <col min="4" max="4" width="11.6640625" customWidth="1"/>
    <col min="5" max="5" width="10.5546875" customWidth="1"/>
    <col min="6" max="6" width="14.33203125" customWidth="1"/>
    <col min="9" max="9" width="10.33203125" style="49" customWidth="1"/>
    <col min="10" max="10" width="11.109375" style="49" customWidth="1"/>
    <col min="11" max="11" width="9.109375" style="49"/>
    <col min="12" max="12" width="10.6640625" customWidth="1"/>
    <col min="13" max="13" width="14.5546875" customWidth="1"/>
    <col min="14" max="14" width="9.5546875" customWidth="1"/>
  </cols>
  <sheetData>
    <row r="1" spans="1:14" ht="66" x14ac:dyDescent="0.25">
      <c r="A1" s="36" t="s">
        <v>15</v>
      </c>
      <c r="B1" s="37" t="s">
        <v>27</v>
      </c>
      <c r="C1" s="37" t="s">
        <v>28</v>
      </c>
      <c r="D1" s="38" t="s">
        <v>29</v>
      </c>
      <c r="E1" s="37" t="s">
        <v>30</v>
      </c>
      <c r="F1" s="37" t="s">
        <v>16</v>
      </c>
      <c r="G1" s="39" t="s">
        <v>31</v>
      </c>
      <c r="H1" s="37" t="s">
        <v>32</v>
      </c>
      <c r="I1" s="47" t="s">
        <v>33</v>
      </c>
      <c r="J1" s="47" t="s">
        <v>34</v>
      </c>
      <c r="K1" s="47" t="s">
        <v>35</v>
      </c>
      <c r="L1" s="38" t="s">
        <v>36</v>
      </c>
      <c r="M1" s="37" t="s">
        <v>37</v>
      </c>
      <c r="N1" s="37" t="s">
        <v>38</v>
      </c>
    </row>
    <row r="2" spans="1:14" s="43" customFormat="1" ht="14.25" customHeight="1" x14ac:dyDescent="0.3">
      <c r="A2" s="40" t="s">
        <v>39</v>
      </c>
      <c r="B2" s="40" t="s">
        <v>57</v>
      </c>
      <c r="C2" s="40" t="s">
        <v>58</v>
      </c>
      <c r="D2" s="40" t="s">
        <v>59</v>
      </c>
      <c r="E2" s="40" t="s">
        <v>60</v>
      </c>
      <c r="F2" s="40" t="s">
        <v>44</v>
      </c>
      <c r="G2" s="42">
        <v>16.829999999999998</v>
      </c>
      <c r="H2" s="42">
        <v>107.25</v>
      </c>
      <c r="I2" s="48">
        <v>1805.02</v>
      </c>
      <c r="J2" s="48">
        <v>138.06</v>
      </c>
      <c r="K2" s="48">
        <v>1943.08</v>
      </c>
      <c r="L2" s="46">
        <v>44735</v>
      </c>
      <c r="M2" s="40" t="s">
        <v>45</v>
      </c>
      <c r="N2" s="40" t="s">
        <v>46</v>
      </c>
    </row>
    <row r="3" spans="1:14" s="43" customFormat="1" ht="14.25" customHeight="1" x14ac:dyDescent="0.3">
      <c r="A3" s="40" t="s">
        <v>39</v>
      </c>
      <c r="B3" s="40" t="s">
        <v>57</v>
      </c>
      <c r="C3" s="40" t="s">
        <v>58</v>
      </c>
      <c r="D3" s="40" t="s">
        <v>59</v>
      </c>
      <c r="E3" s="40" t="s">
        <v>60</v>
      </c>
      <c r="F3" s="40" t="s">
        <v>44</v>
      </c>
      <c r="G3" s="42">
        <v>21.79</v>
      </c>
      <c r="H3" s="42">
        <v>284.75</v>
      </c>
      <c r="I3" s="48">
        <v>6204.7</v>
      </c>
      <c r="J3" s="48">
        <v>474.66</v>
      </c>
      <c r="K3" s="48">
        <v>6679.36</v>
      </c>
      <c r="L3" s="46">
        <v>44411</v>
      </c>
      <c r="M3" s="40" t="s">
        <v>47</v>
      </c>
      <c r="N3" s="40" t="s">
        <v>46</v>
      </c>
    </row>
    <row r="4" spans="1:14" s="43" customFormat="1" ht="14.25" customHeight="1" x14ac:dyDescent="0.3">
      <c r="A4" s="40" t="s">
        <v>39</v>
      </c>
      <c r="B4" s="40" t="s">
        <v>57</v>
      </c>
      <c r="C4" s="40" t="s">
        <v>58</v>
      </c>
      <c r="D4" s="40" t="s">
        <v>59</v>
      </c>
      <c r="E4" s="40" t="s">
        <v>60</v>
      </c>
      <c r="F4" s="40" t="s">
        <v>44</v>
      </c>
      <c r="G4" s="42">
        <v>34.08</v>
      </c>
      <c r="H4" s="42">
        <v>236</v>
      </c>
      <c r="I4" s="48">
        <v>8042.88</v>
      </c>
      <c r="J4" s="48">
        <v>615.26</v>
      </c>
      <c r="K4" s="48">
        <v>8658.14</v>
      </c>
      <c r="L4" s="46">
        <v>44616</v>
      </c>
      <c r="M4" s="40" t="s">
        <v>48</v>
      </c>
      <c r="N4" s="40" t="s">
        <v>46</v>
      </c>
    </row>
    <row r="5" spans="1:14" s="43" customFormat="1" ht="14.25" customHeight="1" x14ac:dyDescent="0.3">
      <c r="A5" s="40" t="s">
        <v>39</v>
      </c>
      <c r="B5" s="40" t="s">
        <v>57</v>
      </c>
      <c r="C5" s="40" t="s">
        <v>58</v>
      </c>
      <c r="D5" s="40" t="s">
        <v>59</v>
      </c>
      <c r="E5" s="40" t="s">
        <v>60</v>
      </c>
      <c r="F5" s="40" t="s">
        <v>44</v>
      </c>
      <c r="G5" s="42">
        <v>20.67</v>
      </c>
      <c r="H5" s="42">
        <v>25.25</v>
      </c>
      <c r="I5" s="48">
        <v>521.91999999999996</v>
      </c>
      <c r="J5" s="48">
        <v>39.93</v>
      </c>
      <c r="K5" s="48">
        <v>561.84999999999991</v>
      </c>
      <c r="L5" s="46">
        <v>44705</v>
      </c>
      <c r="M5" s="40" t="s">
        <v>49</v>
      </c>
      <c r="N5" s="40" t="s">
        <v>46</v>
      </c>
    </row>
    <row r="6" spans="1:14" s="43" customFormat="1" ht="14.25" customHeight="1" x14ac:dyDescent="0.3">
      <c r="A6" s="40" t="s">
        <v>39</v>
      </c>
      <c r="B6" s="40" t="s">
        <v>57</v>
      </c>
      <c r="C6" s="40" t="s">
        <v>58</v>
      </c>
      <c r="D6" s="40" t="s">
        <v>59</v>
      </c>
      <c r="E6" s="40" t="s">
        <v>60</v>
      </c>
      <c r="F6" s="40" t="s">
        <v>50</v>
      </c>
      <c r="G6" s="42">
        <v>20.67</v>
      </c>
      <c r="H6" s="42">
        <v>32.5</v>
      </c>
      <c r="I6" s="48">
        <v>671.78</v>
      </c>
      <c r="J6" s="48">
        <v>174.59</v>
      </c>
      <c r="K6" s="48">
        <v>846.37</v>
      </c>
      <c r="L6" s="46">
        <v>44705</v>
      </c>
      <c r="M6" s="40" t="s">
        <v>49</v>
      </c>
      <c r="N6" s="40" t="s">
        <v>46</v>
      </c>
    </row>
    <row r="7" spans="1:14" s="43" customFormat="1" ht="14.25" customHeight="1" x14ac:dyDescent="0.3">
      <c r="A7" s="40" t="s">
        <v>39</v>
      </c>
      <c r="B7" s="40" t="s">
        <v>57</v>
      </c>
      <c r="C7" s="40" t="s">
        <v>58</v>
      </c>
      <c r="D7" s="40" t="s">
        <v>59</v>
      </c>
      <c r="E7" s="40" t="s">
        <v>60</v>
      </c>
      <c r="F7" s="40" t="s">
        <v>44</v>
      </c>
      <c r="G7" s="42">
        <v>17.84</v>
      </c>
      <c r="H7" s="42">
        <v>16.75</v>
      </c>
      <c r="I7" s="48">
        <v>298.82</v>
      </c>
      <c r="J7" s="48">
        <v>22.88</v>
      </c>
      <c r="K7" s="48">
        <v>321.7</v>
      </c>
      <c r="L7" s="46">
        <v>44705</v>
      </c>
      <c r="M7" s="40" t="s">
        <v>49</v>
      </c>
      <c r="N7" s="40" t="s">
        <v>46</v>
      </c>
    </row>
    <row r="8" spans="1:14" s="43" customFormat="1" ht="14.25" customHeight="1" x14ac:dyDescent="0.3">
      <c r="A8" s="40" t="s">
        <v>39</v>
      </c>
      <c r="B8" s="40" t="s">
        <v>57</v>
      </c>
      <c r="C8" s="40" t="s">
        <v>58</v>
      </c>
      <c r="D8" s="40" t="s">
        <v>59</v>
      </c>
      <c r="E8" s="40" t="s">
        <v>60</v>
      </c>
      <c r="F8" s="40" t="s">
        <v>50</v>
      </c>
      <c r="G8" s="42">
        <v>17.84</v>
      </c>
      <c r="H8" s="42">
        <v>148.5</v>
      </c>
      <c r="I8" s="48">
        <v>2649.24</v>
      </c>
      <c r="J8" s="48">
        <v>489.29</v>
      </c>
      <c r="K8" s="48">
        <v>3138.5299999999997</v>
      </c>
      <c r="L8" s="46">
        <v>44705</v>
      </c>
      <c r="M8" s="40" t="s">
        <v>49</v>
      </c>
      <c r="N8" s="40" t="s">
        <v>46</v>
      </c>
    </row>
    <row r="9" spans="1:14" s="43" customFormat="1" ht="14.25" customHeight="1" x14ac:dyDescent="0.3">
      <c r="A9" s="40" t="s">
        <v>39</v>
      </c>
      <c r="B9" s="40" t="s">
        <v>57</v>
      </c>
      <c r="C9" s="40" t="s">
        <v>58</v>
      </c>
      <c r="D9" s="40" t="s">
        <v>59</v>
      </c>
      <c r="E9" s="40" t="s">
        <v>60</v>
      </c>
      <c r="F9" s="40" t="s">
        <v>50</v>
      </c>
      <c r="G9" s="42">
        <v>48.08</v>
      </c>
      <c r="H9" s="42">
        <v>240</v>
      </c>
      <c r="I9" s="48">
        <v>11539.2</v>
      </c>
      <c r="J9" s="48">
        <v>2131.2800000000002</v>
      </c>
      <c r="K9" s="48">
        <v>13670.480000000001</v>
      </c>
      <c r="L9" s="41">
        <v>44610</v>
      </c>
      <c r="M9" s="40" t="s">
        <v>51</v>
      </c>
      <c r="N9" s="40" t="s">
        <v>46</v>
      </c>
    </row>
    <row r="10" spans="1:14" s="43" customFormat="1" ht="14.25" customHeight="1" x14ac:dyDescent="0.3">
      <c r="A10" s="40" t="s">
        <v>39</v>
      </c>
      <c r="B10" s="40" t="s">
        <v>57</v>
      </c>
      <c r="C10" s="40" t="s">
        <v>58</v>
      </c>
      <c r="D10" s="40" t="s">
        <v>59</v>
      </c>
      <c r="E10" s="40" t="s">
        <v>60</v>
      </c>
      <c r="F10" s="40" t="s">
        <v>50</v>
      </c>
      <c r="G10" s="42">
        <v>19.760000000000002</v>
      </c>
      <c r="H10" s="42">
        <v>240</v>
      </c>
      <c r="I10" s="48">
        <v>4742.3999999999996</v>
      </c>
      <c r="J10" s="48">
        <v>875.93</v>
      </c>
      <c r="K10" s="48">
        <v>5618.33</v>
      </c>
      <c r="L10" s="41">
        <v>44677</v>
      </c>
      <c r="M10" s="40" t="s">
        <v>49</v>
      </c>
      <c r="N10" s="40" t="s">
        <v>46</v>
      </c>
    </row>
    <row r="11" spans="1:14" s="43" customFormat="1" ht="14.25" customHeight="1" x14ac:dyDescent="0.3">
      <c r="A11" s="40" t="s">
        <v>39</v>
      </c>
      <c r="B11" s="40" t="s">
        <v>57</v>
      </c>
      <c r="C11" s="40" t="s">
        <v>58</v>
      </c>
      <c r="D11" s="40" t="s">
        <v>59</v>
      </c>
      <c r="E11" s="40" t="s">
        <v>60</v>
      </c>
      <c r="F11" s="40" t="s">
        <v>50</v>
      </c>
      <c r="G11" s="42">
        <v>16.59</v>
      </c>
      <c r="H11" s="42">
        <v>13.25</v>
      </c>
      <c r="I11" s="48">
        <v>219.82</v>
      </c>
      <c r="J11" s="48">
        <v>40.590000000000003</v>
      </c>
      <c r="K11" s="48">
        <v>260.40999999999997</v>
      </c>
      <c r="L11" s="41">
        <v>44483</v>
      </c>
      <c r="M11" s="40" t="s">
        <v>52</v>
      </c>
      <c r="N11" s="40" t="s">
        <v>46</v>
      </c>
    </row>
    <row r="12" spans="1:14" s="43" customFormat="1" ht="14.25" customHeight="1" x14ac:dyDescent="0.3">
      <c r="A12" s="40" t="s">
        <v>39</v>
      </c>
      <c r="B12" s="40" t="s">
        <v>57</v>
      </c>
      <c r="C12" s="40" t="s">
        <v>58</v>
      </c>
      <c r="D12" s="40" t="s">
        <v>59</v>
      </c>
      <c r="E12" s="40" t="s">
        <v>60</v>
      </c>
      <c r="F12" s="40" t="s">
        <v>50</v>
      </c>
      <c r="G12" s="42">
        <v>16.059999999999999</v>
      </c>
      <c r="H12" s="42">
        <v>9.5</v>
      </c>
      <c r="I12" s="48">
        <v>152.57</v>
      </c>
      <c r="J12" s="48">
        <v>12.88</v>
      </c>
      <c r="K12" s="48">
        <v>165.45</v>
      </c>
      <c r="L12" s="41">
        <v>44405</v>
      </c>
      <c r="M12" s="40" t="s">
        <v>53</v>
      </c>
      <c r="N12" s="40" t="s">
        <v>46</v>
      </c>
    </row>
    <row r="13" spans="1:14" s="43" customFormat="1" ht="14.25" customHeight="1" x14ac:dyDescent="0.3">
      <c r="A13" s="40" t="s">
        <v>39</v>
      </c>
      <c r="B13" s="40" t="s">
        <v>57</v>
      </c>
      <c r="C13" s="40" t="s">
        <v>58</v>
      </c>
      <c r="D13" s="40" t="s">
        <v>59</v>
      </c>
      <c r="E13" s="40" t="s">
        <v>60</v>
      </c>
      <c r="F13" s="40" t="s">
        <v>44</v>
      </c>
      <c r="G13" s="42">
        <v>16.059999999999999</v>
      </c>
      <c r="H13" s="42">
        <v>120.5</v>
      </c>
      <c r="I13" s="48">
        <v>1935.23</v>
      </c>
      <c r="J13" s="48">
        <v>163.34</v>
      </c>
      <c r="K13" s="48">
        <v>2098.5700000000002</v>
      </c>
      <c r="L13" s="41">
        <v>44405</v>
      </c>
      <c r="M13" s="40" t="s">
        <v>53</v>
      </c>
      <c r="N13" s="40" t="s">
        <v>54</v>
      </c>
    </row>
    <row r="14" spans="1:14" ht="14.4" x14ac:dyDescent="0.3">
      <c r="A14" t="s">
        <v>39</v>
      </c>
      <c r="B14" s="40" t="s">
        <v>57</v>
      </c>
      <c r="C14" s="40" t="s">
        <v>58</v>
      </c>
      <c r="D14" s="40" t="s">
        <v>59</v>
      </c>
      <c r="E14" s="40" t="s">
        <v>60</v>
      </c>
      <c r="F14" t="s">
        <v>50</v>
      </c>
      <c r="G14">
        <v>19.809999999999999</v>
      </c>
      <c r="H14">
        <v>61</v>
      </c>
      <c r="I14" s="49">
        <v>1208.4100000000001</v>
      </c>
      <c r="J14" s="49">
        <v>223.21</v>
      </c>
      <c r="K14" s="49">
        <v>1431.6200000000001</v>
      </c>
      <c r="L14">
        <v>44607</v>
      </c>
      <c r="M14" t="s">
        <v>49</v>
      </c>
      <c r="N14" t="s">
        <v>46</v>
      </c>
    </row>
    <row r="15" spans="1:14" ht="14.4" x14ac:dyDescent="0.3">
      <c r="A15" t="s">
        <v>39</v>
      </c>
      <c r="B15" s="40" t="s">
        <v>57</v>
      </c>
      <c r="C15" s="40" t="s">
        <v>58</v>
      </c>
      <c r="D15" s="40" t="s">
        <v>59</v>
      </c>
      <c r="E15" s="40" t="s">
        <v>60</v>
      </c>
      <c r="F15" t="s">
        <v>50</v>
      </c>
      <c r="G15">
        <v>22.12</v>
      </c>
      <c r="H15">
        <v>43.75</v>
      </c>
      <c r="I15" s="49">
        <v>967.75</v>
      </c>
      <c r="J15" s="49">
        <v>130.65</v>
      </c>
      <c r="K15" s="49">
        <v>1098.4000000000001</v>
      </c>
      <c r="L15">
        <v>44607</v>
      </c>
      <c r="M15" t="s">
        <v>49</v>
      </c>
      <c r="N15" t="s">
        <v>46</v>
      </c>
    </row>
    <row r="16" spans="1:14" ht="14.4" x14ac:dyDescent="0.3">
      <c r="A16" t="s">
        <v>39</v>
      </c>
      <c r="B16" s="40" t="s">
        <v>57</v>
      </c>
      <c r="C16" s="40" t="s">
        <v>58</v>
      </c>
      <c r="D16" s="40" t="s">
        <v>59</v>
      </c>
      <c r="E16" s="40" t="s">
        <v>60</v>
      </c>
      <c r="F16" t="s">
        <v>44</v>
      </c>
      <c r="G16">
        <v>22.12</v>
      </c>
      <c r="H16">
        <v>22.75</v>
      </c>
      <c r="I16" s="49">
        <v>503.23</v>
      </c>
      <c r="J16" s="49">
        <v>38.49</v>
      </c>
      <c r="K16" s="49">
        <v>541.72</v>
      </c>
      <c r="L16">
        <v>44607</v>
      </c>
      <c r="M16" t="s">
        <v>49</v>
      </c>
      <c r="N16" t="s">
        <v>46</v>
      </c>
    </row>
    <row r="17" spans="1:14" ht="14.4" x14ac:dyDescent="0.3">
      <c r="A17" t="s">
        <v>39</v>
      </c>
      <c r="B17" s="40" t="s">
        <v>57</v>
      </c>
      <c r="C17" s="40" t="s">
        <v>58</v>
      </c>
      <c r="D17" s="40" t="s">
        <v>59</v>
      </c>
      <c r="E17" s="40" t="s">
        <v>60</v>
      </c>
      <c r="F17" t="s">
        <v>50</v>
      </c>
      <c r="G17">
        <v>17.09</v>
      </c>
      <c r="H17">
        <v>15</v>
      </c>
      <c r="I17" s="49">
        <v>256.35000000000002</v>
      </c>
      <c r="J17" s="49">
        <v>47.36</v>
      </c>
      <c r="K17" s="49">
        <v>303.71000000000004</v>
      </c>
      <c r="L17">
        <v>44455</v>
      </c>
      <c r="M17" t="s">
        <v>55</v>
      </c>
      <c r="N17" t="s">
        <v>46</v>
      </c>
    </row>
    <row r="18" spans="1:14" ht="14.4" x14ac:dyDescent="0.3">
      <c r="A18" t="s">
        <v>39</v>
      </c>
      <c r="B18" s="40" t="s">
        <v>57</v>
      </c>
      <c r="C18" s="40" t="s">
        <v>58</v>
      </c>
      <c r="D18" s="40" t="s">
        <v>59</v>
      </c>
      <c r="E18" s="40" t="s">
        <v>60</v>
      </c>
      <c r="F18" t="s">
        <v>50</v>
      </c>
      <c r="G18">
        <v>27.24</v>
      </c>
      <c r="H18">
        <v>116</v>
      </c>
      <c r="I18" s="49">
        <v>3159.84</v>
      </c>
      <c r="J18" s="49">
        <v>573.6</v>
      </c>
      <c r="K18" s="49">
        <v>3733.44</v>
      </c>
      <c r="L18">
        <v>44378</v>
      </c>
      <c r="M18" t="s">
        <v>56</v>
      </c>
      <c r="N18" t="s">
        <v>46</v>
      </c>
    </row>
    <row r="19" spans="1:14" ht="14.4" x14ac:dyDescent="0.3">
      <c r="A19" t="s">
        <v>39</v>
      </c>
      <c r="B19" s="40" t="s">
        <v>57</v>
      </c>
      <c r="C19" s="40" t="s">
        <v>58</v>
      </c>
      <c r="D19" s="40" t="s">
        <v>59</v>
      </c>
      <c r="E19" s="40" t="s">
        <v>60</v>
      </c>
      <c r="F19" t="s">
        <v>44</v>
      </c>
      <c r="G19">
        <v>27.24</v>
      </c>
      <c r="H19">
        <v>3.5</v>
      </c>
      <c r="I19" s="49">
        <v>95.34</v>
      </c>
      <c r="J19" s="49">
        <v>17.309999999999999</v>
      </c>
      <c r="K19" s="49">
        <v>112.65</v>
      </c>
      <c r="L19">
        <v>44378</v>
      </c>
      <c r="M19" t="s">
        <v>56</v>
      </c>
      <c r="N19" t="s">
        <v>54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6C70-3AD6-41DE-8C7F-E967649381E8}">
  <sheetPr>
    <tabColor rgb="FFFFC000"/>
  </sheetPr>
  <dimension ref="A1"/>
  <sheetViews>
    <sheetView tabSelected="1" workbookViewId="0">
      <selection activeCell="K46" sqref="K46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64BD5-3DE3-4047-A79C-895FEE7AB7BC}">
  <sheetPr>
    <tabColor rgb="FFFFC000"/>
  </sheetPr>
  <dimension ref="A1"/>
  <sheetViews>
    <sheetView zoomScale="70" zoomScaleNormal="70" workbookViewId="0">
      <selection activeCell="AB59" sqref="AB59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9"/>
  <sheetViews>
    <sheetView zoomScaleNormal="100" workbookViewId="0">
      <selection activeCell="A24" sqref="A24:B24"/>
    </sheetView>
  </sheetViews>
  <sheetFormatPr defaultColWidth="9.109375" defaultRowHeight="15" x14ac:dyDescent="0.25"/>
  <cols>
    <col min="1" max="1" width="43.44140625" style="1" customWidth="1"/>
    <col min="2" max="2" width="19.6640625" style="9" customWidth="1"/>
    <col min="3" max="3" width="40.44140625" style="8" customWidth="1"/>
    <col min="4" max="4" width="15.88671875" style="9" customWidth="1"/>
    <col min="5" max="5" width="10.5546875" style="8" customWidth="1"/>
    <col min="6" max="6" width="20.6640625" style="1" customWidth="1"/>
    <col min="7" max="7" width="6.88671875" style="1" customWidth="1"/>
    <col min="8" max="8" width="7.44140625" style="8" customWidth="1"/>
    <col min="9" max="9" width="6.109375" style="1" customWidth="1"/>
    <col min="10" max="10" width="7.6640625" style="8" customWidth="1"/>
    <col min="11" max="11" width="6.5546875" style="1" bestFit="1" customWidth="1"/>
    <col min="12" max="12" width="7.5546875" style="8" customWidth="1"/>
    <col min="13" max="13" width="8.109375" style="1" customWidth="1"/>
    <col min="14" max="14" width="7.5546875" style="8" customWidth="1"/>
    <col min="15" max="15" width="8" style="1" customWidth="1"/>
    <col min="16" max="16" width="9" style="8" customWidth="1"/>
    <col min="17" max="17" width="7.5546875" style="1" customWidth="1"/>
    <col min="18" max="18" width="9.6640625" style="8" customWidth="1"/>
    <col min="19" max="19" width="8.44140625" style="8" customWidth="1"/>
    <col min="20" max="16384" width="9.109375" style="1"/>
  </cols>
  <sheetData>
    <row r="1" spans="1:8" s="10" customFormat="1" ht="17.25" customHeight="1" x14ac:dyDescent="0.3">
      <c r="A1" s="58" t="s">
        <v>13</v>
      </c>
      <c r="B1" s="58"/>
      <c r="C1" s="11"/>
    </row>
    <row r="2" spans="1:8" ht="18.75" customHeight="1" x14ac:dyDescent="0.3">
      <c r="A2" s="1" t="s">
        <v>14</v>
      </c>
      <c r="B2" s="5"/>
      <c r="C2" s="7"/>
      <c r="D2" s="10"/>
      <c r="E2" s="7"/>
      <c r="F2" s="3"/>
      <c r="G2" s="3"/>
    </row>
    <row r="3" spans="1:8" ht="15" customHeight="1" x14ac:dyDescent="0.3">
      <c r="A3" s="10"/>
      <c r="B3" s="10"/>
      <c r="C3" s="7"/>
      <c r="D3" s="6"/>
      <c r="E3" s="7"/>
      <c r="F3" s="3"/>
      <c r="G3" s="3"/>
      <c r="H3" s="7"/>
    </row>
    <row r="4" spans="1:8" ht="17.7" customHeight="1" thickBot="1" x14ac:dyDescent="0.4">
      <c r="A4" s="57" t="s">
        <v>11</v>
      </c>
      <c r="B4" s="57"/>
      <c r="C4" s="7"/>
      <c r="D4" s="6"/>
      <c r="E4" s="7"/>
      <c r="F4" s="3"/>
      <c r="G4" s="3"/>
      <c r="H4" s="7"/>
    </row>
    <row r="5" spans="1:8" ht="16.350000000000001" customHeight="1" thickBot="1" x14ac:dyDescent="0.3">
      <c r="A5" s="17" t="s">
        <v>9</v>
      </c>
      <c r="B5" s="18"/>
      <c r="D5" s="6"/>
      <c r="E5" s="7"/>
      <c r="F5" s="3"/>
      <c r="G5" s="3"/>
      <c r="H5" s="7"/>
    </row>
    <row r="6" spans="1:8" ht="16.350000000000001" customHeight="1" thickBot="1" x14ac:dyDescent="0.3">
      <c r="A6" s="13"/>
      <c r="B6" s="16"/>
      <c r="D6" s="6"/>
      <c r="E6" s="7"/>
      <c r="F6" s="3"/>
      <c r="G6" s="3"/>
      <c r="H6" s="7"/>
    </row>
    <row r="7" spans="1:8" ht="16.350000000000001" customHeight="1" thickBot="1" x14ac:dyDescent="0.3">
      <c r="A7" s="14" t="s">
        <v>10</v>
      </c>
      <c r="B7" s="18"/>
      <c r="C7" s="2"/>
      <c r="D7" s="6"/>
      <c r="E7" s="7"/>
      <c r="F7" s="3"/>
      <c r="G7" s="3"/>
      <c r="H7" s="7"/>
    </row>
    <row r="8" spans="1:8" ht="16.350000000000001" customHeight="1" x14ac:dyDescent="0.25">
      <c r="B8" s="16"/>
      <c r="C8" s="13"/>
      <c r="D8" s="6"/>
      <c r="E8" s="7"/>
      <c r="F8" s="3"/>
      <c r="G8" s="3"/>
      <c r="H8" s="7"/>
    </row>
    <row r="9" spans="1:8" ht="17.7" customHeight="1" thickBot="1" x14ac:dyDescent="0.4">
      <c r="A9" s="56" t="s">
        <v>12</v>
      </c>
      <c r="B9" s="56"/>
      <c r="C9" s="13"/>
    </row>
    <row r="10" spans="1:8" ht="15.9" customHeight="1" x14ac:dyDescent="0.25">
      <c r="A10" s="1" t="s">
        <v>3</v>
      </c>
      <c r="B10" s="12"/>
      <c r="C10" s="13"/>
    </row>
    <row r="11" spans="1:8" ht="15.9" customHeight="1" thickBot="1" x14ac:dyDescent="0.3">
      <c r="A11" s="1" t="s">
        <v>4</v>
      </c>
      <c r="B11" s="12"/>
      <c r="C11" s="13"/>
    </row>
    <row r="12" spans="1:8" ht="15.9" customHeight="1" thickBot="1" x14ac:dyDescent="0.3">
      <c r="A12" s="14" t="s">
        <v>0</v>
      </c>
      <c r="B12" s="15">
        <f>B10-B11</f>
        <v>0</v>
      </c>
      <c r="C12" s="13"/>
    </row>
    <row r="13" spans="1:8" ht="15.9" customHeight="1" x14ac:dyDescent="0.25">
      <c r="B13" s="12"/>
      <c r="C13" s="13"/>
    </row>
    <row r="14" spans="1:8" ht="15.6" customHeight="1" x14ac:dyDescent="0.25">
      <c r="A14" s="1" t="s">
        <v>5</v>
      </c>
      <c r="C14" s="2"/>
    </row>
    <row r="15" spans="1:8" ht="15.6" customHeight="1" x14ac:dyDescent="0.25">
      <c r="A15" s="1" t="s">
        <v>7</v>
      </c>
      <c r="B15" s="12"/>
      <c r="C15" s="2"/>
    </row>
    <row r="16" spans="1:8" ht="15.6" customHeight="1" x14ac:dyDescent="0.25">
      <c r="A16" s="1" t="s">
        <v>4</v>
      </c>
      <c r="B16" s="12"/>
      <c r="C16" s="2"/>
    </row>
    <row r="17" spans="1:3" ht="15.6" customHeight="1" thickBot="1" x14ac:dyDescent="0.3">
      <c r="A17" s="1" t="s">
        <v>6</v>
      </c>
      <c r="B17" s="12"/>
      <c r="C17" s="4"/>
    </row>
    <row r="18" spans="1:3" ht="15.6" customHeight="1" thickBot="1" x14ac:dyDescent="0.3">
      <c r="A18" s="14" t="s">
        <v>1</v>
      </c>
      <c r="B18" s="15">
        <f>B14+B15-B17+B16</f>
        <v>0</v>
      </c>
      <c r="C18" s="4"/>
    </row>
    <row r="19" spans="1:3" ht="15.6" customHeight="1" thickBot="1" x14ac:dyDescent="0.3">
      <c r="B19" s="12"/>
      <c r="C19" s="4"/>
    </row>
    <row r="20" spans="1:3" ht="15.6" customHeight="1" thickBot="1" x14ac:dyDescent="0.3">
      <c r="A20" s="14" t="s">
        <v>8</v>
      </c>
      <c r="B20" s="15">
        <f>B14+B12-B18</f>
        <v>0</v>
      </c>
    </row>
    <row r="21" spans="1:3" ht="15.6" customHeight="1" thickBot="1" x14ac:dyDescent="0.3">
      <c r="B21" s="12"/>
    </row>
    <row r="22" spans="1:3" ht="15.9" customHeight="1" thickBot="1" x14ac:dyDescent="0.3">
      <c r="A22" s="14" t="s">
        <v>2</v>
      </c>
      <c r="B22" s="15"/>
      <c r="C22" s="13"/>
    </row>
    <row r="23" spans="1:3" ht="15.6" customHeight="1" x14ac:dyDescent="0.25"/>
    <row r="24" spans="1:3" ht="22.5" customHeight="1" x14ac:dyDescent="0.4">
      <c r="A24" s="59" t="s">
        <v>42</v>
      </c>
      <c r="B24" s="59"/>
    </row>
    <row r="25" spans="1:3" ht="12.75" customHeight="1" x14ac:dyDescent="0.25"/>
    <row r="26" spans="1:3" ht="12.75" customHeight="1" x14ac:dyDescent="0.25"/>
    <row r="27" spans="1:3" ht="12.75" customHeight="1" x14ac:dyDescent="0.25"/>
    <row r="28" spans="1:3" ht="12.75" customHeight="1" x14ac:dyDescent="0.25"/>
    <row r="29" spans="1:3" ht="12.75" customHeight="1" x14ac:dyDescent="0.25"/>
    <row r="30" spans="1:3" ht="12.75" customHeight="1" x14ac:dyDescent="0.25"/>
    <row r="31" spans="1:3" ht="12.75" customHeight="1" x14ac:dyDescent="0.25"/>
    <row r="32" spans="1: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</sheetData>
  <mergeCells count="4">
    <mergeCell ref="A9:B9"/>
    <mergeCell ref="A4:B4"/>
    <mergeCell ref="A1:B1"/>
    <mergeCell ref="A24:B24"/>
  </mergeCells>
  <printOptions horizontalCentered="1"/>
  <pageMargins left="0" right="0" top="1.65" bottom="0.5" header="0.52" footer="0.25"/>
  <pageSetup scale="98" orientation="landscape" r:id="rId1"/>
  <headerFooter alignWithMargins="0">
    <oddHeader xml:space="preserve">&amp;C&amp;"Arial,Bold"&amp;16JUSTICE ADMINISTRATIVE COMMISSION
BOMS Leave Liability Summary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Beg Liab-STF</vt:lpstr>
      <vt:lpstr>Detail Payout</vt:lpstr>
      <vt:lpstr>BOMS Leave Liability Report</vt:lpstr>
      <vt:lpstr>Trial Balance for Review</vt:lpstr>
      <vt:lpstr>Boms Changes</vt:lpstr>
      <vt:lpstr>'Boms Changes'!Print_Area</vt:lpstr>
    </vt:vector>
  </TitlesOfParts>
  <Company>JAC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Alissa</dc:creator>
  <cp:lastModifiedBy>McCall, Nona</cp:lastModifiedBy>
  <cp:lastPrinted>2019-07-10T20:00:15Z</cp:lastPrinted>
  <dcterms:created xsi:type="dcterms:W3CDTF">2004-07-02T18:39:34Z</dcterms:created>
  <dcterms:modified xsi:type="dcterms:W3CDTF">2023-08-01T23:28:03Z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