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CTLH003\FINANCIAL SERVICES\Financial Statements\2020-21\Presentations (FS and YE)\Power Point\"/>
    </mc:Choice>
  </mc:AlternateContent>
  <bookViews>
    <workbookView xWindow="0" yWindow="0" windowWidth="16440" windowHeight="4890" tabRatio="923" firstSheet="6" activeTab="6"/>
  </bookViews>
  <sheets>
    <sheet name="Employee ROP Information" sheetId="17" state="hidden" r:id="rId1"/>
    <sheet name="leave_time_2020-07-20115339am" sheetId="24" state="hidden" r:id="rId2"/>
    <sheet name="JRO's Hours Information" sheetId="20" state="hidden" r:id="rId3"/>
    <sheet name="Calculations (ALL FORMULAS)" sheetId="4" state="hidden" r:id="rId4"/>
    <sheet name="Leave Payouts from Earning Code" sheetId="23" state="hidden" r:id="rId5"/>
    <sheet name="Beginning Liab, Term info, STLF" sheetId="19" state="hidden" r:id="rId6"/>
    <sheet name="Leave Liab" sheetId="9" r:id="rId7"/>
  </sheets>
  <definedNames>
    <definedName name="_xlnm._FilterDatabase" localSheetId="3" hidden="1">'Calculations (ALL FORMULAS)'!$A$2:$W$1350</definedName>
    <definedName name="_xlnm._FilterDatabase" localSheetId="0" hidden="1">'Employee ROP Information'!$A$2:$N$1350</definedName>
    <definedName name="_xlnm._FilterDatabase" localSheetId="2" hidden="1">'JRO''s Hours Information'!$A$2:$J$1352</definedName>
    <definedName name="_xlnm._FilterDatabase" localSheetId="1" hidden="1">'leave_time_2020-07-20115339am'!$A$2:$R$975</definedName>
    <definedName name="compensated_absences">#REF!</definedName>
    <definedName name="_xlnm.Print_Area" localSheetId="3">'Calculations (ALL FORMULAS)'!$A$1:$W$1363</definedName>
    <definedName name="_xlnm.Print_Area" localSheetId="2">'JRO''s Hours Information'!$A$1:$J$1364</definedName>
    <definedName name="_xlnm.Print_Area" localSheetId="6">'Leave Liab'!$A$1:$E$63</definedName>
    <definedName name="_xlnm.Print_Titles" localSheetId="3">'Calculations (ALL FORMULAS)'!$1:$2</definedName>
    <definedName name="_xlnm.Print_Titles" localSheetId="2">'JRO''s Hours Information'!$1:$2</definedName>
  </definedNames>
  <calcPr calcId="152511"/>
  <pivotCaches>
    <pivotCache cacheId="0" r:id="rId8"/>
  </pivotCaches>
</workbook>
</file>

<file path=xl/calcChain.xml><?xml version="1.0" encoding="utf-8"?>
<calcChain xmlns="http://schemas.openxmlformats.org/spreadsheetml/2006/main">
  <c r="D29" i="9" l="1"/>
  <c r="D1350" i="4"/>
  <c r="E1350" i="4"/>
  <c r="F1350" i="4"/>
  <c r="G1350" i="4"/>
  <c r="H1350" i="4"/>
  <c r="I1350" i="4"/>
  <c r="J1350" i="4"/>
  <c r="K1350" i="4"/>
  <c r="L1350" i="4"/>
  <c r="M1350" i="4"/>
  <c r="N1350" i="4"/>
  <c r="O1350" i="4"/>
  <c r="P1350" i="4"/>
  <c r="Q1350" i="4"/>
  <c r="R1350" i="4"/>
  <c r="S1350" i="4"/>
  <c r="T1350" i="4"/>
  <c r="U1350" i="4"/>
  <c r="V1350" i="4"/>
  <c r="W1350" i="4"/>
  <c r="E8" i="20" l="1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106" i="20"/>
  <c r="E107" i="20"/>
  <c r="E108" i="20"/>
  <c r="E109" i="20"/>
  <c r="E110" i="20"/>
  <c r="E111" i="20"/>
  <c r="E112" i="20"/>
  <c r="E113" i="20"/>
  <c r="E114" i="20"/>
  <c r="E115" i="20"/>
  <c r="E116" i="20"/>
  <c r="E117" i="20"/>
  <c r="E118" i="20"/>
  <c r="E119" i="20"/>
  <c r="E120" i="20"/>
  <c r="E121" i="20"/>
  <c r="E122" i="20"/>
  <c r="E123" i="20"/>
  <c r="E124" i="20"/>
  <c r="E125" i="20"/>
  <c r="E126" i="20"/>
  <c r="E127" i="20"/>
  <c r="E128" i="20"/>
  <c r="E129" i="20"/>
  <c r="E130" i="20"/>
  <c r="E131" i="20"/>
  <c r="E132" i="20"/>
  <c r="E133" i="20"/>
  <c r="E134" i="20"/>
  <c r="E135" i="20"/>
  <c r="E136" i="20"/>
  <c r="E137" i="20"/>
  <c r="E138" i="20"/>
  <c r="E139" i="20"/>
  <c r="E140" i="20"/>
  <c r="E141" i="20"/>
  <c r="E142" i="20"/>
  <c r="E143" i="20"/>
  <c r="E144" i="20"/>
  <c r="E145" i="20"/>
  <c r="E146" i="20"/>
  <c r="E147" i="20"/>
  <c r="E148" i="20"/>
  <c r="E149" i="20"/>
  <c r="E150" i="20"/>
  <c r="E151" i="20"/>
  <c r="E152" i="20"/>
  <c r="E153" i="20"/>
  <c r="E154" i="20"/>
  <c r="E155" i="20"/>
  <c r="E156" i="20"/>
  <c r="E157" i="20"/>
  <c r="E158" i="20"/>
  <c r="E159" i="20"/>
  <c r="E160" i="20"/>
  <c r="E161" i="20"/>
  <c r="E162" i="20"/>
  <c r="E163" i="20"/>
  <c r="E164" i="20"/>
  <c r="E165" i="20"/>
  <c r="E166" i="20"/>
  <c r="E167" i="20"/>
  <c r="E168" i="20"/>
  <c r="E169" i="20"/>
  <c r="E170" i="20"/>
  <c r="E171" i="20"/>
  <c r="E172" i="20"/>
  <c r="E173" i="20"/>
  <c r="E174" i="20"/>
  <c r="E175" i="20"/>
  <c r="E176" i="20"/>
  <c r="E177" i="20"/>
  <c r="E178" i="20"/>
  <c r="E179" i="20"/>
  <c r="E180" i="20"/>
  <c r="E181" i="20"/>
  <c r="E182" i="20"/>
  <c r="E183" i="20"/>
  <c r="E184" i="20"/>
  <c r="E185" i="20"/>
  <c r="E186" i="20"/>
  <c r="E187" i="20"/>
  <c r="E188" i="20"/>
  <c r="E189" i="20"/>
  <c r="E190" i="20"/>
  <c r="E191" i="20"/>
  <c r="E192" i="20"/>
  <c r="E193" i="20"/>
  <c r="E194" i="20"/>
  <c r="E195" i="20"/>
  <c r="E196" i="20"/>
  <c r="E197" i="20"/>
  <c r="E198" i="20"/>
  <c r="E199" i="20"/>
  <c r="E200" i="20"/>
  <c r="E201" i="20"/>
  <c r="E202" i="20"/>
  <c r="E203" i="20"/>
  <c r="E204" i="20"/>
  <c r="E205" i="20"/>
  <c r="E206" i="20"/>
  <c r="E207" i="20"/>
  <c r="E208" i="20"/>
  <c r="E209" i="20"/>
  <c r="E210" i="20"/>
  <c r="E211" i="20"/>
  <c r="E212" i="20"/>
  <c r="E213" i="20"/>
  <c r="E214" i="20"/>
  <c r="E215" i="20"/>
  <c r="E216" i="20"/>
  <c r="E217" i="20"/>
  <c r="E218" i="20"/>
  <c r="E219" i="20"/>
  <c r="E220" i="20"/>
  <c r="E221" i="20"/>
  <c r="E222" i="20"/>
  <c r="E223" i="20"/>
  <c r="E224" i="20"/>
  <c r="E225" i="20"/>
  <c r="E226" i="20"/>
  <c r="E227" i="20"/>
  <c r="E228" i="20"/>
  <c r="E229" i="20"/>
  <c r="E230" i="20"/>
  <c r="E231" i="20"/>
  <c r="E232" i="20"/>
  <c r="E233" i="20"/>
  <c r="E234" i="20"/>
  <c r="E235" i="20"/>
  <c r="E236" i="20"/>
  <c r="E237" i="20"/>
  <c r="E238" i="20"/>
  <c r="E239" i="20"/>
  <c r="E240" i="20"/>
  <c r="E241" i="20"/>
  <c r="E242" i="20"/>
  <c r="E243" i="20"/>
  <c r="E244" i="20"/>
  <c r="E245" i="20"/>
  <c r="E246" i="20"/>
  <c r="E247" i="20"/>
  <c r="E248" i="20"/>
  <c r="E249" i="20"/>
  <c r="E250" i="20"/>
  <c r="E251" i="20"/>
  <c r="E252" i="20"/>
  <c r="E253" i="20"/>
  <c r="E254" i="20"/>
  <c r="E255" i="20"/>
  <c r="E256" i="20"/>
  <c r="E257" i="20"/>
  <c r="E258" i="20"/>
  <c r="E259" i="20"/>
  <c r="E260" i="20"/>
  <c r="E261" i="20"/>
  <c r="E262" i="20"/>
  <c r="E263" i="20"/>
  <c r="E264" i="20"/>
  <c r="E265" i="20"/>
  <c r="E266" i="20"/>
  <c r="E267" i="20"/>
  <c r="E268" i="20"/>
  <c r="E269" i="20"/>
  <c r="E270" i="20"/>
  <c r="E271" i="20"/>
  <c r="E272" i="20"/>
  <c r="E273" i="20"/>
  <c r="E274" i="20"/>
  <c r="E275" i="20"/>
  <c r="E276" i="20"/>
  <c r="E277" i="20"/>
  <c r="E278" i="20"/>
  <c r="E279" i="20"/>
  <c r="E280" i="20"/>
  <c r="E281" i="20"/>
  <c r="E282" i="20"/>
  <c r="E283" i="20"/>
  <c r="E284" i="20"/>
  <c r="E285" i="20"/>
  <c r="E286" i="20"/>
  <c r="E287" i="20"/>
  <c r="E288" i="20"/>
  <c r="E289" i="20"/>
  <c r="E290" i="20"/>
  <c r="E291" i="20"/>
  <c r="E292" i="20"/>
  <c r="E293" i="20"/>
  <c r="E294" i="20"/>
  <c r="E295" i="20"/>
  <c r="E296" i="20"/>
  <c r="E297" i="20"/>
  <c r="E298" i="20"/>
  <c r="E299" i="20"/>
  <c r="E300" i="20"/>
  <c r="E301" i="20"/>
  <c r="E302" i="20"/>
  <c r="E303" i="20"/>
  <c r="E304" i="20"/>
  <c r="E305" i="20"/>
  <c r="E306" i="20"/>
  <c r="E307" i="20"/>
  <c r="E308" i="20"/>
  <c r="E309" i="20"/>
  <c r="E310" i="20"/>
  <c r="E311" i="20"/>
  <c r="E312" i="20"/>
  <c r="E313" i="20"/>
  <c r="E314" i="20"/>
  <c r="E315" i="20"/>
  <c r="E316" i="20"/>
  <c r="E317" i="20"/>
  <c r="E318" i="20"/>
  <c r="E319" i="20"/>
  <c r="E320" i="20"/>
  <c r="E321" i="20"/>
  <c r="E322" i="20"/>
  <c r="E323" i="20"/>
  <c r="E324" i="20"/>
  <c r="E325" i="20"/>
  <c r="E326" i="20"/>
  <c r="E327" i="20"/>
  <c r="E328" i="20"/>
  <c r="E329" i="20"/>
  <c r="E330" i="20"/>
  <c r="E331" i="20"/>
  <c r="E332" i="20"/>
  <c r="E333" i="20"/>
  <c r="E334" i="20"/>
  <c r="E335" i="20"/>
  <c r="E336" i="20"/>
  <c r="E337" i="20"/>
  <c r="E338" i="20"/>
  <c r="E339" i="20"/>
  <c r="E340" i="20"/>
  <c r="E341" i="20"/>
  <c r="E342" i="20"/>
  <c r="E343" i="20"/>
  <c r="E344" i="20"/>
  <c r="E345" i="20"/>
  <c r="E346" i="20"/>
  <c r="E347" i="20"/>
  <c r="E348" i="20"/>
  <c r="E349" i="20"/>
  <c r="E350" i="20"/>
  <c r="E351" i="20"/>
  <c r="E352" i="20"/>
  <c r="E353" i="20"/>
  <c r="E354" i="20"/>
  <c r="E355" i="20"/>
  <c r="E356" i="20"/>
  <c r="E357" i="20"/>
  <c r="E358" i="20"/>
  <c r="E359" i="20"/>
  <c r="E360" i="20"/>
  <c r="E361" i="20"/>
  <c r="E362" i="20"/>
  <c r="E363" i="20"/>
  <c r="E364" i="20"/>
  <c r="E365" i="20"/>
  <c r="E366" i="20"/>
  <c r="E367" i="20"/>
  <c r="E368" i="20"/>
  <c r="E369" i="20"/>
  <c r="E370" i="20"/>
  <c r="E371" i="20"/>
  <c r="E372" i="20"/>
  <c r="E373" i="20"/>
  <c r="E374" i="20"/>
  <c r="E375" i="20"/>
  <c r="E376" i="20"/>
  <c r="E377" i="20"/>
  <c r="E378" i="20"/>
  <c r="E379" i="20"/>
  <c r="E380" i="20"/>
  <c r="E381" i="20"/>
  <c r="E382" i="20"/>
  <c r="E383" i="20"/>
  <c r="E384" i="20"/>
  <c r="E385" i="20"/>
  <c r="E386" i="20"/>
  <c r="E387" i="20"/>
  <c r="E388" i="20"/>
  <c r="E389" i="20"/>
  <c r="E390" i="20"/>
  <c r="E391" i="20"/>
  <c r="E392" i="20"/>
  <c r="E393" i="20"/>
  <c r="E394" i="20"/>
  <c r="E395" i="20"/>
  <c r="E396" i="20"/>
  <c r="E397" i="20"/>
  <c r="E398" i="20"/>
  <c r="E399" i="20"/>
  <c r="E400" i="20"/>
  <c r="E401" i="20"/>
  <c r="E402" i="20"/>
  <c r="E403" i="20"/>
  <c r="E404" i="20"/>
  <c r="E405" i="20"/>
  <c r="E406" i="20"/>
  <c r="E407" i="20"/>
  <c r="E408" i="20"/>
  <c r="E409" i="20"/>
  <c r="E410" i="20"/>
  <c r="E411" i="20"/>
  <c r="E412" i="20"/>
  <c r="E413" i="20"/>
  <c r="E414" i="20"/>
  <c r="E415" i="20"/>
  <c r="E416" i="20"/>
  <c r="E417" i="20"/>
  <c r="E418" i="20"/>
  <c r="E419" i="20"/>
  <c r="E420" i="20"/>
  <c r="E421" i="20"/>
  <c r="E422" i="20"/>
  <c r="E423" i="20"/>
  <c r="E424" i="20"/>
  <c r="E425" i="20"/>
  <c r="E426" i="20"/>
  <c r="E427" i="20"/>
  <c r="E428" i="20"/>
  <c r="E429" i="20"/>
  <c r="E430" i="20"/>
  <c r="E431" i="20"/>
  <c r="E432" i="20"/>
  <c r="E433" i="20"/>
  <c r="E434" i="20"/>
  <c r="E435" i="20"/>
  <c r="E436" i="20"/>
  <c r="E437" i="20"/>
  <c r="E438" i="20"/>
  <c r="E439" i="20"/>
  <c r="E440" i="20"/>
  <c r="E441" i="20"/>
  <c r="E442" i="20"/>
  <c r="E443" i="20"/>
  <c r="E444" i="20"/>
  <c r="E445" i="20"/>
  <c r="E446" i="20"/>
  <c r="E447" i="20"/>
  <c r="E448" i="20"/>
  <c r="E449" i="20"/>
  <c r="E450" i="20"/>
  <c r="E451" i="20"/>
  <c r="E452" i="20"/>
  <c r="E453" i="20"/>
  <c r="E454" i="20"/>
  <c r="E455" i="20"/>
  <c r="E456" i="20"/>
  <c r="E457" i="20"/>
  <c r="E458" i="20"/>
  <c r="E459" i="20"/>
  <c r="E460" i="20"/>
  <c r="E461" i="20"/>
  <c r="E462" i="20"/>
  <c r="E463" i="20"/>
  <c r="E464" i="20"/>
  <c r="E465" i="20"/>
  <c r="E466" i="20"/>
  <c r="E467" i="20"/>
  <c r="E468" i="20"/>
  <c r="E469" i="20"/>
  <c r="E470" i="20"/>
  <c r="E471" i="20"/>
  <c r="E472" i="20"/>
  <c r="E473" i="20"/>
  <c r="E474" i="20"/>
  <c r="E475" i="20"/>
  <c r="E476" i="20"/>
  <c r="E477" i="20"/>
  <c r="E478" i="20"/>
  <c r="E479" i="20"/>
  <c r="E480" i="20"/>
  <c r="E481" i="20"/>
  <c r="E482" i="20"/>
  <c r="E483" i="20"/>
  <c r="E484" i="20"/>
  <c r="E485" i="20"/>
  <c r="E486" i="20"/>
  <c r="E487" i="20"/>
  <c r="E488" i="20"/>
  <c r="E489" i="20"/>
  <c r="E490" i="20"/>
  <c r="E491" i="20"/>
  <c r="E492" i="20"/>
  <c r="E493" i="20"/>
  <c r="E494" i="20"/>
  <c r="E495" i="20"/>
  <c r="E496" i="20"/>
  <c r="E497" i="20"/>
  <c r="E498" i="20"/>
  <c r="E499" i="20"/>
  <c r="E500" i="20"/>
  <c r="E501" i="20"/>
  <c r="E502" i="20"/>
  <c r="E503" i="20"/>
  <c r="E504" i="20"/>
  <c r="E505" i="20"/>
  <c r="E506" i="20"/>
  <c r="E507" i="20"/>
  <c r="E508" i="20"/>
  <c r="E509" i="20"/>
  <c r="E510" i="20"/>
  <c r="E511" i="20"/>
  <c r="E512" i="20"/>
  <c r="E513" i="20"/>
  <c r="E514" i="20"/>
  <c r="E515" i="20"/>
  <c r="E516" i="20"/>
  <c r="E517" i="20"/>
  <c r="E518" i="20"/>
  <c r="E519" i="20"/>
  <c r="E520" i="20"/>
  <c r="E521" i="20"/>
  <c r="E522" i="20"/>
  <c r="E523" i="20"/>
  <c r="E524" i="20"/>
  <c r="E525" i="20"/>
  <c r="E526" i="20"/>
  <c r="E527" i="20"/>
  <c r="E528" i="20"/>
  <c r="E529" i="20"/>
  <c r="E530" i="20"/>
  <c r="E531" i="20"/>
  <c r="E532" i="20"/>
  <c r="E533" i="20"/>
  <c r="E534" i="20"/>
  <c r="E535" i="20"/>
  <c r="E536" i="20"/>
  <c r="E537" i="20"/>
  <c r="E538" i="20"/>
  <c r="E539" i="20"/>
  <c r="E540" i="20"/>
  <c r="E541" i="20"/>
  <c r="E542" i="20"/>
  <c r="E543" i="20"/>
  <c r="E544" i="20"/>
  <c r="E545" i="20"/>
  <c r="E546" i="20"/>
  <c r="E547" i="20"/>
  <c r="E548" i="20"/>
  <c r="E549" i="20"/>
  <c r="E550" i="20"/>
  <c r="E551" i="20"/>
  <c r="E552" i="20"/>
  <c r="E553" i="20"/>
  <c r="E554" i="20"/>
  <c r="E555" i="20"/>
  <c r="E556" i="20"/>
  <c r="E557" i="20"/>
  <c r="E558" i="20"/>
  <c r="E559" i="20"/>
  <c r="E560" i="20"/>
  <c r="E561" i="20"/>
  <c r="E562" i="20"/>
  <c r="E563" i="20"/>
  <c r="E564" i="20"/>
  <c r="E565" i="20"/>
  <c r="E566" i="20"/>
  <c r="E567" i="20"/>
  <c r="E568" i="20"/>
  <c r="E569" i="20"/>
  <c r="E570" i="20"/>
  <c r="E571" i="20"/>
  <c r="E572" i="20"/>
  <c r="E573" i="20"/>
  <c r="E574" i="20"/>
  <c r="E575" i="20"/>
  <c r="E576" i="20"/>
  <c r="E577" i="20"/>
  <c r="E578" i="20"/>
  <c r="E579" i="20"/>
  <c r="E580" i="20"/>
  <c r="E581" i="20"/>
  <c r="E582" i="20"/>
  <c r="E583" i="20"/>
  <c r="E584" i="20"/>
  <c r="E585" i="20"/>
  <c r="E586" i="20"/>
  <c r="E587" i="20"/>
  <c r="E588" i="20"/>
  <c r="E589" i="20"/>
  <c r="E590" i="20"/>
  <c r="E591" i="20"/>
  <c r="E592" i="20"/>
  <c r="E593" i="20"/>
  <c r="E594" i="20"/>
  <c r="E595" i="20"/>
  <c r="E596" i="20"/>
  <c r="E597" i="20"/>
  <c r="E598" i="20"/>
  <c r="E599" i="20"/>
  <c r="E600" i="20"/>
  <c r="E601" i="20"/>
  <c r="E602" i="20"/>
  <c r="E603" i="20"/>
  <c r="E604" i="20"/>
  <c r="E605" i="20"/>
  <c r="E606" i="20"/>
  <c r="E607" i="20"/>
  <c r="E608" i="20"/>
  <c r="E609" i="20"/>
  <c r="E610" i="20"/>
  <c r="E611" i="20"/>
  <c r="E612" i="20"/>
  <c r="E613" i="20"/>
  <c r="E614" i="20"/>
  <c r="E615" i="20"/>
  <c r="E616" i="20"/>
  <c r="E617" i="20"/>
  <c r="E618" i="20"/>
  <c r="E619" i="20"/>
  <c r="E620" i="20"/>
  <c r="E621" i="20"/>
  <c r="E622" i="20"/>
  <c r="E623" i="20"/>
  <c r="E624" i="20"/>
  <c r="E625" i="20"/>
  <c r="E626" i="20"/>
  <c r="E627" i="20"/>
  <c r="E628" i="20"/>
  <c r="E629" i="20"/>
  <c r="E630" i="20"/>
  <c r="E631" i="20"/>
  <c r="E632" i="20"/>
  <c r="E633" i="20"/>
  <c r="E634" i="20"/>
  <c r="E635" i="20"/>
  <c r="E636" i="20"/>
  <c r="E637" i="20"/>
  <c r="E638" i="20"/>
  <c r="E639" i="20"/>
  <c r="E640" i="20"/>
  <c r="E641" i="20"/>
  <c r="E642" i="20"/>
  <c r="E643" i="20"/>
  <c r="E644" i="20"/>
  <c r="E645" i="20"/>
  <c r="E646" i="20"/>
  <c r="E647" i="20"/>
  <c r="E648" i="20"/>
  <c r="E649" i="20"/>
  <c r="E650" i="20"/>
  <c r="E651" i="20"/>
  <c r="E652" i="20"/>
  <c r="E653" i="20"/>
  <c r="E654" i="20"/>
  <c r="E655" i="20"/>
  <c r="E656" i="20"/>
  <c r="E657" i="20"/>
  <c r="E658" i="20"/>
  <c r="E659" i="20"/>
  <c r="E660" i="20"/>
  <c r="E661" i="20"/>
  <c r="E662" i="20"/>
  <c r="E663" i="20"/>
  <c r="E664" i="20"/>
  <c r="E665" i="20"/>
  <c r="E666" i="20"/>
  <c r="E667" i="20"/>
  <c r="E668" i="20"/>
  <c r="E669" i="20"/>
  <c r="E670" i="20"/>
  <c r="E671" i="20"/>
  <c r="E672" i="20"/>
  <c r="E673" i="20"/>
  <c r="E674" i="20"/>
  <c r="E675" i="20"/>
  <c r="E676" i="20"/>
  <c r="E677" i="20"/>
  <c r="E678" i="20"/>
  <c r="E679" i="20"/>
  <c r="E680" i="20"/>
  <c r="E681" i="20"/>
  <c r="E682" i="20"/>
  <c r="E683" i="20"/>
  <c r="E684" i="20"/>
  <c r="E685" i="20"/>
  <c r="E686" i="20"/>
  <c r="E687" i="20"/>
  <c r="E688" i="20"/>
  <c r="E689" i="20"/>
  <c r="E690" i="20"/>
  <c r="E691" i="20"/>
  <c r="E692" i="20"/>
  <c r="E693" i="20"/>
  <c r="E694" i="20"/>
  <c r="E695" i="20"/>
  <c r="E696" i="20"/>
  <c r="E697" i="20"/>
  <c r="E698" i="20"/>
  <c r="E699" i="20"/>
  <c r="E700" i="20"/>
  <c r="E701" i="20"/>
  <c r="E702" i="20"/>
  <c r="E703" i="20"/>
  <c r="E704" i="20"/>
  <c r="E705" i="20"/>
  <c r="E706" i="20"/>
  <c r="E707" i="20"/>
  <c r="E708" i="20"/>
  <c r="E709" i="20"/>
  <c r="E710" i="20"/>
  <c r="E711" i="20"/>
  <c r="E712" i="20"/>
  <c r="E713" i="20"/>
  <c r="E714" i="20"/>
  <c r="E715" i="20"/>
  <c r="E716" i="20"/>
  <c r="E717" i="20"/>
  <c r="E718" i="20"/>
  <c r="E719" i="20"/>
  <c r="E720" i="20"/>
  <c r="E721" i="20"/>
  <c r="E722" i="20"/>
  <c r="E723" i="20"/>
  <c r="E724" i="20"/>
  <c r="E725" i="20"/>
  <c r="E726" i="20"/>
  <c r="E727" i="20"/>
  <c r="E728" i="20"/>
  <c r="E729" i="20"/>
  <c r="E730" i="20"/>
  <c r="E731" i="20"/>
  <c r="E732" i="20"/>
  <c r="E733" i="20"/>
  <c r="E734" i="20"/>
  <c r="E735" i="20"/>
  <c r="E736" i="20"/>
  <c r="E737" i="20"/>
  <c r="E738" i="20"/>
  <c r="E739" i="20"/>
  <c r="E740" i="20"/>
  <c r="E741" i="20"/>
  <c r="E742" i="20"/>
  <c r="E743" i="20"/>
  <c r="E744" i="20"/>
  <c r="E745" i="20"/>
  <c r="E746" i="20"/>
  <c r="E747" i="20"/>
  <c r="E748" i="20"/>
  <c r="E749" i="20"/>
  <c r="E750" i="20"/>
  <c r="E751" i="20"/>
  <c r="E752" i="20"/>
  <c r="E753" i="20"/>
  <c r="E4" i="20"/>
  <c r="E5" i="20"/>
  <c r="E6" i="20"/>
  <c r="E7" i="20"/>
  <c r="E3" i="20"/>
  <c r="E754" i="4" l="1"/>
  <c r="G754" i="4"/>
  <c r="I754" i="4"/>
  <c r="K754" i="4"/>
  <c r="M754" i="4"/>
  <c r="O754" i="4"/>
  <c r="Q754" i="4"/>
  <c r="S754" i="4"/>
  <c r="U754" i="4"/>
  <c r="E755" i="4"/>
  <c r="G755" i="4"/>
  <c r="I755" i="4"/>
  <c r="K755" i="4"/>
  <c r="M755" i="4"/>
  <c r="O755" i="4"/>
  <c r="Q755" i="4"/>
  <c r="S755" i="4"/>
  <c r="U755" i="4"/>
  <c r="E756" i="4"/>
  <c r="G756" i="4"/>
  <c r="I756" i="4"/>
  <c r="K756" i="4"/>
  <c r="M756" i="4"/>
  <c r="O756" i="4"/>
  <c r="Q756" i="4"/>
  <c r="S756" i="4"/>
  <c r="U756" i="4"/>
  <c r="E757" i="4"/>
  <c r="G757" i="4"/>
  <c r="I757" i="4"/>
  <c r="K757" i="4"/>
  <c r="M757" i="4"/>
  <c r="O757" i="4"/>
  <c r="Q757" i="4"/>
  <c r="S757" i="4"/>
  <c r="U757" i="4"/>
  <c r="E758" i="4"/>
  <c r="G758" i="4"/>
  <c r="I758" i="4"/>
  <c r="K758" i="4"/>
  <c r="M758" i="4"/>
  <c r="O758" i="4"/>
  <c r="Q758" i="4"/>
  <c r="S758" i="4"/>
  <c r="U758" i="4"/>
  <c r="E759" i="4"/>
  <c r="G759" i="4"/>
  <c r="I759" i="4"/>
  <c r="K759" i="4"/>
  <c r="M759" i="4"/>
  <c r="O759" i="4"/>
  <c r="Q759" i="4"/>
  <c r="S759" i="4"/>
  <c r="U759" i="4"/>
  <c r="E760" i="4"/>
  <c r="G760" i="4"/>
  <c r="I760" i="4"/>
  <c r="K760" i="4"/>
  <c r="M760" i="4"/>
  <c r="O760" i="4"/>
  <c r="Q760" i="4"/>
  <c r="S760" i="4"/>
  <c r="U760" i="4"/>
  <c r="E761" i="4"/>
  <c r="G761" i="4"/>
  <c r="I761" i="4"/>
  <c r="K761" i="4"/>
  <c r="M761" i="4"/>
  <c r="O761" i="4"/>
  <c r="Q761" i="4"/>
  <c r="S761" i="4"/>
  <c r="U761" i="4"/>
  <c r="E762" i="4"/>
  <c r="G762" i="4"/>
  <c r="I762" i="4"/>
  <c r="K762" i="4"/>
  <c r="M762" i="4"/>
  <c r="O762" i="4"/>
  <c r="Q762" i="4"/>
  <c r="S762" i="4"/>
  <c r="U762" i="4"/>
  <c r="E763" i="4"/>
  <c r="G763" i="4"/>
  <c r="I763" i="4"/>
  <c r="K763" i="4"/>
  <c r="M763" i="4"/>
  <c r="O763" i="4"/>
  <c r="Q763" i="4"/>
  <c r="S763" i="4"/>
  <c r="U763" i="4"/>
  <c r="E764" i="4"/>
  <c r="G764" i="4"/>
  <c r="I764" i="4"/>
  <c r="K764" i="4"/>
  <c r="M764" i="4"/>
  <c r="O764" i="4"/>
  <c r="Q764" i="4"/>
  <c r="S764" i="4"/>
  <c r="U764" i="4"/>
  <c r="E765" i="4"/>
  <c r="G765" i="4"/>
  <c r="I765" i="4"/>
  <c r="K765" i="4"/>
  <c r="M765" i="4"/>
  <c r="O765" i="4"/>
  <c r="Q765" i="4"/>
  <c r="S765" i="4"/>
  <c r="U765" i="4"/>
  <c r="E766" i="4"/>
  <c r="G766" i="4"/>
  <c r="I766" i="4"/>
  <c r="K766" i="4"/>
  <c r="M766" i="4"/>
  <c r="O766" i="4"/>
  <c r="Q766" i="4"/>
  <c r="S766" i="4"/>
  <c r="U766" i="4"/>
  <c r="E767" i="4"/>
  <c r="G767" i="4"/>
  <c r="I767" i="4"/>
  <c r="K767" i="4"/>
  <c r="M767" i="4"/>
  <c r="O767" i="4"/>
  <c r="Q767" i="4"/>
  <c r="S767" i="4"/>
  <c r="U767" i="4"/>
  <c r="E768" i="4"/>
  <c r="G768" i="4"/>
  <c r="I768" i="4"/>
  <c r="K768" i="4"/>
  <c r="M768" i="4"/>
  <c r="O768" i="4"/>
  <c r="Q768" i="4"/>
  <c r="S768" i="4"/>
  <c r="U768" i="4"/>
  <c r="E769" i="4"/>
  <c r="G769" i="4"/>
  <c r="I769" i="4"/>
  <c r="K769" i="4"/>
  <c r="M769" i="4"/>
  <c r="O769" i="4"/>
  <c r="Q769" i="4"/>
  <c r="S769" i="4"/>
  <c r="U769" i="4"/>
  <c r="E770" i="4"/>
  <c r="G770" i="4"/>
  <c r="I770" i="4"/>
  <c r="K770" i="4"/>
  <c r="M770" i="4"/>
  <c r="O770" i="4"/>
  <c r="Q770" i="4"/>
  <c r="S770" i="4"/>
  <c r="U770" i="4"/>
  <c r="E771" i="4"/>
  <c r="G771" i="4"/>
  <c r="I771" i="4"/>
  <c r="K771" i="4"/>
  <c r="M771" i="4"/>
  <c r="O771" i="4"/>
  <c r="Q771" i="4"/>
  <c r="S771" i="4"/>
  <c r="U771" i="4"/>
  <c r="E772" i="4"/>
  <c r="G772" i="4"/>
  <c r="I772" i="4"/>
  <c r="K772" i="4"/>
  <c r="M772" i="4"/>
  <c r="O772" i="4"/>
  <c r="Q772" i="4"/>
  <c r="S772" i="4"/>
  <c r="U772" i="4"/>
  <c r="E773" i="4"/>
  <c r="G773" i="4"/>
  <c r="I773" i="4"/>
  <c r="K773" i="4"/>
  <c r="M773" i="4"/>
  <c r="O773" i="4"/>
  <c r="Q773" i="4"/>
  <c r="S773" i="4"/>
  <c r="U773" i="4"/>
  <c r="E774" i="4"/>
  <c r="G774" i="4"/>
  <c r="I774" i="4"/>
  <c r="K774" i="4"/>
  <c r="M774" i="4"/>
  <c r="O774" i="4"/>
  <c r="Q774" i="4"/>
  <c r="S774" i="4"/>
  <c r="U774" i="4"/>
  <c r="E775" i="4"/>
  <c r="G775" i="4"/>
  <c r="I775" i="4"/>
  <c r="K775" i="4"/>
  <c r="M775" i="4"/>
  <c r="O775" i="4"/>
  <c r="Q775" i="4"/>
  <c r="S775" i="4"/>
  <c r="U775" i="4"/>
  <c r="E776" i="4"/>
  <c r="G776" i="4"/>
  <c r="I776" i="4"/>
  <c r="K776" i="4"/>
  <c r="M776" i="4"/>
  <c r="O776" i="4"/>
  <c r="Q776" i="4"/>
  <c r="S776" i="4"/>
  <c r="U776" i="4"/>
  <c r="E777" i="4"/>
  <c r="G777" i="4"/>
  <c r="I777" i="4"/>
  <c r="K777" i="4"/>
  <c r="M777" i="4"/>
  <c r="O777" i="4"/>
  <c r="Q777" i="4"/>
  <c r="S777" i="4"/>
  <c r="U777" i="4"/>
  <c r="E778" i="4"/>
  <c r="G778" i="4"/>
  <c r="I778" i="4"/>
  <c r="K778" i="4"/>
  <c r="M778" i="4"/>
  <c r="O778" i="4"/>
  <c r="Q778" i="4"/>
  <c r="S778" i="4"/>
  <c r="U778" i="4"/>
  <c r="E779" i="4"/>
  <c r="G779" i="4"/>
  <c r="I779" i="4"/>
  <c r="K779" i="4"/>
  <c r="M779" i="4"/>
  <c r="O779" i="4"/>
  <c r="Q779" i="4"/>
  <c r="S779" i="4"/>
  <c r="U779" i="4"/>
  <c r="E780" i="4"/>
  <c r="G780" i="4"/>
  <c r="I780" i="4"/>
  <c r="K780" i="4"/>
  <c r="M780" i="4"/>
  <c r="O780" i="4"/>
  <c r="Q780" i="4"/>
  <c r="S780" i="4"/>
  <c r="U780" i="4"/>
  <c r="E781" i="4"/>
  <c r="G781" i="4"/>
  <c r="I781" i="4"/>
  <c r="K781" i="4"/>
  <c r="M781" i="4"/>
  <c r="O781" i="4"/>
  <c r="Q781" i="4"/>
  <c r="S781" i="4"/>
  <c r="U781" i="4"/>
  <c r="E782" i="4"/>
  <c r="G782" i="4"/>
  <c r="I782" i="4"/>
  <c r="K782" i="4"/>
  <c r="M782" i="4"/>
  <c r="O782" i="4"/>
  <c r="Q782" i="4"/>
  <c r="S782" i="4"/>
  <c r="U782" i="4"/>
  <c r="E783" i="4"/>
  <c r="G783" i="4"/>
  <c r="I783" i="4"/>
  <c r="K783" i="4"/>
  <c r="M783" i="4"/>
  <c r="O783" i="4"/>
  <c r="Q783" i="4"/>
  <c r="S783" i="4"/>
  <c r="U783" i="4"/>
  <c r="E784" i="4"/>
  <c r="G784" i="4"/>
  <c r="I784" i="4"/>
  <c r="K784" i="4"/>
  <c r="M784" i="4"/>
  <c r="O784" i="4"/>
  <c r="Q784" i="4"/>
  <c r="S784" i="4"/>
  <c r="U784" i="4"/>
  <c r="E785" i="4"/>
  <c r="G785" i="4"/>
  <c r="I785" i="4"/>
  <c r="K785" i="4"/>
  <c r="M785" i="4"/>
  <c r="O785" i="4"/>
  <c r="Q785" i="4"/>
  <c r="S785" i="4"/>
  <c r="U785" i="4"/>
  <c r="E786" i="4"/>
  <c r="G786" i="4"/>
  <c r="I786" i="4"/>
  <c r="K786" i="4"/>
  <c r="M786" i="4"/>
  <c r="O786" i="4"/>
  <c r="Q786" i="4"/>
  <c r="S786" i="4"/>
  <c r="U786" i="4"/>
  <c r="E787" i="4"/>
  <c r="G787" i="4"/>
  <c r="I787" i="4"/>
  <c r="K787" i="4"/>
  <c r="M787" i="4"/>
  <c r="O787" i="4"/>
  <c r="Q787" i="4"/>
  <c r="S787" i="4"/>
  <c r="U787" i="4"/>
  <c r="E788" i="4"/>
  <c r="G788" i="4"/>
  <c r="I788" i="4"/>
  <c r="K788" i="4"/>
  <c r="M788" i="4"/>
  <c r="O788" i="4"/>
  <c r="Q788" i="4"/>
  <c r="S788" i="4"/>
  <c r="U788" i="4"/>
  <c r="E789" i="4"/>
  <c r="G789" i="4"/>
  <c r="I789" i="4"/>
  <c r="K789" i="4"/>
  <c r="M789" i="4"/>
  <c r="O789" i="4"/>
  <c r="Q789" i="4"/>
  <c r="S789" i="4"/>
  <c r="U789" i="4"/>
  <c r="E790" i="4"/>
  <c r="G790" i="4"/>
  <c r="I790" i="4"/>
  <c r="K790" i="4"/>
  <c r="M790" i="4"/>
  <c r="O790" i="4"/>
  <c r="Q790" i="4"/>
  <c r="S790" i="4"/>
  <c r="U790" i="4"/>
  <c r="E791" i="4"/>
  <c r="G791" i="4"/>
  <c r="I791" i="4"/>
  <c r="K791" i="4"/>
  <c r="M791" i="4"/>
  <c r="O791" i="4"/>
  <c r="Q791" i="4"/>
  <c r="S791" i="4"/>
  <c r="U791" i="4"/>
  <c r="E792" i="4"/>
  <c r="G792" i="4"/>
  <c r="I792" i="4"/>
  <c r="K792" i="4"/>
  <c r="M792" i="4"/>
  <c r="O792" i="4"/>
  <c r="Q792" i="4"/>
  <c r="S792" i="4"/>
  <c r="U792" i="4"/>
  <c r="E793" i="4"/>
  <c r="G793" i="4"/>
  <c r="I793" i="4"/>
  <c r="K793" i="4"/>
  <c r="M793" i="4"/>
  <c r="O793" i="4"/>
  <c r="Q793" i="4"/>
  <c r="S793" i="4"/>
  <c r="U793" i="4"/>
  <c r="E794" i="4"/>
  <c r="G794" i="4"/>
  <c r="I794" i="4"/>
  <c r="K794" i="4"/>
  <c r="M794" i="4"/>
  <c r="O794" i="4"/>
  <c r="Q794" i="4"/>
  <c r="S794" i="4"/>
  <c r="U794" i="4"/>
  <c r="E795" i="4"/>
  <c r="G795" i="4"/>
  <c r="I795" i="4"/>
  <c r="K795" i="4"/>
  <c r="M795" i="4"/>
  <c r="O795" i="4"/>
  <c r="Q795" i="4"/>
  <c r="S795" i="4"/>
  <c r="U795" i="4"/>
  <c r="E796" i="4"/>
  <c r="G796" i="4"/>
  <c r="I796" i="4"/>
  <c r="K796" i="4"/>
  <c r="M796" i="4"/>
  <c r="O796" i="4"/>
  <c r="Q796" i="4"/>
  <c r="S796" i="4"/>
  <c r="U796" i="4"/>
  <c r="E797" i="4"/>
  <c r="G797" i="4"/>
  <c r="I797" i="4"/>
  <c r="K797" i="4"/>
  <c r="M797" i="4"/>
  <c r="O797" i="4"/>
  <c r="Q797" i="4"/>
  <c r="S797" i="4"/>
  <c r="U797" i="4"/>
  <c r="E798" i="4"/>
  <c r="G798" i="4"/>
  <c r="I798" i="4"/>
  <c r="K798" i="4"/>
  <c r="M798" i="4"/>
  <c r="O798" i="4"/>
  <c r="Q798" i="4"/>
  <c r="S798" i="4"/>
  <c r="U798" i="4"/>
  <c r="E799" i="4"/>
  <c r="G799" i="4"/>
  <c r="I799" i="4"/>
  <c r="K799" i="4"/>
  <c r="M799" i="4"/>
  <c r="O799" i="4"/>
  <c r="Q799" i="4"/>
  <c r="S799" i="4"/>
  <c r="U799" i="4"/>
  <c r="E800" i="4"/>
  <c r="G800" i="4"/>
  <c r="I800" i="4"/>
  <c r="K800" i="4"/>
  <c r="M800" i="4"/>
  <c r="O800" i="4"/>
  <c r="Q800" i="4"/>
  <c r="S800" i="4"/>
  <c r="U800" i="4"/>
  <c r="E801" i="4"/>
  <c r="G801" i="4"/>
  <c r="I801" i="4"/>
  <c r="K801" i="4"/>
  <c r="M801" i="4"/>
  <c r="O801" i="4"/>
  <c r="Q801" i="4"/>
  <c r="S801" i="4"/>
  <c r="U801" i="4"/>
  <c r="E802" i="4"/>
  <c r="G802" i="4"/>
  <c r="I802" i="4"/>
  <c r="K802" i="4"/>
  <c r="M802" i="4"/>
  <c r="O802" i="4"/>
  <c r="Q802" i="4"/>
  <c r="S802" i="4"/>
  <c r="U802" i="4"/>
  <c r="E803" i="4"/>
  <c r="G803" i="4"/>
  <c r="I803" i="4"/>
  <c r="K803" i="4"/>
  <c r="M803" i="4"/>
  <c r="O803" i="4"/>
  <c r="Q803" i="4"/>
  <c r="S803" i="4"/>
  <c r="U803" i="4"/>
  <c r="E804" i="4"/>
  <c r="G804" i="4"/>
  <c r="I804" i="4"/>
  <c r="K804" i="4"/>
  <c r="M804" i="4"/>
  <c r="O804" i="4"/>
  <c r="Q804" i="4"/>
  <c r="S804" i="4"/>
  <c r="U804" i="4"/>
  <c r="E805" i="4"/>
  <c r="G805" i="4"/>
  <c r="I805" i="4"/>
  <c r="K805" i="4"/>
  <c r="M805" i="4"/>
  <c r="O805" i="4"/>
  <c r="Q805" i="4"/>
  <c r="S805" i="4"/>
  <c r="U805" i="4"/>
  <c r="E806" i="4"/>
  <c r="G806" i="4"/>
  <c r="I806" i="4"/>
  <c r="K806" i="4"/>
  <c r="M806" i="4"/>
  <c r="O806" i="4"/>
  <c r="Q806" i="4"/>
  <c r="S806" i="4"/>
  <c r="U806" i="4"/>
  <c r="E807" i="4"/>
  <c r="G807" i="4"/>
  <c r="I807" i="4"/>
  <c r="K807" i="4"/>
  <c r="M807" i="4"/>
  <c r="O807" i="4"/>
  <c r="Q807" i="4"/>
  <c r="S807" i="4"/>
  <c r="U807" i="4"/>
  <c r="E808" i="4"/>
  <c r="G808" i="4"/>
  <c r="I808" i="4"/>
  <c r="K808" i="4"/>
  <c r="M808" i="4"/>
  <c r="O808" i="4"/>
  <c r="Q808" i="4"/>
  <c r="S808" i="4"/>
  <c r="U808" i="4"/>
  <c r="E809" i="4"/>
  <c r="G809" i="4"/>
  <c r="I809" i="4"/>
  <c r="K809" i="4"/>
  <c r="M809" i="4"/>
  <c r="O809" i="4"/>
  <c r="Q809" i="4"/>
  <c r="S809" i="4"/>
  <c r="U809" i="4"/>
  <c r="E810" i="4"/>
  <c r="G810" i="4"/>
  <c r="I810" i="4"/>
  <c r="K810" i="4"/>
  <c r="M810" i="4"/>
  <c r="O810" i="4"/>
  <c r="Q810" i="4"/>
  <c r="S810" i="4"/>
  <c r="U810" i="4"/>
  <c r="E811" i="4"/>
  <c r="G811" i="4"/>
  <c r="I811" i="4"/>
  <c r="K811" i="4"/>
  <c r="M811" i="4"/>
  <c r="O811" i="4"/>
  <c r="Q811" i="4"/>
  <c r="S811" i="4"/>
  <c r="U811" i="4"/>
  <c r="E812" i="4"/>
  <c r="G812" i="4"/>
  <c r="I812" i="4"/>
  <c r="K812" i="4"/>
  <c r="M812" i="4"/>
  <c r="O812" i="4"/>
  <c r="Q812" i="4"/>
  <c r="S812" i="4"/>
  <c r="U812" i="4"/>
  <c r="E813" i="4"/>
  <c r="G813" i="4"/>
  <c r="I813" i="4"/>
  <c r="K813" i="4"/>
  <c r="M813" i="4"/>
  <c r="O813" i="4"/>
  <c r="Q813" i="4"/>
  <c r="S813" i="4"/>
  <c r="U813" i="4"/>
  <c r="E814" i="4"/>
  <c r="G814" i="4"/>
  <c r="I814" i="4"/>
  <c r="K814" i="4"/>
  <c r="M814" i="4"/>
  <c r="O814" i="4"/>
  <c r="Q814" i="4"/>
  <c r="S814" i="4"/>
  <c r="U814" i="4"/>
  <c r="E815" i="4"/>
  <c r="G815" i="4"/>
  <c r="I815" i="4"/>
  <c r="K815" i="4"/>
  <c r="M815" i="4"/>
  <c r="O815" i="4"/>
  <c r="Q815" i="4"/>
  <c r="S815" i="4"/>
  <c r="U815" i="4"/>
  <c r="E816" i="4"/>
  <c r="G816" i="4"/>
  <c r="I816" i="4"/>
  <c r="K816" i="4"/>
  <c r="M816" i="4"/>
  <c r="O816" i="4"/>
  <c r="Q816" i="4"/>
  <c r="S816" i="4"/>
  <c r="U816" i="4"/>
  <c r="E817" i="4"/>
  <c r="G817" i="4"/>
  <c r="I817" i="4"/>
  <c r="K817" i="4"/>
  <c r="M817" i="4"/>
  <c r="O817" i="4"/>
  <c r="Q817" i="4"/>
  <c r="S817" i="4"/>
  <c r="U817" i="4"/>
  <c r="E818" i="4"/>
  <c r="G818" i="4"/>
  <c r="I818" i="4"/>
  <c r="K818" i="4"/>
  <c r="M818" i="4"/>
  <c r="O818" i="4"/>
  <c r="Q818" i="4"/>
  <c r="S818" i="4"/>
  <c r="U818" i="4"/>
  <c r="E819" i="4"/>
  <c r="G819" i="4"/>
  <c r="I819" i="4"/>
  <c r="K819" i="4"/>
  <c r="M819" i="4"/>
  <c r="O819" i="4"/>
  <c r="Q819" i="4"/>
  <c r="S819" i="4"/>
  <c r="U819" i="4"/>
  <c r="E820" i="4"/>
  <c r="G820" i="4"/>
  <c r="I820" i="4"/>
  <c r="K820" i="4"/>
  <c r="M820" i="4"/>
  <c r="O820" i="4"/>
  <c r="Q820" i="4"/>
  <c r="S820" i="4"/>
  <c r="U820" i="4"/>
  <c r="E821" i="4"/>
  <c r="G821" i="4"/>
  <c r="I821" i="4"/>
  <c r="K821" i="4"/>
  <c r="M821" i="4"/>
  <c r="O821" i="4"/>
  <c r="Q821" i="4"/>
  <c r="S821" i="4"/>
  <c r="U821" i="4"/>
  <c r="E822" i="4"/>
  <c r="G822" i="4"/>
  <c r="I822" i="4"/>
  <c r="K822" i="4"/>
  <c r="M822" i="4"/>
  <c r="O822" i="4"/>
  <c r="Q822" i="4"/>
  <c r="S822" i="4"/>
  <c r="U822" i="4"/>
  <c r="E823" i="4"/>
  <c r="G823" i="4"/>
  <c r="I823" i="4"/>
  <c r="K823" i="4"/>
  <c r="M823" i="4"/>
  <c r="O823" i="4"/>
  <c r="Q823" i="4"/>
  <c r="S823" i="4"/>
  <c r="U823" i="4"/>
  <c r="E824" i="4"/>
  <c r="G824" i="4"/>
  <c r="I824" i="4"/>
  <c r="K824" i="4"/>
  <c r="M824" i="4"/>
  <c r="O824" i="4"/>
  <c r="Q824" i="4"/>
  <c r="S824" i="4"/>
  <c r="U824" i="4"/>
  <c r="E825" i="4"/>
  <c r="G825" i="4"/>
  <c r="I825" i="4"/>
  <c r="K825" i="4"/>
  <c r="M825" i="4"/>
  <c r="O825" i="4"/>
  <c r="Q825" i="4"/>
  <c r="S825" i="4"/>
  <c r="U825" i="4"/>
  <c r="E826" i="4"/>
  <c r="G826" i="4"/>
  <c r="I826" i="4"/>
  <c r="K826" i="4"/>
  <c r="M826" i="4"/>
  <c r="O826" i="4"/>
  <c r="Q826" i="4"/>
  <c r="S826" i="4"/>
  <c r="U826" i="4"/>
  <c r="E827" i="4"/>
  <c r="G827" i="4"/>
  <c r="I827" i="4"/>
  <c r="K827" i="4"/>
  <c r="M827" i="4"/>
  <c r="O827" i="4"/>
  <c r="Q827" i="4"/>
  <c r="S827" i="4"/>
  <c r="U827" i="4"/>
  <c r="E828" i="4"/>
  <c r="G828" i="4"/>
  <c r="I828" i="4"/>
  <c r="K828" i="4"/>
  <c r="M828" i="4"/>
  <c r="O828" i="4"/>
  <c r="Q828" i="4"/>
  <c r="S828" i="4"/>
  <c r="U828" i="4"/>
  <c r="E829" i="4"/>
  <c r="G829" i="4"/>
  <c r="I829" i="4"/>
  <c r="K829" i="4"/>
  <c r="M829" i="4"/>
  <c r="O829" i="4"/>
  <c r="Q829" i="4"/>
  <c r="S829" i="4"/>
  <c r="U829" i="4"/>
  <c r="E830" i="4"/>
  <c r="G830" i="4"/>
  <c r="I830" i="4"/>
  <c r="K830" i="4"/>
  <c r="M830" i="4"/>
  <c r="O830" i="4"/>
  <c r="Q830" i="4"/>
  <c r="S830" i="4"/>
  <c r="U830" i="4"/>
  <c r="E831" i="4"/>
  <c r="G831" i="4"/>
  <c r="I831" i="4"/>
  <c r="K831" i="4"/>
  <c r="M831" i="4"/>
  <c r="O831" i="4"/>
  <c r="Q831" i="4"/>
  <c r="S831" i="4"/>
  <c r="U831" i="4"/>
  <c r="E832" i="4"/>
  <c r="G832" i="4"/>
  <c r="I832" i="4"/>
  <c r="K832" i="4"/>
  <c r="M832" i="4"/>
  <c r="O832" i="4"/>
  <c r="Q832" i="4"/>
  <c r="S832" i="4"/>
  <c r="U832" i="4"/>
  <c r="E833" i="4"/>
  <c r="G833" i="4"/>
  <c r="I833" i="4"/>
  <c r="K833" i="4"/>
  <c r="M833" i="4"/>
  <c r="O833" i="4"/>
  <c r="Q833" i="4"/>
  <c r="S833" i="4"/>
  <c r="U833" i="4"/>
  <c r="E834" i="4"/>
  <c r="G834" i="4"/>
  <c r="I834" i="4"/>
  <c r="K834" i="4"/>
  <c r="M834" i="4"/>
  <c r="O834" i="4"/>
  <c r="Q834" i="4"/>
  <c r="S834" i="4"/>
  <c r="U834" i="4"/>
  <c r="E835" i="4"/>
  <c r="G835" i="4"/>
  <c r="I835" i="4"/>
  <c r="K835" i="4"/>
  <c r="M835" i="4"/>
  <c r="O835" i="4"/>
  <c r="Q835" i="4"/>
  <c r="S835" i="4"/>
  <c r="U835" i="4"/>
  <c r="E836" i="4"/>
  <c r="G836" i="4"/>
  <c r="I836" i="4"/>
  <c r="K836" i="4"/>
  <c r="M836" i="4"/>
  <c r="O836" i="4"/>
  <c r="Q836" i="4"/>
  <c r="S836" i="4"/>
  <c r="U836" i="4"/>
  <c r="E837" i="4"/>
  <c r="G837" i="4"/>
  <c r="I837" i="4"/>
  <c r="K837" i="4"/>
  <c r="M837" i="4"/>
  <c r="O837" i="4"/>
  <c r="Q837" i="4"/>
  <c r="S837" i="4"/>
  <c r="U837" i="4"/>
  <c r="E838" i="4"/>
  <c r="G838" i="4"/>
  <c r="I838" i="4"/>
  <c r="K838" i="4"/>
  <c r="M838" i="4"/>
  <c r="O838" i="4"/>
  <c r="Q838" i="4"/>
  <c r="S838" i="4"/>
  <c r="U838" i="4"/>
  <c r="E839" i="4"/>
  <c r="G839" i="4"/>
  <c r="I839" i="4"/>
  <c r="K839" i="4"/>
  <c r="M839" i="4"/>
  <c r="O839" i="4"/>
  <c r="Q839" i="4"/>
  <c r="S839" i="4"/>
  <c r="U839" i="4"/>
  <c r="E840" i="4"/>
  <c r="G840" i="4"/>
  <c r="I840" i="4"/>
  <c r="K840" i="4"/>
  <c r="M840" i="4"/>
  <c r="O840" i="4"/>
  <c r="Q840" i="4"/>
  <c r="S840" i="4"/>
  <c r="U840" i="4"/>
  <c r="E841" i="4"/>
  <c r="G841" i="4"/>
  <c r="I841" i="4"/>
  <c r="K841" i="4"/>
  <c r="M841" i="4"/>
  <c r="O841" i="4"/>
  <c r="Q841" i="4"/>
  <c r="S841" i="4"/>
  <c r="U841" i="4"/>
  <c r="E842" i="4"/>
  <c r="G842" i="4"/>
  <c r="I842" i="4"/>
  <c r="K842" i="4"/>
  <c r="M842" i="4"/>
  <c r="O842" i="4"/>
  <c r="Q842" i="4"/>
  <c r="S842" i="4"/>
  <c r="U842" i="4"/>
  <c r="E843" i="4"/>
  <c r="G843" i="4"/>
  <c r="I843" i="4"/>
  <c r="K843" i="4"/>
  <c r="M843" i="4"/>
  <c r="O843" i="4"/>
  <c r="Q843" i="4"/>
  <c r="S843" i="4"/>
  <c r="U843" i="4"/>
  <c r="E844" i="4"/>
  <c r="G844" i="4"/>
  <c r="I844" i="4"/>
  <c r="K844" i="4"/>
  <c r="M844" i="4"/>
  <c r="O844" i="4"/>
  <c r="Q844" i="4"/>
  <c r="S844" i="4"/>
  <c r="U844" i="4"/>
  <c r="E845" i="4"/>
  <c r="G845" i="4"/>
  <c r="I845" i="4"/>
  <c r="K845" i="4"/>
  <c r="M845" i="4"/>
  <c r="O845" i="4"/>
  <c r="Q845" i="4"/>
  <c r="S845" i="4"/>
  <c r="U845" i="4"/>
  <c r="E846" i="4"/>
  <c r="G846" i="4"/>
  <c r="I846" i="4"/>
  <c r="K846" i="4"/>
  <c r="M846" i="4"/>
  <c r="O846" i="4"/>
  <c r="Q846" i="4"/>
  <c r="S846" i="4"/>
  <c r="U846" i="4"/>
  <c r="E847" i="4"/>
  <c r="G847" i="4"/>
  <c r="I847" i="4"/>
  <c r="K847" i="4"/>
  <c r="M847" i="4"/>
  <c r="O847" i="4"/>
  <c r="Q847" i="4"/>
  <c r="S847" i="4"/>
  <c r="U847" i="4"/>
  <c r="E848" i="4"/>
  <c r="G848" i="4"/>
  <c r="I848" i="4"/>
  <c r="K848" i="4"/>
  <c r="M848" i="4"/>
  <c r="O848" i="4"/>
  <c r="Q848" i="4"/>
  <c r="S848" i="4"/>
  <c r="U848" i="4"/>
  <c r="E849" i="4"/>
  <c r="G849" i="4"/>
  <c r="I849" i="4"/>
  <c r="K849" i="4"/>
  <c r="M849" i="4"/>
  <c r="O849" i="4"/>
  <c r="Q849" i="4"/>
  <c r="S849" i="4"/>
  <c r="U849" i="4"/>
  <c r="E850" i="4"/>
  <c r="G850" i="4"/>
  <c r="I850" i="4"/>
  <c r="K850" i="4"/>
  <c r="M850" i="4"/>
  <c r="O850" i="4"/>
  <c r="Q850" i="4"/>
  <c r="S850" i="4"/>
  <c r="U850" i="4"/>
  <c r="E851" i="4"/>
  <c r="G851" i="4"/>
  <c r="I851" i="4"/>
  <c r="K851" i="4"/>
  <c r="M851" i="4"/>
  <c r="O851" i="4"/>
  <c r="Q851" i="4"/>
  <c r="S851" i="4"/>
  <c r="U851" i="4"/>
  <c r="E852" i="4"/>
  <c r="G852" i="4"/>
  <c r="I852" i="4"/>
  <c r="K852" i="4"/>
  <c r="M852" i="4"/>
  <c r="O852" i="4"/>
  <c r="Q852" i="4"/>
  <c r="S852" i="4"/>
  <c r="U852" i="4"/>
  <c r="E853" i="4"/>
  <c r="G853" i="4"/>
  <c r="I853" i="4"/>
  <c r="K853" i="4"/>
  <c r="M853" i="4"/>
  <c r="O853" i="4"/>
  <c r="Q853" i="4"/>
  <c r="S853" i="4"/>
  <c r="U853" i="4"/>
  <c r="E854" i="4"/>
  <c r="G854" i="4"/>
  <c r="I854" i="4"/>
  <c r="K854" i="4"/>
  <c r="M854" i="4"/>
  <c r="O854" i="4"/>
  <c r="Q854" i="4"/>
  <c r="S854" i="4"/>
  <c r="U854" i="4"/>
  <c r="E855" i="4"/>
  <c r="G855" i="4"/>
  <c r="I855" i="4"/>
  <c r="K855" i="4"/>
  <c r="M855" i="4"/>
  <c r="O855" i="4"/>
  <c r="Q855" i="4"/>
  <c r="S855" i="4"/>
  <c r="U855" i="4"/>
  <c r="E856" i="4"/>
  <c r="G856" i="4"/>
  <c r="I856" i="4"/>
  <c r="K856" i="4"/>
  <c r="M856" i="4"/>
  <c r="O856" i="4"/>
  <c r="Q856" i="4"/>
  <c r="S856" i="4"/>
  <c r="U856" i="4"/>
  <c r="E857" i="4"/>
  <c r="G857" i="4"/>
  <c r="I857" i="4"/>
  <c r="K857" i="4"/>
  <c r="M857" i="4"/>
  <c r="O857" i="4"/>
  <c r="Q857" i="4"/>
  <c r="S857" i="4"/>
  <c r="U857" i="4"/>
  <c r="E858" i="4"/>
  <c r="G858" i="4"/>
  <c r="I858" i="4"/>
  <c r="K858" i="4"/>
  <c r="M858" i="4"/>
  <c r="O858" i="4"/>
  <c r="Q858" i="4"/>
  <c r="S858" i="4"/>
  <c r="U858" i="4"/>
  <c r="E859" i="4"/>
  <c r="G859" i="4"/>
  <c r="I859" i="4"/>
  <c r="K859" i="4"/>
  <c r="M859" i="4"/>
  <c r="O859" i="4"/>
  <c r="Q859" i="4"/>
  <c r="S859" i="4"/>
  <c r="U859" i="4"/>
  <c r="E860" i="4"/>
  <c r="G860" i="4"/>
  <c r="I860" i="4"/>
  <c r="K860" i="4"/>
  <c r="M860" i="4"/>
  <c r="O860" i="4"/>
  <c r="Q860" i="4"/>
  <c r="S860" i="4"/>
  <c r="U860" i="4"/>
  <c r="E861" i="4"/>
  <c r="G861" i="4"/>
  <c r="I861" i="4"/>
  <c r="K861" i="4"/>
  <c r="M861" i="4"/>
  <c r="O861" i="4"/>
  <c r="Q861" i="4"/>
  <c r="S861" i="4"/>
  <c r="U861" i="4"/>
  <c r="E862" i="4"/>
  <c r="G862" i="4"/>
  <c r="I862" i="4"/>
  <c r="K862" i="4"/>
  <c r="M862" i="4"/>
  <c r="O862" i="4"/>
  <c r="Q862" i="4"/>
  <c r="S862" i="4"/>
  <c r="U862" i="4"/>
  <c r="E863" i="4"/>
  <c r="G863" i="4"/>
  <c r="I863" i="4"/>
  <c r="K863" i="4"/>
  <c r="M863" i="4"/>
  <c r="O863" i="4"/>
  <c r="Q863" i="4"/>
  <c r="S863" i="4"/>
  <c r="U863" i="4"/>
  <c r="E864" i="4"/>
  <c r="G864" i="4"/>
  <c r="I864" i="4"/>
  <c r="K864" i="4"/>
  <c r="M864" i="4"/>
  <c r="O864" i="4"/>
  <c r="Q864" i="4"/>
  <c r="S864" i="4"/>
  <c r="U864" i="4"/>
  <c r="E865" i="4"/>
  <c r="G865" i="4"/>
  <c r="I865" i="4"/>
  <c r="K865" i="4"/>
  <c r="M865" i="4"/>
  <c r="O865" i="4"/>
  <c r="Q865" i="4"/>
  <c r="S865" i="4"/>
  <c r="U865" i="4"/>
  <c r="E866" i="4"/>
  <c r="G866" i="4"/>
  <c r="I866" i="4"/>
  <c r="K866" i="4"/>
  <c r="M866" i="4"/>
  <c r="O866" i="4"/>
  <c r="Q866" i="4"/>
  <c r="S866" i="4"/>
  <c r="U866" i="4"/>
  <c r="E867" i="4"/>
  <c r="G867" i="4"/>
  <c r="I867" i="4"/>
  <c r="K867" i="4"/>
  <c r="M867" i="4"/>
  <c r="O867" i="4"/>
  <c r="Q867" i="4"/>
  <c r="S867" i="4"/>
  <c r="U867" i="4"/>
  <c r="E868" i="4"/>
  <c r="G868" i="4"/>
  <c r="I868" i="4"/>
  <c r="K868" i="4"/>
  <c r="M868" i="4"/>
  <c r="O868" i="4"/>
  <c r="Q868" i="4"/>
  <c r="S868" i="4"/>
  <c r="U868" i="4"/>
  <c r="E869" i="4"/>
  <c r="G869" i="4"/>
  <c r="I869" i="4"/>
  <c r="K869" i="4"/>
  <c r="M869" i="4"/>
  <c r="O869" i="4"/>
  <c r="Q869" i="4"/>
  <c r="S869" i="4"/>
  <c r="U869" i="4"/>
  <c r="E870" i="4"/>
  <c r="G870" i="4"/>
  <c r="I870" i="4"/>
  <c r="K870" i="4"/>
  <c r="M870" i="4"/>
  <c r="O870" i="4"/>
  <c r="Q870" i="4"/>
  <c r="S870" i="4"/>
  <c r="U870" i="4"/>
  <c r="E871" i="4"/>
  <c r="G871" i="4"/>
  <c r="I871" i="4"/>
  <c r="K871" i="4"/>
  <c r="M871" i="4"/>
  <c r="O871" i="4"/>
  <c r="Q871" i="4"/>
  <c r="S871" i="4"/>
  <c r="U871" i="4"/>
  <c r="E872" i="4"/>
  <c r="G872" i="4"/>
  <c r="I872" i="4"/>
  <c r="K872" i="4"/>
  <c r="M872" i="4"/>
  <c r="O872" i="4"/>
  <c r="Q872" i="4"/>
  <c r="S872" i="4"/>
  <c r="U872" i="4"/>
  <c r="E873" i="4"/>
  <c r="G873" i="4"/>
  <c r="I873" i="4"/>
  <c r="K873" i="4"/>
  <c r="M873" i="4"/>
  <c r="O873" i="4"/>
  <c r="Q873" i="4"/>
  <c r="S873" i="4"/>
  <c r="U873" i="4"/>
  <c r="E874" i="4"/>
  <c r="G874" i="4"/>
  <c r="I874" i="4"/>
  <c r="K874" i="4"/>
  <c r="M874" i="4"/>
  <c r="O874" i="4"/>
  <c r="Q874" i="4"/>
  <c r="S874" i="4"/>
  <c r="U874" i="4"/>
  <c r="E875" i="4"/>
  <c r="G875" i="4"/>
  <c r="I875" i="4"/>
  <c r="K875" i="4"/>
  <c r="M875" i="4"/>
  <c r="O875" i="4"/>
  <c r="Q875" i="4"/>
  <c r="S875" i="4"/>
  <c r="U875" i="4"/>
  <c r="E876" i="4"/>
  <c r="G876" i="4"/>
  <c r="I876" i="4"/>
  <c r="K876" i="4"/>
  <c r="M876" i="4"/>
  <c r="O876" i="4"/>
  <c r="Q876" i="4"/>
  <c r="S876" i="4"/>
  <c r="U876" i="4"/>
  <c r="E877" i="4"/>
  <c r="G877" i="4"/>
  <c r="I877" i="4"/>
  <c r="K877" i="4"/>
  <c r="M877" i="4"/>
  <c r="O877" i="4"/>
  <c r="Q877" i="4"/>
  <c r="S877" i="4"/>
  <c r="U877" i="4"/>
  <c r="E878" i="4"/>
  <c r="G878" i="4"/>
  <c r="I878" i="4"/>
  <c r="K878" i="4"/>
  <c r="M878" i="4"/>
  <c r="O878" i="4"/>
  <c r="Q878" i="4"/>
  <c r="S878" i="4"/>
  <c r="U878" i="4"/>
  <c r="E879" i="4"/>
  <c r="G879" i="4"/>
  <c r="I879" i="4"/>
  <c r="K879" i="4"/>
  <c r="M879" i="4"/>
  <c r="O879" i="4"/>
  <c r="Q879" i="4"/>
  <c r="S879" i="4"/>
  <c r="U879" i="4"/>
  <c r="E880" i="4"/>
  <c r="G880" i="4"/>
  <c r="I880" i="4"/>
  <c r="K880" i="4"/>
  <c r="M880" i="4"/>
  <c r="O880" i="4"/>
  <c r="Q880" i="4"/>
  <c r="S880" i="4"/>
  <c r="U880" i="4"/>
  <c r="E881" i="4"/>
  <c r="G881" i="4"/>
  <c r="I881" i="4"/>
  <c r="K881" i="4"/>
  <c r="M881" i="4"/>
  <c r="O881" i="4"/>
  <c r="Q881" i="4"/>
  <c r="S881" i="4"/>
  <c r="U881" i="4"/>
  <c r="E882" i="4"/>
  <c r="G882" i="4"/>
  <c r="I882" i="4"/>
  <c r="K882" i="4"/>
  <c r="M882" i="4"/>
  <c r="O882" i="4"/>
  <c r="Q882" i="4"/>
  <c r="S882" i="4"/>
  <c r="U882" i="4"/>
  <c r="E883" i="4"/>
  <c r="G883" i="4"/>
  <c r="I883" i="4"/>
  <c r="K883" i="4"/>
  <c r="M883" i="4"/>
  <c r="O883" i="4"/>
  <c r="Q883" i="4"/>
  <c r="S883" i="4"/>
  <c r="U883" i="4"/>
  <c r="E884" i="4"/>
  <c r="G884" i="4"/>
  <c r="I884" i="4"/>
  <c r="K884" i="4"/>
  <c r="M884" i="4"/>
  <c r="O884" i="4"/>
  <c r="Q884" i="4"/>
  <c r="S884" i="4"/>
  <c r="U884" i="4"/>
  <c r="E885" i="4"/>
  <c r="G885" i="4"/>
  <c r="I885" i="4"/>
  <c r="K885" i="4"/>
  <c r="M885" i="4"/>
  <c r="O885" i="4"/>
  <c r="Q885" i="4"/>
  <c r="S885" i="4"/>
  <c r="U885" i="4"/>
  <c r="E886" i="4"/>
  <c r="G886" i="4"/>
  <c r="I886" i="4"/>
  <c r="K886" i="4"/>
  <c r="M886" i="4"/>
  <c r="O886" i="4"/>
  <c r="Q886" i="4"/>
  <c r="S886" i="4"/>
  <c r="U886" i="4"/>
  <c r="E887" i="4"/>
  <c r="G887" i="4"/>
  <c r="I887" i="4"/>
  <c r="K887" i="4"/>
  <c r="M887" i="4"/>
  <c r="O887" i="4"/>
  <c r="Q887" i="4"/>
  <c r="S887" i="4"/>
  <c r="U887" i="4"/>
  <c r="E888" i="4"/>
  <c r="G888" i="4"/>
  <c r="I888" i="4"/>
  <c r="K888" i="4"/>
  <c r="M888" i="4"/>
  <c r="O888" i="4"/>
  <c r="Q888" i="4"/>
  <c r="S888" i="4"/>
  <c r="U888" i="4"/>
  <c r="E889" i="4"/>
  <c r="G889" i="4"/>
  <c r="I889" i="4"/>
  <c r="K889" i="4"/>
  <c r="M889" i="4"/>
  <c r="O889" i="4"/>
  <c r="Q889" i="4"/>
  <c r="S889" i="4"/>
  <c r="U889" i="4"/>
  <c r="E890" i="4"/>
  <c r="G890" i="4"/>
  <c r="I890" i="4"/>
  <c r="K890" i="4"/>
  <c r="M890" i="4"/>
  <c r="O890" i="4"/>
  <c r="Q890" i="4"/>
  <c r="S890" i="4"/>
  <c r="U890" i="4"/>
  <c r="E891" i="4"/>
  <c r="G891" i="4"/>
  <c r="I891" i="4"/>
  <c r="K891" i="4"/>
  <c r="M891" i="4"/>
  <c r="O891" i="4"/>
  <c r="Q891" i="4"/>
  <c r="S891" i="4"/>
  <c r="U891" i="4"/>
  <c r="E892" i="4"/>
  <c r="G892" i="4"/>
  <c r="I892" i="4"/>
  <c r="K892" i="4"/>
  <c r="M892" i="4"/>
  <c r="O892" i="4"/>
  <c r="Q892" i="4"/>
  <c r="S892" i="4"/>
  <c r="U892" i="4"/>
  <c r="E893" i="4"/>
  <c r="G893" i="4"/>
  <c r="I893" i="4"/>
  <c r="K893" i="4"/>
  <c r="M893" i="4"/>
  <c r="O893" i="4"/>
  <c r="Q893" i="4"/>
  <c r="S893" i="4"/>
  <c r="U893" i="4"/>
  <c r="E894" i="4"/>
  <c r="G894" i="4"/>
  <c r="I894" i="4"/>
  <c r="K894" i="4"/>
  <c r="M894" i="4"/>
  <c r="O894" i="4"/>
  <c r="Q894" i="4"/>
  <c r="S894" i="4"/>
  <c r="U894" i="4"/>
  <c r="E895" i="4"/>
  <c r="G895" i="4"/>
  <c r="I895" i="4"/>
  <c r="K895" i="4"/>
  <c r="M895" i="4"/>
  <c r="O895" i="4"/>
  <c r="Q895" i="4"/>
  <c r="S895" i="4"/>
  <c r="U895" i="4"/>
  <c r="E896" i="4"/>
  <c r="G896" i="4"/>
  <c r="I896" i="4"/>
  <c r="K896" i="4"/>
  <c r="M896" i="4"/>
  <c r="O896" i="4"/>
  <c r="Q896" i="4"/>
  <c r="S896" i="4"/>
  <c r="U896" i="4"/>
  <c r="E897" i="4"/>
  <c r="G897" i="4"/>
  <c r="I897" i="4"/>
  <c r="K897" i="4"/>
  <c r="M897" i="4"/>
  <c r="O897" i="4"/>
  <c r="Q897" i="4"/>
  <c r="S897" i="4"/>
  <c r="U897" i="4"/>
  <c r="E898" i="4"/>
  <c r="G898" i="4"/>
  <c r="I898" i="4"/>
  <c r="K898" i="4"/>
  <c r="M898" i="4"/>
  <c r="O898" i="4"/>
  <c r="Q898" i="4"/>
  <c r="S898" i="4"/>
  <c r="U898" i="4"/>
  <c r="E899" i="4"/>
  <c r="G899" i="4"/>
  <c r="I899" i="4"/>
  <c r="K899" i="4"/>
  <c r="M899" i="4"/>
  <c r="O899" i="4"/>
  <c r="Q899" i="4"/>
  <c r="S899" i="4"/>
  <c r="U899" i="4"/>
  <c r="E900" i="4"/>
  <c r="G900" i="4"/>
  <c r="I900" i="4"/>
  <c r="K900" i="4"/>
  <c r="M900" i="4"/>
  <c r="O900" i="4"/>
  <c r="Q900" i="4"/>
  <c r="S900" i="4"/>
  <c r="U900" i="4"/>
  <c r="E901" i="4"/>
  <c r="G901" i="4"/>
  <c r="I901" i="4"/>
  <c r="K901" i="4"/>
  <c r="M901" i="4"/>
  <c r="O901" i="4"/>
  <c r="Q901" i="4"/>
  <c r="S901" i="4"/>
  <c r="U901" i="4"/>
  <c r="E902" i="4"/>
  <c r="G902" i="4"/>
  <c r="I902" i="4"/>
  <c r="K902" i="4"/>
  <c r="M902" i="4"/>
  <c r="O902" i="4"/>
  <c r="Q902" i="4"/>
  <c r="S902" i="4"/>
  <c r="U902" i="4"/>
  <c r="E903" i="4"/>
  <c r="G903" i="4"/>
  <c r="I903" i="4"/>
  <c r="K903" i="4"/>
  <c r="M903" i="4"/>
  <c r="O903" i="4"/>
  <c r="Q903" i="4"/>
  <c r="S903" i="4"/>
  <c r="U903" i="4"/>
  <c r="E904" i="4"/>
  <c r="G904" i="4"/>
  <c r="I904" i="4"/>
  <c r="K904" i="4"/>
  <c r="M904" i="4"/>
  <c r="O904" i="4"/>
  <c r="Q904" i="4"/>
  <c r="S904" i="4"/>
  <c r="U904" i="4"/>
  <c r="E905" i="4"/>
  <c r="G905" i="4"/>
  <c r="I905" i="4"/>
  <c r="K905" i="4"/>
  <c r="M905" i="4"/>
  <c r="O905" i="4"/>
  <c r="Q905" i="4"/>
  <c r="S905" i="4"/>
  <c r="U905" i="4"/>
  <c r="E906" i="4"/>
  <c r="G906" i="4"/>
  <c r="I906" i="4"/>
  <c r="K906" i="4"/>
  <c r="M906" i="4"/>
  <c r="O906" i="4"/>
  <c r="Q906" i="4"/>
  <c r="S906" i="4"/>
  <c r="U906" i="4"/>
  <c r="E907" i="4"/>
  <c r="G907" i="4"/>
  <c r="I907" i="4"/>
  <c r="K907" i="4"/>
  <c r="M907" i="4"/>
  <c r="O907" i="4"/>
  <c r="Q907" i="4"/>
  <c r="S907" i="4"/>
  <c r="U907" i="4"/>
  <c r="E908" i="4"/>
  <c r="G908" i="4"/>
  <c r="I908" i="4"/>
  <c r="K908" i="4"/>
  <c r="M908" i="4"/>
  <c r="O908" i="4"/>
  <c r="Q908" i="4"/>
  <c r="S908" i="4"/>
  <c r="U908" i="4"/>
  <c r="E909" i="4"/>
  <c r="G909" i="4"/>
  <c r="I909" i="4"/>
  <c r="K909" i="4"/>
  <c r="M909" i="4"/>
  <c r="O909" i="4"/>
  <c r="Q909" i="4"/>
  <c r="S909" i="4"/>
  <c r="U909" i="4"/>
  <c r="E910" i="4"/>
  <c r="G910" i="4"/>
  <c r="I910" i="4"/>
  <c r="K910" i="4"/>
  <c r="M910" i="4"/>
  <c r="O910" i="4"/>
  <c r="Q910" i="4"/>
  <c r="S910" i="4"/>
  <c r="U910" i="4"/>
  <c r="E911" i="4"/>
  <c r="G911" i="4"/>
  <c r="I911" i="4"/>
  <c r="K911" i="4"/>
  <c r="M911" i="4"/>
  <c r="O911" i="4"/>
  <c r="Q911" i="4"/>
  <c r="S911" i="4"/>
  <c r="U911" i="4"/>
  <c r="E912" i="4"/>
  <c r="G912" i="4"/>
  <c r="I912" i="4"/>
  <c r="K912" i="4"/>
  <c r="M912" i="4"/>
  <c r="O912" i="4"/>
  <c r="Q912" i="4"/>
  <c r="S912" i="4"/>
  <c r="U912" i="4"/>
  <c r="E913" i="4"/>
  <c r="G913" i="4"/>
  <c r="I913" i="4"/>
  <c r="K913" i="4"/>
  <c r="M913" i="4"/>
  <c r="O913" i="4"/>
  <c r="Q913" i="4"/>
  <c r="S913" i="4"/>
  <c r="U913" i="4"/>
  <c r="E914" i="4"/>
  <c r="G914" i="4"/>
  <c r="I914" i="4"/>
  <c r="K914" i="4"/>
  <c r="M914" i="4"/>
  <c r="O914" i="4"/>
  <c r="Q914" i="4"/>
  <c r="S914" i="4"/>
  <c r="U914" i="4"/>
  <c r="E915" i="4"/>
  <c r="G915" i="4"/>
  <c r="I915" i="4"/>
  <c r="K915" i="4"/>
  <c r="M915" i="4"/>
  <c r="O915" i="4"/>
  <c r="Q915" i="4"/>
  <c r="S915" i="4"/>
  <c r="U915" i="4"/>
  <c r="E916" i="4"/>
  <c r="G916" i="4"/>
  <c r="I916" i="4"/>
  <c r="K916" i="4"/>
  <c r="M916" i="4"/>
  <c r="O916" i="4"/>
  <c r="Q916" i="4"/>
  <c r="S916" i="4"/>
  <c r="U916" i="4"/>
  <c r="E917" i="4"/>
  <c r="G917" i="4"/>
  <c r="I917" i="4"/>
  <c r="K917" i="4"/>
  <c r="M917" i="4"/>
  <c r="O917" i="4"/>
  <c r="Q917" i="4"/>
  <c r="S917" i="4"/>
  <c r="U917" i="4"/>
  <c r="E918" i="4"/>
  <c r="G918" i="4"/>
  <c r="I918" i="4"/>
  <c r="K918" i="4"/>
  <c r="M918" i="4"/>
  <c r="O918" i="4"/>
  <c r="Q918" i="4"/>
  <c r="S918" i="4"/>
  <c r="U918" i="4"/>
  <c r="E919" i="4"/>
  <c r="G919" i="4"/>
  <c r="I919" i="4"/>
  <c r="K919" i="4"/>
  <c r="M919" i="4"/>
  <c r="O919" i="4"/>
  <c r="Q919" i="4"/>
  <c r="S919" i="4"/>
  <c r="U919" i="4"/>
  <c r="E920" i="4"/>
  <c r="G920" i="4"/>
  <c r="I920" i="4"/>
  <c r="K920" i="4"/>
  <c r="M920" i="4"/>
  <c r="O920" i="4"/>
  <c r="Q920" i="4"/>
  <c r="S920" i="4"/>
  <c r="U920" i="4"/>
  <c r="E921" i="4"/>
  <c r="G921" i="4"/>
  <c r="I921" i="4"/>
  <c r="K921" i="4"/>
  <c r="M921" i="4"/>
  <c r="O921" i="4"/>
  <c r="Q921" i="4"/>
  <c r="S921" i="4"/>
  <c r="U921" i="4"/>
  <c r="E922" i="4"/>
  <c r="G922" i="4"/>
  <c r="I922" i="4"/>
  <c r="K922" i="4"/>
  <c r="M922" i="4"/>
  <c r="O922" i="4"/>
  <c r="Q922" i="4"/>
  <c r="S922" i="4"/>
  <c r="U922" i="4"/>
  <c r="E923" i="4"/>
  <c r="G923" i="4"/>
  <c r="I923" i="4"/>
  <c r="K923" i="4"/>
  <c r="M923" i="4"/>
  <c r="O923" i="4"/>
  <c r="Q923" i="4"/>
  <c r="S923" i="4"/>
  <c r="U923" i="4"/>
  <c r="E924" i="4"/>
  <c r="G924" i="4"/>
  <c r="I924" i="4"/>
  <c r="K924" i="4"/>
  <c r="M924" i="4"/>
  <c r="O924" i="4"/>
  <c r="Q924" i="4"/>
  <c r="S924" i="4"/>
  <c r="U924" i="4"/>
  <c r="E925" i="4"/>
  <c r="G925" i="4"/>
  <c r="I925" i="4"/>
  <c r="K925" i="4"/>
  <c r="M925" i="4"/>
  <c r="O925" i="4"/>
  <c r="Q925" i="4"/>
  <c r="S925" i="4"/>
  <c r="U925" i="4"/>
  <c r="E926" i="4"/>
  <c r="G926" i="4"/>
  <c r="I926" i="4"/>
  <c r="K926" i="4"/>
  <c r="M926" i="4"/>
  <c r="O926" i="4"/>
  <c r="Q926" i="4"/>
  <c r="S926" i="4"/>
  <c r="U926" i="4"/>
  <c r="E927" i="4"/>
  <c r="G927" i="4"/>
  <c r="I927" i="4"/>
  <c r="K927" i="4"/>
  <c r="M927" i="4"/>
  <c r="O927" i="4"/>
  <c r="Q927" i="4"/>
  <c r="S927" i="4"/>
  <c r="U927" i="4"/>
  <c r="E928" i="4"/>
  <c r="G928" i="4"/>
  <c r="I928" i="4"/>
  <c r="K928" i="4"/>
  <c r="M928" i="4"/>
  <c r="O928" i="4"/>
  <c r="Q928" i="4"/>
  <c r="S928" i="4"/>
  <c r="U928" i="4"/>
  <c r="E929" i="4"/>
  <c r="G929" i="4"/>
  <c r="I929" i="4"/>
  <c r="K929" i="4"/>
  <c r="M929" i="4"/>
  <c r="O929" i="4"/>
  <c r="Q929" i="4"/>
  <c r="S929" i="4"/>
  <c r="U929" i="4"/>
  <c r="E930" i="4"/>
  <c r="G930" i="4"/>
  <c r="I930" i="4"/>
  <c r="K930" i="4"/>
  <c r="M930" i="4"/>
  <c r="O930" i="4"/>
  <c r="Q930" i="4"/>
  <c r="S930" i="4"/>
  <c r="U930" i="4"/>
  <c r="E931" i="4"/>
  <c r="G931" i="4"/>
  <c r="I931" i="4"/>
  <c r="K931" i="4"/>
  <c r="M931" i="4"/>
  <c r="O931" i="4"/>
  <c r="Q931" i="4"/>
  <c r="S931" i="4"/>
  <c r="U931" i="4"/>
  <c r="E932" i="4"/>
  <c r="G932" i="4"/>
  <c r="I932" i="4"/>
  <c r="K932" i="4"/>
  <c r="M932" i="4"/>
  <c r="O932" i="4"/>
  <c r="Q932" i="4"/>
  <c r="S932" i="4"/>
  <c r="U932" i="4"/>
  <c r="E933" i="4"/>
  <c r="G933" i="4"/>
  <c r="I933" i="4"/>
  <c r="K933" i="4"/>
  <c r="M933" i="4"/>
  <c r="O933" i="4"/>
  <c r="Q933" i="4"/>
  <c r="S933" i="4"/>
  <c r="U933" i="4"/>
  <c r="E934" i="4"/>
  <c r="G934" i="4"/>
  <c r="I934" i="4"/>
  <c r="K934" i="4"/>
  <c r="M934" i="4"/>
  <c r="O934" i="4"/>
  <c r="Q934" i="4"/>
  <c r="S934" i="4"/>
  <c r="U934" i="4"/>
  <c r="E935" i="4"/>
  <c r="G935" i="4"/>
  <c r="I935" i="4"/>
  <c r="K935" i="4"/>
  <c r="M935" i="4"/>
  <c r="O935" i="4"/>
  <c r="Q935" i="4"/>
  <c r="S935" i="4"/>
  <c r="U935" i="4"/>
  <c r="E936" i="4"/>
  <c r="G936" i="4"/>
  <c r="I936" i="4"/>
  <c r="K936" i="4"/>
  <c r="M936" i="4"/>
  <c r="O936" i="4"/>
  <c r="Q936" i="4"/>
  <c r="S936" i="4"/>
  <c r="U936" i="4"/>
  <c r="E937" i="4"/>
  <c r="G937" i="4"/>
  <c r="I937" i="4"/>
  <c r="K937" i="4"/>
  <c r="M937" i="4"/>
  <c r="O937" i="4"/>
  <c r="Q937" i="4"/>
  <c r="S937" i="4"/>
  <c r="U937" i="4"/>
  <c r="E938" i="4"/>
  <c r="G938" i="4"/>
  <c r="I938" i="4"/>
  <c r="K938" i="4"/>
  <c r="M938" i="4"/>
  <c r="O938" i="4"/>
  <c r="Q938" i="4"/>
  <c r="S938" i="4"/>
  <c r="U938" i="4"/>
  <c r="E939" i="4"/>
  <c r="G939" i="4"/>
  <c r="I939" i="4"/>
  <c r="K939" i="4"/>
  <c r="M939" i="4"/>
  <c r="O939" i="4"/>
  <c r="Q939" i="4"/>
  <c r="S939" i="4"/>
  <c r="U939" i="4"/>
  <c r="E940" i="4"/>
  <c r="G940" i="4"/>
  <c r="I940" i="4"/>
  <c r="K940" i="4"/>
  <c r="M940" i="4"/>
  <c r="O940" i="4"/>
  <c r="Q940" i="4"/>
  <c r="S940" i="4"/>
  <c r="U940" i="4"/>
  <c r="E941" i="4"/>
  <c r="G941" i="4"/>
  <c r="I941" i="4"/>
  <c r="K941" i="4"/>
  <c r="M941" i="4"/>
  <c r="O941" i="4"/>
  <c r="Q941" i="4"/>
  <c r="S941" i="4"/>
  <c r="U941" i="4"/>
  <c r="E942" i="4"/>
  <c r="G942" i="4"/>
  <c r="I942" i="4"/>
  <c r="K942" i="4"/>
  <c r="M942" i="4"/>
  <c r="O942" i="4"/>
  <c r="Q942" i="4"/>
  <c r="S942" i="4"/>
  <c r="U942" i="4"/>
  <c r="E943" i="4"/>
  <c r="G943" i="4"/>
  <c r="I943" i="4"/>
  <c r="K943" i="4"/>
  <c r="M943" i="4"/>
  <c r="O943" i="4"/>
  <c r="Q943" i="4"/>
  <c r="S943" i="4"/>
  <c r="U943" i="4"/>
  <c r="E944" i="4"/>
  <c r="G944" i="4"/>
  <c r="I944" i="4"/>
  <c r="K944" i="4"/>
  <c r="M944" i="4"/>
  <c r="O944" i="4"/>
  <c r="Q944" i="4"/>
  <c r="S944" i="4"/>
  <c r="U944" i="4"/>
  <c r="E945" i="4"/>
  <c r="G945" i="4"/>
  <c r="I945" i="4"/>
  <c r="K945" i="4"/>
  <c r="M945" i="4"/>
  <c r="O945" i="4"/>
  <c r="Q945" i="4"/>
  <c r="S945" i="4"/>
  <c r="U945" i="4"/>
  <c r="E946" i="4"/>
  <c r="G946" i="4"/>
  <c r="I946" i="4"/>
  <c r="K946" i="4"/>
  <c r="M946" i="4"/>
  <c r="O946" i="4"/>
  <c r="Q946" i="4"/>
  <c r="S946" i="4"/>
  <c r="U946" i="4"/>
  <c r="E947" i="4"/>
  <c r="G947" i="4"/>
  <c r="I947" i="4"/>
  <c r="K947" i="4"/>
  <c r="M947" i="4"/>
  <c r="O947" i="4"/>
  <c r="Q947" i="4"/>
  <c r="S947" i="4"/>
  <c r="U947" i="4"/>
  <c r="E948" i="4"/>
  <c r="G948" i="4"/>
  <c r="I948" i="4"/>
  <c r="K948" i="4"/>
  <c r="M948" i="4"/>
  <c r="O948" i="4"/>
  <c r="Q948" i="4"/>
  <c r="S948" i="4"/>
  <c r="U948" i="4"/>
  <c r="E949" i="4"/>
  <c r="G949" i="4"/>
  <c r="I949" i="4"/>
  <c r="K949" i="4"/>
  <c r="M949" i="4"/>
  <c r="O949" i="4"/>
  <c r="Q949" i="4"/>
  <c r="S949" i="4"/>
  <c r="U949" i="4"/>
  <c r="E950" i="4"/>
  <c r="G950" i="4"/>
  <c r="I950" i="4"/>
  <c r="K950" i="4"/>
  <c r="M950" i="4"/>
  <c r="O950" i="4"/>
  <c r="Q950" i="4"/>
  <c r="S950" i="4"/>
  <c r="U950" i="4"/>
  <c r="E951" i="4"/>
  <c r="G951" i="4"/>
  <c r="I951" i="4"/>
  <c r="K951" i="4"/>
  <c r="M951" i="4"/>
  <c r="O951" i="4"/>
  <c r="Q951" i="4"/>
  <c r="S951" i="4"/>
  <c r="U951" i="4"/>
  <c r="E952" i="4"/>
  <c r="G952" i="4"/>
  <c r="I952" i="4"/>
  <c r="K952" i="4"/>
  <c r="M952" i="4"/>
  <c r="O952" i="4"/>
  <c r="Q952" i="4"/>
  <c r="S952" i="4"/>
  <c r="U952" i="4"/>
  <c r="E953" i="4"/>
  <c r="G953" i="4"/>
  <c r="I953" i="4"/>
  <c r="K953" i="4"/>
  <c r="M953" i="4"/>
  <c r="O953" i="4"/>
  <c r="Q953" i="4"/>
  <c r="S953" i="4"/>
  <c r="U953" i="4"/>
  <c r="E954" i="4"/>
  <c r="G954" i="4"/>
  <c r="I954" i="4"/>
  <c r="K954" i="4"/>
  <c r="M954" i="4"/>
  <c r="O954" i="4"/>
  <c r="Q954" i="4"/>
  <c r="S954" i="4"/>
  <c r="U954" i="4"/>
  <c r="E955" i="4"/>
  <c r="G955" i="4"/>
  <c r="I955" i="4"/>
  <c r="K955" i="4"/>
  <c r="M955" i="4"/>
  <c r="O955" i="4"/>
  <c r="Q955" i="4"/>
  <c r="S955" i="4"/>
  <c r="U955" i="4"/>
  <c r="E956" i="4"/>
  <c r="G956" i="4"/>
  <c r="I956" i="4"/>
  <c r="K956" i="4"/>
  <c r="M956" i="4"/>
  <c r="O956" i="4"/>
  <c r="Q956" i="4"/>
  <c r="S956" i="4"/>
  <c r="U956" i="4"/>
  <c r="E957" i="4"/>
  <c r="G957" i="4"/>
  <c r="I957" i="4"/>
  <c r="K957" i="4"/>
  <c r="M957" i="4"/>
  <c r="O957" i="4"/>
  <c r="Q957" i="4"/>
  <c r="S957" i="4"/>
  <c r="U957" i="4"/>
  <c r="E958" i="4"/>
  <c r="G958" i="4"/>
  <c r="I958" i="4"/>
  <c r="K958" i="4"/>
  <c r="M958" i="4"/>
  <c r="O958" i="4"/>
  <c r="Q958" i="4"/>
  <c r="S958" i="4"/>
  <c r="U958" i="4"/>
  <c r="E959" i="4"/>
  <c r="G959" i="4"/>
  <c r="I959" i="4"/>
  <c r="K959" i="4"/>
  <c r="M959" i="4"/>
  <c r="O959" i="4"/>
  <c r="Q959" i="4"/>
  <c r="S959" i="4"/>
  <c r="U959" i="4"/>
  <c r="E960" i="4"/>
  <c r="G960" i="4"/>
  <c r="I960" i="4"/>
  <c r="K960" i="4"/>
  <c r="M960" i="4"/>
  <c r="O960" i="4"/>
  <c r="Q960" i="4"/>
  <c r="S960" i="4"/>
  <c r="U960" i="4"/>
  <c r="E961" i="4"/>
  <c r="G961" i="4"/>
  <c r="I961" i="4"/>
  <c r="K961" i="4"/>
  <c r="M961" i="4"/>
  <c r="O961" i="4"/>
  <c r="Q961" i="4"/>
  <c r="S961" i="4"/>
  <c r="U961" i="4"/>
  <c r="E962" i="4"/>
  <c r="G962" i="4"/>
  <c r="I962" i="4"/>
  <c r="K962" i="4"/>
  <c r="M962" i="4"/>
  <c r="O962" i="4"/>
  <c r="Q962" i="4"/>
  <c r="S962" i="4"/>
  <c r="U962" i="4"/>
  <c r="E963" i="4"/>
  <c r="G963" i="4"/>
  <c r="I963" i="4"/>
  <c r="K963" i="4"/>
  <c r="M963" i="4"/>
  <c r="O963" i="4"/>
  <c r="Q963" i="4"/>
  <c r="S963" i="4"/>
  <c r="U963" i="4"/>
  <c r="E964" i="4"/>
  <c r="G964" i="4"/>
  <c r="I964" i="4"/>
  <c r="K964" i="4"/>
  <c r="M964" i="4"/>
  <c r="O964" i="4"/>
  <c r="Q964" i="4"/>
  <c r="S964" i="4"/>
  <c r="U964" i="4"/>
  <c r="E965" i="4"/>
  <c r="G965" i="4"/>
  <c r="I965" i="4"/>
  <c r="K965" i="4"/>
  <c r="M965" i="4"/>
  <c r="O965" i="4"/>
  <c r="Q965" i="4"/>
  <c r="S965" i="4"/>
  <c r="U965" i="4"/>
  <c r="E966" i="4"/>
  <c r="G966" i="4"/>
  <c r="I966" i="4"/>
  <c r="K966" i="4"/>
  <c r="M966" i="4"/>
  <c r="O966" i="4"/>
  <c r="Q966" i="4"/>
  <c r="S966" i="4"/>
  <c r="U966" i="4"/>
  <c r="E967" i="4"/>
  <c r="G967" i="4"/>
  <c r="I967" i="4"/>
  <c r="K967" i="4"/>
  <c r="M967" i="4"/>
  <c r="O967" i="4"/>
  <c r="Q967" i="4"/>
  <c r="S967" i="4"/>
  <c r="U967" i="4"/>
  <c r="E968" i="4"/>
  <c r="G968" i="4"/>
  <c r="I968" i="4"/>
  <c r="K968" i="4"/>
  <c r="M968" i="4"/>
  <c r="O968" i="4"/>
  <c r="Q968" i="4"/>
  <c r="S968" i="4"/>
  <c r="U968" i="4"/>
  <c r="E969" i="4"/>
  <c r="G969" i="4"/>
  <c r="I969" i="4"/>
  <c r="K969" i="4"/>
  <c r="M969" i="4"/>
  <c r="O969" i="4"/>
  <c r="Q969" i="4"/>
  <c r="S969" i="4"/>
  <c r="U969" i="4"/>
  <c r="E970" i="4"/>
  <c r="G970" i="4"/>
  <c r="I970" i="4"/>
  <c r="K970" i="4"/>
  <c r="M970" i="4"/>
  <c r="O970" i="4"/>
  <c r="Q970" i="4"/>
  <c r="S970" i="4"/>
  <c r="U970" i="4"/>
  <c r="E971" i="4"/>
  <c r="G971" i="4"/>
  <c r="I971" i="4"/>
  <c r="K971" i="4"/>
  <c r="M971" i="4"/>
  <c r="O971" i="4"/>
  <c r="Q971" i="4"/>
  <c r="S971" i="4"/>
  <c r="U971" i="4"/>
  <c r="E972" i="4"/>
  <c r="G972" i="4"/>
  <c r="I972" i="4"/>
  <c r="K972" i="4"/>
  <c r="M972" i="4"/>
  <c r="O972" i="4"/>
  <c r="Q972" i="4"/>
  <c r="S972" i="4"/>
  <c r="U972" i="4"/>
  <c r="E973" i="4"/>
  <c r="G973" i="4"/>
  <c r="I973" i="4"/>
  <c r="K973" i="4"/>
  <c r="M973" i="4"/>
  <c r="O973" i="4"/>
  <c r="Q973" i="4"/>
  <c r="S973" i="4"/>
  <c r="U973" i="4"/>
  <c r="E974" i="4"/>
  <c r="G974" i="4"/>
  <c r="I974" i="4"/>
  <c r="K974" i="4"/>
  <c r="M974" i="4"/>
  <c r="O974" i="4"/>
  <c r="Q974" i="4"/>
  <c r="S974" i="4"/>
  <c r="U974" i="4"/>
  <c r="E975" i="4"/>
  <c r="G975" i="4"/>
  <c r="I975" i="4"/>
  <c r="K975" i="4"/>
  <c r="M975" i="4"/>
  <c r="O975" i="4"/>
  <c r="Q975" i="4"/>
  <c r="S975" i="4"/>
  <c r="U975" i="4"/>
  <c r="E976" i="4"/>
  <c r="G976" i="4"/>
  <c r="I976" i="4"/>
  <c r="K976" i="4"/>
  <c r="M976" i="4"/>
  <c r="O976" i="4"/>
  <c r="Q976" i="4"/>
  <c r="S976" i="4"/>
  <c r="U976" i="4"/>
  <c r="E977" i="4"/>
  <c r="G977" i="4"/>
  <c r="I977" i="4"/>
  <c r="K977" i="4"/>
  <c r="M977" i="4"/>
  <c r="O977" i="4"/>
  <c r="Q977" i="4"/>
  <c r="S977" i="4"/>
  <c r="U977" i="4"/>
  <c r="E978" i="4"/>
  <c r="G978" i="4"/>
  <c r="I978" i="4"/>
  <c r="K978" i="4"/>
  <c r="M978" i="4"/>
  <c r="O978" i="4"/>
  <c r="Q978" i="4"/>
  <c r="S978" i="4"/>
  <c r="U978" i="4"/>
  <c r="E979" i="4"/>
  <c r="G979" i="4"/>
  <c r="I979" i="4"/>
  <c r="K979" i="4"/>
  <c r="M979" i="4"/>
  <c r="O979" i="4"/>
  <c r="Q979" i="4"/>
  <c r="S979" i="4"/>
  <c r="U979" i="4"/>
  <c r="E980" i="4"/>
  <c r="G980" i="4"/>
  <c r="I980" i="4"/>
  <c r="K980" i="4"/>
  <c r="M980" i="4"/>
  <c r="O980" i="4"/>
  <c r="Q980" i="4"/>
  <c r="S980" i="4"/>
  <c r="U980" i="4"/>
  <c r="E981" i="4"/>
  <c r="G981" i="4"/>
  <c r="I981" i="4"/>
  <c r="K981" i="4"/>
  <c r="M981" i="4"/>
  <c r="O981" i="4"/>
  <c r="Q981" i="4"/>
  <c r="S981" i="4"/>
  <c r="U981" i="4"/>
  <c r="E982" i="4"/>
  <c r="G982" i="4"/>
  <c r="I982" i="4"/>
  <c r="K982" i="4"/>
  <c r="M982" i="4"/>
  <c r="O982" i="4"/>
  <c r="Q982" i="4"/>
  <c r="S982" i="4"/>
  <c r="U982" i="4"/>
  <c r="E983" i="4"/>
  <c r="G983" i="4"/>
  <c r="I983" i="4"/>
  <c r="K983" i="4"/>
  <c r="M983" i="4"/>
  <c r="O983" i="4"/>
  <c r="Q983" i="4"/>
  <c r="S983" i="4"/>
  <c r="U983" i="4"/>
  <c r="E984" i="4"/>
  <c r="G984" i="4"/>
  <c r="I984" i="4"/>
  <c r="K984" i="4"/>
  <c r="M984" i="4"/>
  <c r="O984" i="4"/>
  <c r="Q984" i="4"/>
  <c r="S984" i="4"/>
  <c r="U984" i="4"/>
  <c r="E985" i="4"/>
  <c r="G985" i="4"/>
  <c r="I985" i="4"/>
  <c r="K985" i="4"/>
  <c r="M985" i="4"/>
  <c r="O985" i="4"/>
  <c r="Q985" i="4"/>
  <c r="S985" i="4"/>
  <c r="U985" i="4"/>
  <c r="E986" i="4"/>
  <c r="G986" i="4"/>
  <c r="I986" i="4"/>
  <c r="K986" i="4"/>
  <c r="M986" i="4"/>
  <c r="O986" i="4"/>
  <c r="Q986" i="4"/>
  <c r="S986" i="4"/>
  <c r="U986" i="4"/>
  <c r="E987" i="4"/>
  <c r="G987" i="4"/>
  <c r="I987" i="4"/>
  <c r="K987" i="4"/>
  <c r="M987" i="4"/>
  <c r="O987" i="4"/>
  <c r="Q987" i="4"/>
  <c r="S987" i="4"/>
  <c r="U987" i="4"/>
  <c r="E988" i="4"/>
  <c r="G988" i="4"/>
  <c r="I988" i="4"/>
  <c r="K988" i="4"/>
  <c r="M988" i="4"/>
  <c r="O988" i="4"/>
  <c r="Q988" i="4"/>
  <c r="S988" i="4"/>
  <c r="U988" i="4"/>
  <c r="E989" i="4"/>
  <c r="G989" i="4"/>
  <c r="I989" i="4"/>
  <c r="K989" i="4"/>
  <c r="M989" i="4"/>
  <c r="O989" i="4"/>
  <c r="Q989" i="4"/>
  <c r="S989" i="4"/>
  <c r="U989" i="4"/>
  <c r="E990" i="4"/>
  <c r="G990" i="4"/>
  <c r="I990" i="4"/>
  <c r="K990" i="4"/>
  <c r="M990" i="4"/>
  <c r="O990" i="4"/>
  <c r="Q990" i="4"/>
  <c r="S990" i="4"/>
  <c r="U990" i="4"/>
  <c r="E991" i="4"/>
  <c r="G991" i="4"/>
  <c r="I991" i="4"/>
  <c r="K991" i="4"/>
  <c r="M991" i="4"/>
  <c r="O991" i="4"/>
  <c r="Q991" i="4"/>
  <c r="S991" i="4"/>
  <c r="U991" i="4"/>
  <c r="E992" i="4"/>
  <c r="G992" i="4"/>
  <c r="I992" i="4"/>
  <c r="K992" i="4"/>
  <c r="M992" i="4"/>
  <c r="O992" i="4"/>
  <c r="Q992" i="4"/>
  <c r="S992" i="4"/>
  <c r="U992" i="4"/>
  <c r="E993" i="4"/>
  <c r="G993" i="4"/>
  <c r="I993" i="4"/>
  <c r="K993" i="4"/>
  <c r="M993" i="4"/>
  <c r="O993" i="4"/>
  <c r="Q993" i="4"/>
  <c r="S993" i="4"/>
  <c r="U993" i="4"/>
  <c r="E994" i="4"/>
  <c r="G994" i="4"/>
  <c r="I994" i="4"/>
  <c r="K994" i="4"/>
  <c r="M994" i="4"/>
  <c r="O994" i="4"/>
  <c r="Q994" i="4"/>
  <c r="S994" i="4"/>
  <c r="U994" i="4"/>
  <c r="E995" i="4"/>
  <c r="G995" i="4"/>
  <c r="I995" i="4"/>
  <c r="K995" i="4"/>
  <c r="M995" i="4"/>
  <c r="O995" i="4"/>
  <c r="Q995" i="4"/>
  <c r="S995" i="4"/>
  <c r="U995" i="4"/>
  <c r="E996" i="4"/>
  <c r="G996" i="4"/>
  <c r="I996" i="4"/>
  <c r="K996" i="4"/>
  <c r="M996" i="4"/>
  <c r="O996" i="4"/>
  <c r="Q996" i="4"/>
  <c r="S996" i="4"/>
  <c r="U996" i="4"/>
  <c r="E997" i="4"/>
  <c r="G997" i="4"/>
  <c r="I997" i="4"/>
  <c r="K997" i="4"/>
  <c r="M997" i="4"/>
  <c r="O997" i="4"/>
  <c r="Q997" i="4"/>
  <c r="S997" i="4"/>
  <c r="U997" i="4"/>
  <c r="E998" i="4"/>
  <c r="G998" i="4"/>
  <c r="I998" i="4"/>
  <c r="K998" i="4"/>
  <c r="M998" i="4"/>
  <c r="O998" i="4"/>
  <c r="Q998" i="4"/>
  <c r="S998" i="4"/>
  <c r="U998" i="4"/>
  <c r="E999" i="4"/>
  <c r="G999" i="4"/>
  <c r="I999" i="4"/>
  <c r="K999" i="4"/>
  <c r="M999" i="4"/>
  <c r="O999" i="4"/>
  <c r="Q999" i="4"/>
  <c r="S999" i="4"/>
  <c r="U999" i="4"/>
  <c r="E1000" i="4"/>
  <c r="G1000" i="4"/>
  <c r="I1000" i="4"/>
  <c r="K1000" i="4"/>
  <c r="M1000" i="4"/>
  <c r="O1000" i="4"/>
  <c r="Q1000" i="4"/>
  <c r="S1000" i="4"/>
  <c r="U1000" i="4"/>
  <c r="E1001" i="4"/>
  <c r="G1001" i="4"/>
  <c r="I1001" i="4"/>
  <c r="K1001" i="4"/>
  <c r="M1001" i="4"/>
  <c r="O1001" i="4"/>
  <c r="Q1001" i="4"/>
  <c r="S1001" i="4"/>
  <c r="U1001" i="4"/>
  <c r="E1002" i="4"/>
  <c r="G1002" i="4"/>
  <c r="I1002" i="4"/>
  <c r="K1002" i="4"/>
  <c r="M1002" i="4"/>
  <c r="O1002" i="4"/>
  <c r="Q1002" i="4"/>
  <c r="S1002" i="4"/>
  <c r="U1002" i="4"/>
  <c r="E1003" i="4"/>
  <c r="G1003" i="4"/>
  <c r="I1003" i="4"/>
  <c r="K1003" i="4"/>
  <c r="M1003" i="4"/>
  <c r="O1003" i="4"/>
  <c r="Q1003" i="4"/>
  <c r="S1003" i="4"/>
  <c r="U1003" i="4"/>
  <c r="E1004" i="4"/>
  <c r="G1004" i="4"/>
  <c r="I1004" i="4"/>
  <c r="K1004" i="4"/>
  <c r="M1004" i="4"/>
  <c r="O1004" i="4"/>
  <c r="Q1004" i="4"/>
  <c r="S1004" i="4"/>
  <c r="U1004" i="4"/>
  <c r="E1005" i="4"/>
  <c r="G1005" i="4"/>
  <c r="I1005" i="4"/>
  <c r="K1005" i="4"/>
  <c r="M1005" i="4"/>
  <c r="O1005" i="4"/>
  <c r="Q1005" i="4"/>
  <c r="S1005" i="4"/>
  <c r="U1005" i="4"/>
  <c r="E1006" i="4"/>
  <c r="G1006" i="4"/>
  <c r="I1006" i="4"/>
  <c r="K1006" i="4"/>
  <c r="M1006" i="4"/>
  <c r="O1006" i="4"/>
  <c r="Q1006" i="4"/>
  <c r="S1006" i="4"/>
  <c r="U1006" i="4"/>
  <c r="E1007" i="4"/>
  <c r="G1007" i="4"/>
  <c r="I1007" i="4"/>
  <c r="K1007" i="4"/>
  <c r="M1007" i="4"/>
  <c r="O1007" i="4"/>
  <c r="Q1007" i="4"/>
  <c r="S1007" i="4"/>
  <c r="U1007" i="4"/>
  <c r="E1008" i="4"/>
  <c r="G1008" i="4"/>
  <c r="I1008" i="4"/>
  <c r="K1008" i="4"/>
  <c r="M1008" i="4"/>
  <c r="O1008" i="4"/>
  <c r="Q1008" i="4"/>
  <c r="S1008" i="4"/>
  <c r="U1008" i="4"/>
  <c r="E1009" i="4"/>
  <c r="G1009" i="4"/>
  <c r="I1009" i="4"/>
  <c r="K1009" i="4"/>
  <c r="M1009" i="4"/>
  <c r="O1009" i="4"/>
  <c r="Q1009" i="4"/>
  <c r="S1009" i="4"/>
  <c r="U1009" i="4"/>
  <c r="E1010" i="4"/>
  <c r="G1010" i="4"/>
  <c r="I1010" i="4"/>
  <c r="K1010" i="4"/>
  <c r="M1010" i="4"/>
  <c r="O1010" i="4"/>
  <c r="Q1010" i="4"/>
  <c r="S1010" i="4"/>
  <c r="U1010" i="4"/>
  <c r="E1011" i="4"/>
  <c r="G1011" i="4"/>
  <c r="I1011" i="4"/>
  <c r="K1011" i="4"/>
  <c r="M1011" i="4"/>
  <c r="O1011" i="4"/>
  <c r="Q1011" i="4"/>
  <c r="S1011" i="4"/>
  <c r="U1011" i="4"/>
  <c r="E1012" i="4"/>
  <c r="G1012" i="4"/>
  <c r="I1012" i="4"/>
  <c r="K1012" i="4"/>
  <c r="M1012" i="4"/>
  <c r="O1012" i="4"/>
  <c r="Q1012" i="4"/>
  <c r="S1012" i="4"/>
  <c r="U1012" i="4"/>
  <c r="E1013" i="4"/>
  <c r="G1013" i="4"/>
  <c r="I1013" i="4"/>
  <c r="K1013" i="4"/>
  <c r="M1013" i="4"/>
  <c r="O1013" i="4"/>
  <c r="Q1013" i="4"/>
  <c r="S1013" i="4"/>
  <c r="U1013" i="4"/>
  <c r="E1014" i="4"/>
  <c r="G1014" i="4"/>
  <c r="I1014" i="4"/>
  <c r="K1014" i="4"/>
  <c r="M1014" i="4"/>
  <c r="O1014" i="4"/>
  <c r="Q1014" i="4"/>
  <c r="S1014" i="4"/>
  <c r="U1014" i="4"/>
  <c r="E1015" i="4"/>
  <c r="G1015" i="4"/>
  <c r="I1015" i="4"/>
  <c r="K1015" i="4"/>
  <c r="M1015" i="4"/>
  <c r="O1015" i="4"/>
  <c r="Q1015" i="4"/>
  <c r="S1015" i="4"/>
  <c r="U1015" i="4"/>
  <c r="E1016" i="4"/>
  <c r="G1016" i="4"/>
  <c r="I1016" i="4"/>
  <c r="K1016" i="4"/>
  <c r="M1016" i="4"/>
  <c r="O1016" i="4"/>
  <c r="Q1016" i="4"/>
  <c r="S1016" i="4"/>
  <c r="U1016" i="4"/>
  <c r="E1017" i="4"/>
  <c r="G1017" i="4"/>
  <c r="I1017" i="4"/>
  <c r="K1017" i="4"/>
  <c r="M1017" i="4"/>
  <c r="O1017" i="4"/>
  <c r="Q1017" i="4"/>
  <c r="S1017" i="4"/>
  <c r="U1017" i="4"/>
  <c r="E1018" i="4"/>
  <c r="G1018" i="4"/>
  <c r="I1018" i="4"/>
  <c r="K1018" i="4"/>
  <c r="M1018" i="4"/>
  <c r="O1018" i="4"/>
  <c r="Q1018" i="4"/>
  <c r="S1018" i="4"/>
  <c r="U1018" i="4"/>
  <c r="E1019" i="4"/>
  <c r="G1019" i="4"/>
  <c r="I1019" i="4"/>
  <c r="K1019" i="4"/>
  <c r="M1019" i="4"/>
  <c r="O1019" i="4"/>
  <c r="Q1019" i="4"/>
  <c r="S1019" i="4"/>
  <c r="U1019" i="4"/>
  <c r="E1020" i="4"/>
  <c r="G1020" i="4"/>
  <c r="I1020" i="4"/>
  <c r="K1020" i="4"/>
  <c r="M1020" i="4"/>
  <c r="O1020" i="4"/>
  <c r="Q1020" i="4"/>
  <c r="S1020" i="4"/>
  <c r="U1020" i="4"/>
  <c r="E1021" i="4"/>
  <c r="G1021" i="4"/>
  <c r="I1021" i="4"/>
  <c r="K1021" i="4"/>
  <c r="M1021" i="4"/>
  <c r="O1021" i="4"/>
  <c r="Q1021" i="4"/>
  <c r="S1021" i="4"/>
  <c r="U1021" i="4"/>
  <c r="E1022" i="4"/>
  <c r="G1022" i="4"/>
  <c r="I1022" i="4"/>
  <c r="K1022" i="4"/>
  <c r="M1022" i="4"/>
  <c r="O1022" i="4"/>
  <c r="Q1022" i="4"/>
  <c r="S1022" i="4"/>
  <c r="U1022" i="4"/>
  <c r="E1023" i="4"/>
  <c r="G1023" i="4"/>
  <c r="I1023" i="4"/>
  <c r="K1023" i="4"/>
  <c r="M1023" i="4"/>
  <c r="O1023" i="4"/>
  <c r="Q1023" i="4"/>
  <c r="S1023" i="4"/>
  <c r="U1023" i="4"/>
  <c r="E1024" i="4"/>
  <c r="G1024" i="4"/>
  <c r="I1024" i="4"/>
  <c r="K1024" i="4"/>
  <c r="M1024" i="4"/>
  <c r="O1024" i="4"/>
  <c r="Q1024" i="4"/>
  <c r="S1024" i="4"/>
  <c r="U1024" i="4"/>
  <c r="E1025" i="4"/>
  <c r="G1025" i="4"/>
  <c r="I1025" i="4"/>
  <c r="K1025" i="4"/>
  <c r="M1025" i="4"/>
  <c r="O1025" i="4"/>
  <c r="Q1025" i="4"/>
  <c r="S1025" i="4"/>
  <c r="U1025" i="4"/>
  <c r="E1026" i="4"/>
  <c r="G1026" i="4"/>
  <c r="I1026" i="4"/>
  <c r="K1026" i="4"/>
  <c r="M1026" i="4"/>
  <c r="O1026" i="4"/>
  <c r="Q1026" i="4"/>
  <c r="S1026" i="4"/>
  <c r="U1026" i="4"/>
  <c r="E1027" i="4"/>
  <c r="G1027" i="4"/>
  <c r="I1027" i="4"/>
  <c r="K1027" i="4"/>
  <c r="M1027" i="4"/>
  <c r="O1027" i="4"/>
  <c r="Q1027" i="4"/>
  <c r="S1027" i="4"/>
  <c r="U1027" i="4"/>
  <c r="E1028" i="4"/>
  <c r="G1028" i="4"/>
  <c r="I1028" i="4"/>
  <c r="K1028" i="4"/>
  <c r="M1028" i="4"/>
  <c r="O1028" i="4"/>
  <c r="Q1028" i="4"/>
  <c r="S1028" i="4"/>
  <c r="U1028" i="4"/>
  <c r="E1029" i="4"/>
  <c r="G1029" i="4"/>
  <c r="I1029" i="4"/>
  <c r="K1029" i="4"/>
  <c r="M1029" i="4"/>
  <c r="O1029" i="4"/>
  <c r="Q1029" i="4"/>
  <c r="S1029" i="4"/>
  <c r="U1029" i="4"/>
  <c r="E1030" i="4"/>
  <c r="G1030" i="4"/>
  <c r="I1030" i="4"/>
  <c r="K1030" i="4"/>
  <c r="M1030" i="4"/>
  <c r="O1030" i="4"/>
  <c r="Q1030" i="4"/>
  <c r="S1030" i="4"/>
  <c r="U1030" i="4"/>
  <c r="E1031" i="4"/>
  <c r="G1031" i="4"/>
  <c r="I1031" i="4"/>
  <c r="K1031" i="4"/>
  <c r="M1031" i="4"/>
  <c r="O1031" i="4"/>
  <c r="Q1031" i="4"/>
  <c r="S1031" i="4"/>
  <c r="U1031" i="4"/>
  <c r="E1032" i="4"/>
  <c r="G1032" i="4"/>
  <c r="I1032" i="4"/>
  <c r="K1032" i="4"/>
  <c r="M1032" i="4"/>
  <c r="O1032" i="4"/>
  <c r="Q1032" i="4"/>
  <c r="S1032" i="4"/>
  <c r="U1032" i="4"/>
  <c r="E1033" i="4"/>
  <c r="G1033" i="4"/>
  <c r="I1033" i="4"/>
  <c r="K1033" i="4"/>
  <c r="M1033" i="4"/>
  <c r="O1033" i="4"/>
  <c r="Q1033" i="4"/>
  <c r="S1033" i="4"/>
  <c r="U1033" i="4"/>
  <c r="E1034" i="4"/>
  <c r="G1034" i="4"/>
  <c r="I1034" i="4"/>
  <c r="K1034" i="4"/>
  <c r="M1034" i="4"/>
  <c r="O1034" i="4"/>
  <c r="Q1034" i="4"/>
  <c r="S1034" i="4"/>
  <c r="U1034" i="4"/>
  <c r="E1035" i="4"/>
  <c r="G1035" i="4"/>
  <c r="I1035" i="4"/>
  <c r="K1035" i="4"/>
  <c r="M1035" i="4"/>
  <c r="O1035" i="4"/>
  <c r="Q1035" i="4"/>
  <c r="S1035" i="4"/>
  <c r="U1035" i="4"/>
  <c r="E1036" i="4"/>
  <c r="G1036" i="4"/>
  <c r="I1036" i="4"/>
  <c r="K1036" i="4"/>
  <c r="M1036" i="4"/>
  <c r="O1036" i="4"/>
  <c r="Q1036" i="4"/>
  <c r="S1036" i="4"/>
  <c r="U1036" i="4"/>
  <c r="E1037" i="4"/>
  <c r="G1037" i="4"/>
  <c r="I1037" i="4"/>
  <c r="K1037" i="4"/>
  <c r="M1037" i="4"/>
  <c r="O1037" i="4"/>
  <c r="Q1037" i="4"/>
  <c r="S1037" i="4"/>
  <c r="U1037" i="4"/>
  <c r="E1038" i="4"/>
  <c r="G1038" i="4"/>
  <c r="I1038" i="4"/>
  <c r="K1038" i="4"/>
  <c r="M1038" i="4"/>
  <c r="O1038" i="4"/>
  <c r="Q1038" i="4"/>
  <c r="S1038" i="4"/>
  <c r="U1038" i="4"/>
  <c r="E1039" i="4"/>
  <c r="G1039" i="4"/>
  <c r="I1039" i="4"/>
  <c r="K1039" i="4"/>
  <c r="M1039" i="4"/>
  <c r="O1039" i="4"/>
  <c r="Q1039" i="4"/>
  <c r="S1039" i="4"/>
  <c r="U1039" i="4"/>
  <c r="E1040" i="4"/>
  <c r="G1040" i="4"/>
  <c r="I1040" i="4"/>
  <c r="K1040" i="4"/>
  <c r="M1040" i="4"/>
  <c r="O1040" i="4"/>
  <c r="Q1040" i="4"/>
  <c r="S1040" i="4"/>
  <c r="U1040" i="4"/>
  <c r="E1041" i="4"/>
  <c r="G1041" i="4"/>
  <c r="I1041" i="4"/>
  <c r="K1041" i="4"/>
  <c r="M1041" i="4"/>
  <c r="O1041" i="4"/>
  <c r="Q1041" i="4"/>
  <c r="S1041" i="4"/>
  <c r="U1041" i="4"/>
  <c r="E1042" i="4"/>
  <c r="G1042" i="4"/>
  <c r="I1042" i="4"/>
  <c r="K1042" i="4"/>
  <c r="M1042" i="4"/>
  <c r="O1042" i="4"/>
  <c r="Q1042" i="4"/>
  <c r="S1042" i="4"/>
  <c r="U1042" i="4"/>
  <c r="E1043" i="4"/>
  <c r="G1043" i="4"/>
  <c r="I1043" i="4"/>
  <c r="K1043" i="4"/>
  <c r="M1043" i="4"/>
  <c r="O1043" i="4"/>
  <c r="Q1043" i="4"/>
  <c r="S1043" i="4"/>
  <c r="U1043" i="4"/>
  <c r="E1044" i="4"/>
  <c r="G1044" i="4"/>
  <c r="I1044" i="4"/>
  <c r="K1044" i="4"/>
  <c r="M1044" i="4"/>
  <c r="O1044" i="4"/>
  <c r="Q1044" i="4"/>
  <c r="S1044" i="4"/>
  <c r="U1044" i="4"/>
  <c r="E1045" i="4"/>
  <c r="G1045" i="4"/>
  <c r="I1045" i="4"/>
  <c r="K1045" i="4"/>
  <c r="M1045" i="4"/>
  <c r="O1045" i="4"/>
  <c r="Q1045" i="4"/>
  <c r="S1045" i="4"/>
  <c r="U1045" i="4"/>
  <c r="E1046" i="4"/>
  <c r="G1046" i="4"/>
  <c r="I1046" i="4"/>
  <c r="K1046" i="4"/>
  <c r="M1046" i="4"/>
  <c r="O1046" i="4"/>
  <c r="Q1046" i="4"/>
  <c r="S1046" i="4"/>
  <c r="U1046" i="4"/>
  <c r="E1047" i="4"/>
  <c r="G1047" i="4"/>
  <c r="I1047" i="4"/>
  <c r="K1047" i="4"/>
  <c r="M1047" i="4"/>
  <c r="O1047" i="4"/>
  <c r="Q1047" i="4"/>
  <c r="S1047" i="4"/>
  <c r="U1047" i="4"/>
  <c r="E1048" i="4"/>
  <c r="G1048" i="4"/>
  <c r="I1048" i="4"/>
  <c r="K1048" i="4"/>
  <c r="M1048" i="4"/>
  <c r="O1048" i="4"/>
  <c r="Q1048" i="4"/>
  <c r="S1048" i="4"/>
  <c r="U1048" i="4"/>
  <c r="E1049" i="4"/>
  <c r="G1049" i="4"/>
  <c r="I1049" i="4"/>
  <c r="K1049" i="4"/>
  <c r="M1049" i="4"/>
  <c r="O1049" i="4"/>
  <c r="Q1049" i="4"/>
  <c r="S1049" i="4"/>
  <c r="U1049" i="4"/>
  <c r="E1050" i="4"/>
  <c r="G1050" i="4"/>
  <c r="I1050" i="4"/>
  <c r="K1050" i="4"/>
  <c r="M1050" i="4"/>
  <c r="O1050" i="4"/>
  <c r="Q1050" i="4"/>
  <c r="S1050" i="4"/>
  <c r="U1050" i="4"/>
  <c r="E1051" i="4"/>
  <c r="G1051" i="4"/>
  <c r="I1051" i="4"/>
  <c r="K1051" i="4"/>
  <c r="M1051" i="4"/>
  <c r="O1051" i="4"/>
  <c r="Q1051" i="4"/>
  <c r="S1051" i="4"/>
  <c r="U1051" i="4"/>
  <c r="E1052" i="4"/>
  <c r="G1052" i="4"/>
  <c r="I1052" i="4"/>
  <c r="K1052" i="4"/>
  <c r="M1052" i="4"/>
  <c r="O1052" i="4"/>
  <c r="Q1052" i="4"/>
  <c r="S1052" i="4"/>
  <c r="U1052" i="4"/>
  <c r="E1053" i="4"/>
  <c r="G1053" i="4"/>
  <c r="I1053" i="4"/>
  <c r="K1053" i="4"/>
  <c r="M1053" i="4"/>
  <c r="O1053" i="4"/>
  <c r="Q1053" i="4"/>
  <c r="S1053" i="4"/>
  <c r="U1053" i="4"/>
  <c r="E1054" i="4"/>
  <c r="G1054" i="4"/>
  <c r="I1054" i="4"/>
  <c r="K1054" i="4"/>
  <c r="M1054" i="4"/>
  <c r="O1054" i="4"/>
  <c r="Q1054" i="4"/>
  <c r="S1054" i="4"/>
  <c r="U1054" i="4"/>
  <c r="E1055" i="4"/>
  <c r="G1055" i="4"/>
  <c r="I1055" i="4"/>
  <c r="K1055" i="4"/>
  <c r="M1055" i="4"/>
  <c r="O1055" i="4"/>
  <c r="Q1055" i="4"/>
  <c r="S1055" i="4"/>
  <c r="U1055" i="4"/>
  <c r="E1056" i="4"/>
  <c r="G1056" i="4"/>
  <c r="I1056" i="4"/>
  <c r="K1056" i="4"/>
  <c r="M1056" i="4"/>
  <c r="O1056" i="4"/>
  <c r="Q1056" i="4"/>
  <c r="S1056" i="4"/>
  <c r="U1056" i="4"/>
  <c r="E1057" i="4"/>
  <c r="G1057" i="4"/>
  <c r="I1057" i="4"/>
  <c r="K1057" i="4"/>
  <c r="M1057" i="4"/>
  <c r="O1057" i="4"/>
  <c r="Q1057" i="4"/>
  <c r="S1057" i="4"/>
  <c r="U1057" i="4"/>
  <c r="E1058" i="4"/>
  <c r="G1058" i="4"/>
  <c r="I1058" i="4"/>
  <c r="K1058" i="4"/>
  <c r="M1058" i="4"/>
  <c r="O1058" i="4"/>
  <c r="Q1058" i="4"/>
  <c r="S1058" i="4"/>
  <c r="U1058" i="4"/>
  <c r="E1059" i="4"/>
  <c r="G1059" i="4"/>
  <c r="I1059" i="4"/>
  <c r="K1059" i="4"/>
  <c r="M1059" i="4"/>
  <c r="O1059" i="4"/>
  <c r="Q1059" i="4"/>
  <c r="S1059" i="4"/>
  <c r="U1059" i="4"/>
  <c r="E1060" i="4"/>
  <c r="G1060" i="4"/>
  <c r="I1060" i="4"/>
  <c r="K1060" i="4"/>
  <c r="M1060" i="4"/>
  <c r="O1060" i="4"/>
  <c r="Q1060" i="4"/>
  <c r="S1060" i="4"/>
  <c r="U1060" i="4"/>
  <c r="E1061" i="4"/>
  <c r="G1061" i="4"/>
  <c r="I1061" i="4"/>
  <c r="K1061" i="4"/>
  <c r="M1061" i="4"/>
  <c r="O1061" i="4"/>
  <c r="Q1061" i="4"/>
  <c r="S1061" i="4"/>
  <c r="U1061" i="4"/>
  <c r="E1062" i="4"/>
  <c r="G1062" i="4"/>
  <c r="I1062" i="4"/>
  <c r="K1062" i="4"/>
  <c r="M1062" i="4"/>
  <c r="O1062" i="4"/>
  <c r="Q1062" i="4"/>
  <c r="S1062" i="4"/>
  <c r="U1062" i="4"/>
  <c r="E1063" i="4"/>
  <c r="G1063" i="4"/>
  <c r="I1063" i="4"/>
  <c r="K1063" i="4"/>
  <c r="M1063" i="4"/>
  <c r="O1063" i="4"/>
  <c r="Q1063" i="4"/>
  <c r="S1063" i="4"/>
  <c r="U1063" i="4"/>
  <c r="E1064" i="4"/>
  <c r="G1064" i="4"/>
  <c r="I1064" i="4"/>
  <c r="K1064" i="4"/>
  <c r="M1064" i="4"/>
  <c r="O1064" i="4"/>
  <c r="Q1064" i="4"/>
  <c r="S1064" i="4"/>
  <c r="U1064" i="4"/>
  <c r="E1065" i="4"/>
  <c r="G1065" i="4"/>
  <c r="I1065" i="4"/>
  <c r="K1065" i="4"/>
  <c r="M1065" i="4"/>
  <c r="O1065" i="4"/>
  <c r="Q1065" i="4"/>
  <c r="S1065" i="4"/>
  <c r="U1065" i="4"/>
  <c r="E1066" i="4"/>
  <c r="G1066" i="4"/>
  <c r="I1066" i="4"/>
  <c r="K1066" i="4"/>
  <c r="M1066" i="4"/>
  <c r="O1066" i="4"/>
  <c r="Q1066" i="4"/>
  <c r="S1066" i="4"/>
  <c r="U1066" i="4"/>
  <c r="E1067" i="4"/>
  <c r="G1067" i="4"/>
  <c r="I1067" i="4"/>
  <c r="K1067" i="4"/>
  <c r="M1067" i="4"/>
  <c r="O1067" i="4"/>
  <c r="Q1067" i="4"/>
  <c r="S1067" i="4"/>
  <c r="U1067" i="4"/>
  <c r="E1068" i="4"/>
  <c r="G1068" i="4"/>
  <c r="I1068" i="4"/>
  <c r="K1068" i="4"/>
  <c r="M1068" i="4"/>
  <c r="O1068" i="4"/>
  <c r="Q1068" i="4"/>
  <c r="S1068" i="4"/>
  <c r="U1068" i="4"/>
  <c r="E1069" i="4"/>
  <c r="G1069" i="4"/>
  <c r="I1069" i="4"/>
  <c r="K1069" i="4"/>
  <c r="M1069" i="4"/>
  <c r="O1069" i="4"/>
  <c r="Q1069" i="4"/>
  <c r="S1069" i="4"/>
  <c r="U1069" i="4"/>
  <c r="E1070" i="4"/>
  <c r="G1070" i="4"/>
  <c r="I1070" i="4"/>
  <c r="K1070" i="4"/>
  <c r="M1070" i="4"/>
  <c r="O1070" i="4"/>
  <c r="Q1070" i="4"/>
  <c r="S1070" i="4"/>
  <c r="U1070" i="4"/>
  <c r="E1071" i="4"/>
  <c r="G1071" i="4"/>
  <c r="I1071" i="4"/>
  <c r="K1071" i="4"/>
  <c r="M1071" i="4"/>
  <c r="O1071" i="4"/>
  <c r="Q1071" i="4"/>
  <c r="S1071" i="4"/>
  <c r="U1071" i="4"/>
  <c r="E1072" i="4"/>
  <c r="G1072" i="4"/>
  <c r="I1072" i="4"/>
  <c r="K1072" i="4"/>
  <c r="M1072" i="4"/>
  <c r="O1072" i="4"/>
  <c r="Q1072" i="4"/>
  <c r="S1072" i="4"/>
  <c r="U1072" i="4"/>
  <c r="E1073" i="4"/>
  <c r="G1073" i="4"/>
  <c r="I1073" i="4"/>
  <c r="K1073" i="4"/>
  <c r="M1073" i="4"/>
  <c r="O1073" i="4"/>
  <c r="Q1073" i="4"/>
  <c r="S1073" i="4"/>
  <c r="U1073" i="4"/>
  <c r="E1074" i="4"/>
  <c r="G1074" i="4"/>
  <c r="I1074" i="4"/>
  <c r="K1074" i="4"/>
  <c r="M1074" i="4"/>
  <c r="O1074" i="4"/>
  <c r="Q1074" i="4"/>
  <c r="S1074" i="4"/>
  <c r="U1074" i="4"/>
  <c r="E1075" i="4"/>
  <c r="G1075" i="4"/>
  <c r="I1075" i="4"/>
  <c r="K1075" i="4"/>
  <c r="M1075" i="4"/>
  <c r="O1075" i="4"/>
  <c r="Q1075" i="4"/>
  <c r="S1075" i="4"/>
  <c r="U1075" i="4"/>
  <c r="E1076" i="4"/>
  <c r="G1076" i="4"/>
  <c r="I1076" i="4"/>
  <c r="K1076" i="4"/>
  <c r="M1076" i="4"/>
  <c r="O1076" i="4"/>
  <c r="Q1076" i="4"/>
  <c r="S1076" i="4"/>
  <c r="U1076" i="4"/>
  <c r="E1077" i="4"/>
  <c r="G1077" i="4"/>
  <c r="I1077" i="4"/>
  <c r="K1077" i="4"/>
  <c r="M1077" i="4"/>
  <c r="O1077" i="4"/>
  <c r="Q1077" i="4"/>
  <c r="S1077" i="4"/>
  <c r="U1077" i="4"/>
  <c r="E1078" i="4"/>
  <c r="G1078" i="4"/>
  <c r="I1078" i="4"/>
  <c r="K1078" i="4"/>
  <c r="M1078" i="4"/>
  <c r="O1078" i="4"/>
  <c r="Q1078" i="4"/>
  <c r="S1078" i="4"/>
  <c r="U1078" i="4"/>
  <c r="E1079" i="4"/>
  <c r="G1079" i="4"/>
  <c r="I1079" i="4"/>
  <c r="K1079" i="4"/>
  <c r="M1079" i="4"/>
  <c r="O1079" i="4"/>
  <c r="Q1079" i="4"/>
  <c r="S1079" i="4"/>
  <c r="U1079" i="4"/>
  <c r="E1080" i="4"/>
  <c r="G1080" i="4"/>
  <c r="I1080" i="4"/>
  <c r="K1080" i="4"/>
  <c r="M1080" i="4"/>
  <c r="O1080" i="4"/>
  <c r="Q1080" i="4"/>
  <c r="S1080" i="4"/>
  <c r="U1080" i="4"/>
  <c r="E1081" i="4"/>
  <c r="G1081" i="4"/>
  <c r="I1081" i="4"/>
  <c r="K1081" i="4"/>
  <c r="M1081" i="4"/>
  <c r="O1081" i="4"/>
  <c r="Q1081" i="4"/>
  <c r="S1081" i="4"/>
  <c r="U1081" i="4"/>
  <c r="E1082" i="4"/>
  <c r="G1082" i="4"/>
  <c r="I1082" i="4"/>
  <c r="K1082" i="4"/>
  <c r="M1082" i="4"/>
  <c r="O1082" i="4"/>
  <c r="Q1082" i="4"/>
  <c r="S1082" i="4"/>
  <c r="U1082" i="4"/>
  <c r="E1083" i="4"/>
  <c r="G1083" i="4"/>
  <c r="I1083" i="4"/>
  <c r="K1083" i="4"/>
  <c r="M1083" i="4"/>
  <c r="O1083" i="4"/>
  <c r="Q1083" i="4"/>
  <c r="S1083" i="4"/>
  <c r="U1083" i="4"/>
  <c r="E1084" i="4"/>
  <c r="G1084" i="4"/>
  <c r="I1084" i="4"/>
  <c r="K1084" i="4"/>
  <c r="M1084" i="4"/>
  <c r="O1084" i="4"/>
  <c r="Q1084" i="4"/>
  <c r="S1084" i="4"/>
  <c r="U1084" i="4"/>
  <c r="E1085" i="4"/>
  <c r="G1085" i="4"/>
  <c r="I1085" i="4"/>
  <c r="K1085" i="4"/>
  <c r="M1085" i="4"/>
  <c r="O1085" i="4"/>
  <c r="Q1085" i="4"/>
  <c r="S1085" i="4"/>
  <c r="U1085" i="4"/>
  <c r="E1086" i="4"/>
  <c r="G1086" i="4"/>
  <c r="I1086" i="4"/>
  <c r="K1086" i="4"/>
  <c r="M1086" i="4"/>
  <c r="O1086" i="4"/>
  <c r="Q1086" i="4"/>
  <c r="S1086" i="4"/>
  <c r="U1086" i="4"/>
  <c r="E1087" i="4"/>
  <c r="G1087" i="4"/>
  <c r="I1087" i="4"/>
  <c r="K1087" i="4"/>
  <c r="M1087" i="4"/>
  <c r="O1087" i="4"/>
  <c r="Q1087" i="4"/>
  <c r="S1087" i="4"/>
  <c r="U1087" i="4"/>
  <c r="E1088" i="4"/>
  <c r="G1088" i="4"/>
  <c r="I1088" i="4"/>
  <c r="K1088" i="4"/>
  <c r="M1088" i="4"/>
  <c r="O1088" i="4"/>
  <c r="Q1088" i="4"/>
  <c r="S1088" i="4"/>
  <c r="U1088" i="4"/>
  <c r="E1089" i="4"/>
  <c r="G1089" i="4"/>
  <c r="I1089" i="4"/>
  <c r="K1089" i="4"/>
  <c r="M1089" i="4"/>
  <c r="O1089" i="4"/>
  <c r="Q1089" i="4"/>
  <c r="S1089" i="4"/>
  <c r="U1089" i="4"/>
  <c r="E1090" i="4"/>
  <c r="G1090" i="4"/>
  <c r="I1090" i="4"/>
  <c r="K1090" i="4"/>
  <c r="M1090" i="4"/>
  <c r="O1090" i="4"/>
  <c r="Q1090" i="4"/>
  <c r="S1090" i="4"/>
  <c r="U1090" i="4"/>
  <c r="E1091" i="4"/>
  <c r="G1091" i="4"/>
  <c r="I1091" i="4"/>
  <c r="K1091" i="4"/>
  <c r="M1091" i="4"/>
  <c r="O1091" i="4"/>
  <c r="Q1091" i="4"/>
  <c r="S1091" i="4"/>
  <c r="U1091" i="4"/>
  <c r="E1092" i="4"/>
  <c r="G1092" i="4"/>
  <c r="I1092" i="4"/>
  <c r="K1092" i="4"/>
  <c r="M1092" i="4"/>
  <c r="O1092" i="4"/>
  <c r="Q1092" i="4"/>
  <c r="S1092" i="4"/>
  <c r="U1092" i="4"/>
  <c r="E1093" i="4"/>
  <c r="G1093" i="4"/>
  <c r="I1093" i="4"/>
  <c r="K1093" i="4"/>
  <c r="M1093" i="4"/>
  <c r="O1093" i="4"/>
  <c r="Q1093" i="4"/>
  <c r="S1093" i="4"/>
  <c r="U1093" i="4"/>
  <c r="E1094" i="4"/>
  <c r="G1094" i="4"/>
  <c r="I1094" i="4"/>
  <c r="K1094" i="4"/>
  <c r="M1094" i="4"/>
  <c r="O1094" i="4"/>
  <c r="Q1094" i="4"/>
  <c r="S1094" i="4"/>
  <c r="U1094" i="4"/>
  <c r="E1095" i="4"/>
  <c r="G1095" i="4"/>
  <c r="I1095" i="4"/>
  <c r="K1095" i="4"/>
  <c r="M1095" i="4"/>
  <c r="O1095" i="4"/>
  <c r="Q1095" i="4"/>
  <c r="S1095" i="4"/>
  <c r="U1095" i="4"/>
  <c r="E1096" i="4"/>
  <c r="G1096" i="4"/>
  <c r="I1096" i="4"/>
  <c r="K1096" i="4"/>
  <c r="M1096" i="4"/>
  <c r="O1096" i="4"/>
  <c r="Q1096" i="4"/>
  <c r="S1096" i="4"/>
  <c r="U1096" i="4"/>
  <c r="E1097" i="4"/>
  <c r="G1097" i="4"/>
  <c r="I1097" i="4"/>
  <c r="K1097" i="4"/>
  <c r="M1097" i="4"/>
  <c r="O1097" i="4"/>
  <c r="Q1097" i="4"/>
  <c r="S1097" i="4"/>
  <c r="U1097" i="4"/>
  <c r="E1098" i="4"/>
  <c r="G1098" i="4"/>
  <c r="I1098" i="4"/>
  <c r="K1098" i="4"/>
  <c r="M1098" i="4"/>
  <c r="O1098" i="4"/>
  <c r="Q1098" i="4"/>
  <c r="S1098" i="4"/>
  <c r="U1098" i="4"/>
  <c r="E1099" i="4"/>
  <c r="G1099" i="4"/>
  <c r="I1099" i="4"/>
  <c r="K1099" i="4"/>
  <c r="M1099" i="4"/>
  <c r="O1099" i="4"/>
  <c r="Q1099" i="4"/>
  <c r="S1099" i="4"/>
  <c r="U1099" i="4"/>
  <c r="E1100" i="4"/>
  <c r="G1100" i="4"/>
  <c r="I1100" i="4"/>
  <c r="K1100" i="4"/>
  <c r="M1100" i="4"/>
  <c r="O1100" i="4"/>
  <c r="Q1100" i="4"/>
  <c r="S1100" i="4"/>
  <c r="U1100" i="4"/>
  <c r="E1101" i="4"/>
  <c r="G1101" i="4"/>
  <c r="I1101" i="4"/>
  <c r="K1101" i="4"/>
  <c r="M1101" i="4"/>
  <c r="O1101" i="4"/>
  <c r="Q1101" i="4"/>
  <c r="S1101" i="4"/>
  <c r="U1101" i="4"/>
  <c r="E1102" i="4"/>
  <c r="G1102" i="4"/>
  <c r="I1102" i="4"/>
  <c r="K1102" i="4"/>
  <c r="M1102" i="4"/>
  <c r="O1102" i="4"/>
  <c r="Q1102" i="4"/>
  <c r="S1102" i="4"/>
  <c r="U1102" i="4"/>
  <c r="E1103" i="4"/>
  <c r="G1103" i="4"/>
  <c r="I1103" i="4"/>
  <c r="K1103" i="4"/>
  <c r="M1103" i="4"/>
  <c r="O1103" i="4"/>
  <c r="Q1103" i="4"/>
  <c r="S1103" i="4"/>
  <c r="U1103" i="4"/>
  <c r="E1104" i="4"/>
  <c r="G1104" i="4"/>
  <c r="I1104" i="4"/>
  <c r="K1104" i="4"/>
  <c r="M1104" i="4"/>
  <c r="O1104" i="4"/>
  <c r="Q1104" i="4"/>
  <c r="S1104" i="4"/>
  <c r="U1104" i="4"/>
  <c r="E1105" i="4"/>
  <c r="G1105" i="4"/>
  <c r="I1105" i="4"/>
  <c r="K1105" i="4"/>
  <c r="M1105" i="4"/>
  <c r="O1105" i="4"/>
  <c r="Q1105" i="4"/>
  <c r="S1105" i="4"/>
  <c r="U1105" i="4"/>
  <c r="E1106" i="4"/>
  <c r="G1106" i="4"/>
  <c r="I1106" i="4"/>
  <c r="K1106" i="4"/>
  <c r="M1106" i="4"/>
  <c r="O1106" i="4"/>
  <c r="Q1106" i="4"/>
  <c r="S1106" i="4"/>
  <c r="U1106" i="4"/>
  <c r="E1107" i="4"/>
  <c r="G1107" i="4"/>
  <c r="I1107" i="4"/>
  <c r="K1107" i="4"/>
  <c r="M1107" i="4"/>
  <c r="O1107" i="4"/>
  <c r="Q1107" i="4"/>
  <c r="S1107" i="4"/>
  <c r="U1107" i="4"/>
  <c r="E1108" i="4"/>
  <c r="G1108" i="4"/>
  <c r="I1108" i="4"/>
  <c r="K1108" i="4"/>
  <c r="M1108" i="4"/>
  <c r="O1108" i="4"/>
  <c r="Q1108" i="4"/>
  <c r="S1108" i="4"/>
  <c r="U1108" i="4"/>
  <c r="E1109" i="4"/>
  <c r="G1109" i="4"/>
  <c r="I1109" i="4"/>
  <c r="K1109" i="4"/>
  <c r="M1109" i="4"/>
  <c r="O1109" i="4"/>
  <c r="Q1109" i="4"/>
  <c r="S1109" i="4"/>
  <c r="U1109" i="4"/>
  <c r="E1110" i="4"/>
  <c r="G1110" i="4"/>
  <c r="I1110" i="4"/>
  <c r="K1110" i="4"/>
  <c r="M1110" i="4"/>
  <c r="O1110" i="4"/>
  <c r="Q1110" i="4"/>
  <c r="S1110" i="4"/>
  <c r="U1110" i="4"/>
  <c r="E1111" i="4"/>
  <c r="G1111" i="4"/>
  <c r="I1111" i="4"/>
  <c r="K1111" i="4"/>
  <c r="M1111" i="4"/>
  <c r="O1111" i="4"/>
  <c r="Q1111" i="4"/>
  <c r="S1111" i="4"/>
  <c r="U1111" i="4"/>
  <c r="E1112" i="4"/>
  <c r="G1112" i="4"/>
  <c r="I1112" i="4"/>
  <c r="K1112" i="4"/>
  <c r="M1112" i="4"/>
  <c r="O1112" i="4"/>
  <c r="Q1112" i="4"/>
  <c r="S1112" i="4"/>
  <c r="U1112" i="4"/>
  <c r="E1113" i="4"/>
  <c r="G1113" i="4"/>
  <c r="I1113" i="4"/>
  <c r="K1113" i="4"/>
  <c r="M1113" i="4"/>
  <c r="O1113" i="4"/>
  <c r="Q1113" i="4"/>
  <c r="S1113" i="4"/>
  <c r="U1113" i="4"/>
  <c r="E1114" i="4"/>
  <c r="G1114" i="4"/>
  <c r="I1114" i="4"/>
  <c r="K1114" i="4"/>
  <c r="M1114" i="4"/>
  <c r="O1114" i="4"/>
  <c r="Q1114" i="4"/>
  <c r="S1114" i="4"/>
  <c r="U1114" i="4"/>
  <c r="E1115" i="4"/>
  <c r="G1115" i="4"/>
  <c r="I1115" i="4"/>
  <c r="K1115" i="4"/>
  <c r="M1115" i="4"/>
  <c r="O1115" i="4"/>
  <c r="Q1115" i="4"/>
  <c r="S1115" i="4"/>
  <c r="U1115" i="4"/>
  <c r="E1116" i="4"/>
  <c r="G1116" i="4"/>
  <c r="I1116" i="4"/>
  <c r="K1116" i="4"/>
  <c r="M1116" i="4"/>
  <c r="O1116" i="4"/>
  <c r="Q1116" i="4"/>
  <c r="S1116" i="4"/>
  <c r="U1116" i="4"/>
  <c r="E1117" i="4"/>
  <c r="G1117" i="4"/>
  <c r="I1117" i="4"/>
  <c r="K1117" i="4"/>
  <c r="M1117" i="4"/>
  <c r="O1117" i="4"/>
  <c r="Q1117" i="4"/>
  <c r="S1117" i="4"/>
  <c r="U1117" i="4"/>
  <c r="E1118" i="4"/>
  <c r="G1118" i="4"/>
  <c r="I1118" i="4"/>
  <c r="K1118" i="4"/>
  <c r="M1118" i="4"/>
  <c r="O1118" i="4"/>
  <c r="Q1118" i="4"/>
  <c r="S1118" i="4"/>
  <c r="U1118" i="4"/>
  <c r="E1119" i="4"/>
  <c r="G1119" i="4"/>
  <c r="I1119" i="4"/>
  <c r="K1119" i="4"/>
  <c r="M1119" i="4"/>
  <c r="O1119" i="4"/>
  <c r="Q1119" i="4"/>
  <c r="S1119" i="4"/>
  <c r="U1119" i="4"/>
  <c r="E1120" i="4"/>
  <c r="G1120" i="4"/>
  <c r="I1120" i="4"/>
  <c r="K1120" i="4"/>
  <c r="M1120" i="4"/>
  <c r="O1120" i="4"/>
  <c r="Q1120" i="4"/>
  <c r="S1120" i="4"/>
  <c r="U1120" i="4"/>
  <c r="E1121" i="4"/>
  <c r="G1121" i="4"/>
  <c r="I1121" i="4"/>
  <c r="K1121" i="4"/>
  <c r="M1121" i="4"/>
  <c r="O1121" i="4"/>
  <c r="Q1121" i="4"/>
  <c r="S1121" i="4"/>
  <c r="U1121" i="4"/>
  <c r="E1122" i="4"/>
  <c r="G1122" i="4"/>
  <c r="I1122" i="4"/>
  <c r="K1122" i="4"/>
  <c r="M1122" i="4"/>
  <c r="O1122" i="4"/>
  <c r="Q1122" i="4"/>
  <c r="S1122" i="4"/>
  <c r="U1122" i="4"/>
  <c r="E1123" i="4"/>
  <c r="G1123" i="4"/>
  <c r="I1123" i="4"/>
  <c r="K1123" i="4"/>
  <c r="M1123" i="4"/>
  <c r="O1123" i="4"/>
  <c r="Q1123" i="4"/>
  <c r="S1123" i="4"/>
  <c r="U1123" i="4"/>
  <c r="E1124" i="4"/>
  <c r="G1124" i="4"/>
  <c r="I1124" i="4"/>
  <c r="K1124" i="4"/>
  <c r="M1124" i="4"/>
  <c r="O1124" i="4"/>
  <c r="Q1124" i="4"/>
  <c r="S1124" i="4"/>
  <c r="U1124" i="4"/>
  <c r="E1125" i="4"/>
  <c r="G1125" i="4"/>
  <c r="I1125" i="4"/>
  <c r="K1125" i="4"/>
  <c r="M1125" i="4"/>
  <c r="O1125" i="4"/>
  <c r="Q1125" i="4"/>
  <c r="S1125" i="4"/>
  <c r="U1125" i="4"/>
  <c r="E1126" i="4"/>
  <c r="G1126" i="4"/>
  <c r="I1126" i="4"/>
  <c r="K1126" i="4"/>
  <c r="M1126" i="4"/>
  <c r="O1126" i="4"/>
  <c r="Q1126" i="4"/>
  <c r="S1126" i="4"/>
  <c r="U1126" i="4"/>
  <c r="E1127" i="4"/>
  <c r="G1127" i="4"/>
  <c r="I1127" i="4"/>
  <c r="K1127" i="4"/>
  <c r="M1127" i="4"/>
  <c r="O1127" i="4"/>
  <c r="Q1127" i="4"/>
  <c r="S1127" i="4"/>
  <c r="U1127" i="4"/>
  <c r="E1128" i="4"/>
  <c r="G1128" i="4"/>
  <c r="I1128" i="4"/>
  <c r="K1128" i="4"/>
  <c r="M1128" i="4"/>
  <c r="O1128" i="4"/>
  <c r="Q1128" i="4"/>
  <c r="S1128" i="4"/>
  <c r="U1128" i="4"/>
  <c r="E1129" i="4"/>
  <c r="G1129" i="4"/>
  <c r="I1129" i="4"/>
  <c r="K1129" i="4"/>
  <c r="M1129" i="4"/>
  <c r="O1129" i="4"/>
  <c r="Q1129" i="4"/>
  <c r="S1129" i="4"/>
  <c r="U1129" i="4"/>
  <c r="E1130" i="4"/>
  <c r="G1130" i="4"/>
  <c r="I1130" i="4"/>
  <c r="K1130" i="4"/>
  <c r="M1130" i="4"/>
  <c r="O1130" i="4"/>
  <c r="Q1130" i="4"/>
  <c r="S1130" i="4"/>
  <c r="U1130" i="4"/>
  <c r="E1131" i="4"/>
  <c r="G1131" i="4"/>
  <c r="I1131" i="4"/>
  <c r="K1131" i="4"/>
  <c r="M1131" i="4"/>
  <c r="O1131" i="4"/>
  <c r="Q1131" i="4"/>
  <c r="S1131" i="4"/>
  <c r="U1131" i="4"/>
  <c r="E1132" i="4"/>
  <c r="G1132" i="4"/>
  <c r="I1132" i="4"/>
  <c r="K1132" i="4"/>
  <c r="M1132" i="4"/>
  <c r="O1132" i="4"/>
  <c r="Q1132" i="4"/>
  <c r="S1132" i="4"/>
  <c r="U1132" i="4"/>
  <c r="E1133" i="4"/>
  <c r="G1133" i="4"/>
  <c r="I1133" i="4"/>
  <c r="K1133" i="4"/>
  <c r="M1133" i="4"/>
  <c r="O1133" i="4"/>
  <c r="Q1133" i="4"/>
  <c r="S1133" i="4"/>
  <c r="U1133" i="4"/>
  <c r="E1134" i="4"/>
  <c r="G1134" i="4"/>
  <c r="I1134" i="4"/>
  <c r="K1134" i="4"/>
  <c r="M1134" i="4"/>
  <c r="O1134" i="4"/>
  <c r="Q1134" i="4"/>
  <c r="S1134" i="4"/>
  <c r="U1134" i="4"/>
  <c r="E1135" i="4"/>
  <c r="G1135" i="4"/>
  <c r="I1135" i="4"/>
  <c r="K1135" i="4"/>
  <c r="M1135" i="4"/>
  <c r="O1135" i="4"/>
  <c r="Q1135" i="4"/>
  <c r="S1135" i="4"/>
  <c r="U1135" i="4"/>
  <c r="E1136" i="4"/>
  <c r="G1136" i="4"/>
  <c r="I1136" i="4"/>
  <c r="K1136" i="4"/>
  <c r="M1136" i="4"/>
  <c r="O1136" i="4"/>
  <c r="Q1136" i="4"/>
  <c r="S1136" i="4"/>
  <c r="U1136" i="4"/>
  <c r="E1137" i="4"/>
  <c r="G1137" i="4"/>
  <c r="I1137" i="4"/>
  <c r="K1137" i="4"/>
  <c r="M1137" i="4"/>
  <c r="O1137" i="4"/>
  <c r="Q1137" i="4"/>
  <c r="S1137" i="4"/>
  <c r="U1137" i="4"/>
  <c r="E1138" i="4"/>
  <c r="G1138" i="4"/>
  <c r="I1138" i="4"/>
  <c r="K1138" i="4"/>
  <c r="M1138" i="4"/>
  <c r="O1138" i="4"/>
  <c r="Q1138" i="4"/>
  <c r="S1138" i="4"/>
  <c r="U1138" i="4"/>
  <c r="E1139" i="4"/>
  <c r="G1139" i="4"/>
  <c r="I1139" i="4"/>
  <c r="K1139" i="4"/>
  <c r="M1139" i="4"/>
  <c r="O1139" i="4"/>
  <c r="Q1139" i="4"/>
  <c r="S1139" i="4"/>
  <c r="U1139" i="4"/>
  <c r="E1140" i="4"/>
  <c r="G1140" i="4"/>
  <c r="I1140" i="4"/>
  <c r="K1140" i="4"/>
  <c r="M1140" i="4"/>
  <c r="O1140" i="4"/>
  <c r="Q1140" i="4"/>
  <c r="S1140" i="4"/>
  <c r="U1140" i="4"/>
  <c r="E1141" i="4"/>
  <c r="G1141" i="4"/>
  <c r="I1141" i="4"/>
  <c r="K1141" i="4"/>
  <c r="M1141" i="4"/>
  <c r="O1141" i="4"/>
  <c r="Q1141" i="4"/>
  <c r="S1141" i="4"/>
  <c r="U1141" i="4"/>
  <c r="E1142" i="4"/>
  <c r="G1142" i="4"/>
  <c r="I1142" i="4"/>
  <c r="K1142" i="4"/>
  <c r="M1142" i="4"/>
  <c r="O1142" i="4"/>
  <c r="Q1142" i="4"/>
  <c r="S1142" i="4"/>
  <c r="U1142" i="4"/>
  <c r="E1143" i="4"/>
  <c r="G1143" i="4"/>
  <c r="I1143" i="4"/>
  <c r="K1143" i="4"/>
  <c r="M1143" i="4"/>
  <c r="O1143" i="4"/>
  <c r="Q1143" i="4"/>
  <c r="S1143" i="4"/>
  <c r="U1143" i="4"/>
  <c r="E1144" i="4"/>
  <c r="G1144" i="4"/>
  <c r="I1144" i="4"/>
  <c r="K1144" i="4"/>
  <c r="M1144" i="4"/>
  <c r="O1144" i="4"/>
  <c r="Q1144" i="4"/>
  <c r="S1144" i="4"/>
  <c r="U1144" i="4"/>
  <c r="E1145" i="4"/>
  <c r="G1145" i="4"/>
  <c r="I1145" i="4"/>
  <c r="K1145" i="4"/>
  <c r="M1145" i="4"/>
  <c r="O1145" i="4"/>
  <c r="Q1145" i="4"/>
  <c r="S1145" i="4"/>
  <c r="U1145" i="4"/>
  <c r="E1146" i="4"/>
  <c r="G1146" i="4"/>
  <c r="I1146" i="4"/>
  <c r="K1146" i="4"/>
  <c r="M1146" i="4"/>
  <c r="O1146" i="4"/>
  <c r="Q1146" i="4"/>
  <c r="S1146" i="4"/>
  <c r="U1146" i="4"/>
  <c r="E1147" i="4"/>
  <c r="G1147" i="4"/>
  <c r="I1147" i="4"/>
  <c r="K1147" i="4"/>
  <c r="M1147" i="4"/>
  <c r="O1147" i="4"/>
  <c r="Q1147" i="4"/>
  <c r="S1147" i="4"/>
  <c r="U1147" i="4"/>
  <c r="E1148" i="4"/>
  <c r="G1148" i="4"/>
  <c r="I1148" i="4"/>
  <c r="K1148" i="4"/>
  <c r="M1148" i="4"/>
  <c r="O1148" i="4"/>
  <c r="Q1148" i="4"/>
  <c r="S1148" i="4"/>
  <c r="U1148" i="4"/>
  <c r="E1149" i="4"/>
  <c r="G1149" i="4"/>
  <c r="I1149" i="4"/>
  <c r="K1149" i="4"/>
  <c r="M1149" i="4"/>
  <c r="O1149" i="4"/>
  <c r="Q1149" i="4"/>
  <c r="S1149" i="4"/>
  <c r="U1149" i="4"/>
  <c r="E1150" i="4"/>
  <c r="G1150" i="4"/>
  <c r="I1150" i="4"/>
  <c r="K1150" i="4"/>
  <c r="M1150" i="4"/>
  <c r="O1150" i="4"/>
  <c r="Q1150" i="4"/>
  <c r="S1150" i="4"/>
  <c r="U1150" i="4"/>
  <c r="E1151" i="4"/>
  <c r="G1151" i="4"/>
  <c r="I1151" i="4"/>
  <c r="K1151" i="4"/>
  <c r="M1151" i="4"/>
  <c r="O1151" i="4"/>
  <c r="Q1151" i="4"/>
  <c r="S1151" i="4"/>
  <c r="U1151" i="4"/>
  <c r="E1152" i="4"/>
  <c r="G1152" i="4"/>
  <c r="I1152" i="4"/>
  <c r="K1152" i="4"/>
  <c r="M1152" i="4"/>
  <c r="O1152" i="4"/>
  <c r="Q1152" i="4"/>
  <c r="S1152" i="4"/>
  <c r="U1152" i="4"/>
  <c r="E1153" i="4"/>
  <c r="G1153" i="4"/>
  <c r="I1153" i="4"/>
  <c r="K1153" i="4"/>
  <c r="M1153" i="4"/>
  <c r="O1153" i="4"/>
  <c r="Q1153" i="4"/>
  <c r="S1153" i="4"/>
  <c r="U1153" i="4"/>
  <c r="E1154" i="4"/>
  <c r="G1154" i="4"/>
  <c r="I1154" i="4"/>
  <c r="K1154" i="4"/>
  <c r="M1154" i="4"/>
  <c r="O1154" i="4"/>
  <c r="Q1154" i="4"/>
  <c r="S1154" i="4"/>
  <c r="U1154" i="4"/>
  <c r="E1155" i="4"/>
  <c r="G1155" i="4"/>
  <c r="I1155" i="4"/>
  <c r="K1155" i="4"/>
  <c r="M1155" i="4"/>
  <c r="O1155" i="4"/>
  <c r="Q1155" i="4"/>
  <c r="S1155" i="4"/>
  <c r="U1155" i="4"/>
  <c r="E1156" i="4"/>
  <c r="G1156" i="4"/>
  <c r="I1156" i="4"/>
  <c r="K1156" i="4"/>
  <c r="M1156" i="4"/>
  <c r="O1156" i="4"/>
  <c r="Q1156" i="4"/>
  <c r="S1156" i="4"/>
  <c r="U1156" i="4"/>
  <c r="E1157" i="4"/>
  <c r="G1157" i="4"/>
  <c r="I1157" i="4"/>
  <c r="K1157" i="4"/>
  <c r="M1157" i="4"/>
  <c r="O1157" i="4"/>
  <c r="Q1157" i="4"/>
  <c r="S1157" i="4"/>
  <c r="U1157" i="4"/>
  <c r="E1158" i="4"/>
  <c r="G1158" i="4"/>
  <c r="I1158" i="4"/>
  <c r="K1158" i="4"/>
  <c r="M1158" i="4"/>
  <c r="O1158" i="4"/>
  <c r="Q1158" i="4"/>
  <c r="S1158" i="4"/>
  <c r="U1158" i="4"/>
  <c r="E1159" i="4"/>
  <c r="G1159" i="4"/>
  <c r="I1159" i="4"/>
  <c r="K1159" i="4"/>
  <c r="M1159" i="4"/>
  <c r="O1159" i="4"/>
  <c r="Q1159" i="4"/>
  <c r="S1159" i="4"/>
  <c r="U1159" i="4"/>
  <c r="E1160" i="4"/>
  <c r="G1160" i="4"/>
  <c r="I1160" i="4"/>
  <c r="K1160" i="4"/>
  <c r="M1160" i="4"/>
  <c r="O1160" i="4"/>
  <c r="Q1160" i="4"/>
  <c r="S1160" i="4"/>
  <c r="U1160" i="4"/>
  <c r="E1161" i="4"/>
  <c r="G1161" i="4"/>
  <c r="I1161" i="4"/>
  <c r="K1161" i="4"/>
  <c r="M1161" i="4"/>
  <c r="O1161" i="4"/>
  <c r="Q1161" i="4"/>
  <c r="S1161" i="4"/>
  <c r="U1161" i="4"/>
  <c r="E1162" i="4"/>
  <c r="G1162" i="4"/>
  <c r="I1162" i="4"/>
  <c r="K1162" i="4"/>
  <c r="M1162" i="4"/>
  <c r="O1162" i="4"/>
  <c r="Q1162" i="4"/>
  <c r="S1162" i="4"/>
  <c r="U1162" i="4"/>
  <c r="E1163" i="4"/>
  <c r="G1163" i="4"/>
  <c r="I1163" i="4"/>
  <c r="K1163" i="4"/>
  <c r="M1163" i="4"/>
  <c r="O1163" i="4"/>
  <c r="Q1163" i="4"/>
  <c r="S1163" i="4"/>
  <c r="U1163" i="4"/>
  <c r="E1164" i="4"/>
  <c r="G1164" i="4"/>
  <c r="I1164" i="4"/>
  <c r="K1164" i="4"/>
  <c r="M1164" i="4"/>
  <c r="O1164" i="4"/>
  <c r="Q1164" i="4"/>
  <c r="S1164" i="4"/>
  <c r="U1164" i="4"/>
  <c r="E1165" i="4"/>
  <c r="G1165" i="4"/>
  <c r="I1165" i="4"/>
  <c r="K1165" i="4"/>
  <c r="M1165" i="4"/>
  <c r="O1165" i="4"/>
  <c r="Q1165" i="4"/>
  <c r="S1165" i="4"/>
  <c r="U1165" i="4"/>
  <c r="E1166" i="4"/>
  <c r="G1166" i="4"/>
  <c r="I1166" i="4"/>
  <c r="K1166" i="4"/>
  <c r="M1166" i="4"/>
  <c r="O1166" i="4"/>
  <c r="Q1166" i="4"/>
  <c r="S1166" i="4"/>
  <c r="U1166" i="4"/>
  <c r="E1167" i="4"/>
  <c r="G1167" i="4"/>
  <c r="I1167" i="4"/>
  <c r="K1167" i="4"/>
  <c r="M1167" i="4"/>
  <c r="O1167" i="4"/>
  <c r="Q1167" i="4"/>
  <c r="S1167" i="4"/>
  <c r="U1167" i="4"/>
  <c r="E1168" i="4"/>
  <c r="G1168" i="4"/>
  <c r="I1168" i="4"/>
  <c r="K1168" i="4"/>
  <c r="M1168" i="4"/>
  <c r="O1168" i="4"/>
  <c r="Q1168" i="4"/>
  <c r="S1168" i="4"/>
  <c r="U1168" i="4"/>
  <c r="E1169" i="4"/>
  <c r="G1169" i="4"/>
  <c r="I1169" i="4"/>
  <c r="K1169" i="4"/>
  <c r="M1169" i="4"/>
  <c r="O1169" i="4"/>
  <c r="Q1169" i="4"/>
  <c r="S1169" i="4"/>
  <c r="U1169" i="4"/>
  <c r="E1170" i="4"/>
  <c r="G1170" i="4"/>
  <c r="I1170" i="4"/>
  <c r="K1170" i="4"/>
  <c r="M1170" i="4"/>
  <c r="O1170" i="4"/>
  <c r="Q1170" i="4"/>
  <c r="S1170" i="4"/>
  <c r="U1170" i="4"/>
  <c r="E1171" i="4"/>
  <c r="G1171" i="4"/>
  <c r="I1171" i="4"/>
  <c r="K1171" i="4"/>
  <c r="M1171" i="4"/>
  <c r="O1171" i="4"/>
  <c r="Q1171" i="4"/>
  <c r="S1171" i="4"/>
  <c r="U1171" i="4"/>
  <c r="E1172" i="4"/>
  <c r="G1172" i="4"/>
  <c r="I1172" i="4"/>
  <c r="K1172" i="4"/>
  <c r="M1172" i="4"/>
  <c r="O1172" i="4"/>
  <c r="Q1172" i="4"/>
  <c r="S1172" i="4"/>
  <c r="U1172" i="4"/>
  <c r="E1173" i="4"/>
  <c r="G1173" i="4"/>
  <c r="I1173" i="4"/>
  <c r="K1173" i="4"/>
  <c r="M1173" i="4"/>
  <c r="O1173" i="4"/>
  <c r="Q1173" i="4"/>
  <c r="S1173" i="4"/>
  <c r="U1173" i="4"/>
  <c r="E1174" i="4"/>
  <c r="G1174" i="4"/>
  <c r="I1174" i="4"/>
  <c r="K1174" i="4"/>
  <c r="M1174" i="4"/>
  <c r="O1174" i="4"/>
  <c r="Q1174" i="4"/>
  <c r="S1174" i="4"/>
  <c r="U1174" i="4"/>
  <c r="E1175" i="4"/>
  <c r="G1175" i="4"/>
  <c r="I1175" i="4"/>
  <c r="K1175" i="4"/>
  <c r="M1175" i="4"/>
  <c r="O1175" i="4"/>
  <c r="Q1175" i="4"/>
  <c r="S1175" i="4"/>
  <c r="U1175" i="4"/>
  <c r="E1176" i="4"/>
  <c r="G1176" i="4"/>
  <c r="I1176" i="4"/>
  <c r="K1176" i="4"/>
  <c r="M1176" i="4"/>
  <c r="O1176" i="4"/>
  <c r="Q1176" i="4"/>
  <c r="S1176" i="4"/>
  <c r="U1176" i="4"/>
  <c r="E1177" i="4"/>
  <c r="G1177" i="4"/>
  <c r="I1177" i="4"/>
  <c r="K1177" i="4"/>
  <c r="M1177" i="4"/>
  <c r="O1177" i="4"/>
  <c r="Q1177" i="4"/>
  <c r="S1177" i="4"/>
  <c r="U1177" i="4"/>
  <c r="E1178" i="4"/>
  <c r="G1178" i="4"/>
  <c r="I1178" i="4"/>
  <c r="K1178" i="4"/>
  <c r="M1178" i="4"/>
  <c r="O1178" i="4"/>
  <c r="Q1178" i="4"/>
  <c r="S1178" i="4"/>
  <c r="U1178" i="4"/>
  <c r="E1179" i="4"/>
  <c r="G1179" i="4"/>
  <c r="I1179" i="4"/>
  <c r="K1179" i="4"/>
  <c r="M1179" i="4"/>
  <c r="O1179" i="4"/>
  <c r="Q1179" i="4"/>
  <c r="S1179" i="4"/>
  <c r="U1179" i="4"/>
  <c r="E1180" i="4"/>
  <c r="G1180" i="4"/>
  <c r="I1180" i="4"/>
  <c r="K1180" i="4"/>
  <c r="M1180" i="4"/>
  <c r="O1180" i="4"/>
  <c r="Q1180" i="4"/>
  <c r="S1180" i="4"/>
  <c r="U1180" i="4"/>
  <c r="E1181" i="4"/>
  <c r="G1181" i="4"/>
  <c r="I1181" i="4"/>
  <c r="K1181" i="4"/>
  <c r="M1181" i="4"/>
  <c r="O1181" i="4"/>
  <c r="Q1181" i="4"/>
  <c r="S1181" i="4"/>
  <c r="U1181" i="4"/>
  <c r="E1182" i="4"/>
  <c r="G1182" i="4"/>
  <c r="I1182" i="4"/>
  <c r="K1182" i="4"/>
  <c r="M1182" i="4"/>
  <c r="O1182" i="4"/>
  <c r="Q1182" i="4"/>
  <c r="S1182" i="4"/>
  <c r="U1182" i="4"/>
  <c r="E1183" i="4"/>
  <c r="G1183" i="4"/>
  <c r="I1183" i="4"/>
  <c r="K1183" i="4"/>
  <c r="M1183" i="4"/>
  <c r="O1183" i="4"/>
  <c r="Q1183" i="4"/>
  <c r="S1183" i="4"/>
  <c r="U1183" i="4"/>
  <c r="E1184" i="4"/>
  <c r="G1184" i="4"/>
  <c r="I1184" i="4"/>
  <c r="K1184" i="4"/>
  <c r="M1184" i="4"/>
  <c r="O1184" i="4"/>
  <c r="Q1184" i="4"/>
  <c r="S1184" i="4"/>
  <c r="U1184" i="4"/>
  <c r="E1185" i="4"/>
  <c r="G1185" i="4"/>
  <c r="I1185" i="4"/>
  <c r="K1185" i="4"/>
  <c r="M1185" i="4"/>
  <c r="O1185" i="4"/>
  <c r="Q1185" i="4"/>
  <c r="S1185" i="4"/>
  <c r="U1185" i="4"/>
  <c r="E1186" i="4"/>
  <c r="G1186" i="4"/>
  <c r="I1186" i="4"/>
  <c r="K1186" i="4"/>
  <c r="M1186" i="4"/>
  <c r="O1186" i="4"/>
  <c r="Q1186" i="4"/>
  <c r="S1186" i="4"/>
  <c r="U1186" i="4"/>
  <c r="E1187" i="4"/>
  <c r="G1187" i="4"/>
  <c r="I1187" i="4"/>
  <c r="K1187" i="4"/>
  <c r="M1187" i="4"/>
  <c r="O1187" i="4"/>
  <c r="Q1187" i="4"/>
  <c r="S1187" i="4"/>
  <c r="U1187" i="4"/>
  <c r="E1188" i="4"/>
  <c r="G1188" i="4"/>
  <c r="I1188" i="4"/>
  <c r="K1188" i="4"/>
  <c r="M1188" i="4"/>
  <c r="O1188" i="4"/>
  <c r="Q1188" i="4"/>
  <c r="S1188" i="4"/>
  <c r="U1188" i="4"/>
  <c r="E1189" i="4"/>
  <c r="G1189" i="4"/>
  <c r="I1189" i="4"/>
  <c r="K1189" i="4"/>
  <c r="M1189" i="4"/>
  <c r="O1189" i="4"/>
  <c r="Q1189" i="4"/>
  <c r="S1189" i="4"/>
  <c r="U1189" i="4"/>
  <c r="E1190" i="4"/>
  <c r="G1190" i="4"/>
  <c r="I1190" i="4"/>
  <c r="K1190" i="4"/>
  <c r="M1190" i="4"/>
  <c r="O1190" i="4"/>
  <c r="Q1190" i="4"/>
  <c r="S1190" i="4"/>
  <c r="U1190" i="4"/>
  <c r="E1191" i="4"/>
  <c r="G1191" i="4"/>
  <c r="I1191" i="4"/>
  <c r="K1191" i="4"/>
  <c r="M1191" i="4"/>
  <c r="O1191" i="4"/>
  <c r="Q1191" i="4"/>
  <c r="S1191" i="4"/>
  <c r="U1191" i="4"/>
  <c r="E1192" i="4"/>
  <c r="G1192" i="4"/>
  <c r="I1192" i="4"/>
  <c r="K1192" i="4"/>
  <c r="M1192" i="4"/>
  <c r="O1192" i="4"/>
  <c r="Q1192" i="4"/>
  <c r="S1192" i="4"/>
  <c r="U1192" i="4"/>
  <c r="E1193" i="4"/>
  <c r="G1193" i="4"/>
  <c r="I1193" i="4"/>
  <c r="K1193" i="4"/>
  <c r="M1193" i="4"/>
  <c r="O1193" i="4"/>
  <c r="Q1193" i="4"/>
  <c r="S1193" i="4"/>
  <c r="U1193" i="4"/>
  <c r="E1194" i="4"/>
  <c r="G1194" i="4"/>
  <c r="I1194" i="4"/>
  <c r="K1194" i="4"/>
  <c r="M1194" i="4"/>
  <c r="O1194" i="4"/>
  <c r="Q1194" i="4"/>
  <c r="S1194" i="4"/>
  <c r="U1194" i="4"/>
  <c r="E1195" i="4"/>
  <c r="G1195" i="4"/>
  <c r="I1195" i="4"/>
  <c r="K1195" i="4"/>
  <c r="M1195" i="4"/>
  <c r="O1195" i="4"/>
  <c r="Q1195" i="4"/>
  <c r="S1195" i="4"/>
  <c r="U1195" i="4"/>
  <c r="E1196" i="4"/>
  <c r="G1196" i="4"/>
  <c r="I1196" i="4"/>
  <c r="K1196" i="4"/>
  <c r="M1196" i="4"/>
  <c r="O1196" i="4"/>
  <c r="Q1196" i="4"/>
  <c r="S1196" i="4"/>
  <c r="U1196" i="4"/>
  <c r="E1197" i="4"/>
  <c r="G1197" i="4"/>
  <c r="I1197" i="4"/>
  <c r="K1197" i="4"/>
  <c r="M1197" i="4"/>
  <c r="O1197" i="4"/>
  <c r="Q1197" i="4"/>
  <c r="S1197" i="4"/>
  <c r="U1197" i="4"/>
  <c r="E1198" i="4"/>
  <c r="G1198" i="4"/>
  <c r="I1198" i="4"/>
  <c r="K1198" i="4"/>
  <c r="M1198" i="4"/>
  <c r="O1198" i="4"/>
  <c r="Q1198" i="4"/>
  <c r="S1198" i="4"/>
  <c r="U1198" i="4"/>
  <c r="E1199" i="4"/>
  <c r="G1199" i="4"/>
  <c r="I1199" i="4"/>
  <c r="K1199" i="4"/>
  <c r="M1199" i="4"/>
  <c r="O1199" i="4"/>
  <c r="Q1199" i="4"/>
  <c r="S1199" i="4"/>
  <c r="U1199" i="4"/>
  <c r="E1200" i="4"/>
  <c r="G1200" i="4"/>
  <c r="I1200" i="4"/>
  <c r="K1200" i="4"/>
  <c r="M1200" i="4"/>
  <c r="O1200" i="4"/>
  <c r="Q1200" i="4"/>
  <c r="S1200" i="4"/>
  <c r="U1200" i="4"/>
  <c r="E1201" i="4"/>
  <c r="G1201" i="4"/>
  <c r="I1201" i="4"/>
  <c r="K1201" i="4"/>
  <c r="M1201" i="4"/>
  <c r="O1201" i="4"/>
  <c r="Q1201" i="4"/>
  <c r="S1201" i="4"/>
  <c r="U1201" i="4"/>
  <c r="E1202" i="4"/>
  <c r="G1202" i="4"/>
  <c r="I1202" i="4"/>
  <c r="K1202" i="4"/>
  <c r="M1202" i="4"/>
  <c r="O1202" i="4"/>
  <c r="Q1202" i="4"/>
  <c r="S1202" i="4"/>
  <c r="U1202" i="4"/>
  <c r="E1203" i="4"/>
  <c r="G1203" i="4"/>
  <c r="I1203" i="4"/>
  <c r="K1203" i="4"/>
  <c r="M1203" i="4"/>
  <c r="O1203" i="4"/>
  <c r="Q1203" i="4"/>
  <c r="S1203" i="4"/>
  <c r="U1203" i="4"/>
  <c r="E1204" i="4"/>
  <c r="G1204" i="4"/>
  <c r="I1204" i="4"/>
  <c r="K1204" i="4"/>
  <c r="M1204" i="4"/>
  <c r="O1204" i="4"/>
  <c r="Q1204" i="4"/>
  <c r="S1204" i="4"/>
  <c r="U1204" i="4"/>
  <c r="E1205" i="4"/>
  <c r="G1205" i="4"/>
  <c r="I1205" i="4"/>
  <c r="K1205" i="4"/>
  <c r="M1205" i="4"/>
  <c r="O1205" i="4"/>
  <c r="Q1205" i="4"/>
  <c r="S1205" i="4"/>
  <c r="U1205" i="4"/>
  <c r="E1206" i="4"/>
  <c r="G1206" i="4"/>
  <c r="I1206" i="4"/>
  <c r="K1206" i="4"/>
  <c r="M1206" i="4"/>
  <c r="O1206" i="4"/>
  <c r="Q1206" i="4"/>
  <c r="S1206" i="4"/>
  <c r="U1206" i="4"/>
  <c r="E1207" i="4"/>
  <c r="G1207" i="4"/>
  <c r="I1207" i="4"/>
  <c r="K1207" i="4"/>
  <c r="M1207" i="4"/>
  <c r="O1207" i="4"/>
  <c r="Q1207" i="4"/>
  <c r="S1207" i="4"/>
  <c r="U1207" i="4"/>
  <c r="E1208" i="4"/>
  <c r="G1208" i="4"/>
  <c r="I1208" i="4"/>
  <c r="K1208" i="4"/>
  <c r="M1208" i="4"/>
  <c r="O1208" i="4"/>
  <c r="Q1208" i="4"/>
  <c r="S1208" i="4"/>
  <c r="U1208" i="4"/>
  <c r="E1209" i="4"/>
  <c r="G1209" i="4"/>
  <c r="I1209" i="4"/>
  <c r="K1209" i="4"/>
  <c r="M1209" i="4"/>
  <c r="O1209" i="4"/>
  <c r="Q1209" i="4"/>
  <c r="S1209" i="4"/>
  <c r="U1209" i="4"/>
  <c r="E1210" i="4"/>
  <c r="G1210" i="4"/>
  <c r="I1210" i="4"/>
  <c r="K1210" i="4"/>
  <c r="M1210" i="4"/>
  <c r="O1210" i="4"/>
  <c r="Q1210" i="4"/>
  <c r="S1210" i="4"/>
  <c r="U1210" i="4"/>
  <c r="E1211" i="4"/>
  <c r="G1211" i="4"/>
  <c r="I1211" i="4"/>
  <c r="K1211" i="4"/>
  <c r="M1211" i="4"/>
  <c r="O1211" i="4"/>
  <c r="Q1211" i="4"/>
  <c r="S1211" i="4"/>
  <c r="U1211" i="4"/>
  <c r="E1212" i="4"/>
  <c r="G1212" i="4"/>
  <c r="I1212" i="4"/>
  <c r="K1212" i="4"/>
  <c r="M1212" i="4"/>
  <c r="O1212" i="4"/>
  <c r="Q1212" i="4"/>
  <c r="S1212" i="4"/>
  <c r="U1212" i="4"/>
  <c r="E1213" i="4"/>
  <c r="G1213" i="4"/>
  <c r="I1213" i="4"/>
  <c r="K1213" i="4"/>
  <c r="M1213" i="4"/>
  <c r="O1213" i="4"/>
  <c r="Q1213" i="4"/>
  <c r="S1213" i="4"/>
  <c r="U1213" i="4"/>
  <c r="E1214" i="4"/>
  <c r="G1214" i="4"/>
  <c r="I1214" i="4"/>
  <c r="K1214" i="4"/>
  <c r="M1214" i="4"/>
  <c r="O1214" i="4"/>
  <c r="Q1214" i="4"/>
  <c r="S1214" i="4"/>
  <c r="U1214" i="4"/>
  <c r="E1215" i="4"/>
  <c r="G1215" i="4"/>
  <c r="I1215" i="4"/>
  <c r="K1215" i="4"/>
  <c r="M1215" i="4"/>
  <c r="O1215" i="4"/>
  <c r="Q1215" i="4"/>
  <c r="S1215" i="4"/>
  <c r="U1215" i="4"/>
  <c r="E1216" i="4"/>
  <c r="G1216" i="4"/>
  <c r="I1216" i="4"/>
  <c r="K1216" i="4"/>
  <c r="M1216" i="4"/>
  <c r="O1216" i="4"/>
  <c r="Q1216" i="4"/>
  <c r="S1216" i="4"/>
  <c r="U1216" i="4"/>
  <c r="E1217" i="4"/>
  <c r="G1217" i="4"/>
  <c r="I1217" i="4"/>
  <c r="K1217" i="4"/>
  <c r="M1217" i="4"/>
  <c r="O1217" i="4"/>
  <c r="Q1217" i="4"/>
  <c r="S1217" i="4"/>
  <c r="U1217" i="4"/>
  <c r="E1218" i="4"/>
  <c r="G1218" i="4"/>
  <c r="I1218" i="4"/>
  <c r="K1218" i="4"/>
  <c r="M1218" i="4"/>
  <c r="O1218" i="4"/>
  <c r="Q1218" i="4"/>
  <c r="S1218" i="4"/>
  <c r="U1218" i="4"/>
  <c r="E1219" i="4"/>
  <c r="G1219" i="4"/>
  <c r="I1219" i="4"/>
  <c r="K1219" i="4"/>
  <c r="M1219" i="4"/>
  <c r="O1219" i="4"/>
  <c r="Q1219" i="4"/>
  <c r="S1219" i="4"/>
  <c r="U1219" i="4"/>
  <c r="E1220" i="4"/>
  <c r="G1220" i="4"/>
  <c r="I1220" i="4"/>
  <c r="K1220" i="4"/>
  <c r="M1220" i="4"/>
  <c r="O1220" i="4"/>
  <c r="Q1220" i="4"/>
  <c r="S1220" i="4"/>
  <c r="U1220" i="4"/>
  <c r="E1221" i="4"/>
  <c r="G1221" i="4"/>
  <c r="I1221" i="4"/>
  <c r="K1221" i="4"/>
  <c r="M1221" i="4"/>
  <c r="O1221" i="4"/>
  <c r="Q1221" i="4"/>
  <c r="S1221" i="4"/>
  <c r="U1221" i="4"/>
  <c r="E1222" i="4"/>
  <c r="G1222" i="4"/>
  <c r="I1222" i="4"/>
  <c r="K1222" i="4"/>
  <c r="M1222" i="4"/>
  <c r="O1222" i="4"/>
  <c r="Q1222" i="4"/>
  <c r="S1222" i="4"/>
  <c r="U1222" i="4"/>
  <c r="E1223" i="4"/>
  <c r="G1223" i="4"/>
  <c r="I1223" i="4"/>
  <c r="K1223" i="4"/>
  <c r="M1223" i="4"/>
  <c r="O1223" i="4"/>
  <c r="Q1223" i="4"/>
  <c r="S1223" i="4"/>
  <c r="U1223" i="4"/>
  <c r="E1224" i="4"/>
  <c r="G1224" i="4"/>
  <c r="I1224" i="4"/>
  <c r="K1224" i="4"/>
  <c r="M1224" i="4"/>
  <c r="O1224" i="4"/>
  <c r="Q1224" i="4"/>
  <c r="S1224" i="4"/>
  <c r="U1224" i="4"/>
  <c r="E1225" i="4"/>
  <c r="G1225" i="4"/>
  <c r="I1225" i="4"/>
  <c r="K1225" i="4"/>
  <c r="M1225" i="4"/>
  <c r="O1225" i="4"/>
  <c r="Q1225" i="4"/>
  <c r="S1225" i="4"/>
  <c r="U1225" i="4"/>
  <c r="E1226" i="4"/>
  <c r="G1226" i="4"/>
  <c r="I1226" i="4"/>
  <c r="K1226" i="4"/>
  <c r="M1226" i="4"/>
  <c r="O1226" i="4"/>
  <c r="Q1226" i="4"/>
  <c r="S1226" i="4"/>
  <c r="U1226" i="4"/>
  <c r="E1227" i="4"/>
  <c r="G1227" i="4"/>
  <c r="I1227" i="4"/>
  <c r="K1227" i="4"/>
  <c r="M1227" i="4"/>
  <c r="O1227" i="4"/>
  <c r="Q1227" i="4"/>
  <c r="S1227" i="4"/>
  <c r="U1227" i="4"/>
  <c r="E1228" i="4"/>
  <c r="G1228" i="4"/>
  <c r="I1228" i="4"/>
  <c r="K1228" i="4"/>
  <c r="M1228" i="4"/>
  <c r="O1228" i="4"/>
  <c r="Q1228" i="4"/>
  <c r="S1228" i="4"/>
  <c r="U1228" i="4"/>
  <c r="E1229" i="4"/>
  <c r="G1229" i="4"/>
  <c r="I1229" i="4"/>
  <c r="K1229" i="4"/>
  <c r="M1229" i="4"/>
  <c r="O1229" i="4"/>
  <c r="Q1229" i="4"/>
  <c r="S1229" i="4"/>
  <c r="U1229" i="4"/>
  <c r="E1230" i="4"/>
  <c r="G1230" i="4"/>
  <c r="I1230" i="4"/>
  <c r="K1230" i="4"/>
  <c r="M1230" i="4"/>
  <c r="O1230" i="4"/>
  <c r="Q1230" i="4"/>
  <c r="S1230" i="4"/>
  <c r="U1230" i="4"/>
  <c r="E1231" i="4"/>
  <c r="G1231" i="4"/>
  <c r="I1231" i="4"/>
  <c r="K1231" i="4"/>
  <c r="M1231" i="4"/>
  <c r="O1231" i="4"/>
  <c r="Q1231" i="4"/>
  <c r="S1231" i="4"/>
  <c r="U1231" i="4"/>
  <c r="E1232" i="4"/>
  <c r="G1232" i="4"/>
  <c r="I1232" i="4"/>
  <c r="K1232" i="4"/>
  <c r="M1232" i="4"/>
  <c r="O1232" i="4"/>
  <c r="Q1232" i="4"/>
  <c r="S1232" i="4"/>
  <c r="U1232" i="4"/>
  <c r="E1233" i="4"/>
  <c r="G1233" i="4"/>
  <c r="I1233" i="4"/>
  <c r="K1233" i="4"/>
  <c r="M1233" i="4"/>
  <c r="O1233" i="4"/>
  <c r="Q1233" i="4"/>
  <c r="S1233" i="4"/>
  <c r="U1233" i="4"/>
  <c r="E1234" i="4"/>
  <c r="G1234" i="4"/>
  <c r="I1234" i="4"/>
  <c r="K1234" i="4"/>
  <c r="M1234" i="4"/>
  <c r="O1234" i="4"/>
  <c r="Q1234" i="4"/>
  <c r="S1234" i="4"/>
  <c r="U1234" i="4"/>
  <c r="E1235" i="4"/>
  <c r="G1235" i="4"/>
  <c r="I1235" i="4"/>
  <c r="K1235" i="4"/>
  <c r="M1235" i="4"/>
  <c r="O1235" i="4"/>
  <c r="Q1235" i="4"/>
  <c r="S1235" i="4"/>
  <c r="U1235" i="4"/>
  <c r="E1236" i="4"/>
  <c r="G1236" i="4"/>
  <c r="I1236" i="4"/>
  <c r="K1236" i="4"/>
  <c r="M1236" i="4"/>
  <c r="O1236" i="4"/>
  <c r="Q1236" i="4"/>
  <c r="S1236" i="4"/>
  <c r="U1236" i="4"/>
  <c r="E1237" i="4"/>
  <c r="G1237" i="4"/>
  <c r="I1237" i="4"/>
  <c r="K1237" i="4"/>
  <c r="M1237" i="4"/>
  <c r="O1237" i="4"/>
  <c r="Q1237" i="4"/>
  <c r="S1237" i="4"/>
  <c r="U1237" i="4"/>
  <c r="E1238" i="4"/>
  <c r="G1238" i="4"/>
  <c r="I1238" i="4"/>
  <c r="K1238" i="4"/>
  <c r="M1238" i="4"/>
  <c r="O1238" i="4"/>
  <c r="Q1238" i="4"/>
  <c r="S1238" i="4"/>
  <c r="U1238" i="4"/>
  <c r="E1239" i="4"/>
  <c r="G1239" i="4"/>
  <c r="I1239" i="4"/>
  <c r="K1239" i="4"/>
  <c r="M1239" i="4"/>
  <c r="O1239" i="4"/>
  <c r="Q1239" i="4"/>
  <c r="S1239" i="4"/>
  <c r="U1239" i="4"/>
  <c r="E1240" i="4"/>
  <c r="G1240" i="4"/>
  <c r="I1240" i="4"/>
  <c r="K1240" i="4"/>
  <c r="M1240" i="4"/>
  <c r="O1240" i="4"/>
  <c r="Q1240" i="4"/>
  <c r="S1240" i="4"/>
  <c r="U1240" i="4"/>
  <c r="E1241" i="4"/>
  <c r="G1241" i="4"/>
  <c r="I1241" i="4"/>
  <c r="K1241" i="4"/>
  <c r="M1241" i="4"/>
  <c r="O1241" i="4"/>
  <c r="Q1241" i="4"/>
  <c r="S1241" i="4"/>
  <c r="U1241" i="4"/>
  <c r="E1242" i="4"/>
  <c r="G1242" i="4"/>
  <c r="I1242" i="4"/>
  <c r="K1242" i="4"/>
  <c r="M1242" i="4"/>
  <c r="O1242" i="4"/>
  <c r="Q1242" i="4"/>
  <c r="S1242" i="4"/>
  <c r="U1242" i="4"/>
  <c r="E1243" i="4"/>
  <c r="G1243" i="4"/>
  <c r="I1243" i="4"/>
  <c r="K1243" i="4"/>
  <c r="M1243" i="4"/>
  <c r="O1243" i="4"/>
  <c r="Q1243" i="4"/>
  <c r="S1243" i="4"/>
  <c r="U1243" i="4"/>
  <c r="E1244" i="4"/>
  <c r="G1244" i="4"/>
  <c r="I1244" i="4"/>
  <c r="K1244" i="4"/>
  <c r="M1244" i="4"/>
  <c r="O1244" i="4"/>
  <c r="Q1244" i="4"/>
  <c r="S1244" i="4"/>
  <c r="U1244" i="4"/>
  <c r="E1245" i="4"/>
  <c r="G1245" i="4"/>
  <c r="I1245" i="4"/>
  <c r="K1245" i="4"/>
  <c r="M1245" i="4"/>
  <c r="O1245" i="4"/>
  <c r="Q1245" i="4"/>
  <c r="S1245" i="4"/>
  <c r="U1245" i="4"/>
  <c r="E1246" i="4"/>
  <c r="G1246" i="4"/>
  <c r="I1246" i="4"/>
  <c r="K1246" i="4"/>
  <c r="M1246" i="4"/>
  <c r="O1246" i="4"/>
  <c r="Q1246" i="4"/>
  <c r="S1246" i="4"/>
  <c r="U1246" i="4"/>
  <c r="E1247" i="4"/>
  <c r="G1247" i="4"/>
  <c r="I1247" i="4"/>
  <c r="K1247" i="4"/>
  <c r="M1247" i="4"/>
  <c r="O1247" i="4"/>
  <c r="Q1247" i="4"/>
  <c r="S1247" i="4"/>
  <c r="U1247" i="4"/>
  <c r="E1248" i="4"/>
  <c r="G1248" i="4"/>
  <c r="I1248" i="4"/>
  <c r="K1248" i="4"/>
  <c r="M1248" i="4"/>
  <c r="O1248" i="4"/>
  <c r="Q1248" i="4"/>
  <c r="S1248" i="4"/>
  <c r="U1248" i="4"/>
  <c r="E1249" i="4"/>
  <c r="G1249" i="4"/>
  <c r="I1249" i="4"/>
  <c r="K1249" i="4"/>
  <c r="M1249" i="4"/>
  <c r="O1249" i="4"/>
  <c r="Q1249" i="4"/>
  <c r="S1249" i="4"/>
  <c r="U1249" i="4"/>
  <c r="E1250" i="4"/>
  <c r="G1250" i="4"/>
  <c r="I1250" i="4"/>
  <c r="K1250" i="4"/>
  <c r="M1250" i="4"/>
  <c r="O1250" i="4"/>
  <c r="Q1250" i="4"/>
  <c r="S1250" i="4"/>
  <c r="U1250" i="4"/>
  <c r="E1251" i="4"/>
  <c r="G1251" i="4"/>
  <c r="I1251" i="4"/>
  <c r="K1251" i="4"/>
  <c r="M1251" i="4"/>
  <c r="O1251" i="4"/>
  <c r="Q1251" i="4"/>
  <c r="S1251" i="4"/>
  <c r="U1251" i="4"/>
  <c r="E1252" i="4"/>
  <c r="G1252" i="4"/>
  <c r="I1252" i="4"/>
  <c r="K1252" i="4"/>
  <c r="M1252" i="4"/>
  <c r="O1252" i="4"/>
  <c r="Q1252" i="4"/>
  <c r="S1252" i="4"/>
  <c r="U1252" i="4"/>
  <c r="E1253" i="4"/>
  <c r="G1253" i="4"/>
  <c r="I1253" i="4"/>
  <c r="K1253" i="4"/>
  <c r="M1253" i="4"/>
  <c r="O1253" i="4"/>
  <c r="Q1253" i="4"/>
  <c r="S1253" i="4"/>
  <c r="U1253" i="4"/>
  <c r="E1254" i="4"/>
  <c r="G1254" i="4"/>
  <c r="I1254" i="4"/>
  <c r="K1254" i="4"/>
  <c r="M1254" i="4"/>
  <c r="O1254" i="4"/>
  <c r="Q1254" i="4"/>
  <c r="S1254" i="4"/>
  <c r="U1254" i="4"/>
  <c r="E1255" i="4"/>
  <c r="G1255" i="4"/>
  <c r="I1255" i="4"/>
  <c r="K1255" i="4"/>
  <c r="M1255" i="4"/>
  <c r="O1255" i="4"/>
  <c r="Q1255" i="4"/>
  <c r="S1255" i="4"/>
  <c r="U1255" i="4"/>
  <c r="E1256" i="4"/>
  <c r="G1256" i="4"/>
  <c r="I1256" i="4"/>
  <c r="K1256" i="4"/>
  <c r="M1256" i="4"/>
  <c r="O1256" i="4"/>
  <c r="Q1256" i="4"/>
  <c r="S1256" i="4"/>
  <c r="U1256" i="4"/>
  <c r="E1257" i="4"/>
  <c r="G1257" i="4"/>
  <c r="I1257" i="4"/>
  <c r="K1257" i="4"/>
  <c r="M1257" i="4"/>
  <c r="O1257" i="4"/>
  <c r="Q1257" i="4"/>
  <c r="S1257" i="4"/>
  <c r="U1257" i="4"/>
  <c r="E1258" i="4"/>
  <c r="G1258" i="4"/>
  <c r="I1258" i="4"/>
  <c r="K1258" i="4"/>
  <c r="M1258" i="4"/>
  <c r="O1258" i="4"/>
  <c r="Q1258" i="4"/>
  <c r="S1258" i="4"/>
  <c r="U1258" i="4"/>
  <c r="E1259" i="4"/>
  <c r="G1259" i="4"/>
  <c r="I1259" i="4"/>
  <c r="K1259" i="4"/>
  <c r="M1259" i="4"/>
  <c r="O1259" i="4"/>
  <c r="Q1259" i="4"/>
  <c r="S1259" i="4"/>
  <c r="U1259" i="4"/>
  <c r="E1260" i="4"/>
  <c r="G1260" i="4"/>
  <c r="I1260" i="4"/>
  <c r="K1260" i="4"/>
  <c r="M1260" i="4"/>
  <c r="O1260" i="4"/>
  <c r="Q1260" i="4"/>
  <c r="S1260" i="4"/>
  <c r="U1260" i="4"/>
  <c r="E1261" i="4"/>
  <c r="G1261" i="4"/>
  <c r="I1261" i="4"/>
  <c r="K1261" i="4"/>
  <c r="M1261" i="4"/>
  <c r="O1261" i="4"/>
  <c r="Q1261" i="4"/>
  <c r="S1261" i="4"/>
  <c r="U1261" i="4"/>
  <c r="E1262" i="4"/>
  <c r="G1262" i="4"/>
  <c r="I1262" i="4"/>
  <c r="K1262" i="4"/>
  <c r="M1262" i="4"/>
  <c r="O1262" i="4"/>
  <c r="Q1262" i="4"/>
  <c r="S1262" i="4"/>
  <c r="U1262" i="4"/>
  <c r="E1263" i="4"/>
  <c r="G1263" i="4"/>
  <c r="I1263" i="4"/>
  <c r="K1263" i="4"/>
  <c r="M1263" i="4"/>
  <c r="O1263" i="4"/>
  <c r="Q1263" i="4"/>
  <c r="S1263" i="4"/>
  <c r="U1263" i="4"/>
  <c r="E1264" i="4"/>
  <c r="G1264" i="4"/>
  <c r="I1264" i="4"/>
  <c r="K1264" i="4"/>
  <c r="M1264" i="4"/>
  <c r="O1264" i="4"/>
  <c r="Q1264" i="4"/>
  <c r="S1264" i="4"/>
  <c r="U1264" i="4"/>
  <c r="E1265" i="4"/>
  <c r="G1265" i="4"/>
  <c r="I1265" i="4"/>
  <c r="K1265" i="4"/>
  <c r="M1265" i="4"/>
  <c r="O1265" i="4"/>
  <c r="Q1265" i="4"/>
  <c r="S1265" i="4"/>
  <c r="U1265" i="4"/>
  <c r="E1266" i="4"/>
  <c r="G1266" i="4"/>
  <c r="I1266" i="4"/>
  <c r="K1266" i="4"/>
  <c r="M1266" i="4"/>
  <c r="O1266" i="4"/>
  <c r="Q1266" i="4"/>
  <c r="S1266" i="4"/>
  <c r="U1266" i="4"/>
  <c r="E1267" i="4"/>
  <c r="G1267" i="4"/>
  <c r="I1267" i="4"/>
  <c r="K1267" i="4"/>
  <c r="M1267" i="4"/>
  <c r="O1267" i="4"/>
  <c r="Q1267" i="4"/>
  <c r="S1267" i="4"/>
  <c r="U1267" i="4"/>
  <c r="E1268" i="4"/>
  <c r="G1268" i="4"/>
  <c r="I1268" i="4"/>
  <c r="K1268" i="4"/>
  <c r="M1268" i="4"/>
  <c r="O1268" i="4"/>
  <c r="Q1268" i="4"/>
  <c r="S1268" i="4"/>
  <c r="U1268" i="4"/>
  <c r="E1269" i="4"/>
  <c r="G1269" i="4"/>
  <c r="I1269" i="4"/>
  <c r="K1269" i="4"/>
  <c r="M1269" i="4"/>
  <c r="O1269" i="4"/>
  <c r="Q1269" i="4"/>
  <c r="S1269" i="4"/>
  <c r="U1269" i="4"/>
  <c r="E1270" i="4"/>
  <c r="G1270" i="4"/>
  <c r="I1270" i="4"/>
  <c r="K1270" i="4"/>
  <c r="M1270" i="4"/>
  <c r="O1270" i="4"/>
  <c r="Q1270" i="4"/>
  <c r="S1270" i="4"/>
  <c r="U1270" i="4"/>
  <c r="E1271" i="4"/>
  <c r="G1271" i="4"/>
  <c r="I1271" i="4"/>
  <c r="K1271" i="4"/>
  <c r="M1271" i="4"/>
  <c r="O1271" i="4"/>
  <c r="Q1271" i="4"/>
  <c r="S1271" i="4"/>
  <c r="U1271" i="4"/>
  <c r="E1272" i="4"/>
  <c r="G1272" i="4"/>
  <c r="I1272" i="4"/>
  <c r="K1272" i="4"/>
  <c r="M1272" i="4"/>
  <c r="O1272" i="4"/>
  <c r="Q1272" i="4"/>
  <c r="S1272" i="4"/>
  <c r="U1272" i="4"/>
  <c r="E1273" i="4"/>
  <c r="G1273" i="4"/>
  <c r="I1273" i="4"/>
  <c r="K1273" i="4"/>
  <c r="M1273" i="4"/>
  <c r="O1273" i="4"/>
  <c r="Q1273" i="4"/>
  <c r="S1273" i="4"/>
  <c r="U1273" i="4"/>
  <c r="E1274" i="4"/>
  <c r="G1274" i="4"/>
  <c r="I1274" i="4"/>
  <c r="K1274" i="4"/>
  <c r="M1274" i="4"/>
  <c r="O1274" i="4"/>
  <c r="Q1274" i="4"/>
  <c r="S1274" i="4"/>
  <c r="U1274" i="4"/>
  <c r="E1275" i="4"/>
  <c r="G1275" i="4"/>
  <c r="I1275" i="4"/>
  <c r="K1275" i="4"/>
  <c r="M1275" i="4"/>
  <c r="O1275" i="4"/>
  <c r="Q1275" i="4"/>
  <c r="S1275" i="4"/>
  <c r="U1275" i="4"/>
  <c r="E1276" i="4"/>
  <c r="G1276" i="4"/>
  <c r="I1276" i="4"/>
  <c r="K1276" i="4"/>
  <c r="M1276" i="4"/>
  <c r="O1276" i="4"/>
  <c r="Q1276" i="4"/>
  <c r="S1276" i="4"/>
  <c r="U1276" i="4"/>
  <c r="E1277" i="4"/>
  <c r="G1277" i="4"/>
  <c r="I1277" i="4"/>
  <c r="K1277" i="4"/>
  <c r="M1277" i="4"/>
  <c r="O1277" i="4"/>
  <c r="Q1277" i="4"/>
  <c r="S1277" i="4"/>
  <c r="U1277" i="4"/>
  <c r="E1278" i="4"/>
  <c r="G1278" i="4"/>
  <c r="I1278" i="4"/>
  <c r="K1278" i="4"/>
  <c r="M1278" i="4"/>
  <c r="O1278" i="4"/>
  <c r="Q1278" i="4"/>
  <c r="S1278" i="4"/>
  <c r="U1278" i="4"/>
  <c r="E1279" i="4"/>
  <c r="G1279" i="4"/>
  <c r="I1279" i="4"/>
  <c r="K1279" i="4"/>
  <c r="M1279" i="4"/>
  <c r="O1279" i="4"/>
  <c r="Q1279" i="4"/>
  <c r="S1279" i="4"/>
  <c r="U1279" i="4"/>
  <c r="E1280" i="4"/>
  <c r="G1280" i="4"/>
  <c r="I1280" i="4"/>
  <c r="K1280" i="4"/>
  <c r="M1280" i="4"/>
  <c r="O1280" i="4"/>
  <c r="Q1280" i="4"/>
  <c r="S1280" i="4"/>
  <c r="U1280" i="4"/>
  <c r="E1281" i="4"/>
  <c r="G1281" i="4"/>
  <c r="I1281" i="4"/>
  <c r="K1281" i="4"/>
  <c r="M1281" i="4"/>
  <c r="O1281" i="4"/>
  <c r="Q1281" i="4"/>
  <c r="S1281" i="4"/>
  <c r="U1281" i="4"/>
  <c r="E1282" i="4"/>
  <c r="G1282" i="4"/>
  <c r="I1282" i="4"/>
  <c r="K1282" i="4"/>
  <c r="M1282" i="4"/>
  <c r="O1282" i="4"/>
  <c r="Q1282" i="4"/>
  <c r="S1282" i="4"/>
  <c r="U1282" i="4"/>
  <c r="E1283" i="4"/>
  <c r="G1283" i="4"/>
  <c r="I1283" i="4"/>
  <c r="K1283" i="4"/>
  <c r="M1283" i="4"/>
  <c r="O1283" i="4"/>
  <c r="Q1283" i="4"/>
  <c r="S1283" i="4"/>
  <c r="U1283" i="4"/>
  <c r="E1284" i="4"/>
  <c r="G1284" i="4"/>
  <c r="I1284" i="4"/>
  <c r="K1284" i="4"/>
  <c r="M1284" i="4"/>
  <c r="O1284" i="4"/>
  <c r="Q1284" i="4"/>
  <c r="S1284" i="4"/>
  <c r="U1284" i="4"/>
  <c r="E1285" i="4"/>
  <c r="G1285" i="4"/>
  <c r="I1285" i="4"/>
  <c r="K1285" i="4"/>
  <c r="M1285" i="4"/>
  <c r="O1285" i="4"/>
  <c r="Q1285" i="4"/>
  <c r="S1285" i="4"/>
  <c r="U1285" i="4"/>
  <c r="E1286" i="4"/>
  <c r="G1286" i="4"/>
  <c r="I1286" i="4"/>
  <c r="K1286" i="4"/>
  <c r="M1286" i="4"/>
  <c r="O1286" i="4"/>
  <c r="Q1286" i="4"/>
  <c r="S1286" i="4"/>
  <c r="U1286" i="4"/>
  <c r="E1287" i="4"/>
  <c r="G1287" i="4"/>
  <c r="I1287" i="4"/>
  <c r="K1287" i="4"/>
  <c r="M1287" i="4"/>
  <c r="O1287" i="4"/>
  <c r="Q1287" i="4"/>
  <c r="S1287" i="4"/>
  <c r="U1287" i="4"/>
  <c r="E1288" i="4"/>
  <c r="G1288" i="4"/>
  <c r="I1288" i="4"/>
  <c r="K1288" i="4"/>
  <c r="M1288" i="4"/>
  <c r="O1288" i="4"/>
  <c r="Q1288" i="4"/>
  <c r="S1288" i="4"/>
  <c r="U1288" i="4"/>
  <c r="E1289" i="4"/>
  <c r="G1289" i="4"/>
  <c r="I1289" i="4"/>
  <c r="K1289" i="4"/>
  <c r="M1289" i="4"/>
  <c r="O1289" i="4"/>
  <c r="Q1289" i="4"/>
  <c r="S1289" i="4"/>
  <c r="U1289" i="4"/>
  <c r="E1290" i="4"/>
  <c r="G1290" i="4"/>
  <c r="I1290" i="4"/>
  <c r="K1290" i="4"/>
  <c r="M1290" i="4"/>
  <c r="O1290" i="4"/>
  <c r="Q1290" i="4"/>
  <c r="S1290" i="4"/>
  <c r="U1290" i="4"/>
  <c r="E1291" i="4"/>
  <c r="G1291" i="4"/>
  <c r="I1291" i="4"/>
  <c r="K1291" i="4"/>
  <c r="M1291" i="4"/>
  <c r="O1291" i="4"/>
  <c r="Q1291" i="4"/>
  <c r="S1291" i="4"/>
  <c r="U1291" i="4"/>
  <c r="E1292" i="4"/>
  <c r="G1292" i="4"/>
  <c r="I1292" i="4"/>
  <c r="K1292" i="4"/>
  <c r="M1292" i="4"/>
  <c r="O1292" i="4"/>
  <c r="Q1292" i="4"/>
  <c r="S1292" i="4"/>
  <c r="U1292" i="4"/>
  <c r="E1293" i="4"/>
  <c r="G1293" i="4"/>
  <c r="I1293" i="4"/>
  <c r="K1293" i="4"/>
  <c r="M1293" i="4"/>
  <c r="O1293" i="4"/>
  <c r="Q1293" i="4"/>
  <c r="S1293" i="4"/>
  <c r="U1293" i="4"/>
  <c r="E1294" i="4"/>
  <c r="G1294" i="4"/>
  <c r="I1294" i="4"/>
  <c r="K1294" i="4"/>
  <c r="M1294" i="4"/>
  <c r="O1294" i="4"/>
  <c r="Q1294" i="4"/>
  <c r="S1294" i="4"/>
  <c r="U1294" i="4"/>
  <c r="E1295" i="4"/>
  <c r="G1295" i="4"/>
  <c r="I1295" i="4"/>
  <c r="K1295" i="4"/>
  <c r="M1295" i="4"/>
  <c r="O1295" i="4"/>
  <c r="Q1295" i="4"/>
  <c r="S1295" i="4"/>
  <c r="U1295" i="4"/>
  <c r="E1296" i="4"/>
  <c r="G1296" i="4"/>
  <c r="I1296" i="4"/>
  <c r="K1296" i="4"/>
  <c r="M1296" i="4"/>
  <c r="O1296" i="4"/>
  <c r="Q1296" i="4"/>
  <c r="S1296" i="4"/>
  <c r="U1296" i="4"/>
  <c r="E1297" i="4"/>
  <c r="G1297" i="4"/>
  <c r="I1297" i="4"/>
  <c r="K1297" i="4"/>
  <c r="M1297" i="4"/>
  <c r="O1297" i="4"/>
  <c r="Q1297" i="4"/>
  <c r="S1297" i="4"/>
  <c r="U1297" i="4"/>
  <c r="E1298" i="4"/>
  <c r="G1298" i="4"/>
  <c r="I1298" i="4"/>
  <c r="K1298" i="4"/>
  <c r="M1298" i="4"/>
  <c r="O1298" i="4"/>
  <c r="Q1298" i="4"/>
  <c r="S1298" i="4"/>
  <c r="U1298" i="4"/>
  <c r="E1299" i="4"/>
  <c r="G1299" i="4"/>
  <c r="I1299" i="4"/>
  <c r="K1299" i="4"/>
  <c r="M1299" i="4"/>
  <c r="O1299" i="4"/>
  <c r="Q1299" i="4"/>
  <c r="S1299" i="4"/>
  <c r="U1299" i="4"/>
  <c r="E1300" i="4"/>
  <c r="G1300" i="4"/>
  <c r="I1300" i="4"/>
  <c r="K1300" i="4"/>
  <c r="M1300" i="4"/>
  <c r="O1300" i="4"/>
  <c r="Q1300" i="4"/>
  <c r="S1300" i="4"/>
  <c r="U1300" i="4"/>
  <c r="E1301" i="4"/>
  <c r="G1301" i="4"/>
  <c r="I1301" i="4"/>
  <c r="K1301" i="4"/>
  <c r="M1301" i="4"/>
  <c r="O1301" i="4"/>
  <c r="Q1301" i="4"/>
  <c r="S1301" i="4"/>
  <c r="U1301" i="4"/>
  <c r="E1302" i="4"/>
  <c r="G1302" i="4"/>
  <c r="I1302" i="4"/>
  <c r="K1302" i="4"/>
  <c r="M1302" i="4"/>
  <c r="O1302" i="4"/>
  <c r="Q1302" i="4"/>
  <c r="S1302" i="4"/>
  <c r="U1302" i="4"/>
  <c r="E1303" i="4"/>
  <c r="G1303" i="4"/>
  <c r="I1303" i="4"/>
  <c r="K1303" i="4"/>
  <c r="M1303" i="4"/>
  <c r="O1303" i="4"/>
  <c r="Q1303" i="4"/>
  <c r="S1303" i="4"/>
  <c r="U1303" i="4"/>
  <c r="E1304" i="4"/>
  <c r="G1304" i="4"/>
  <c r="I1304" i="4"/>
  <c r="K1304" i="4"/>
  <c r="M1304" i="4"/>
  <c r="O1304" i="4"/>
  <c r="Q1304" i="4"/>
  <c r="S1304" i="4"/>
  <c r="U1304" i="4"/>
  <c r="E1305" i="4"/>
  <c r="G1305" i="4"/>
  <c r="I1305" i="4"/>
  <c r="K1305" i="4"/>
  <c r="M1305" i="4"/>
  <c r="O1305" i="4"/>
  <c r="Q1305" i="4"/>
  <c r="S1305" i="4"/>
  <c r="U1305" i="4"/>
  <c r="E1306" i="4"/>
  <c r="G1306" i="4"/>
  <c r="I1306" i="4"/>
  <c r="K1306" i="4"/>
  <c r="M1306" i="4"/>
  <c r="O1306" i="4"/>
  <c r="Q1306" i="4"/>
  <c r="S1306" i="4"/>
  <c r="U1306" i="4"/>
  <c r="E1307" i="4"/>
  <c r="G1307" i="4"/>
  <c r="I1307" i="4"/>
  <c r="K1307" i="4"/>
  <c r="M1307" i="4"/>
  <c r="O1307" i="4"/>
  <c r="Q1307" i="4"/>
  <c r="S1307" i="4"/>
  <c r="U1307" i="4"/>
  <c r="E1308" i="4"/>
  <c r="G1308" i="4"/>
  <c r="I1308" i="4"/>
  <c r="K1308" i="4"/>
  <c r="M1308" i="4"/>
  <c r="O1308" i="4"/>
  <c r="Q1308" i="4"/>
  <c r="S1308" i="4"/>
  <c r="U1308" i="4"/>
  <c r="E1309" i="4"/>
  <c r="G1309" i="4"/>
  <c r="I1309" i="4"/>
  <c r="K1309" i="4"/>
  <c r="M1309" i="4"/>
  <c r="O1309" i="4"/>
  <c r="Q1309" i="4"/>
  <c r="S1309" i="4"/>
  <c r="U1309" i="4"/>
  <c r="E1310" i="4"/>
  <c r="G1310" i="4"/>
  <c r="I1310" i="4"/>
  <c r="K1310" i="4"/>
  <c r="M1310" i="4"/>
  <c r="O1310" i="4"/>
  <c r="Q1310" i="4"/>
  <c r="S1310" i="4"/>
  <c r="U1310" i="4"/>
  <c r="E1311" i="4"/>
  <c r="G1311" i="4"/>
  <c r="I1311" i="4"/>
  <c r="K1311" i="4"/>
  <c r="M1311" i="4"/>
  <c r="O1311" i="4"/>
  <c r="Q1311" i="4"/>
  <c r="S1311" i="4"/>
  <c r="U1311" i="4"/>
  <c r="E1312" i="4"/>
  <c r="G1312" i="4"/>
  <c r="I1312" i="4"/>
  <c r="K1312" i="4"/>
  <c r="M1312" i="4"/>
  <c r="O1312" i="4"/>
  <c r="Q1312" i="4"/>
  <c r="S1312" i="4"/>
  <c r="U1312" i="4"/>
  <c r="E1313" i="4"/>
  <c r="G1313" i="4"/>
  <c r="I1313" i="4"/>
  <c r="K1313" i="4"/>
  <c r="M1313" i="4"/>
  <c r="O1313" i="4"/>
  <c r="Q1313" i="4"/>
  <c r="S1313" i="4"/>
  <c r="U1313" i="4"/>
  <c r="E1314" i="4"/>
  <c r="G1314" i="4"/>
  <c r="I1314" i="4"/>
  <c r="K1314" i="4"/>
  <c r="M1314" i="4"/>
  <c r="O1314" i="4"/>
  <c r="Q1314" i="4"/>
  <c r="S1314" i="4"/>
  <c r="U1314" i="4"/>
  <c r="E1315" i="4"/>
  <c r="G1315" i="4"/>
  <c r="I1315" i="4"/>
  <c r="K1315" i="4"/>
  <c r="M1315" i="4"/>
  <c r="O1315" i="4"/>
  <c r="Q1315" i="4"/>
  <c r="S1315" i="4"/>
  <c r="U1315" i="4"/>
  <c r="E1316" i="4"/>
  <c r="G1316" i="4"/>
  <c r="I1316" i="4"/>
  <c r="K1316" i="4"/>
  <c r="M1316" i="4"/>
  <c r="O1316" i="4"/>
  <c r="Q1316" i="4"/>
  <c r="S1316" i="4"/>
  <c r="U1316" i="4"/>
  <c r="E1317" i="4"/>
  <c r="G1317" i="4"/>
  <c r="I1317" i="4"/>
  <c r="K1317" i="4"/>
  <c r="M1317" i="4"/>
  <c r="O1317" i="4"/>
  <c r="Q1317" i="4"/>
  <c r="S1317" i="4"/>
  <c r="U1317" i="4"/>
  <c r="E1318" i="4"/>
  <c r="G1318" i="4"/>
  <c r="I1318" i="4"/>
  <c r="K1318" i="4"/>
  <c r="M1318" i="4"/>
  <c r="O1318" i="4"/>
  <c r="Q1318" i="4"/>
  <c r="S1318" i="4"/>
  <c r="U1318" i="4"/>
  <c r="E1319" i="4"/>
  <c r="G1319" i="4"/>
  <c r="I1319" i="4"/>
  <c r="K1319" i="4"/>
  <c r="M1319" i="4"/>
  <c r="O1319" i="4"/>
  <c r="Q1319" i="4"/>
  <c r="S1319" i="4"/>
  <c r="U1319" i="4"/>
  <c r="E1320" i="4"/>
  <c r="G1320" i="4"/>
  <c r="I1320" i="4"/>
  <c r="K1320" i="4"/>
  <c r="M1320" i="4"/>
  <c r="O1320" i="4"/>
  <c r="Q1320" i="4"/>
  <c r="S1320" i="4"/>
  <c r="U1320" i="4"/>
  <c r="E1321" i="4"/>
  <c r="G1321" i="4"/>
  <c r="I1321" i="4"/>
  <c r="K1321" i="4"/>
  <c r="M1321" i="4"/>
  <c r="O1321" i="4"/>
  <c r="Q1321" i="4"/>
  <c r="S1321" i="4"/>
  <c r="U1321" i="4"/>
  <c r="E1322" i="4"/>
  <c r="G1322" i="4"/>
  <c r="I1322" i="4"/>
  <c r="K1322" i="4"/>
  <c r="M1322" i="4"/>
  <c r="O1322" i="4"/>
  <c r="Q1322" i="4"/>
  <c r="S1322" i="4"/>
  <c r="U1322" i="4"/>
  <c r="E1323" i="4"/>
  <c r="G1323" i="4"/>
  <c r="I1323" i="4"/>
  <c r="K1323" i="4"/>
  <c r="M1323" i="4"/>
  <c r="O1323" i="4"/>
  <c r="Q1323" i="4"/>
  <c r="S1323" i="4"/>
  <c r="U1323" i="4"/>
  <c r="E1324" i="4"/>
  <c r="G1324" i="4"/>
  <c r="I1324" i="4"/>
  <c r="K1324" i="4"/>
  <c r="M1324" i="4"/>
  <c r="O1324" i="4"/>
  <c r="Q1324" i="4"/>
  <c r="S1324" i="4"/>
  <c r="U1324" i="4"/>
  <c r="E1325" i="4"/>
  <c r="G1325" i="4"/>
  <c r="I1325" i="4"/>
  <c r="K1325" i="4"/>
  <c r="M1325" i="4"/>
  <c r="O1325" i="4"/>
  <c r="Q1325" i="4"/>
  <c r="S1325" i="4"/>
  <c r="U1325" i="4"/>
  <c r="E1326" i="4"/>
  <c r="G1326" i="4"/>
  <c r="I1326" i="4"/>
  <c r="K1326" i="4"/>
  <c r="M1326" i="4"/>
  <c r="O1326" i="4"/>
  <c r="Q1326" i="4"/>
  <c r="S1326" i="4"/>
  <c r="U1326" i="4"/>
  <c r="E1327" i="4"/>
  <c r="G1327" i="4"/>
  <c r="I1327" i="4"/>
  <c r="K1327" i="4"/>
  <c r="M1327" i="4"/>
  <c r="O1327" i="4"/>
  <c r="Q1327" i="4"/>
  <c r="S1327" i="4"/>
  <c r="U1327" i="4"/>
  <c r="E1328" i="4"/>
  <c r="G1328" i="4"/>
  <c r="I1328" i="4"/>
  <c r="K1328" i="4"/>
  <c r="M1328" i="4"/>
  <c r="O1328" i="4"/>
  <c r="Q1328" i="4"/>
  <c r="S1328" i="4"/>
  <c r="U1328" i="4"/>
  <c r="E1329" i="4"/>
  <c r="G1329" i="4"/>
  <c r="I1329" i="4"/>
  <c r="K1329" i="4"/>
  <c r="M1329" i="4"/>
  <c r="O1329" i="4"/>
  <c r="Q1329" i="4"/>
  <c r="S1329" i="4"/>
  <c r="U1329" i="4"/>
  <c r="E1330" i="4"/>
  <c r="G1330" i="4"/>
  <c r="I1330" i="4"/>
  <c r="K1330" i="4"/>
  <c r="M1330" i="4"/>
  <c r="O1330" i="4"/>
  <c r="Q1330" i="4"/>
  <c r="S1330" i="4"/>
  <c r="U1330" i="4"/>
  <c r="E1331" i="4"/>
  <c r="G1331" i="4"/>
  <c r="I1331" i="4"/>
  <c r="K1331" i="4"/>
  <c r="M1331" i="4"/>
  <c r="O1331" i="4"/>
  <c r="Q1331" i="4"/>
  <c r="S1331" i="4"/>
  <c r="U1331" i="4"/>
  <c r="E1332" i="4"/>
  <c r="G1332" i="4"/>
  <c r="I1332" i="4"/>
  <c r="K1332" i="4"/>
  <c r="M1332" i="4"/>
  <c r="O1332" i="4"/>
  <c r="Q1332" i="4"/>
  <c r="S1332" i="4"/>
  <c r="U1332" i="4"/>
  <c r="E1333" i="4"/>
  <c r="G1333" i="4"/>
  <c r="I1333" i="4"/>
  <c r="K1333" i="4"/>
  <c r="M1333" i="4"/>
  <c r="O1333" i="4"/>
  <c r="Q1333" i="4"/>
  <c r="S1333" i="4"/>
  <c r="U1333" i="4"/>
  <c r="E1334" i="4"/>
  <c r="G1334" i="4"/>
  <c r="I1334" i="4"/>
  <c r="K1334" i="4"/>
  <c r="M1334" i="4"/>
  <c r="O1334" i="4"/>
  <c r="Q1334" i="4"/>
  <c r="S1334" i="4"/>
  <c r="U1334" i="4"/>
  <c r="E1335" i="4"/>
  <c r="G1335" i="4"/>
  <c r="I1335" i="4"/>
  <c r="K1335" i="4"/>
  <c r="M1335" i="4"/>
  <c r="O1335" i="4"/>
  <c r="Q1335" i="4"/>
  <c r="S1335" i="4"/>
  <c r="U1335" i="4"/>
  <c r="E1336" i="4"/>
  <c r="G1336" i="4"/>
  <c r="I1336" i="4"/>
  <c r="K1336" i="4"/>
  <c r="M1336" i="4"/>
  <c r="O1336" i="4"/>
  <c r="Q1336" i="4"/>
  <c r="S1336" i="4"/>
  <c r="U1336" i="4"/>
  <c r="E1337" i="4"/>
  <c r="G1337" i="4"/>
  <c r="I1337" i="4"/>
  <c r="K1337" i="4"/>
  <c r="M1337" i="4"/>
  <c r="O1337" i="4"/>
  <c r="Q1337" i="4"/>
  <c r="S1337" i="4"/>
  <c r="U1337" i="4"/>
  <c r="E1338" i="4"/>
  <c r="G1338" i="4"/>
  <c r="I1338" i="4"/>
  <c r="K1338" i="4"/>
  <c r="M1338" i="4"/>
  <c r="O1338" i="4"/>
  <c r="Q1338" i="4"/>
  <c r="S1338" i="4"/>
  <c r="U1338" i="4"/>
  <c r="E1339" i="4"/>
  <c r="G1339" i="4"/>
  <c r="I1339" i="4"/>
  <c r="K1339" i="4"/>
  <c r="M1339" i="4"/>
  <c r="O1339" i="4"/>
  <c r="Q1339" i="4"/>
  <c r="S1339" i="4"/>
  <c r="U1339" i="4"/>
  <c r="E1340" i="4"/>
  <c r="G1340" i="4"/>
  <c r="I1340" i="4"/>
  <c r="K1340" i="4"/>
  <c r="M1340" i="4"/>
  <c r="O1340" i="4"/>
  <c r="Q1340" i="4"/>
  <c r="S1340" i="4"/>
  <c r="U1340" i="4"/>
  <c r="E1341" i="4"/>
  <c r="G1341" i="4"/>
  <c r="I1341" i="4"/>
  <c r="K1341" i="4"/>
  <c r="M1341" i="4"/>
  <c r="O1341" i="4"/>
  <c r="Q1341" i="4"/>
  <c r="S1341" i="4"/>
  <c r="U1341" i="4"/>
  <c r="E1342" i="4"/>
  <c r="G1342" i="4"/>
  <c r="I1342" i="4"/>
  <c r="K1342" i="4"/>
  <c r="M1342" i="4"/>
  <c r="O1342" i="4"/>
  <c r="Q1342" i="4"/>
  <c r="S1342" i="4"/>
  <c r="U1342" i="4"/>
  <c r="E1343" i="4"/>
  <c r="G1343" i="4"/>
  <c r="I1343" i="4"/>
  <c r="K1343" i="4"/>
  <c r="M1343" i="4"/>
  <c r="O1343" i="4"/>
  <c r="Q1343" i="4"/>
  <c r="S1343" i="4"/>
  <c r="U1343" i="4"/>
  <c r="E1344" i="4"/>
  <c r="G1344" i="4"/>
  <c r="I1344" i="4"/>
  <c r="K1344" i="4"/>
  <c r="M1344" i="4"/>
  <c r="O1344" i="4"/>
  <c r="Q1344" i="4"/>
  <c r="S1344" i="4"/>
  <c r="U1344" i="4"/>
  <c r="E1345" i="4"/>
  <c r="G1345" i="4"/>
  <c r="I1345" i="4"/>
  <c r="K1345" i="4"/>
  <c r="M1345" i="4"/>
  <c r="O1345" i="4"/>
  <c r="Q1345" i="4"/>
  <c r="S1345" i="4"/>
  <c r="U1345" i="4"/>
  <c r="E1346" i="4"/>
  <c r="G1346" i="4"/>
  <c r="I1346" i="4"/>
  <c r="K1346" i="4"/>
  <c r="M1346" i="4"/>
  <c r="O1346" i="4"/>
  <c r="Q1346" i="4"/>
  <c r="S1346" i="4"/>
  <c r="U1346" i="4"/>
  <c r="E1347" i="4"/>
  <c r="G1347" i="4"/>
  <c r="I1347" i="4"/>
  <c r="K1347" i="4"/>
  <c r="M1347" i="4"/>
  <c r="O1347" i="4"/>
  <c r="Q1347" i="4"/>
  <c r="S1347" i="4"/>
  <c r="U1347" i="4"/>
  <c r="E1348" i="4"/>
  <c r="G1348" i="4"/>
  <c r="I1348" i="4"/>
  <c r="K1348" i="4"/>
  <c r="M1348" i="4"/>
  <c r="O1348" i="4"/>
  <c r="Q1348" i="4"/>
  <c r="S1348" i="4"/>
  <c r="U1348" i="4"/>
  <c r="E1349" i="4"/>
  <c r="G1349" i="4"/>
  <c r="I1349" i="4"/>
  <c r="K1349" i="4"/>
  <c r="M1349" i="4"/>
  <c r="O1349" i="4"/>
  <c r="Q1349" i="4"/>
  <c r="S1349" i="4"/>
  <c r="U1349" i="4"/>
  <c r="D671" i="24" l="1"/>
  <c r="D377" i="24" l="1"/>
  <c r="G975" i="24"/>
  <c r="G973" i="24"/>
  <c r="G964" i="24"/>
  <c r="G960" i="24"/>
  <c r="G957" i="24"/>
  <c r="G954" i="24"/>
  <c r="G941" i="24"/>
  <c r="G935" i="24"/>
  <c r="G933" i="24"/>
  <c r="G927" i="24"/>
  <c r="G923" i="24"/>
  <c r="G916" i="24"/>
  <c r="G915" i="24"/>
  <c r="G912" i="24"/>
  <c r="G911" i="24"/>
  <c r="G896" i="24"/>
  <c r="G888" i="24"/>
  <c r="G886" i="24"/>
  <c r="G881" i="24"/>
  <c r="G880" i="24"/>
  <c r="G859" i="24"/>
  <c r="G851" i="24"/>
  <c r="G850" i="24"/>
  <c r="G843" i="24"/>
  <c r="G826" i="24"/>
  <c r="G825" i="24"/>
  <c r="G823" i="24"/>
  <c r="G817" i="24"/>
  <c r="G816" i="24"/>
  <c r="G813" i="24"/>
  <c r="G812" i="24"/>
  <c r="G799" i="24"/>
  <c r="G791" i="24"/>
  <c r="G785" i="24"/>
  <c r="G778" i="24"/>
  <c r="G775" i="24"/>
  <c r="G772" i="24"/>
  <c r="G771" i="24"/>
  <c r="G764" i="24"/>
  <c r="G763" i="24"/>
  <c r="G758" i="24"/>
  <c r="G756" i="24"/>
  <c r="G748" i="24"/>
  <c r="G743" i="24"/>
  <c r="G737" i="24"/>
  <c r="G735" i="24"/>
  <c r="G734" i="24"/>
  <c r="G727" i="24"/>
  <c r="G721" i="24"/>
  <c r="G720" i="24"/>
  <c r="G707" i="24"/>
  <c r="G704" i="24"/>
  <c r="G701" i="24"/>
  <c r="G700" i="24"/>
  <c r="G687" i="24"/>
  <c r="G680" i="24"/>
  <c r="G679" i="24"/>
  <c r="G678" i="24"/>
  <c r="G676" i="24"/>
  <c r="G673" i="24"/>
  <c r="G667" i="24"/>
  <c r="G663" i="24"/>
  <c r="G658" i="24"/>
  <c r="G649" i="24"/>
  <c r="G633" i="24"/>
  <c r="G626" i="24"/>
  <c r="G622" i="24"/>
  <c r="G608" i="24"/>
  <c r="G604" i="24"/>
  <c r="G597" i="24"/>
  <c r="G590" i="24"/>
  <c r="G586" i="24"/>
  <c r="G579" i="24"/>
  <c r="G571" i="24"/>
  <c r="G567" i="24"/>
  <c r="G564" i="24"/>
  <c r="G560" i="24"/>
  <c r="G558" i="24"/>
  <c r="G551" i="24"/>
  <c r="G550" i="24"/>
  <c r="G540" i="24"/>
  <c r="G537" i="24"/>
  <c r="G529" i="24"/>
  <c r="G520" i="24"/>
  <c r="G518" i="24"/>
  <c r="G513" i="24"/>
  <c r="G512" i="24"/>
  <c r="G506" i="24"/>
  <c r="G495" i="24"/>
  <c r="G489" i="24"/>
  <c r="G483" i="24"/>
  <c r="G472" i="24"/>
  <c r="G471" i="24"/>
  <c r="G468" i="24"/>
  <c r="G462" i="24"/>
  <c r="G452" i="24"/>
  <c r="G447" i="24"/>
  <c r="G444" i="24"/>
  <c r="G435" i="24"/>
  <c r="G434" i="24"/>
  <c r="G433" i="24"/>
  <c r="G428" i="24"/>
  <c r="G424" i="24"/>
  <c r="G423" i="24"/>
  <c r="G418" i="24"/>
  <c r="G406" i="24"/>
  <c r="G403" i="24"/>
  <c r="G398" i="24"/>
  <c r="G391" i="24"/>
  <c r="G388" i="24"/>
  <c r="G380" i="24"/>
  <c r="G369" i="24"/>
  <c r="G360" i="24"/>
  <c r="G358" i="24"/>
  <c r="G355" i="24"/>
  <c r="G354" i="24"/>
  <c r="G352" i="24"/>
  <c r="G343" i="24"/>
  <c r="G333" i="24"/>
  <c r="G330" i="24"/>
  <c r="G328" i="24"/>
  <c r="G326" i="24"/>
  <c r="G321" i="24"/>
  <c r="G319" i="24"/>
  <c r="G308" i="24"/>
  <c r="G306" i="24"/>
  <c r="G298" i="24"/>
  <c r="G290" i="24"/>
  <c r="G286" i="24"/>
  <c r="G270" i="24"/>
  <c r="G269" i="24"/>
  <c r="G265" i="24"/>
  <c r="G256" i="24"/>
  <c r="G250" i="24"/>
  <c r="G249" i="24"/>
  <c r="G243" i="24"/>
  <c r="G241" i="24"/>
  <c r="G239" i="24"/>
  <c r="G223" i="24"/>
  <c r="G218" i="24"/>
  <c r="G206" i="24"/>
  <c r="G205" i="24"/>
  <c r="G204" i="24"/>
  <c r="G190" i="24"/>
  <c r="G187" i="24"/>
  <c r="G167" i="24"/>
  <c r="G166" i="24"/>
  <c r="G160" i="24"/>
  <c r="G156" i="24"/>
  <c r="G154" i="24"/>
  <c r="G153" i="24"/>
  <c r="G150" i="24"/>
  <c r="G149" i="24"/>
  <c r="G148" i="24"/>
  <c r="G143" i="24"/>
  <c r="G142" i="24"/>
  <c r="G136" i="24"/>
  <c r="G134" i="24"/>
  <c r="G129" i="24"/>
  <c r="G116" i="24"/>
  <c r="G106" i="24"/>
  <c r="G101" i="24"/>
  <c r="G99" i="24"/>
  <c r="G95" i="24"/>
  <c r="G91" i="24"/>
  <c r="G86" i="24"/>
  <c r="G84" i="24"/>
  <c r="G83" i="24"/>
  <c r="G82" i="24"/>
  <c r="G79" i="24"/>
  <c r="G64" i="24"/>
  <c r="G62" i="24"/>
  <c r="G57" i="24"/>
  <c r="G53" i="24"/>
  <c r="G49" i="24"/>
  <c r="G42" i="24"/>
  <c r="G41" i="24"/>
  <c r="G33" i="24"/>
  <c r="G32" i="24"/>
  <c r="G30" i="24"/>
  <c r="G29" i="24"/>
  <c r="G26" i="24"/>
  <c r="G13" i="24"/>
  <c r="G3" i="24"/>
  <c r="D27" i="24"/>
  <c r="D483" i="24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2" i="24"/>
  <c r="D43" i="24"/>
  <c r="D44" i="24"/>
  <c r="D45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1" i="24"/>
  <c r="D82" i="24"/>
  <c r="D83" i="24"/>
  <c r="D84" i="24"/>
  <c r="D85" i="24"/>
  <c r="D86" i="24"/>
  <c r="D87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1" i="24"/>
  <c r="D122" i="24"/>
  <c r="D124" i="24"/>
  <c r="D125" i="24"/>
  <c r="D126" i="24"/>
  <c r="D128" i="24"/>
  <c r="D129" i="24"/>
  <c r="D130" i="24"/>
  <c r="D131" i="24"/>
  <c r="D132" i="24"/>
  <c r="D133" i="24"/>
  <c r="D134" i="24"/>
  <c r="D135" i="24"/>
  <c r="D137" i="24"/>
  <c r="D138" i="24"/>
  <c r="D139" i="24"/>
  <c r="D140" i="24"/>
  <c r="D141" i="24"/>
  <c r="D142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56" i="24"/>
  <c r="D157" i="24"/>
  <c r="D158" i="24"/>
  <c r="D159" i="24"/>
  <c r="D160" i="24"/>
  <c r="D161" i="24"/>
  <c r="D162" i="24"/>
  <c r="D163" i="24"/>
  <c r="D164" i="24"/>
  <c r="D166" i="24"/>
  <c r="D167" i="24"/>
  <c r="D168" i="24"/>
  <c r="D170" i="24"/>
  <c r="D171" i="24"/>
  <c r="D173" i="24"/>
  <c r="D174" i="24"/>
  <c r="D175" i="24"/>
  <c r="D176" i="24"/>
  <c r="D177" i="24"/>
  <c r="D178" i="24"/>
  <c r="D179" i="24"/>
  <c r="D180" i="24"/>
  <c r="D181" i="24"/>
  <c r="D182" i="24"/>
  <c r="D183" i="24"/>
  <c r="D184" i="24"/>
  <c r="D185" i="24"/>
  <c r="D186" i="24"/>
  <c r="D187" i="24"/>
  <c r="D188" i="24"/>
  <c r="D189" i="24"/>
  <c r="D191" i="24"/>
  <c r="D192" i="24"/>
  <c r="D193" i="24"/>
  <c r="D195" i="24"/>
  <c r="D196" i="24"/>
  <c r="D197" i="24"/>
  <c r="D198" i="24"/>
  <c r="D199" i="24"/>
  <c r="D200" i="24"/>
  <c r="D202" i="24"/>
  <c r="D203" i="24"/>
  <c r="D204" i="24"/>
  <c r="D205" i="24"/>
  <c r="D206" i="24"/>
  <c r="D207" i="24"/>
  <c r="D208" i="24"/>
  <c r="D209" i="24"/>
  <c r="D210" i="24"/>
  <c r="D211" i="24"/>
  <c r="D212" i="24"/>
  <c r="D214" i="24"/>
  <c r="D215" i="24"/>
  <c r="D216" i="24"/>
  <c r="D217" i="24"/>
  <c r="D218" i="24"/>
  <c r="D219" i="24"/>
  <c r="D220" i="24"/>
  <c r="D221" i="24"/>
  <c r="D222" i="24"/>
  <c r="D223" i="24"/>
  <c r="D224" i="24"/>
  <c r="D225" i="24"/>
  <c r="D226" i="24"/>
  <c r="D227" i="24"/>
  <c r="D228" i="24"/>
  <c r="D229" i="24"/>
  <c r="D230" i="24"/>
  <c r="D231" i="24"/>
  <c r="D232" i="24"/>
  <c r="D233" i="24"/>
  <c r="D234" i="24"/>
  <c r="D235" i="24"/>
  <c r="D236" i="24"/>
  <c r="D237" i="24"/>
  <c r="D238" i="24"/>
  <c r="D239" i="24"/>
  <c r="D240" i="24"/>
  <c r="D242" i="24"/>
  <c r="D243" i="24"/>
  <c r="D244" i="24"/>
  <c r="D245" i="24"/>
  <c r="D246" i="24"/>
  <c r="D247" i="24"/>
  <c r="D248" i="24"/>
  <c r="D249" i="24"/>
  <c r="D250" i="24"/>
  <c r="D251" i="24"/>
  <c r="D252" i="24"/>
  <c r="D253" i="24"/>
  <c r="D254" i="24"/>
  <c r="D255" i="24"/>
  <c r="D256" i="24"/>
  <c r="D257" i="24"/>
  <c r="D258" i="24"/>
  <c r="D259" i="24"/>
  <c r="D260" i="24"/>
  <c r="D261" i="24"/>
  <c r="D262" i="24"/>
  <c r="D263" i="24"/>
  <c r="D264" i="24"/>
  <c r="D265" i="24"/>
  <c r="D266" i="24"/>
  <c r="D267" i="24"/>
  <c r="D268" i="24"/>
  <c r="D269" i="24"/>
  <c r="D270" i="24"/>
  <c r="D271" i="24"/>
  <c r="D272" i="24"/>
  <c r="D273" i="24"/>
  <c r="D274" i="24"/>
  <c r="D275" i="24"/>
  <c r="D276" i="24"/>
  <c r="D277" i="24"/>
  <c r="D278" i="24"/>
  <c r="D279" i="24"/>
  <c r="D280" i="24"/>
  <c r="D281" i="24"/>
  <c r="D282" i="24"/>
  <c r="D283" i="24"/>
  <c r="D284" i="24"/>
  <c r="D285" i="24"/>
  <c r="D286" i="24"/>
  <c r="D287" i="24"/>
  <c r="D288" i="24"/>
  <c r="D289" i="24"/>
  <c r="D290" i="24"/>
  <c r="D292" i="24"/>
  <c r="D293" i="24"/>
  <c r="D294" i="24"/>
  <c r="D295" i="24"/>
  <c r="D296" i="24"/>
  <c r="D297" i="24"/>
  <c r="D298" i="24"/>
  <c r="D299" i="24"/>
  <c r="D300" i="24"/>
  <c r="D301" i="24"/>
  <c r="D302" i="24"/>
  <c r="D303" i="24"/>
  <c r="D304" i="24"/>
  <c r="D305" i="24"/>
  <c r="D306" i="24"/>
  <c r="D308" i="24"/>
  <c r="D309" i="24"/>
  <c r="D312" i="24"/>
  <c r="D313" i="24"/>
  <c r="D314" i="24"/>
  <c r="D315" i="24"/>
  <c r="D316" i="24"/>
  <c r="D317" i="24"/>
  <c r="D318" i="24"/>
  <c r="D319" i="24"/>
  <c r="D320" i="24"/>
  <c r="D321" i="24"/>
  <c r="D322" i="24"/>
  <c r="D323" i="24"/>
  <c r="D324" i="24"/>
  <c r="D325" i="24"/>
  <c r="D326" i="24"/>
  <c r="D327" i="24"/>
  <c r="D328" i="24"/>
  <c r="D329" i="24"/>
  <c r="D330" i="24"/>
  <c r="D331" i="24"/>
  <c r="D332" i="24"/>
  <c r="D333" i="24"/>
  <c r="D334" i="24"/>
  <c r="D335" i="24"/>
  <c r="D336" i="24"/>
  <c r="D337" i="24"/>
  <c r="D338" i="24"/>
  <c r="D339" i="24"/>
  <c r="D340" i="24"/>
  <c r="D341" i="24"/>
  <c r="D342" i="24"/>
  <c r="D343" i="24"/>
  <c r="D344" i="24"/>
  <c r="D345" i="24"/>
  <c r="D346" i="24"/>
  <c r="D347" i="24"/>
  <c r="D350" i="24"/>
  <c r="D351" i="24"/>
  <c r="D352" i="24"/>
  <c r="D353" i="24"/>
  <c r="D354" i="24"/>
  <c r="D355" i="24"/>
  <c r="D356" i="24"/>
  <c r="D357" i="24"/>
  <c r="D358" i="24"/>
  <c r="D359" i="24"/>
  <c r="D360" i="24"/>
  <c r="D361" i="24"/>
  <c r="D362" i="24"/>
  <c r="D363" i="24"/>
  <c r="D365" i="24"/>
  <c r="D366" i="24"/>
  <c r="D367" i="24"/>
  <c r="D368" i="24"/>
  <c r="D369" i="24"/>
  <c r="D370" i="24"/>
  <c r="D371" i="24"/>
  <c r="D372" i="24"/>
  <c r="D374" i="24"/>
  <c r="D375" i="24"/>
  <c r="D379" i="24"/>
  <c r="D380" i="24"/>
  <c r="D382" i="24"/>
  <c r="D383" i="24"/>
  <c r="D384" i="24"/>
  <c r="D385" i="24"/>
  <c r="D386" i="24"/>
  <c r="D387" i="24"/>
  <c r="D388" i="24"/>
  <c r="D390" i="24"/>
  <c r="D391" i="24"/>
  <c r="D393" i="24"/>
  <c r="D394" i="24"/>
  <c r="D395" i="24"/>
  <c r="D396" i="24"/>
  <c r="D398" i="24"/>
  <c r="D399" i="24"/>
  <c r="D400" i="24"/>
  <c r="D401" i="24"/>
  <c r="D402" i="24"/>
  <c r="D403" i="24"/>
  <c r="D404" i="24"/>
  <c r="D405" i="24"/>
  <c r="D406" i="24"/>
  <c r="D408" i="24"/>
  <c r="D409" i="24"/>
  <c r="D410" i="24"/>
  <c r="D411" i="24"/>
  <c r="D412" i="24"/>
  <c r="D413" i="24"/>
  <c r="D414" i="24"/>
  <c r="D415" i="24"/>
  <c r="D416" i="24"/>
  <c r="D417" i="24"/>
  <c r="D418" i="24"/>
  <c r="D420" i="24"/>
  <c r="D421" i="24"/>
  <c r="D422" i="24"/>
  <c r="D423" i="24"/>
  <c r="D424" i="24"/>
  <c r="D425" i="24"/>
  <c r="D426" i="24"/>
  <c r="D427" i="24"/>
  <c r="D428" i="24"/>
  <c r="D429" i="24"/>
  <c r="D431" i="24"/>
  <c r="D432" i="24"/>
  <c r="D433" i="24"/>
  <c r="D434" i="24"/>
  <c r="D436" i="24"/>
  <c r="D437" i="24"/>
  <c r="D438" i="24"/>
  <c r="D439" i="24"/>
  <c r="D440" i="24"/>
  <c r="D441" i="24"/>
  <c r="D442" i="24"/>
  <c r="D444" i="24"/>
  <c r="D445" i="24"/>
  <c r="D446" i="24"/>
  <c r="D447" i="24"/>
  <c r="D448" i="24"/>
  <c r="D449" i="24"/>
  <c r="D450" i="24"/>
  <c r="D451" i="24"/>
  <c r="D452" i="24"/>
  <c r="D453" i="24"/>
  <c r="D454" i="24"/>
  <c r="D455" i="24"/>
  <c r="D456" i="24"/>
  <c r="D457" i="24"/>
  <c r="D458" i="24"/>
  <c r="D459" i="24"/>
  <c r="D460" i="24"/>
  <c r="D461" i="24"/>
  <c r="D462" i="24"/>
  <c r="D463" i="24"/>
  <c r="D464" i="24"/>
  <c r="D465" i="24"/>
  <c r="D466" i="24"/>
  <c r="D467" i="24"/>
  <c r="D468" i="24"/>
  <c r="D469" i="24"/>
  <c r="D470" i="24"/>
  <c r="D471" i="24"/>
  <c r="D473" i="24"/>
  <c r="D474" i="24"/>
  <c r="D475" i="24"/>
  <c r="D476" i="24"/>
  <c r="D477" i="24"/>
  <c r="D478" i="24"/>
  <c r="D479" i="24"/>
  <c r="D480" i="24"/>
  <c r="D482" i="24"/>
  <c r="D484" i="24"/>
  <c r="D485" i="24"/>
  <c r="D486" i="24"/>
  <c r="D487" i="24"/>
  <c r="D488" i="24"/>
  <c r="D489" i="24"/>
  <c r="D490" i="24"/>
  <c r="D492" i="24"/>
  <c r="D493" i="24"/>
  <c r="D494" i="24"/>
  <c r="D495" i="24"/>
  <c r="D496" i="24"/>
  <c r="D497" i="24"/>
  <c r="D498" i="24"/>
  <c r="D499" i="24"/>
  <c r="D500" i="24"/>
  <c r="D501" i="24"/>
  <c r="D502" i="24"/>
  <c r="D503" i="24"/>
  <c r="D504" i="24"/>
  <c r="D506" i="24"/>
  <c r="D507" i="24"/>
  <c r="D508" i="24"/>
  <c r="D509" i="24"/>
  <c r="D510" i="24"/>
  <c r="D511" i="24"/>
  <c r="D512" i="24"/>
  <c r="D513" i="24"/>
  <c r="D514" i="24"/>
  <c r="D515" i="24"/>
  <c r="D516" i="24"/>
  <c r="D517" i="24"/>
  <c r="D518" i="24"/>
  <c r="D519" i="24"/>
  <c r="D520" i="24"/>
  <c r="D521" i="24"/>
  <c r="D522" i="24"/>
  <c r="D523" i="24"/>
  <c r="D524" i="24"/>
  <c r="D526" i="24"/>
  <c r="D527" i="24"/>
  <c r="D528" i="24"/>
  <c r="D529" i="24"/>
  <c r="D530" i="24"/>
  <c r="D531" i="24"/>
  <c r="D532" i="24"/>
  <c r="D533" i="24"/>
  <c r="D534" i="24"/>
  <c r="D535" i="24"/>
  <c r="D536" i="24"/>
  <c r="D537" i="24"/>
  <c r="D538" i="24"/>
  <c r="D539" i="24"/>
  <c r="D540" i="24"/>
  <c r="D541" i="24"/>
  <c r="D542" i="24"/>
  <c r="D543" i="24"/>
  <c r="D544" i="24"/>
  <c r="D545" i="24"/>
  <c r="D546" i="24"/>
  <c r="D547" i="24"/>
  <c r="D548" i="24"/>
  <c r="D549" i="24"/>
  <c r="D550" i="24"/>
  <c r="D551" i="24"/>
  <c r="D552" i="24"/>
  <c r="D553" i="24"/>
  <c r="D554" i="24"/>
  <c r="D557" i="24"/>
  <c r="D559" i="24"/>
  <c r="D560" i="24"/>
  <c r="D561" i="24"/>
  <c r="D562" i="24"/>
  <c r="D563" i="24"/>
  <c r="D564" i="24"/>
  <c r="D565" i="24"/>
  <c r="D566" i="24"/>
  <c r="D568" i="24"/>
  <c r="D569" i="24"/>
  <c r="D571" i="24"/>
  <c r="D573" i="24"/>
  <c r="D574" i="24"/>
  <c r="D575" i="24"/>
  <c r="D576" i="24"/>
  <c r="D577" i="24"/>
  <c r="D578" i="24"/>
  <c r="D579" i="24"/>
  <c r="D580" i="24"/>
  <c r="D581" i="24"/>
  <c r="D582" i="24"/>
  <c r="D583" i="24"/>
  <c r="D584" i="24"/>
  <c r="D585" i="24"/>
  <c r="D586" i="24"/>
  <c r="D588" i="24"/>
  <c r="D589" i="24"/>
  <c r="D590" i="24"/>
  <c r="D591" i="24"/>
  <c r="D592" i="24"/>
  <c r="D593" i="24"/>
  <c r="D594" i="24"/>
  <c r="D595" i="24"/>
  <c r="D596" i="24"/>
  <c r="D597" i="24"/>
  <c r="D598" i="24"/>
  <c r="D599" i="24"/>
  <c r="D600" i="24"/>
  <c r="D601" i="24"/>
  <c r="D602" i="24"/>
  <c r="D603" i="24"/>
  <c r="D604" i="24"/>
  <c r="D605" i="24"/>
  <c r="D606" i="24"/>
  <c r="D607" i="24"/>
  <c r="D608" i="24"/>
  <c r="D609" i="24"/>
  <c r="D610" i="24"/>
  <c r="D611" i="24"/>
  <c r="D612" i="24"/>
  <c r="D613" i="24"/>
  <c r="D614" i="24"/>
  <c r="D615" i="24"/>
  <c r="D616" i="24"/>
  <c r="D617" i="24"/>
  <c r="D618" i="24"/>
  <c r="D619" i="24"/>
  <c r="D620" i="24"/>
  <c r="D621" i="24"/>
  <c r="D622" i="24"/>
  <c r="D623" i="24"/>
  <c r="D624" i="24"/>
  <c r="D625" i="24"/>
  <c r="D626" i="24"/>
  <c r="D627" i="24"/>
  <c r="D628" i="24"/>
  <c r="D629" i="24"/>
  <c r="D630" i="24"/>
  <c r="D631" i="24"/>
  <c r="D632" i="24"/>
  <c r="D633" i="24"/>
  <c r="D634" i="24"/>
  <c r="D635" i="24"/>
  <c r="D636" i="24"/>
  <c r="D637" i="24"/>
  <c r="D638" i="24"/>
  <c r="D639" i="24"/>
  <c r="D640" i="24"/>
  <c r="D641" i="24"/>
  <c r="D642" i="24"/>
  <c r="D643" i="24"/>
  <c r="D644" i="24"/>
  <c r="D645" i="24"/>
  <c r="D646" i="24"/>
  <c r="D647" i="24"/>
  <c r="D648" i="24"/>
  <c r="D650" i="24"/>
  <c r="D651" i="24"/>
  <c r="D652" i="24"/>
  <c r="D653" i="24"/>
  <c r="D654" i="24"/>
  <c r="D655" i="24"/>
  <c r="D656" i="24"/>
  <c r="D657" i="24"/>
  <c r="D658" i="24"/>
  <c r="D659" i="24"/>
  <c r="D660" i="24"/>
  <c r="D661" i="24"/>
  <c r="D662" i="24"/>
  <c r="D663" i="24"/>
  <c r="D665" i="24"/>
  <c r="D666" i="24"/>
  <c r="D667" i="24"/>
  <c r="D668" i="24"/>
  <c r="D669" i="24"/>
  <c r="D670" i="24"/>
  <c r="D672" i="24"/>
  <c r="D673" i="24"/>
  <c r="D674" i="24"/>
  <c r="D675" i="24"/>
  <c r="D676" i="24"/>
  <c r="D677" i="24"/>
  <c r="D678" i="24"/>
  <c r="D679" i="24"/>
  <c r="D680" i="24"/>
  <c r="D681" i="24"/>
  <c r="D682" i="24"/>
  <c r="D683" i="24"/>
  <c r="D684" i="24"/>
  <c r="D685" i="24"/>
  <c r="D686" i="24"/>
  <c r="D688" i="24"/>
  <c r="D689" i="24"/>
  <c r="D690" i="24"/>
  <c r="D691" i="24"/>
  <c r="D692" i="24"/>
  <c r="D693" i="24"/>
  <c r="D694" i="24"/>
  <c r="D695" i="24"/>
  <c r="D696" i="24"/>
  <c r="D697" i="24"/>
  <c r="D698" i="24"/>
  <c r="D699" i="24"/>
  <c r="D700" i="24"/>
  <c r="D701" i="24"/>
  <c r="D702" i="24"/>
  <c r="D703" i="24"/>
  <c r="D704" i="24"/>
  <c r="D705" i="24"/>
  <c r="D706" i="24"/>
  <c r="D707" i="24"/>
  <c r="D708" i="24"/>
  <c r="D709" i="24"/>
  <c r="D710" i="24"/>
  <c r="D711" i="24"/>
  <c r="D713" i="24"/>
  <c r="D715" i="24"/>
  <c r="D716" i="24"/>
  <c r="D717" i="24"/>
  <c r="D718" i="24"/>
  <c r="D719" i="24"/>
  <c r="D720" i="24"/>
  <c r="D721" i="24"/>
  <c r="D722" i="24"/>
  <c r="D723" i="24"/>
  <c r="D724" i="24"/>
  <c r="D725" i="24"/>
  <c r="D726" i="24"/>
  <c r="D727" i="24"/>
  <c r="D728" i="24"/>
  <c r="D729" i="24"/>
  <c r="D730" i="24"/>
  <c r="D731" i="24"/>
  <c r="D732" i="24"/>
  <c r="D733" i="24"/>
  <c r="D734" i="24"/>
  <c r="D735" i="24"/>
  <c r="D736" i="24"/>
  <c r="D737" i="24"/>
  <c r="D738" i="24"/>
  <c r="D739" i="24"/>
  <c r="D740" i="24"/>
  <c r="D741" i="24"/>
  <c r="D742" i="24"/>
  <c r="D744" i="24"/>
  <c r="D745" i="24"/>
  <c r="D746" i="24"/>
  <c r="D748" i="24"/>
  <c r="D749" i="24"/>
  <c r="D750" i="24"/>
  <c r="D751" i="24"/>
  <c r="D752" i="24"/>
  <c r="D753" i="24"/>
  <c r="D754" i="24"/>
  <c r="D755" i="24"/>
  <c r="D757" i="24"/>
  <c r="D758" i="24"/>
  <c r="D759" i="24"/>
  <c r="D760" i="24"/>
  <c r="D761" i="24"/>
  <c r="D762" i="24"/>
  <c r="D763" i="24"/>
  <c r="D764" i="24"/>
  <c r="D765" i="24"/>
  <c r="D766" i="24"/>
  <c r="D767" i="24"/>
  <c r="D768" i="24"/>
  <c r="D769" i="24"/>
  <c r="D771" i="24"/>
  <c r="D772" i="24"/>
  <c r="D773" i="24"/>
  <c r="D774" i="24"/>
  <c r="D775" i="24"/>
  <c r="D776" i="24"/>
  <c r="D777" i="24"/>
  <c r="D778" i="24"/>
  <c r="D779" i="24"/>
  <c r="D780" i="24"/>
  <c r="D781" i="24"/>
  <c r="D782" i="24"/>
  <c r="D783" i="24"/>
  <c r="D784" i="24"/>
  <c r="D785" i="24"/>
  <c r="D786" i="24"/>
  <c r="D787" i="24"/>
  <c r="D788" i="24"/>
  <c r="D789" i="24"/>
  <c r="D790" i="24"/>
  <c r="D791" i="24"/>
  <c r="D792" i="24"/>
  <c r="D793" i="24"/>
  <c r="D794" i="24"/>
  <c r="D795" i="24"/>
  <c r="D796" i="24"/>
  <c r="D797" i="24"/>
  <c r="D798" i="24"/>
  <c r="D799" i="24"/>
  <c r="D800" i="24"/>
  <c r="D801" i="24"/>
  <c r="D802" i="24"/>
  <c r="D804" i="24"/>
  <c r="D805" i="24"/>
  <c r="D806" i="24"/>
  <c r="D807" i="24"/>
  <c r="D808" i="24"/>
  <c r="D809" i="24"/>
  <c r="D810" i="24"/>
  <c r="D811" i="24"/>
  <c r="D812" i="24"/>
  <c r="D813" i="24"/>
  <c r="D814" i="24"/>
  <c r="D815" i="24"/>
  <c r="D816" i="24"/>
  <c r="D817" i="24"/>
  <c r="D818" i="24"/>
  <c r="D819" i="24"/>
  <c r="D820" i="24"/>
  <c r="D821" i="24"/>
  <c r="D822" i="24"/>
  <c r="D823" i="24"/>
  <c r="D824" i="24"/>
  <c r="D825" i="24"/>
  <c r="D826" i="24"/>
  <c r="D827" i="24"/>
  <c r="D828" i="24"/>
  <c r="D829" i="24"/>
  <c r="D830" i="24"/>
  <c r="D831" i="24"/>
  <c r="D832" i="24"/>
  <c r="D833" i="24"/>
  <c r="D834" i="24"/>
  <c r="D835" i="24"/>
  <c r="D836" i="24"/>
  <c r="D837" i="24"/>
  <c r="D838" i="24"/>
  <c r="D839" i="24"/>
  <c r="D840" i="24"/>
  <c r="D841" i="24"/>
  <c r="D842" i="24"/>
  <c r="D843" i="24"/>
  <c r="D844" i="24"/>
  <c r="D845" i="24"/>
  <c r="D846" i="24"/>
  <c r="D847" i="24"/>
  <c r="D848" i="24"/>
  <c r="D849" i="24"/>
  <c r="D850" i="24"/>
  <c r="D851" i="24"/>
  <c r="D852" i="24"/>
  <c r="D853" i="24"/>
  <c r="D854" i="24"/>
  <c r="D855" i="24"/>
  <c r="D856" i="24"/>
  <c r="D857" i="24"/>
  <c r="D858" i="24"/>
  <c r="D859" i="24"/>
  <c r="D860" i="24"/>
  <c r="D861" i="24"/>
  <c r="D862" i="24"/>
  <c r="D863" i="24"/>
  <c r="D864" i="24"/>
  <c r="D865" i="24"/>
  <c r="D866" i="24"/>
  <c r="D867" i="24"/>
  <c r="D868" i="24"/>
  <c r="D869" i="24"/>
  <c r="D870" i="24"/>
  <c r="D871" i="24"/>
  <c r="D872" i="24"/>
  <c r="D873" i="24"/>
  <c r="D874" i="24"/>
  <c r="D875" i="24"/>
  <c r="D876" i="24"/>
  <c r="D877" i="24"/>
  <c r="D878" i="24"/>
  <c r="D879" i="24"/>
  <c r="D880" i="24"/>
  <c r="D881" i="24"/>
  <c r="D882" i="24"/>
  <c r="D883" i="24"/>
  <c r="D884" i="24"/>
  <c r="D885" i="24"/>
  <c r="D886" i="24"/>
  <c r="D887" i="24"/>
  <c r="D888" i="24"/>
  <c r="D889" i="24"/>
  <c r="D890" i="24"/>
  <c r="D892" i="24"/>
  <c r="D893" i="24"/>
  <c r="D894" i="24"/>
  <c r="D895" i="24"/>
  <c r="D897" i="24"/>
  <c r="D899" i="24"/>
  <c r="D900" i="24"/>
  <c r="D901" i="24"/>
  <c r="D902" i="24"/>
  <c r="D903" i="24"/>
  <c r="D904" i="24"/>
  <c r="D905" i="24"/>
  <c r="D906" i="24"/>
  <c r="D907" i="24"/>
  <c r="D908" i="24"/>
  <c r="D909" i="24"/>
  <c r="D910" i="24"/>
  <c r="D911" i="24"/>
  <c r="D912" i="24"/>
  <c r="D913" i="24"/>
  <c r="D914" i="24"/>
  <c r="D915" i="24"/>
  <c r="D916" i="24"/>
  <c r="D917" i="24"/>
  <c r="D918" i="24"/>
  <c r="D919" i="24"/>
  <c r="D920" i="24"/>
  <c r="D921" i="24"/>
  <c r="D922" i="24"/>
  <c r="D923" i="24"/>
  <c r="D924" i="24"/>
  <c r="D926" i="24"/>
  <c r="D927" i="24"/>
  <c r="D928" i="24"/>
  <c r="D930" i="24"/>
  <c r="D931" i="24"/>
  <c r="D932" i="24"/>
  <c r="D933" i="24"/>
  <c r="D934" i="24"/>
  <c r="D935" i="24"/>
  <c r="D936" i="24"/>
  <c r="D937" i="24"/>
  <c r="D938" i="24"/>
  <c r="D939" i="24"/>
  <c r="D940" i="24"/>
  <c r="D941" i="24"/>
  <c r="D942" i="24"/>
  <c r="D943" i="24"/>
  <c r="D944" i="24"/>
  <c r="D945" i="24"/>
  <c r="D946" i="24"/>
  <c r="D947" i="24"/>
  <c r="D948" i="24"/>
  <c r="D950" i="24"/>
  <c r="D951" i="24"/>
  <c r="D952" i="24"/>
  <c r="D953" i="24"/>
  <c r="D955" i="24"/>
  <c r="D956" i="24"/>
  <c r="D957" i="24"/>
  <c r="D958" i="24"/>
  <c r="D959" i="24"/>
  <c r="D961" i="24"/>
  <c r="D962" i="24"/>
  <c r="D963" i="24"/>
  <c r="D964" i="24"/>
  <c r="D965" i="24"/>
  <c r="D966" i="24"/>
  <c r="D967" i="24"/>
  <c r="D968" i="24"/>
  <c r="D969" i="24"/>
  <c r="D970" i="24"/>
  <c r="D971" i="24"/>
  <c r="D972" i="24"/>
  <c r="D974" i="24"/>
  <c r="D975" i="24"/>
  <c r="F10" i="19" l="1"/>
  <c r="E10" i="19"/>
  <c r="L4" i="17" l="1"/>
  <c r="M4" i="17" s="1"/>
  <c r="L5" i="17"/>
  <c r="L6" i="17"/>
  <c r="M6" i="17" s="1"/>
  <c r="L7" i="17"/>
  <c r="M7" i="17" s="1"/>
  <c r="L8" i="17"/>
  <c r="L9" i="17"/>
  <c r="M9" i="17" s="1"/>
  <c r="L10" i="17"/>
  <c r="M10" i="17" s="1"/>
  <c r="L11" i="17"/>
  <c r="L12" i="17"/>
  <c r="M12" i="17" s="1"/>
  <c r="L13" i="17"/>
  <c r="M13" i="17" s="1"/>
  <c r="L14" i="17"/>
  <c r="L15" i="17"/>
  <c r="M15" i="17" s="1"/>
  <c r="L16" i="17"/>
  <c r="M16" i="17" s="1"/>
  <c r="L17" i="17"/>
  <c r="L18" i="17"/>
  <c r="M18" i="17" s="1"/>
  <c r="L19" i="17"/>
  <c r="M19" i="17" s="1"/>
  <c r="L20" i="17"/>
  <c r="L21" i="17"/>
  <c r="M21" i="17" s="1"/>
  <c r="L22" i="17"/>
  <c r="M22" i="17" s="1"/>
  <c r="L23" i="17"/>
  <c r="L24" i="17"/>
  <c r="M24" i="17" s="1"/>
  <c r="L25" i="17"/>
  <c r="M25" i="17" s="1"/>
  <c r="L26" i="17"/>
  <c r="L27" i="17"/>
  <c r="M27" i="17" s="1"/>
  <c r="L28" i="17"/>
  <c r="M28" i="17" s="1"/>
  <c r="L29" i="17"/>
  <c r="L30" i="17"/>
  <c r="M30" i="17" s="1"/>
  <c r="L31" i="17"/>
  <c r="M31" i="17" s="1"/>
  <c r="L32" i="17"/>
  <c r="L33" i="17"/>
  <c r="M33" i="17" s="1"/>
  <c r="L34" i="17"/>
  <c r="M34" i="17" s="1"/>
  <c r="L35" i="17"/>
  <c r="L36" i="17"/>
  <c r="M36" i="17" s="1"/>
  <c r="L37" i="17"/>
  <c r="M37" i="17" s="1"/>
  <c r="L38" i="17"/>
  <c r="L39" i="17"/>
  <c r="M39" i="17" s="1"/>
  <c r="L40" i="17"/>
  <c r="M40" i="17" s="1"/>
  <c r="L41" i="17"/>
  <c r="L42" i="17"/>
  <c r="M42" i="17" s="1"/>
  <c r="L43" i="17"/>
  <c r="M43" i="17" s="1"/>
  <c r="L44" i="17"/>
  <c r="L45" i="17"/>
  <c r="M45" i="17" s="1"/>
  <c r="L46" i="17"/>
  <c r="M46" i="17" s="1"/>
  <c r="L47" i="17"/>
  <c r="L48" i="17"/>
  <c r="M48" i="17" s="1"/>
  <c r="L49" i="17"/>
  <c r="M49" i="17" s="1"/>
  <c r="L50" i="17"/>
  <c r="L51" i="17"/>
  <c r="M51" i="17" s="1"/>
  <c r="L52" i="17"/>
  <c r="M52" i="17" s="1"/>
  <c r="L53" i="17"/>
  <c r="L54" i="17"/>
  <c r="M54" i="17" s="1"/>
  <c r="L55" i="17"/>
  <c r="M55" i="17" s="1"/>
  <c r="L56" i="17"/>
  <c r="L57" i="17"/>
  <c r="M57" i="17" s="1"/>
  <c r="L58" i="17"/>
  <c r="M58" i="17" s="1"/>
  <c r="L59" i="17"/>
  <c r="L60" i="17"/>
  <c r="M60" i="17" s="1"/>
  <c r="L61" i="17"/>
  <c r="M61" i="17" s="1"/>
  <c r="L62" i="17"/>
  <c r="L63" i="17"/>
  <c r="M63" i="17" s="1"/>
  <c r="L64" i="17"/>
  <c r="M64" i="17" s="1"/>
  <c r="L65" i="17"/>
  <c r="L66" i="17"/>
  <c r="M66" i="17" s="1"/>
  <c r="L67" i="17"/>
  <c r="M67" i="17" s="1"/>
  <c r="L68" i="17"/>
  <c r="L69" i="17"/>
  <c r="M69" i="17" s="1"/>
  <c r="L70" i="17"/>
  <c r="M70" i="17" s="1"/>
  <c r="L71" i="17"/>
  <c r="L72" i="17"/>
  <c r="M72" i="17" s="1"/>
  <c r="L73" i="17"/>
  <c r="M73" i="17" s="1"/>
  <c r="L74" i="17"/>
  <c r="L75" i="17"/>
  <c r="M75" i="17" s="1"/>
  <c r="L76" i="17"/>
  <c r="M76" i="17" s="1"/>
  <c r="L77" i="17"/>
  <c r="L78" i="17"/>
  <c r="M78" i="17" s="1"/>
  <c r="L79" i="17"/>
  <c r="M79" i="17" s="1"/>
  <c r="L80" i="17"/>
  <c r="L81" i="17"/>
  <c r="M81" i="17" s="1"/>
  <c r="L82" i="17"/>
  <c r="M82" i="17" s="1"/>
  <c r="L83" i="17"/>
  <c r="L84" i="17"/>
  <c r="M84" i="17" s="1"/>
  <c r="L85" i="17"/>
  <c r="M85" i="17" s="1"/>
  <c r="L86" i="17"/>
  <c r="L87" i="17"/>
  <c r="M87" i="17" s="1"/>
  <c r="L88" i="17"/>
  <c r="M88" i="17" s="1"/>
  <c r="L89" i="17"/>
  <c r="L90" i="17"/>
  <c r="M90" i="17" s="1"/>
  <c r="L91" i="17"/>
  <c r="M91" i="17" s="1"/>
  <c r="L92" i="17"/>
  <c r="L93" i="17"/>
  <c r="M93" i="17" s="1"/>
  <c r="L94" i="17"/>
  <c r="M94" i="17" s="1"/>
  <c r="L95" i="17"/>
  <c r="L96" i="17"/>
  <c r="M96" i="17" s="1"/>
  <c r="L97" i="17"/>
  <c r="M97" i="17" s="1"/>
  <c r="L98" i="17"/>
  <c r="L99" i="17"/>
  <c r="M99" i="17" s="1"/>
  <c r="L100" i="17"/>
  <c r="M100" i="17" s="1"/>
  <c r="L101" i="17"/>
  <c r="L102" i="17"/>
  <c r="M102" i="17" s="1"/>
  <c r="L103" i="17"/>
  <c r="M103" i="17" s="1"/>
  <c r="L104" i="17"/>
  <c r="L105" i="17"/>
  <c r="M105" i="17" s="1"/>
  <c r="L106" i="17"/>
  <c r="M106" i="17" s="1"/>
  <c r="L107" i="17"/>
  <c r="L108" i="17"/>
  <c r="M108" i="17" s="1"/>
  <c r="L109" i="17"/>
  <c r="M109" i="17" s="1"/>
  <c r="L110" i="17"/>
  <c r="L111" i="17"/>
  <c r="M111" i="17" s="1"/>
  <c r="L112" i="17"/>
  <c r="M112" i="17" s="1"/>
  <c r="L113" i="17"/>
  <c r="L114" i="17"/>
  <c r="M114" i="17" s="1"/>
  <c r="L115" i="17"/>
  <c r="M115" i="17" s="1"/>
  <c r="L116" i="17"/>
  <c r="L117" i="17"/>
  <c r="M117" i="17" s="1"/>
  <c r="L118" i="17"/>
  <c r="M118" i="17" s="1"/>
  <c r="L119" i="17"/>
  <c r="L120" i="17"/>
  <c r="M120" i="17" s="1"/>
  <c r="L121" i="17"/>
  <c r="M121" i="17" s="1"/>
  <c r="L122" i="17"/>
  <c r="L123" i="17"/>
  <c r="M123" i="17" s="1"/>
  <c r="L124" i="17"/>
  <c r="M124" i="17" s="1"/>
  <c r="L125" i="17"/>
  <c r="L126" i="17"/>
  <c r="M126" i="17" s="1"/>
  <c r="L127" i="17"/>
  <c r="M127" i="17" s="1"/>
  <c r="L128" i="17"/>
  <c r="L129" i="17"/>
  <c r="M129" i="17" s="1"/>
  <c r="L130" i="17"/>
  <c r="M130" i="17" s="1"/>
  <c r="L131" i="17"/>
  <c r="L132" i="17"/>
  <c r="M132" i="17" s="1"/>
  <c r="L133" i="17"/>
  <c r="M133" i="17" s="1"/>
  <c r="L134" i="17"/>
  <c r="L135" i="17"/>
  <c r="M135" i="17" s="1"/>
  <c r="L136" i="17"/>
  <c r="M136" i="17" s="1"/>
  <c r="L137" i="17"/>
  <c r="L138" i="17"/>
  <c r="M138" i="17" s="1"/>
  <c r="L139" i="17"/>
  <c r="M139" i="17" s="1"/>
  <c r="L140" i="17"/>
  <c r="L141" i="17"/>
  <c r="M141" i="17" s="1"/>
  <c r="L142" i="17"/>
  <c r="M142" i="17" s="1"/>
  <c r="L143" i="17"/>
  <c r="L144" i="17"/>
  <c r="M144" i="17" s="1"/>
  <c r="L145" i="17"/>
  <c r="M145" i="17" s="1"/>
  <c r="L146" i="17"/>
  <c r="L147" i="17"/>
  <c r="M147" i="17" s="1"/>
  <c r="L148" i="17"/>
  <c r="M148" i="17" s="1"/>
  <c r="L149" i="17"/>
  <c r="L150" i="17"/>
  <c r="M150" i="17" s="1"/>
  <c r="L151" i="17"/>
  <c r="M151" i="17" s="1"/>
  <c r="L152" i="17"/>
  <c r="L153" i="17"/>
  <c r="M153" i="17" s="1"/>
  <c r="L154" i="17"/>
  <c r="M154" i="17" s="1"/>
  <c r="L155" i="17"/>
  <c r="L156" i="17"/>
  <c r="M156" i="17" s="1"/>
  <c r="L157" i="17"/>
  <c r="M157" i="17" s="1"/>
  <c r="L158" i="17"/>
  <c r="L159" i="17"/>
  <c r="M159" i="17" s="1"/>
  <c r="L160" i="17"/>
  <c r="M160" i="17" s="1"/>
  <c r="L161" i="17"/>
  <c r="L162" i="17"/>
  <c r="M162" i="17" s="1"/>
  <c r="L163" i="17"/>
  <c r="M163" i="17" s="1"/>
  <c r="L164" i="17"/>
  <c r="L165" i="17"/>
  <c r="M165" i="17" s="1"/>
  <c r="L166" i="17"/>
  <c r="M166" i="17" s="1"/>
  <c r="L167" i="17"/>
  <c r="M167" i="17" s="1"/>
  <c r="L168" i="17"/>
  <c r="M168" i="17" s="1"/>
  <c r="L169" i="17"/>
  <c r="M169" i="17" s="1"/>
  <c r="L170" i="17"/>
  <c r="L171" i="17"/>
  <c r="M171" i="17" s="1"/>
  <c r="L172" i="17"/>
  <c r="M172" i="17" s="1"/>
  <c r="L173" i="17"/>
  <c r="L174" i="17"/>
  <c r="M174" i="17" s="1"/>
  <c r="L175" i="17"/>
  <c r="M175" i="17" s="1"/>
  <c r="L176" i="17"/>
  <c r="L177" i="17"/>
  <c r="M177" i="17" s="1"/>
  <c r="L178" i="17"/>
  <c r="M178" i="17" s="1"/>
  <c r="L179" i="17"/>
  <c r="L180" i="17"/>
  <c r="M180" i="17" s="1"/>
  <c r="L181" i="17"/>
  <c r="M181" i="17" s="1"/>
  <c r="L182" i="17"/>
  <c r="L183" i="17"/>
  <c r="M183" i="17" s="1"/>
  <c r="L184" i="17"/>
  <c r="M184" i="17" s="1"/>
  <c r="L185" i="17"/>
  <c r="M185" i="17" s="1"/>
  <c r="L186" i="17"/>
  <c r="M186" i="17" s="1"/>
  <c r="L187" i="17"/>
  <c r="M187" i="17" s="1"/>
  <c r="L188" i="17"/>
  <c r="L189" i="17"/>
  <c r="M189" i="17" s="1"/>
  <c r="L190" i="17"/>
  <c r="M190" i="17" s="1"/>
  <c r="L191" i="17"/>
  <c r="L192" i="17"/>
  <c r="M192" i="17" s="1"/>
  <c r="L193" i="17"/>
  <c r="M193" i="17" s="1"/>
  <c r="L194" i="17"/>
  <c r="L195" i="17"/>
  <c r="M195" i="17" s="1"/>
  <c r="L196" i="17"/>
  <c r="M196" i="17" s="1"/>
  <c r="L197" i="17"/>
  <c r="L198" i="17"/>
  <c r="M198" i="17" s="1"/>
  <c r="L199" i="17"/>
  <c r="M199" i="17" s="1"/>
  <c r="L200" i="17"/>
  <c r="L201" i="17"/>
  <c r="M201" i="17" s="1"/>
  <c r="L202" i="17"/>
  <c r="M202" i="17" s="1"/>
  <c r="L203" i="17"/>
  <c r="M203" i="17" s="1"/>
  <c r="L204" i="17"/>
  <c r="M204" i="17" s="1"/>
  <c r="L205" i="17"/>
  <c r="M205" i="17" s="1"/>
  <c r="L206" i="17"/>
  <c r="L207" i="17"/>
  <c r="M207" i="17" s="1"/>
  <c r="L208" i="17"/>
  <c r="M208" i="17" s="1"/>
  <c r="L209" i="17"/>
  <c r="L210" i="17"/>
  <c r="M210" i="17" s="1"/>
  <c r="L211" i="17"/>
  <c r="M211" i="17" s="1"/>
  <c r="L212" i="17"/>
  <c r="L213" i="17"/>
  <c r="M213" i="17" s="1"/>
  <c r="L214" i="17"/>
  <c r="M214" i="17" s="1"/>
  <c r="L215" i="17"/>
  <c r="L216" i="17"/>
  <c r="M216" i="17" s="1"/>
  <c r="L217" i="17"/>
  <c r="L218" i="17"/>
  <c r="L219" i="17"/>
  <c r="L220" i="17"/>
  <c r="L221" i="17"/>
  <c r="L222" i="17"/>
  <c r="L223" i="17"/>
  <c r="L224" i="17"/>
  <c r="L225" i="17"/>
  <c r="L226" i="17"/>
  <c r="L227" i="17"/>
  <c r="L228" i="17"/>
  <c r="L229" i="17"/>
  <c r="L230" i="17"/>
  <c r="L231" i="17"/>
  <c r="L232" i="17"/>
  <c r="L233" i="17"/>
  <c r="L234" i="17"/>
  <c r="L235" i="17"/>
  <c r="L236" i="17"/>
  <c r="L237" i="17"/>
  <c r="L238" i="17"/>
  <c r="L239" i="17"/>
  <c r="L240" i="17"/>
  <c r="L241" i="17"/>
  <c r="L242" i="17"/>
  <c r="L243" i="17"/>
  <c r="L244" i="17"/>
  <c r="L245" i="17"/>
  <c r="L246" i="17"/>
  <c r="L247" i="17"/>
  <c r="L248" i="17"/>
  <c r="L249" i="17"/>
  <c r="L250" i="17"/>
  <c r="L251" i="17"/>
  <c r="L252" i="17"/>
  <c r="L253" i="17"/>
  <c r="L254" i="17"/>
  <c r="L255" i="17"/>
  <c r="L256" i="17"/>
  <c r="L257" i="17"/>
  <c r="L258" i="17"/>
  <c r="L259" i="17"/>
  <c r="L260" i="17"/>
  <c r="L261" i="17"/>
  <c r="L262" i="17"/>
  <c r="L263" i="17"/>
  <c r="L264" i="17"/>
  <c r="L265" i="17"/>
  <c r="L266" i="17"/>
  <c r="L267" i="17"/>
  <c r="L268" i="17"/>
  <c r="L269" i="17"/>
  <c r="L270" i="17"/>
  <c r="L271" i="17"/>
  <c r="L272" i="17"/>
  <c r="L273" i="17"/>
  <c r="L274" i="17"/>
  <c r="L275" i="17"/>
  <c r="L276" i="17"/>
  <c r="L277" i="17"/>
  <c r="L278" i="17"/>
  <c r="L279" i="17"/>
  <c r="L280" i="17"/>
  <c r="L281" i="17"/>
  <c r="L282" i="17"/>
  <c r="L283" i="17"/>
  <c r="L284" i="17"/>
  <c r="L285" i="17"/>
  <c r="L286" i="17"/>
  <c r="L287" i="17"/>
  <c r="L288" i="17"/>
  <c r="L289" i="17"/>
  <c r="L290" i="17"/>
  <c r="L291" i="17"/>
  <c r="L292" i="17"/>
  <c r="L293" i="17"/>
  <c r="L294" i="17"/>
  <c r="L295" i="17"/>
  <c r="L296" i="17"/>
  <c r="L297" i="17"/>
  <c r="L298" i="17"/>
  <c r="L299" i="17"/>
  <c r="L300" i="17"/>
  <c r="L301" i="17"/>
  <c r="L302" i="17"/>
  <c r="L303" i="17"/>
  <c r="L304" i="17"/>
  <c r="L305" i="17"/>
  <c r="L306" i="17"/>
  <c r="L307" i="17"/>
  <c r="L308" i="17"/>
  <c r="L309" i="17"/>
  <c r="L310" i="17"/>
  <c r="L311" i="17"/>
  <c r="L312" i="17"/>
  <c r="L313" i="17"/>
  <c r="L314" i="17"/>
  <c r="L315" i="17"/>
  <c r="L316" i="17"/>
  <c r="L317" i="17"/>
  <c r="L318" i="17"/>
  <c r="L319" i="17"/>
  <c r="L320" i="17"/>
  <c r="L321" i="17"/>
  <c r="L322" i="17"/>
  <c r="L323" i="17"/>
  <c r="L324" i="17"/>
  <c r="L325" i="17"/>
  <c r="L326" i="17"/>
  <c r="L327" i="17"/>
  <c r="L328" i="17"/>
  <c r="L329" i="17"/>
  <c r="L330" i="17"/>
  <c r="L331" i="17"/>
  <c r="L332" i="17"/>
  <c r="L333" i="17"/>
  <c r="L334" i="17"/>
  <c r="L335" i="17"/>
  <c r="L336" i="17"/>
  <c r="L337" i="17"/>
  <c r="L338" i="17"/>
  <c r="L339" i="17"/>
  <c r="L340" i="17"/>
  <c r="L341" i="17"/>
  <c r="L342" i="17"/>
  <c r="L343" i="17"/>
  <c r="L344" i="17"/>
  <c r="L345" i="17"/>
  <c r="L346" i="17"/>
  <c r="L347" i="17"/>
  <c r="L348" i="17"/>
  <c r="L349" i="17"/>
  <c r="L350" i="17"/>
  <c r="L351" i="17"/>
  <c r="L352" i="17"/>
  <c r="L353" i="17"/>
  <c r="L354" i="17"/>
  <c r="L355" i="17"/>
  <c r="L356" i="17"/>
  <c r="L357" i="17"/>
  <c r="L358" i="17"/>
  <c r="L359" i="17"/>
  <c r="L360" i="17"/>
  <c r="L361" i="17"/>
  <c r="L362" i="17"/>
  <c r="L363" i="17"/>
  <c r="L364" i="17"/>
  <c r="L365" i="17"/>
  <c r="L366" i="17"/>
  <c r="L367" i="17"/>
  <c r="L368" i="17"/>
  <c r="L369" i="17"/>
  <c r="L370" i="17"/>
  <c r="L371" i="17"/>
  <c r="L372" i="17"/>
  <c r="L373" i="17"/>
  <c r="L374" i="17"/>
  <c r="L375" i="17"/>
  <c r="L376" i="17"/>
  <c r="L377" i="17"/>
  <c r="L378" i="17"/>
  <c r="L379" i="17"/>
  <c r="L380" i="17"/>
  <c r="L381" i="17"/>
  <c r="L382" i="17"/>
  <c r="L383" i="17"/>
  <c r="L384" i="17"/>
  <c r="L385" i="17"/>
  <c r="L386" i="17"/>
  <c r="L387" i="17"/>
  <c r="L388" i="17"/>
  <c r="L389" i="17"/>
  <c r="L390" i="17"/>
  <c r="L391" i="17"/>
  <c r="L392" i="17"/>
  <c r="L393" i="17"/>
  <c r="L394" i="17"/>
  <c r="L395" i="17"/>
  <c r="L396" i="17"/>
  <c r="L397" i="17"/>
  <c r="L398" i="17"/>
  <c r="L399" i="17"/>
  <c r="L400" i="17"/>
  <c r="L401" i="17"/>
  <c r="L402" i="17"/>
  <c r="L403" i="17"/>
  <c r="L404" i="17"/>
  <c r="L405" i="17"/>
  <c r="L406" i="17"/>
  <c r="L407" i="17"/>
  <c r="L408" i="17"/>
  <c r="L409" i="17"/>
  <c r="L410" i="17"/>
  <c r="L411" i="17"/>
  <c r="L412" i="17"/>
  <c r="L413" i="17"/>
  <c r="L414" i="17"/>
  <c r="L415" i="17"/>
  <c r="L416" i="17"/>
  <c r="L417" i="17"/>
  <c r="L418" i="17"/>
  <c r="L419" i="17"/>
  <c r="L420" i="17"/>
  <c r="L421" i="17"/>
  <c r="L422" i="17"/>
  <c r="L423" i="17"/>
  <c r="L424" i="17"/>
  <c r="L425" i="17"/>
  <c r="L426" i="17"/>
  <c r="L427" i="17"/>
  <c r="L428" i="17"/>
  <c r="L429" i="17"/>
  <c r="L430" i="17"/>
  <c r="L431" i="17"/>
  <c r="L432" i="17"/>
  <c r="L433" i="17"/>
  <c r="L434" i="17"/>
  <c r="L435" i="17"/>
  <c r="L436" i="17"/>
  <c r="L437" i="17"/>
  <c r="L438" i="17"/>
  <c r="L439" i="17"/>
  <c r="L440" i="17"/>
  <c r="L441" i="17"/>
  <c r="L442" i="17"/>
  <c r="L443" i="17"/>
  <c r="L444" i="17"/>
  <c r="L445" i="17"/>
  <c r="L446" i="17"/>
  <c r="L447" i="17"/>
  <c r="L448" i="17"/>
  <c r="L449" i="17"/>
  <c r="L450" i="17"/>
  <c r="L451" i="17"/>
  <c r="L452" i="17"/>
  <c r="L453" i="17"/>
  <c r="L454" i="17"/>
  <c r="L455" i="17"/>
  <c r="L456" i="17"/>
  <c r="L457" i="17"/>
  <c r="L458" i="17"/>
  <c r="L459" i="17"/>
  <c r="L460" i="17"/>
  <c r="L461" i="17"/>
  <c r="L462" i="17"/>
  <c r="L463" i="17"/>
  <c r="L464" i="17"/>
  <c r="L465" i="17"/>
  <c r="L466" i="17"/>
  <c r="L467" i="17"/>
  <c r="L468" i="17"/>
  <c r="L469" i="17"/>
  <c r="L470" i="17"/>
  <c r="L471" i="17"/>
  <c r="L472" i="17"/>
  <c r="L473" i="17"/>
  <c r="L474" i="17"/>
  <c r="L475" i="17"/>
  <c r="L476" i="17"/>
  <c r="L477" i="17"/>
  <c r="L478" i="17"/>
  <c r="L479" i="17"/>
  <c r="L480" i="17"/>
  <c r="L481" i="17"/>
  <c r="L482" i="17"/>
  <c r="L483" i="17"/>
  <c r="L484" i="17"/>
  <c r="L485" i="17"/>
  <c r="L486" i="17"/>
  <c r="L487" i="17"/>
  <c r="L488" i="17"/>
  <c r="L489" i="17"/>
  <c r="L490" i="17"/>
  <c r="L491" i="17"/>
  <c r="L492" i="17"/>
  <c r="L493" i="17"/>
  <c r="L494" i="17"/>
  <c r="L495" i="17"/>
  <c r="L496" i="17"/>
  <c r="L497" i="17"/>
  <c r="L498" i="17"/>
  <c r="L499" i="17"/>
  <c r="L500" i="17"/>
  <c r="L501" i="17"/>
  <c r="L502" i="17"/>
  <c r="L503" i="17"/>
  <c r="L504" i="17"/>
  <c r="L505" i="17"/>
  <c r="L506" i="17"/>
  <c r="L507" i="17"/>
  <c r="L508" i="17"/>
  <c r="L509" i="17"/>
  <c r="L510" i="17"/>
  <c r="L511" i="17"/>
  <c r="L512" i="17"/>
  <c r="L513" i="17"/>
  <c r="L514" i="17"/>
  <c r="L515" i="17"/>
  <c r="L516" i="17"/>
  <c r="L517" i="17"/>
  <c r="L518" i="17"/>
  <c r="L519" i="17"/>
  <c r="L520" i="17"/>
  <c r="L521" i="17"/>
  <c r="L522" i="17"/>
  <c r="L523" i="17"/>
  <c r="L524" i="17"/>
  <c r="L525" i="17"/>
  <c r="L526" i="17"/>
  <c r="L527" i="17"/>
  <c r="L528" i="17"/>
  <c r="L529" i="17"/>
  <c r="L530" i="17"/>
  <c r="L531" i="17"/>
  <c r="L532" i="17"/>
  <c r="L533" i="17"/>
  <c r="L534" i="17"/>
  <c r="L535" i="17"/>
  <c r="L536" i="17"/>
  <c r="L537" i="17"/>
  <c r="L538" i="17"/>
  <c r="L539" i="17"/>
  <c r="L540" i="17"/>
  <c r="L541" i="17"/>
  <c r="L542" i="17"/>
  <c r="L543" i="17"/>
  <c r="L544" i="17"/>
  <c r="L545" i="17"/>
  <c r="L546" i="17"/>
  <c r="L547" i="17"/>
  <c r="L548" i="17"/>
  <c r="L549" i="17"/>
  <c r="L550" i="17"/>
  <c r="L551" i="17"/>
  <c r="L552" i="17"/>
  <c r="L553" i="17"/>
  <c r="L554" i="17"/>
  <c r="L555" i="17"/>
  <c r="L556" i="17"/>
  <c r="L557" i="17"/>
  <c r="L558" i="17"/>
  <c r="L559" i="17"/>
  <c r="L560" i="17"/>
  <c r="L561" i="17"/>
  <c r="L562" i="17"/>
  <c r="L563" i="17"/>
  <c r="L564" i="17"/>
  <c r="L565" i="17"/>
  <c r="L566" i="17"/>
  <c r="L567" i="17"/>
  <c r="L568" i="17"/>
  <c r="L569" i="17"/>
  <c r="L570" i="17"/>
  <c r="L571" i="17"/>
  <c r="L572" i="17"/>
  <c r="L573" i="17"/>
  <c r="L574" i="17"/>
  <c r="L575" i="17"/>
  <c r="L576" i="17"/>
  <c r="L577" i="17"/>
  <c r="L578" i="17"/>
  <c r="L579" i="17"/>
  <c r="L580" i="17"/>
  <c r="L581" i="17"/>
  <c r="L582" i="17"/>
  <c r="L583" i="17"/>
  <c r="L584" i="17"/>
  <c r="L585" i="17"/>
  <c r="L586" i="17"/>
  <c r="L587" i="17"/>
  <c r="L588" i="17"/>
  <c r="L589" i="17"/>
  <c r="L590" i="17"/>
  <c r="L591" i="17"/>
  <c r="L592" i="17"/>
  <c r="L593" i="17"/>
  <c r="L594" i="17"/>
  <c r="L595" i="17"/>
  <c r="L596" i="17"/>
  <c r="L597" i="17"/>
  <c r="L598" i="17"/>
  <c r="L599" i="17"/>
  <c r="L600" i="17"/>
  <c r="L601" i="17"/>
  <c r="L602" i="17"/>
  <c r="L603" i="17"/>
  <c r="L604" i="17"/>
  <c r="L605" i="17"/>
  <c r="L606" i="17"/>
  <c r="L607" i="17"/>
  <c r="L608" i="17"/>
  <c r="L609" i="17"/>
  <c r="L610" i="17"/>
  <c r="L611" i="17"/>
  <c r="L612" i="17"/>
  <c r="L613" i="17"/>
  <c r="L614" i="17"/>
  <c r="L615" i="17"/>
  <c r="L616" i="17"/>
  <c r="L617" i="17"/>
  <c r="L618" i="17"/>
  <c r="L619" i="17"/>
  <c r="L620" i="17"/>
  <c r="L621" i="17"/>
  <c r="L622" i="17"/>
  <c r="L623" i="17"/>
  <c r="L624" i="17"/>
  <c r="L625" i="17"/>
  <c r="L626" i="17"/>
  <c r="L627" i="17"/>
  <c r="L628" i="17"/>
  <c r="L629" i="17"/>
  <c r="L630" i="17"/>
  <c r="L631" i="17"/>
  <c r="L632" i="17"/>
  <c r="L633" i="17"/>
  <c r="L634" i="17"/>
  <c r="L635" i="17"/>
  <c r="L636" i="17"/>
  <c r="L637" i="17"/>
  <c r="L638" i="17"/>
  <c r="L639" i="17"/>
  <c r="L640" i="17"/>
  <c r="L641" i="17"/>
  <c r="L642" i="17"/>
  <c r="L643" i="17"/>
  <c r="L644" i="17"/>
  <c r="L645" i="17"/>
  <c r="L646" i="17"/>
  <c r="L647" i="17"/>
  <c r="L648" i="17"/>
  <c r="L649" i="17"/>
  <c r="L650" i="17"/>
  <c r="L651" i="17"/>
  <c r="L652" i="17"/>
  <c r="L653" i="17"/>
  <c r="L654" i="17"/>
  <c r="L655" i="17"/>
  <c r="L656" i="17"/>
  <c r="L657" i="17"/>
  <c r="L658" i="17"/>
  <c r="L659" i="17"/>
  <c r="L660" i="17"/>
  <c r="L661" i="17"/>
  <c r="L662" i="17"/>
  <c r="L663" i="17"/>
  <c r="L664" i="17"/>
  <c r="L665" i="17"/>
  <c r="L666" i="17"/>
  <c r="L667" i="17"/>
  <c r="L668" i="17"/>
  <c r="L669" i="17"/>
  <c r="L670" i="17"/>
  <c r="L671" i="17"/>
  <c r="L672" i="17"/>
  <c r="L673" i="17"/>
  <c r="L674" i="17"/>
  <c r="L675" i="17"/>
  <c r="L676" i="17"/>
  <c r="L677" i="17"/>
  <c r="L678" i="17"/>
  <c r="L679" i="17"/>
  <c r="L680" i="17"/>
  <c r="L681" i="17"/>
  <c r="L682" i="17"/>
  <c r="L683" i="17"/>
  <c r="L684" i="17"/>
  <c r="L685" i="17"/>
  <c r="L686" i="17"/>
  <c r="L687" i="17"/>
  <c r="L688" i="17"/>
  <c r="L689" i="17"/>
  <c r="L690" i="17"/>
  <c r="L691" i="17"/>
  <c r="L692" i="17"/>
  <c r="L693" i="17"/>
  <c r="L694" i="17"/>
  <c r="L695" i="17"/>
  <c r="L696" i="17"/>
  <c r="L697" i="17"/>
  <c r="L698" i="17"/>
  <c r="L699" i="17"/>
  <c r="L700" i="17"/>
  <c r="L701" i="17"/>
  <c r="L702" i="17"/>
  <c r="L703" i="17"/>
  <c r="L704" i="17"/>
  <c r="L705" i="17"/>
  <c r="L706" i="17"/>
  <c r="L707" i="17"/>
  <c r="L708" i="17"/>
  <c r="L709" i="17"/>
  <c r="L710" i="17"/>
  <c r="L711" i="17"/>
  <c r="L712" i="17"/>
  <c r="L713" i="17"/>
  <c r="L714" i="17"/>
  <c r="L715" i="17"/>
  <c r="L716" i="17"/>
  <c r="L717" i="17"/>
  <c r="L718" i="17"/>
  <c r="L719" i="17"/>
  <c r="L720" i="17"/>
  <c r="L721" i="17"/>
  <c r="L722" i="17"/>
  <c r="L723" i="17"/>
  <c r="L724" i="17"/>
  <c r="L725" i="17"/>
  <c r="L726" i="17"/>
  <c r="L727" i="17"/>
  <c r="L728" i="17"/>
  <c r="L729" i="17"/>
  <c r="L730" i="17"/>
  <c r="L731" i="17"/>
  <c r="L732" i="17"/>
  <c r="L733" i="17"/>
  <c r="L734" i="17"/>
  <c r="L735" i="17"/>
  <c r="L736" i="17"/>
  <c r="L737" i="17"/>
  <c r="L738" i="17"/>
  <c r="L739" i="17"/>
  <c r="L740" i="17"/>
  <c r="L741" i="17"/>
  <c r="L742" i="17"/>
  <c r="L743" i="17"/>
  <c r="L744" i="17"/>
  <c r="L745" i="17"/>
  <c r="L746" i="17"/>
  <c r="L747" i="17"/>
  <c r="L748" i="17"/>
  <c r="L749" i="17"/>
  <c r="L750" i="17"/>
  <c r="L751" i="17"/>
  <c r="L752" i="17"/>
  <c r="L753" i="17"/>
  <c r="L754" i="17"/>
  <c r="L755" i="17"/>
  <c r="L756" i="17"/>
  <c r="L757" i="17"/>
  <c r="L758" i="17"/>
  <c r="L759" i="17"/>
  <c r="L760" i="17"/>
  <c r="L761" i="17"/>
  <c r="L762" i="17"/>
  <c r="L763" i="17"/>
  <c r="L764" i="17"/>
  <c r="L765" i="17"/>
  <c r="L766" i="17"/>
  <c r="L767" i="17"/>
  <c r="L768" i="17"/>
  <c r="L769" i="17"/>
  <c r="L770" i="17"/>
  <c r="L771" i="17"/>
  <c r="L772" i="17"/>
  <c r="L773" i="17"/>
  <c r="L774" i="17"/>
  <c r="L775" i="17"/>
  <c r="L776" i="17"/>
  <c r="L777" i="17"/>
  <c r="L778" i="17"/>
  <c r="L779" i="17"/>
  <c r="L780" i="17"/>
  <c r="L781" i="17"/>
  <c r="L782" i="17"/>
  <c r="L783" i="17"/>
  <c r="L784" i="17"/>
  <c r="L785" i="17"/>
  <c r="L786" i="17"/>
  <c r="L787" i="17"/>
  <c r="L788" i="17"/>
  <c r="L789" i="17"/>
  <c r="L790" i="17"/>
  <c r="L791" i="17"/>
  <c r="L792" i="17"/>
  <c r="L793" i="17"/>
  <c r="L794" i="17"/>
  <c r="L795" i="17"/>
  <c r="L796" i="17"/>
  <c r="L797" i="17"/>
  <c r="L798" i="17"/>
  <c r="L799" i="17"/>
  <c r="L800" i="17"/>
  <c r="L801" i="17"/>
  <c r="L802" i="17"/>
  <c r="L803" i="17"/>
  <c r="L804" i="17"/>
  <c r="L805" i="17"/>
  <c r="L806" i="17"/>
  <c r="L807" i="17"/>
  <c r="L808" i="17"/>
  <c r="L809" i="17"/>
  <c r="L810" i="17"/>
  <c r="L811" i="17"/>
  <c r="L812" i="17"/>
  <c r="L813" i="17"/>
  <c r="L814" i="17"/>
  <c r="L815" i="17"/>
  <c r="L816" i="17"/>
  <c r="L817" i="17"/>
  <c r="L818" i="17"/>
  <c r="L819" i="17"/>
  <c r="L820" i="17"/>
  <c r="L821" i="17"/>
  <c r="L822" i="17"/>
  <c r="L823" i="17"/>
  <c r="L824" i="17"/>
  <c r="L825" i="17"/>
  <c r="L826" i="17"/>
  <c r="L827" i="17"/>
  <c r="L828" i="17"/>
  <c r="L829" i="17"/>
  <c r="L830" i="17"/>
  <c r="L831" i="17"/>
  <c r="L832" i="17"/>
  <c r="L833" i="17"/>
  <c r="L834" i="17"/>
  <c r="L835" i="17"/>
  <c r="L836" i="17"/>
  <c r="L837" i="17"/>
  <c r="L838" i="17"/>
  <c r="L839" i="17"/>
  <c r="L840" i="17"/>
  <c r="L841" i="17"/>
  <c r="L842" i="17"/>
  <c r="L843" i="17"/>
  <c r="L844" i="17"/>
  <c r="L845" i="17"/>
  <c r="L846" i="17"/>
  <c r="L847" i="17"/>
  <c r="L848" i="17"/>
  <c r="L849" i="17"/>
  <c r="L850" i="17"/>
  <c r="L851" i="17"/>
  <c r="L852" i="17"/>
  <c r="L853" i="17"/>
  <c r="L854" i="17"/>
  <c r="L855" i="17"/>
  <c r="L856" i="17"/>
  <c r="L857" i="17"/>
  <c r="L858" i="17"/>
  <c r="L859" i="17"/>
  <c r="L860" i="17"/>
  <c r="L861" i="17"/>
  <c r="L862" i="17"/>
  <c r="L863" i="17"/>
  <c r="L864" i="17"/>
  <c r="L865" i="17"/>
  <c r="L866" i="17"/>
  <c r="L867" i="17"/>
  <c r="L868" i="17"/>
  <c r="L869" i="17"/>
  <c r="L870" i="17"/>
  <c r="L871" i="17"/>
  <c r="L872" i="17"/>
  <c r="L873" i="17"/>
  <c r="L874" i="17"/>
  <c r="L875" i="17"/>
  <c r="L876" i="17"/>
  <c r="L877" i="17"/>
  <c r="L878" i="17"/>
  <c r="L879" i="17"/>
  <c r="L880" i="17"/>
  <c r="L881" i="17"/>
  <c r="L882" i="17"/>
  <c r="L883" i="17"/>
  <c r="L884" i="17"/>
  <c r="L885" i="17"/>
  <c r="L886" i="17"/>
  <c r="L887" i="17"/>
  <c r="L888" i="17"/>
  <c r="L889" i="17"/>
  <c r="L890" i="17"/>
  <c r="L891" i="17"/>
  <c r="L892" i="17"/>
  <c r="L893" i="17"/>
  <c r="L894" i="17"/>
  <c r="L895" i="17"/>
  <c r="L896" i="17"/>
  <c r="L897" i="17"/>
  <c r="L898" i="17"/>
  <c r="L899" i="17"/>
  <c r="L900" i="17"/>
  <c r="L901" i="17"/>
  <c r="L902" i="17"/>
  <c r="L903" i="17"/>
  <c r="L904" i="17"/>
  <c r="L905" i="17"/>
  <c r="L906" i="17"/>
  <c r="L907" i="17"/>
  <c r="L908" i="17"/>
  <c r="L909" i="17"/>
  <c r="L910" i="17"/>
  <c r="L911" i="17"/>
  <c r="L912" i="17"/>
  <c r="L913" i="17"/>
  <c r="L914" i="17"/>
  <c r="L915" i="17"/>
  <c r="L916" i="17"/>
  <c r="L917" i="17"/>
  <c r="L918" i="17"/>
  <c r="L919" i="17"/>
  <c r="L920" i="17"/>
  <c r="L921" i="17"/>
  <c r="L922" i="17"/>
  <c r="L923" i="17"/>
  <c r="L924" i="17"/>
  <c r="L925" i="17"/>
  <c r="L926" i="17"/>
  <c r="L927" i="17"/>
  <c r="L928" i="17"/>
  <c r="L929" i="17"/>
  <c r="L930" i="17"/>
  <c r="L931" i="17"/>
  <c r="L932" i="17"/>
  <c r="L933" i="17"/>
  <c r="L934" i="17"/>
  <c r="L935" i="17"/>
  <c r="L936" i="17"/>
  <c r="L937" i="17"/>
  <c r="L938" i="17"/>
  <c r="L939" i="17"/>
  <c r="L940" i="17"/>
  <c r="L941" i="17"/>
  <c r="L942" i="17"/>
  <c r="L943" i="17"/>
  <c r="L944" i="17"/>
  <c r="L945" i="17"/>
  <c r="L946" i="17"/>
  <c r="L947" i="17"/>
  <c r="L948" i="17"/>
  <c r="L949" i="17"/>
  <c r="L950" i="17"/>
  <c r="L951" i="17"/>
  <c r="L952" i="17"/>
  <c r="L953" i="17"/>
  <c r="L954" i="17"/>
  <c r="L955" i="17"/>
  <c r="L956" i="17"/>
  <c r="L957" i="17"/>
  <c r="L958" i="17"/>
  <c r="L959" i="17"/>
  <c r="L960" i="17"/>
  <c r="L961" i="17"/>
  <c r="L962" i="17"/>
  <c r="L963" i="17"/>
  <c r="L964" i="17"/>
  <c r="L965" i="17"/>
  <c r="L966" i="17"/>
  <c r="L967" i="17"/>
  <c r="L968" i="17"/>
  <c r="L969" i="17"/>
  <c r="L970" i="17"/>
  <c r="L971" i="17"/>
  <c r="L972" i="17"/>
  <c r="L973" i="17"/>
  <c r="L974" i="17"/>
  <c r="L975" i="17"/>
  <c r="L976" i="17"/>
  <c r="L977" i="17"/>
  <c r="L978" i="17"/>
  <c r="L979" i="17"/>
  <c r="L980" i="17"/>
  <c r="L981" i="17"/>
  <c r="L982" i="17"/>
  <c r="L983" i="17"/>
  <c r="L984" i="17"/>
  <c r="L985" i="17"/>
  <c r="L986" i="17"/>
  <c r="L987" i="17"/>
  <c r="L988" i="17"/>
  <c r="L989" i="17"/>
  <c r="L990" i="17"/>
  <c r="L991" i="17"/>
  <c r="L992" i="17"/>
  <c r="L993" i="17"/>
  <c r="L994" i="17"/>
  <c r="L995" i="17"/>
  <c r="L996" i="17"/>
  <c r="L997" i="17"/>
  <c r="L998" i="17"/>
  <c r="L999" i="17"/>
  <c r="L1000" i="17"/>
  <c r="L1001" i="17"/>
  <c r="L1002" i="17"/>
  <c r="L1003" i="17"/>
  <c r="L1004" i="17"/>
  <c r="L1005" i="17"/>
  <c r="L1006" i="17"/>
  <c r="L1007" i="17"/>
  <c r="L1008" i="17"/>
  <c r="L1009" i="17"/>
  <c r="L1010" i="17"/>
  <c r="L1011" i="17"/>
  <c r="L1012" i="17"/>
  <c r="L1013" i="17"/>
  <c r="L1014" i="17"/>
  <c r="L1015" i="17"/>
  <c r="L1016" i="17"/>
  <c r="L1017" i="17"/>
  <c r="L1018" i="17"/>
  <c r="L1019" i="17"/>
  <c r="L1020" i="17"/>
  <c r="L1021" i="17"/>
  <c r="L1022" i="17"/>
  <c r="L1023" i="17"/>
  <c r="L1024" i="17"/>
  <c r="L1025" i="17"/>
  <c r="L1026" i="17"/>
  <c r="L1027" i="17"/>
  <c r="L1028" i="17"/>
  <c r="L1029" i="17"/>
  <c r="L1030" i="17"/>
  <c r="L1031" i="17"/>
  <c r="L1032" i="17"/>
  <c r="L1033" i="17"/>
  <c r="L1034" i="17"/>
  <c r="L1035" i="17"/>
  <c r="L1036" i="17"/>
  <c r="L1037" i="17"/>
  <c r="L1038" i="17"/>
  <c r="L1039" i="17"/>
  <c r="L1040" i="17"/>
  <c r="L1041" i="17"/>
  <c r="L1042" i="17"/>
  <c r="L1043" i="17"/>
  <c r="L1044" i="17"/>
  <c r="L1045" i="17"/>
  <c r="L1046" i="17"/>
  <c r="L1047" i="17"/>
  <c r="L1048" i="17"/>
  <c r="L1049" i="17"/>
  <c r="L1050" i="17"/>
  <c r="L1051" i="17"/>
  <c r="L1052" i="17"/>
  <c r="L1053" i="17"/>
  <c r="L1054" i="17"/>
  <c r="L1055" i="17"/>
  <c r="L1056" i="17"/>
  <c r="L1057" i="17"/>
  <c r="L1058" i="17"/>
  <c r="L1059" i="17"/>
  <c r="L1060" i="17"/>
  <c r="L1061" i="17"/>
  <c r="L1062" i="17"/>
  <c r="L1063" i="17"/>
  <c r="L1064" i="17"/>
  <c r="L1065" i="17"/>
  <c r="L1066" i="17"/>
  <c r="L1067" i="17"/>
  <c r="L1068" i="17"/>
  <c r="L1069" i="17"/>
  <c r="L1070" i="17"/>
  <c r="L1071" i="17"/>
  <c r="L1072" i="17"/>
  <c r="L1073" i="17"/>
  <c r="L1074" i="17"/>
  <c r="L1075" i="17"/>
  <c r="L1076" i="17"/>
  <c r="L1077" i="17"/>
  <c r="L1078" i="17"/>
  <c r="L1079" i="17"/>
  <c r="L1080" i="17"/>
  <c r="L1081" i="17"/>
  <c r="L1082" i="17"/>
  <c r="L1083" i="17"/>
  <c r="L1084" i="17"/>
  <c r="L1085" i="17"/>
  <c r="L1086" i="17"/>
  <c r="L1087" i="17"/>
  <c r="L1088" i="17"/>
  <c r="L1089" i="17"/>
  <c r="L1090" i="17"/>
  <c r="L1091" i="17"/>
  <c r="L1092" i="17"/>
  <c r="L1093" i="17"/>
  <c r="L1094" i="17"/>
  <c r="L1095" i="17"/>
  <c r="L1096" i="17"/>
  <c r="L1097" i="17"/>
  <c r="L1098" i="17"/>
  <c r="L1099" i="17"/>
  <c r="L1100" i="17"/>
  <c r="L1101" i="17"/>
  <c r="L1102" i="17"/>
  <c r="L1103" i="17"/>
  <c r="L1104" i="17"/>
  <c r="L1105" i="17"/>
  <c r="L1106" i="17"/>
  <c r="L1107" i="17"/>
  <c r="L1108" i="17"/>
  <c r="L1109" i="17"/>
  <c r="L1110" i="17"/>
  <c r="L1111" i="17"/>
  <c r="L1112" i="17"/>
  <c r="L1113" i="17"/>
  <c r="L1114" i="17"/>
  <c r="L1115" i="17"/>
  <c r="L1116" i="17"/>
  <c r="L1117" i="17"/>
  <c r="L1118" i="17"/>
  <c r="L1119" i="17"/>
  <c r="L1120" i="17"/>
  <c r="L1121" i="17"/>
  <c r="L1122" i="17"/>
  <c r="L1123" i="17"/>
  <c r="L1124" i="17"/>
  <c r="L1125" i="17"/>
  <c r="L1126" i="17"/>
  <c r="L1127" i="17"/>
  <c r="L1128" i="17"/>
  <c r="L1129" i="17"/>
  <c r="L1130" i="17"/>
  <c r="L1131" i="17"/>
  <c r="L1132" i="17"/>
  <c r="L1133" i="17"/>
  <c r="N1133" i="17" s="1"/>
  <c r="L1134" i="17"/>
  <c r="L1135" i="17"/>
  <c r="L1136" i="17"/>
  <c r="L1137" i="17"/>
  <c r="N1137" i="17" s="1"/>
  <c r="L1138" i="17"/>
  <c r="L1139" i="17"/>
  <c r="L1140" i="17"/>
  <c r="L1141" i="17"/>
  <c r="N1141" i="17" s="1"/>
  <c r="L1142" i="17"/>
  <c r="L1143" i="17"/>
  <c r="L1144" i="17"/>
  <c r="L1145" i="17"/>
  <c r="N1145" i="17" s="1"/>
  <c r="L1146" i="17"/>
  <c r="L1147" i="17"/>
  <c r="L1148" i="17"/>
  <c r="L1149" i="17"/>
  <c r="N1149" i="17" s="1"/>
  <c r="L1150" i="17"/>
  <c r="L1151" i="17"/>
  <c r="L1152" i="17"/>
  <c r="L1153" i="17"/>
  <c r="N1153" i="17" s="1"/>
  <c r="L1154" i="17"/>
  <c r="L1155" i="17"/>
  <c r="L1156" i="17"/>
  <c r="L1157" i="17"/>
  <c r="N1157" i="17" s="1"/>
  <c r="L1158" i="17"/>
  <c r="L1159" i="17"/>
  <c r="L1160" i="17"/>
  <c r="L1161" i="17"/>
  <c r="N1161" i="17" s="1"/>
  <c r="L1162" i="17"/>
  <c r="L1163" i="17"/>
  <c r="L1164" i="17"/>
  <c r="L1165" i="17"/>
  <c r="N1165" i="17" s="1"/>
  <c r="L1166" i="17"/>
  <c r="L1167" i="17"/>
  <c r="L1168" i="17"/>
  <c r="L1169" i="17"/>
  <c r="N1169" i="17" s="1"/>
  <c r="L1170" i="17"/>
  <c r="L1171" i="17"/>
  <c r="L1172" i="17"/>
  <c r="L1173" i="17"/>
  <c r="N1173" i="17" s="1"/>
  <c r="L1174" i="17"/>
  <c r="L1175" i="17"/>
  <c r="L1176" i="17"/>
  <c r="L1177" i="17"/>
  <c r="N1177" i="17" s="1"/>
  <c r="L1178" i="17"/>
  <c r="L1179" i="17"/>
  <c r="L1180" i="17"/>
  <c r="L1181" i="17"/>
  <c r="N1181" i="17" s="1"/>
  <c r="L1182" i="17"/>
  <c r="L1183" i="17"/>
  <c r="L1184" i="17"/>
  <c r="L1185" i="17"/>
  <c r="N1185" i="17" s="1"/>
  <c r="L1186" i="17"/>
  <c r="L1187" i="17"/>
  <c r="L1188" i="17"/>
  <c r="L1189" i="17"/>
  <c r="N1189" i="17" s="1"/>
  <c r="L1190" i="17"/>
  <c r="L1191" i="17"/>
  <c r="L1192" i="17"/>
  <c r="L1193" i="17"/>
  <c r="N1193" i="17" s="1"/>
  <c r="L1194" i="17"/>
  <c r="L1195" i="17"/>
  <c r="L1196" i="17"/>
  <c r="L1197" i="17"/>
  <c r="N1197" i="17" s="1"/>
  <c r="L1198" i="17"/>
  <c r="L1199" i="17"/>
  <c r="L1200" i="17"/>
  <c r="L1201" i="17"/>
  <c r="N1201" i="17" s="1"/>
  <c r="L1202" i="17"/>
  <c r="L1203" i="17"/>
  <c r="L1204" i="17"/>
  <c r="L1205" i="17"/>
  <c r="N1205" i="17" s="1"/>
  <c r="L1206" i="17"/>
  <c r="L1207" i="17"/>
  <c r="L1208" i="17"/>
  <c r="L1209" i="17"/>
  <c r="N1209" i="17" s="1"/>
  <c r="L1210" i="17"/>
  <c r="L1211" i="17"/>
  <c r="L1212" i="17"/>
  <c r="L1213" i="17"/>
  <c r="N1213" i="17" s="1"/>
  <c r="L1214" i="17"/>
  <c r="M1214" i="17" s="1"/>
  <c r="L1215" i="17"/>
  <c r="L1216" i="17"/>
  <c r="L1217" i="17"/>
  <c r="N1217" i="17" s="1"/>
  <c r="L1218" i="17"/>
  <c r="M1218" i="17" s="1"/>
  <c r="L1219" i="17"/>
  <c r="L1220" i="17"/>
  <c r="L1221" i="17"/>
  <c r="N1221" i="17" s="1"/>
  <c r="L1222" i="17"/>
  <c r="M1222" i="17" s="1"/>
  <c r="L1223" i="17"/>
  <c r="L1224" i="17"/>
  <c r="L1225" i="17"/>
  <c r="N1225" i="17" s="1"/>
  <c r="L1226" i="17"/>
  <c r="M1226" i="17" s="1"/>
  <c r="L1227" i="17"/>
  <c r="L1228" i="17"/>
  <c r="L1229" i="17"/>
  <c r="N1229" i="17" s="1"/>
  <c r="L1230" i="17"/>
  <c r="M1230" i="17" s="1"/>
  <c r="L1231" i="17"/>
  <c r="L1232" i="17"/>
  <c r="L1233" i="17"/>
  <c r="N1233" i="17" s="1"/>
  <c r="L1234" i="17"/>
  <c r="M1234" i="17" s="1"/>
  <c r="L1235" i="17"/>
  <c r="L1236" i="17"/>
  <c r="L1237" i="17"/>
  <c r="N1237" i="17" s="1"/>
  <c r="L1238" i="17"/>
  <c r="N1238" i="17" s="1"/>
  <c r="L1239" i="17"/>
  <c r="L1240" i="17"/>
  <c r="L1241" i="17"/>
  <c r="N1241" i="17" s="1"/>
  <c r="L1242" i="17"/>
  <c r="M1242" i="17" s="1"/>
  <c r="L1243" i="17"/>
  <c r="L1244" i="17"/>
  <c r="L1245" i="17"/>
  <c r="N1245" i="17" s="1"/>
  <c r="L1246" i="17"/>
  <c r="M1246" i="17" s="1"/>
  <c r="L1247" i="17"/>
  <c r="L1248" i="17"/>
  <c r="L1249" i="17"/>
  <c r="N1249" i="17" s="1"/>
  <c r="L1250" i="17"/>
  <c r="M1250" i="17" s="1"/>
  <c r="L1251" i="17"/>
  <c r="L1252" i="17"/>
  <c r="L1253" i="17"/>
  <c r="N1253" i="17" s="1"/>
  <c r="L1254" i="17"/>
  <c r="M1254" i="17" s="1"/>
  <c r="L1255" i="17"/>
  <c r="L1256" i="17"/>
  <c r="L1257" i="17"/>
  <c r="N1257" i="17" s="1"/>
  <c r="L1258" i="17"/>
  <c r="M1258" i="17" s="1"/>
  <c r="L1259" i="17"/>
  <c r="L1260" i="17"/>
  <c r="L1261" i="17"/>
  <c r="N1261" i="17" s="1"/>
  <c r="L1262" i="17"/>
  <c r="M1262" i="17" s="1"/>
  <c r="L1263" i="17"/>
  <c r="L1264" i="17"/>
  <c r="L1265" i="17"/>
  <c r="N1265" i="17" s="1"/>
  <c r="L1266" i="17"/>
  <c r="M1266" i="17" s="1"/>
  <c r="L1267" i="17"/>
  <c r="L1268" i="17"/>
  <c r="L1269" i="17"/>
  <c r="N1269" i="17" s="1"/>
  <c r="L1270" i="17"/>
  <c r="N1270" i="17" s="1"/>
  <c r="L1271" i="17"/>
  <c r="L1272" i="17"/>
  <c r="L1273" i="17"/>
  <c r="N1273" i="17" s="1"/>
  <c r="L1274" i="17"/>
  <c r="M1274" i="17" s="1"/>
  <c r="L1275" i="17"/>
  <c r="L1276" i="17"/>
  <c r="L1277" i="17"/>
  <c r="N1277" i="17" s="1"/>
  <c r="L1278" i="17"/>
  <c r="M1278" i="17" s="1"/>
  <c r="L1279" i="17"/>
  <c r="L1280" i="17"/>
  <c r="L1281" i="17"/>
  <c r="N1281" i="17" s="1"/>
  <c r="L1282" i="17"/>
  <c r="M1282" i="17" s="1"/>
  <c r="L1283" i="17"/>
  <c r="L1284" i="17"/>
  <c r="L1285" i="17"/>
  <c r="M1285" i="17" s="1"/>
  <c r="L1286" i="17"/>
  <c r="M1286" i="17" s="1"/>
  <c r="L1287" i="17"/>
  <c r="L1288" i="17"/>
  <c r="L1289" i="17"/>
  <c r="N1289" i="17" s="1"/>
  <c r="L1290" i="17"/>
  <c r="M1290" i="17" s="1"/>
  <c r="L1291" i="17"/>
  <c r="L1292" i="17"/>
  <c r="L1293" i="17"/>
  <c r="M1293" i="17" s="1"/>
  <c r="L1294" i="17"/>
  <c r="M1294" i="17" s="1"/>
  <c r="L1295" i="17"/>
  <c r="L1296" i="17"/>
  <c r="L1297" i="17"/>
  <c r="N1297" i="17" s="1"/>
  <c r="L1298" i="17"/>
  <c r="M1298" i="17" s="1"/>
  <c r="L1299" i="17"/>
  <c r="L1300" i="17"/>
  <c r="L1301" i="17"/>
  <c r="M1301" i="17" s="1"/>
  <c r="L1302" i="17"/>
  <c r="M1302" i="17" s="1"/>
  <c r="L1303" i="17"/>
  <c r="L1304" i="17"/>
  <c r="L1305" i="17"/>
  <c r="N1305" i="17" s="1"/>
  <c r="L1306" i="17"/>
  <c r="M1306" i="17" s="1"/>
  <c r="L1307" i="17"/>
  <c r="L1308" i="17"/>
  <c r="L1309" i="17"/>
  <c r="M1309" i="17" s="1"/>
  <c r="L1310" i="17"/>
  <c r="M1310" i="17" s="1"/>
  <c r="L1311" i="17"/>
  <c r="L1312" i="17"/>
  <c r="L1313" i="17"/>
  <c r="N1313" i="17" s="1"/>
  <c r="L1314" i="17"/>
  <c r="M1314" i="17" s="1"/>
  <c r="L1315" i="17"/>
  <c r="L1316" i="17"/>
  <c r="M1316" i="17" s="1"/>
  <c r="L1317" i="17"/>
  <c r="M1317" i="17" s="1"/>
  <c r="L1318" i="17"/>
  <c r="M1318" i="17" s="1"/>
  <c r="L1319" i="17"/>
  <c r="L1320" i="17"/>
  <c r="M1320" i="17" s="1"/>
  <c r="L1321" i="17"/>
  <c r="M1321" i="17" s="1"/>
  <c r="L1322" i="17"/>
  <c r="M1322" i="17" s="1"/>
  <c r="L1323" i="17"/>
  <c r="L1324" i="17"/>
  <c r="M1324" i="17" s="1"/>
  <c r="L1325" i="17"/>
  <c r="M1325" i="17" s="1"/>
  <c r="L1326" i="17"/>
  <c r="M1326" i="17" s="1"/>
  <c r="L1327" i="17"/>
  <c r="L1328" i="17"/>
  <c r="M1328" i="17" s="1"/>
  <c r="L1329" i="17"/>
  <c r="M1329" i="17" s="1"/>
  <c r="L1330" i="17"/>
  <c r="M1330" i="17" s="1"/>
  <c r="L1331" i="17"/>
  <c r="L1332" i="17"/>
  <c r="M1332" i="17" s="1"/>
  <c r="L1333" i="17"/>
  <c r="M1333" i="17" s="1"/>
  <c r="L1334" i="17"/>
  <c r="M1334" i="17" s="1"/>
  <c r="L1335" i="17"/>
  <c r="L1336" i="17"/>
  <c r="M1336" i="17" s="1"/>
  <c r="L1337" i="17"/>
  <c r="M1337" i="17" s="1"/>
  <c r="L1338" i="17"/>
  <c r="N1338" i="17" s="1"/>
  <c r="L1339" i="17"/>
  <c r="L1340" i="17"/>
  <c r="M1340" i="17" s="1"/>
  <c r="L1341" i="17"/>
  <c r="M1341" i="17" s="1"/>
  <c r="L1342" i="17"/>
  <c r="M1342" i="17" s="1"/>
  <c r="L1343" i="17"/>
  <c r="L1344" i="17"/>
  <c r="M1344" i="17" s="1"/>
  <c r="L1345" i="17"/>
  <c r="N1345" i="17" s="1"/>
  <c r="L1346" i="17"/>
  <c r="M1346" i="17" s="1"/>
  <c r="L1347" i="17"/>
  <c r="L1348" i="17"/>
  <c r="M1348" i="17" s="1"/>
  <c r="L1349" i="17"/>
  <c r="M1349" i="17" s="1"/>
  <c r="L1350" i="17"/>
  <c r="M1350" i="17" s="1"/>
  <c r="N1335" i="17" l="1"/>
  <c r="M1335" i="17"/>
  <c r="N1215" i="17"/>
  <c r="M1215" i="17"/>
  <c r="N1167" i="17"/>
  <c r="M1167" i="17"/>
  <c r="N1119" i="17"/>
  <c r="M1119" i="17"/>
  <c r="N1079" i="17"/>
  <c r="M1079" i="17"/>
  <c r="M1023" i="17"/>
  <c r="N1023" i="17"/>
  <c r="M959" i="17"/>
  <c r="N959" i="17"/>
  <c r="N903" i="17"/>
  <c r="M903" i="17"/>
  <c r="M831" i="17"/>
  <c r="N831" i="17"/>
  <c r="M639" i="17"/>
  <c r="N639" i="17"/>
  <c r="N1347" i="17"/>
  <c r="M1347" i="17"/>
  <c r="N1339" i="17"/>
  <c r="M1339" i="17"/>
  <c r="N1331" i="17"/>
  <c r="M1331" i="17"/>
  <c r="N1323" i="17"/>
  <c r="M1323" i="17"/>
  <c r="N1315" i="17"/>
  <c r="M1315" i="17"/>
  <c r="N1307" i="17"/>
  <c r="M1307" i="17"/>
  <c r="N1299" i="17"/>
  <c r="M1299" i="17"/>
  <c r="N1291" i="17"/>
  <c r="M1291" i="17"/>
  <c r="N1283" i="17"/>
  <c r="M1283" i="17"/>
  <c r="N1275" i="17"/>
  <c r="M1275" i="17"/>
  <c r="N1267" i="17"/>
  <c r="M1267" i="17"/>
  <c r="N1259" i="17"/>
  <c r="M1259" i="17"/>
  <c r="N1251" i="17"/>
  <c r="M1251" i="17"/>
  <c r="N1243" i="17"/>
  <c r="M1243" i="17"/>
  <c r="N1235" i="17"/>
  <c r="M1235" i="17"/>
  <c r="N1227" i="17"/>
  <c r="M1227" i="17"/>
  <c r="N1219" i="17"/>
  <c r="M1219" i="17"/>
  <c r="N1211" i="17"/>
  <c r="M1211" i="17"/>
  <c r="N1203" i="17"/>
  <c r="M1203" i="17"/>
  <c r="N1195" i="17"/>
  <c r="M1195" i="17"/>
  <c r="N1187" i="17"/>
  <c r="M1187" i="17"/>
  <c r="N1179" i="17"/>
  <c r="M1179" i="17"/>
  <c r="N1171" i="17"/>
  <c r="M1171" i="17"/>
  <c r="N1163" i="17"/>
  <c r="M1163" i="17"/>
  <c r="N1155" i="17"/>
  <c r="M1155" i="17"/>
  <c r="N1147" i="17"/>
  <c r="M1147" i="17"/>
  <c r="N1139" i="17"/>
  <c r="M1139" i="17"/>
  <c r="N1131" i="17"/>
  <c r="M1131" i="17"/>
  <c r="N1123" i="17"/>
  <c r="M1123" i="17"/>
  <c r="N1115" i="17"/>
  <c r="M1115" i="17"/>
  <c r="N1107" i="17"/>
  <c r="M1107" i="17"/>
  <c r="N1099" i="17"/>
  <c r="M1099" i="17"/>
  <c r="N1091" i="17"/>
  <c r="M1091" i="17"/>
  <c r="N1083" i="17"/>
  <c r="M1083" i="17"/>
  <c r="N1075" i="17"/>
  <c r="M1075" i="17"/>
  <c r="N1067" i="17"/>
  <c r="M1067" i="17"/>
  <c r="N1059" i="17"/>
  <c r="M1059" i="17"/>
  <c r="N1051" i="17"/>
  <c r="M1051" i="17"/>
  <c r="M1043" i="17"/>
  <c r="N1043" i="17"/>
  <c r="M1035" i="17"/>
  <c r="N1035" i="17"/>
  <c r="M1027" i="17"/>
  <c r="N1027" i="17"/>
  <c r="M1019" i="17"/>
  <c r="N1019" i="17"/>
  <c r="M1011" i="17"/>
  <c r="N1011" i="17"/>
  <c r="M1003" i="17"/>
  <c r="N1003" i="17"/>
  <c r="M995" i="17"/>
  <c r="N995" i="17"/>
  <c r="M987" i="17"/>
  <c r="N987" i="17"/>
  <c r="M979" i="17"/>
  <c r="N979" i="17"/>
  <c r="M971" i="17"/>
  <c r="N971" i="17"/>
  <c r="M963" i="17"/>
  <c r="N963" i="17"/>
  <c r="M955" i="17"/>
  <c r="N955" i="17"/>
  <c r="M947" i="17"/>
  <c r="N947" i="17"/>
  <c r="N939" i="17"/>
  <c r="M939" i="17"/>
  <c r="N931" i="17"/>
  <c r="M931" i="17"/>
  <c r="N923" i="17"/>
  <c r="M923" i="17"/>
  <c r="N915" i="17"/>
  <c r="M915" i="17"/>
  <c r="N907" i="17"/>
  <c r="M907" i="17"/>
  <c r="N899" i="17"/>
  <c r="M899" i="17"/>
  <c r="N891" i="17"/>
  <c r="M891" i="17"/>
  <c r="N883" i="17"/>
  <c r="M883" i="17"/>
  <c r="N875" i="17"/>
  <c r="M875" i="17"/>
  <c r="N867" i="17"/>
  <c r="M867" i="17"/>
  <c r="N859" i="17"/>
  <c r="M859" i="17"/>
  <c r="M851" i="17"/>
  <c r="N851" i="17"/>
  <c r="M843" i="17"/>
  <c r="N843" i="17"/>
  <c r="M835" i="17"/>
  <c r="N835" i="17"/>
  <c r="M827" i="17"/>
  <c r="N827" i="17"/>
  <c r="M819" i="17"/>
  <c r="N819" i="17"/>
  <c r="M811" i="17"/>
  <c r="N811" i="17"/>
  <c r="M803" i="17"/>
  <c r="N803" i="17"/>
  <c r="M795" i="17"/>
  <c r="N795" i="17"/>
  <c r="M787" i="17"/>
  <c r="N787" i="17"/>
  <c r="M779" i="17"/>
  <c r="N779" i="17"/>
  <c r="M771" i="17"/>
  <c r="N771" i="17"/>
  <c r="M763" i="17"/>
  <c r="N763" i="17"/>
  <c r="M755" i="17"/>
  <c r="N755" i="17"/>
  <c r="M747" i="17"/>
  <c r="N747" i="17"/>
  <c r="M739" i="17"/>
  <c r="N739" i="17"/>
  <c r="M731" i="17"/>
  <c r="N731" i="17"/>
  <c r="M723" i="17"/>
  <c r="N723" i="17"/>
  <c r="M715" i="17"/>
  <c r="N715" i="17"/>
  <c r="M707" i="17"/>
  <c r="N707" i="17"/>
  <c r="M699" i="17"/>
  <c r="N699" i="17"/>
  <c r="M691" i="17"/>
  <c r="N691" i="17"/>
  <c r="M683" i="17"/>
  <c r="N683" i="17"/>
  <c r="M675" i="17"/>
  <c r="N675" i="17"/>
  <c r="M667" i="17"/>
  <c r="N667" i="17"/>
  <c r="M659" i="17"/>
  <c r="N659" i="17"/>
  <c r="M651" i="17"/>
  <c r="N651" i="17"/>
  <c r="M643" i="17"/>
  <c r="N643" i="17"/>
  <c r="M635" i="17"/>
  <c r="N635" i="17"/>
  <c r="M627" i="17"/>
  <c r="N627" i="17"/>
  <c r="M619" i="17"/>
  <c r="N619" i="17"/>
  <c r="M611" i="17"/>
  <c r="N611" i="17"/>
  <c r="M603" i="17"/>
  <c r="N603" i="17"/>
  <c r="M595" i="17"/>
  <c r="N595" i="17"/>
  <c r="M587" i="17"/>
  <c r="N587" i="17"/>
  <c r="M579" i="17"/>
  <c r="N579" i="17"/>
  <c r="M571" i="17"/>
  <c r="N571" i="17"/>
  <c r="M563" i="17"/>
  <c r="N563" i="17"/>
  <c r="M555" i="17"/>
  <c r="N555" i="17"/>
  <c r="M547" i="17"/>
  <c r="N547" i="17"/>
  <c r="M539" i="17"/>
  <c r="N539" i="17"/>
  <c r="N531" i="17"/>
  <c r="M531" i="17"/>
  <c r="N523" i="17"/>
  <c r="M523" i="17"/>
  <c r="N515" i="17"/>
  <c r="M515" i="17"/>
  <c r="N507" i="17"/>
  <c r="M507" i="17"/>
  <c r="N499" i="17"/>
  <c r="M499" i="17"/>
  <c r="N491" i="17"/>
  <c r="M491" i="17"/>
  <c r="N483" i="17"/>
  <c r="M483" i="17"/>
  <c r="N475" i="17"/>
  <c r="M475" i="17"/>
  <c r="N467" i="17"/>
  <c r="M467" i="17"/>
  <c r="N459" i="17"/>
  <c r="M459" i="17"/>
  <c r="N451" i="17"/>
  <c r="M451" i="17"/>
  <c r="N443" i="17"/>
  <c r="M443" i="17"/>
  <c r="N435" i="17"/>
  <c r="M435" i="17"/>
  <c r="N427" i="17"/>
  <c r="M427" i="17"/>
  <c r="N419" i="17"/>
  <c r="M419" i="17"/>
  <c r="N411" i="17"/>
  <c r="M411" i="17"/>
  <c r="N403" i="17"/>
  <c r="M403" i="17"/>
  <c r="N395" i="17"/>
  <c r="M395" i="17"/>
  <c r="N387" i="17"/>
  <c r="M387" i="17"/>
  <c r="N379" i="17"/>
  <c r="M379" i="17"/>
  <c r="N371" i="17"/>
  <c r="M371" i="17"/>
  <c r="N363" i="17"/>
  <c r="M363" i="17"/>
  <c r="N355" i="17"/>
  <c r="M355" i="17"/>
  <c r="N347" i="17"/>
  <c r="M347" i="17"/>
  <c r="N339" i="17"/>
  <c r="M339" i="17"/>
  <c r="N331" i="17"/>
  <c r="M331" i="17"/>
  <c r="N323" i="17"/>
  <c r="M323" i="17"/>
  <c r="N315" i="17"/>
  <c r="M315" i="17"/>
  <c r="N307" i="17"/>
  <c r="M307" i="17"/>
  <c r="N299" i="17"/>
  <c r="M299" i="17"/>
  <c r="N291" i="17"/>
  <c r="M291" i="17"/>
  <c r="N283" i="17"/>
  <c r="M283" i="17"/>
  <c r="N275" i="17"/>
  <c r="M275" i="17"/>
  <c r="N267" i="17"/>
  <c r="M267" i="17"/>
  <c r="N259" i="17"/>
  <c r="M259" i="17"/>
  <c r="N251" i="17"/>
  <c r="M251" i="17"/>
  <c r="N243" i="17"/>
  <c r="M243" i="17"/>
  <c r="N235" i="17"/>
  <c r="M235" i="17"/>
  <c r="N227" i="17"/>
  <c r="M227" i="17"/>
  <c r="N219" i="17"/>
  <c r="M219" i="17"/>
  <c r="M179" i="17"/>
  <c r="N179" i="17"/>
  <c r="N1350" i="17"/>
  <c r="M1345" i="17"/>
  <c r="M1338" i="17"/>
  <c r="N1332" i="17"/>
  <c r="N1325" i="17"/>
  <c r="N1318" i="17"/>
  <c r="M1313" i="17"/>
  <c r="M1305" i="17"/>
  <c r="M1297" i="17"/>
  <c r="M1289" i="17"/>
  <c r="M1281" i="17"/>
  <c r="M1270" i="17"/>
  <c r="N1258" i="17"/>
  <c r="M1249" i="17"/>
  <c r="M1238" i="17"/>
  <c r="N1226" i="17"/>
  <c r="M1217" i="17"/>
  <c r="M1193" i="17"/>
  <c r="M1161" i="17"/>
  <c r="N1319" i="17"/>
  <c r="M1319" i="17"/>
  <c r="N1223" i="17"/>
  <c r="M1223" i="17"/>
  <c r="N1135" i="17"/>
  <c r="M1135" i="17"/>
  <c r="N1063" i="17"/>
  <c r="M1063" i="17"/>
  <c r="M1015" i="17"/>
  <c r="N1015" i="17"/>
  <c r="M967" i="17"/>
  <c r="N967" i="17"/>
  <c r="N887" i="17"/>
  <c r="M887" i="17"/>
  <c r="M727" i="17"/>
  <c r="N727" i="17"/>
  <c r="M1210" i="17"/>
  <c r="N1210" i="17"/>
  <c r="M1202" i="17"/>
  <c r="N1202" i="17"/>
  <c r="M1194" i="17"/>
  <c r="N1194" i="17"/>
  <c r="M1186" i="17"/>
  <c r="N1186" i="17"/>
  <c r="M1178" i="17"/>
  <c r="N1178" i="17"/>
  <c r="M1170" i="17"/>
  <c r="N1170" i="17"/>
  <c r="M1162" i="17"/>
  <c r="N1162" i="17"/>
  <c r="M1154" i="17"/>
  <c r="N1154" i="17"/>
  <c r="M1146" i="17"/>
  <c r="N1146" i="17"/>
  <c r="M1138" i="17"/>
  <c r="N1138" i="17"/>
  <c r="M1130" i="17"/>
  <c r="N1130" i="17"/>
  <c r="M1122" i="17"/>
  <c r="N1122" i="17"/>
  <c r="M1114" i="17"/>
  <c r="N1114" i="17"/>
  <c r="M1106" i="17"/>
  <c r="N1106" i="17"/>
  <c r="M1098" i="17"/>
  <c r="N1098" i="17"/>
  <c r="M1090" i="17"/>
  <c r="N1090" i="17"/>
  <c r="M1082" i="17"/>
  <c r="N1082" i="17"/>
  <c r="M1074" i="17"/>
  <c r="N1074" i="17"/>
  <c r="M1066" i="17"/>
  <c r="N1066" i="17"/>
  <c r="M1058" i="17"/>
  <c r="N1058" i="17"/>
  <c r="M1050" i="17"/>
  <c r="N1050" i="17"/>
  <c r="M1042" i="17"/>
  <c r="N1042" i="17"/>
  <c r="M1034" i="17"/>
  <c r="N1034" i="17"/>
  <c r="M1026" i="17"/>
  <c r="N1026" i="17"/>
  <c r="M1018" i="17"/>
  <c r="N1018" i="17"/>
  <c r="M1010" i="17"/>
  <c r="N1010" i="17"/>
  <c r="M1002" i="17"/>
  <c r="N1002" i="17"/>
  <c r="M994" i="17"/>
  <c r="N994" i="17"/>
  <c r="M986" i="17"/>
  <c r="N986" i="17"/>
  <c r="M978" i="17"/>
  <c r="N978" i="17"/>
  <c r="M970" i="17"/>
  <c r="N970" i="17"/>
  <c r="M962" i="17"/>
  <c r="N962" i="17"/>
  <c r="M954" i="17"/>
  <c r="N954" i="17"/>
  <c r="M946" i="17"/>
  <c r="N946" i="17"/>
  <c r="M938" i="17"/>
  <c r="N938" i="17"/>
  <c r="M930" i="17"/>
  <c r="N930" i="17"/>
  <c r="M922" i="17"/>
  <c r="N922" i="17"/>
  <c r="M914" i="17"/>
  <c r="N914" i="17"/>
  <c r="M906" i="17"/>
  <c r="N906" i="17"/>
  <c r="M898" i="17"/>
  <c r="N898" i="17"/>
  <c r="M890" i="17"/>
  <c r="N890" i="17"/>
  <c r="M882" i="17"/>
  <c r="N882" i="17"/>
  <c r="M874" i="17"/>
  <c r="N874" i="17"/>
  <c r="M866" i="17"/>
  <c r="N866" i="17"/>
  <c r="M858" i="17"/>
  <c r="N858" i="17"/>
  <c r="M850" i="17"/>
  <c r="N850" i="17"/>
  <c r="M842" i="17"/>
  <c r="N842" i="17"/>
  <c r="N834" i="17"/>
  <c r="M834" i="17"/>
  <c r="N826" i="17"/>
  <c r="M826" i="17"/>
  <c r="N818" i="17"/>
  <c r="M818" i="17"/>
  <c r="N810" i="17"/>
  <c r="M810" i="17"/>
  <c r="N802" i="17"/>
  <c r="M802" i="17"/>
  <c r="N794" i="17"/>
  <c r="M794" i="17"/>
  <c r="N786" i="17"/>
  <c r="M786" i="17"/>
  <c r="N778" i="17"/>
  <c r="M778" i="17"/>
  <c r="N770" i="17"/>
  <c r="M770" i="17"/>
  <c r="N762" i="17"/>
  <c r="M762" i="17"/>
  <c r="N754" i="17"/>
  <c r="M754" i="17"/>
  <c r="N746" i="17"/>
  <c r="M746" i="17"/>
  <c r="N738" i="17"/>
  <c r="M738" i="17"/>
  <c r="N730" i="17"/>
  <c r="M730" i="17"/>
  <c r="N722" i="17"/>
  <c r="M722" i="17"/>
  <c r="N714" i="17"/>
  <c r="M714" i="17"/>
  <c r="N706" i="17"/>
  <c r="M706" i="17"/>
  <c r="N698" i="17"/>
  <c r="M698" i="17"/>
  <c r="N690" i="17"/>
  <c r="M690" i="17"/>
  <c r="N682" i="17"/>
  <c r="M682" i="17"/>
  <c r="N674" i="17"/>
  <c r="M674" i="17"/>
  <c r="N666" i="17"/>
  <c r="M666" i="17"/>
  <c r="N658" i="17"/>
  <c r="M658" i="17"/>
  <c r="N650" i="17"/>
  <c r="M650" i="17"/>
  <c r="N642" i="17"/>
  <c r="M642" i="17"/>
  <c r="N634" i="17"/>
  <c r="M634" i="17"/>
  <c r="M626" i="17"/>
  <c r="N626" i="17"/>
  <c r="M618" i="17"/>
  <c r="N618" i="17"/>
  <c r="M610" i="17"/>
  <c r="N610" i="17"/>
  <c r="M602" i="17"/>
  <c r="N602" i="17"/>
  <c r="M594" i="17"/>
  <c r="N594" i="17"/>
  <c r="M586" i="17"/>
  <c r="N586" i="17"/>
  <c r="M578" i="17"/>
  <c r="N578" i="17"/>
  <c r="M570" i="17"/>
  <c r="N570" i="17"/>
  <c r="M562" i="17"/>
  <c r="N562" i="17"/>
  <c r="M554" i="17"/>
  <c r="N554" i="17"/>
  <c r="M546" i="17"/>
  <c r="N546" i="17"/>
  <c r="M538" i="17"/>
  <c r="N538" i="17"/>
  <c r="M530" i="17"/>
  <c r="N530" i="17"/>
  <c r="N522" i="17"/>
  <c r="M522" i="17"/>
  <c r="M514" i="17"/>
  <c r="N514" i="17"/>
  <c r="M506" i="17"/>
  <c r="N506" i="17"/>
  <c r="M498" i="17"/>
  <c r="N498" i="17"/>
  <c r="M490" i="17"/>
  <c r="N490" i="17"/>
  <c r="M482" i="17"/>
  <c r="N482" i="17"/>
  <c r="M474" i="17"/>
  <c r="N474" i="17"/>
  <c r="M466" i="17"/>
  <c r="N466" i="17"/>
  <c r="M458" i="17"/>
  <c r="N458" i="17"/>
  <c r="M450" i="17"/>
  <c r="N450" i="17"/>
  <c r="M442" i="17"/>
  <c r="N442" i="17"/>
  <c r="M434" i="17"/>
  <c r="N434" i="17"/>
  <c r="M426" i="17"/>
  <c r="N426" i="17"/>
  <c r="M418" i="17"/>
  <c r="N418" i="17"/>
  <c r="M410" i="17"/>
  <c r="N410" i="17"/>
  <c r="M402" i="17"/>
  <c r="N402" i="17"/>
  <c r="M394" i="17"/>
  <c r="N394" i="17"/>
  <c r="M386" i="17"/>
  <c r="N386" i="17"/>
  <c r="M378" i="17"/>
  <c r="N378" i="17"/>
  <c r="M370" i="17"/>
  <c r="N370" i="17"/>
  <c r="M362" i="17"/>
  <c r="N362" i="17"/>
  <c r="M354" i="17"/>
  <c r="N354" i="17"/>
  <c r="M346" i="17"/>
  <c r="N346" i="17"/>
  <c r="M338" i="17"/>
  <c r="N338" i="17"/>
  <c r="M330" i="17"/>
  <c r="N330" i="17"/>
  <c r="M322" i="17"/>
  <c r="N322" i="17"/>
  <c r="M314" i="17"/>
  <c r="N314" i="17"/>
  <c r="M306" i="17"/>
  <c r="N306" i="17"/>
  <c r="M298" i="17"/>
  <c r="N298" i="17"/>
  <c r="M290" i="17"/>
  <c r="N290" i="17"/>
  <c r="M282" i="17"/>
  <c r="N282" i="17"/>
  <c r="M274" i="17"/>
  <c r="N274" i="17"/>
  <c r="M266" i="17"/>
  <c r="N266" i="17"/>
  <c r="M258" i="17"/>
  <c r="N258" i="17"/>
  <c r="M250" i="17"/>
  <c r="N250" i="17"/>
  <c r="M242" i="17"/>
  <c r="N242" i="17"/>
  <c r="M234" i="17"/>
  <c r="N234" i="17"/>
  <c r="M226" i="17"/>
  <c r="N226" i="17"/>
  <c r="M218" i="17"/>
  <c r="N218" i="17"/>
  <c r="M194" i="17"/>
  <c r="N194" i="17"/>
  <c r="M170" i="17"/>
  <c r="N170" i="17"/>
  <c r="M146" i="17"/>
  <c r="N146" i="17"/>
  <c r="M122" i="17"/>
  <c r="N122" i="17"/>
  <c r="M98" i="17"/>
  <c r="N98" i="17"/>
  <c r="M74" i="17"/>
  <c r="N74" i="17"/>
  <c r="M50" i="17"/>
  <c r="N50" i="17"/>
  <c r="M26" i="17"/>
  <c r="N26" i="17"/>
  <c r="N1344" i="17"/>
  <c r="N1337" i="17"/>
  <c r="N1330" i="17"/>
  <c r="N1310" i="17"/>
  <c r="N1302" i="17"/>
  <c r="N1294" i="17"/>
  <c r="N1286" i="17"/>
  <c r="N1278" i="17"/>
  <c r="M1269" i="17"/>
  <c r="N1246" i="17"/>
  <c r="M1237" i="17"/>
  <c r="N1214" i="17"/>
  <c r="M1189" i="17"/>
  <c r="M1157" i="17"/>
  <c r="N1327" i="17"/>
  <c r="M1327" i="17"/>
  <c r="N1207" i="17"/>
  <c r="M1207" i="17"/>
  <c r="N1103" i="17"/>
  <c r="M1103" i="17"/>
  <c r="N871" i="17"/>
  <c r="M871" i="17"/>
  <c r="M1129" i="17"/>
  <c r="N1129" i="17"/>
  <c r="M1121" i="17"/>
  <c r="N1121" i="17"/>
  <c r="M1113" i="17"/>
  <c r="N1113" i="17"/>
  <c r="M1105" i="17"/>
  <c r="N1105" i="17"/>
  <c r="M1097" i="17"/>
  <c r="N1097" i="17"/>
  <c r="M1089" i="17"/>
  <c r="N1089" i="17"/>
  <c r="M1081" i="17"/>
  <c r="N1081" i="17"/>
  <c r="M1073" i="17"/>
  <c r="N1073" i="17"/>
  <c r="M1065" i="17"/>
  <c r="N1065" i="17"/>
  <c r="M1057" i="17"/>
  <c r="N1057" i="17"/>
  <c r="M1049" i="17"/>
  <c r="N1049" i="17"/>
  <c r="N1041" i="17"/>
  <c r="M1041" i="17"/>
  <c r="N1033" i="17"/>
  <c r="M1033" i="17"/>
  <c r="N1025" i="17"/>
  <c r="M1025" i="17"/>
  <c r="N1017" i="17"/>
  <c r="M1017" i="17"/>
  <c r="N1009" i="17"/>
  <c r="M1009" i="17"/>
  <c r="N1001" i="17"/>
  <c r="M1001" i="17"/>
  <c r="N993" i="17"/>
  <c r="M993" i="17"/>
  <c r="N985" i="17"/>
  <c r="M985" i="17"/>
  <c r="N977" i="17"/>
  <c r="M977" i="17"/>
  <c r="N969" i="17"/>
  <c r="M969" i="17"/>
  <c r="N961" i="17"/>
  <c r="M961" i="17"/>
  <c r="N953" i="17"/>
  <c r="M953" i="17"/>
  <c r="N945" i="17"/>
  <c r="M945" i="17"/>
  <c r="N937" i="17"/>
  <c r="M937" i="17"/>
  <c r="N929" i="17"/>
  <c r="M929" i="17"/>
  <c r="N921" i="17"/>
  <c r="M921" i="17"/>
  <c r="N913" i="17"/>
  <c r="M913" i="17"/>
  <c r="N905" i="17"/>
  <c r="M905" i="17"/>
  <c r="N897" i="17"/>
  <c r="M897" i="17"/>
  <c r="N889" i="17"/>
  <c r="M889" i="17"/>
  <c r="N881" i="17"/>
  <c r="M881" i="17"/>
  <c r="N873" i="17"/>
  <c r="M873" i="17"/>
  <c r="N865" i="17"/>
  <c r="M865" i="17"/>
  <c r="N857" i="17"/>
  <c r="M857" i="17"/>
  <c r="N849" i="17"/>
  <c r="M849" i="17"/>
  <c r="N841" i="17"/>
  <c r="M841" i="17"/>
  <c r="M833" i="17"/>
  <c r="N833" i="17"/>
  <c r="M825" i="17"/>
  <c r="N825" i="17"/>
  <c r="M817" i="17"/>
  <c r="N817" i="17"/>
  <c r="N809" i="17"/>
  <c r="M809" i="17"/>
  <c r="M801" i="17"/>
  <c r="N801" i="17"/>
  <c r="M793" i="17"/>
  <c r="N793" i="17"/>
  <c r="M785" i="17"/>
  <c r="N785" i="17"/>
  <c r="N777" i="17"/>
  <c r="M777" i="17"/>
  <c r="M769" i="17"/>
  <c r="N769" i="17"/>
  <c r="M761" i="17"/>
  <c r="N761" i="17"/>
  <c r="M753" i="17"/>
  <c r="N753" i="17"/>
  <c r="M745" i="17"/>
  <c r="N745" i="17"/>
  <c r="N737" i="17"/>
  <c r="M737" i="17"/>
  <c r="M729" i="17"/>
  <c r="N729" i="17"/>
  <c r="N721" i="17"/>
  <c r="M721" i="17"/>
  <c r="N713" i="17"/>
  <c r="M713" i="17"/>
  <c r="N705" i="17"/>
  <c r="M705" i="17"/>
  <c r="N697" i="17"/>
  <c r="M697" i="17"/>
  <c r="N689" i="17"/>
  <c r="M689" i="17"/>
  <c r="N681" i="17"/>
  <c r="M681" i="17"/>
  <c r="N673" i="17"/>
  <c r="M673" i="17"/>
  <c r="N665" i="17"/>
  <c r="M665" i="17"/>
  <c r="N657" i="17"/>
  <c r="M657" i="17"/>
  <c r="N649" i="17"/>
  <c r="M649" i="17"/>
  <c r="N641" i="17"/>
  <c r="M641" i="17"/>
  <c r="N633" i="17"/>
  <c r="M633" i="17"/>
  <c r="N625" i="17"/>
  <c r="M625" i="17"/>
  <c r="M617" i="17"/>
  <c r="N617" i="17"/>
  <c r="M609" i="17"/>
  <c r="N609" i="17"/>
  <c r="M601" i="17"/>
  <c r="N601" i="17"/>
  <c r="M593" i="17"/>
  <c r="N593" i="17"/>
  <c r="M585" i="17"/>
  <c r="N585" i="17"/>
  <c r="M577" i="17"/>
  <c r="N577" i="17"/>
  <c r="M569" i="17"/>
  <c r="N569" i="17"/>
  <c r="M561" i="17"/>
  <c r="N561" i="17"/>
  <c r="M553" i="17"/>
  <c r="N553" i="17"/>
  <c r="M545" i="17"/>
  <c r="N545" i="17"/>
  <c r="M537" i="17"/>
  <c r="N537" i="17"/>
  <c r="M529" i="17"/>
  <c r="N529" i="17"/>
  <c r="M521" i="17"/>
  <c r="N521" i="17"/>
  <c r="M513" i="17"/>
  <c r="N513" i="17"/>
  <c r="M505" i="17"/>
  <c r="N505" i="17"/>
  <c r="M497" i="17"/>
  <c r="N497" i="17"/>
  <c r="M489" i="17"/>
  <c r="N489" i="17"/>
  <c r="M481" i="17"/>
  <c r="N481" i="17"/>
  <c r="M473" i="17"/>
  <c r="N473" i="17"/>
  <c r="M465" i="17"/>
  <c r="N465" i="17"/>
  <c r="M457" i="17"/>
  <c r="N457" i="17"/>
  <c r="M449" i="17"/>
  <c r="N449" i="17"/>
  <c r="M441" i="17"/>
  <c r="N441" i="17"/>
  <c r="M433" i="17"/>
  <c r="N433" i="17"/>
  <c r="M425" i="17"/>
  <c r="N425" i="17"/>
  <c r="M417" i="17"/>
  <c r="N417" i="17"/>
  <c r="M409" i="17"/>
  <c r="N409" i="17"/>
  <c r="M401" i="17"/>
  <c r="N401" i="17"/>
  <c r="M393" i="17"/>
  <c r="N393" i="17"/>
  <c r="M385" i="17"/>
  <c r="N385" i="17"/>
  <c r="M377" i="17"/>
  <c r="N377" i="17"/>
  <c r="M369" i="17"/>
  <c r="N369" i="17"/>
  <c r="M361" i="17"/>
  <c r="N361" i="17"/>
  <c r="M353" i="17"/>
  <c r="N353" i="17"/>
  <c r="M345" i="17"/>
  <c r="N345" i="17"/>
  <c r="M337" i="17"/>
  <c r="N337" i="17"/>
  <c r="M329" i="17"/>
  <c r="N329" i="17"/>
  <c r="M321" i="17"/>
  <c r="N321" i="17"/>
  <c r="M313" i="17"/>
  <c r="N313" i="17"/>
  <c r="M305" i="17"/>
  <c r="N305" i="17"/>
  <c r="M297" i="17"/>
  <c r="N297" i="17"/>
  <c r="M289" i="17"/>
  <c r="N289" i="17"/>
  <c r="M281" i="17"/>
  <c r="N281" i="17"/>
  <c r="M273" i="17"/>
  <c r="N273" i="17"/>
  <c r="M265" i="17"/>
  <c r="N265" i="17"/>
  <c r="M257" i="17"/>
  <c r="N257" i="17"/>
  <c r="M249" i="17"/>
  <c r="N249" i="17"/>
  <c r="M241" i="17"/>
  <c r="N241" i="17"/>
  <c r="M233" i="17"/>
  <c r="N233" i="17"/>
  <c r="M225" i="17"/>
  <c r="N225" i="17"/>
  <c r="M217" i="17"/>
  <c r="N217" i="17"/>
  <c r="M209" i="17"/>
  <c r="N209" i="17"/>
  <c r="M161" i="17"/>
  <c r="N161" i="17"/>
  <c r="N1349" i="17"/>
  <c r="N1342" i="17"/>
  <c r="N1324" i="17"/>
  <c r="N1317" i="17"/>
  <c r="N1266" i="17"/>
  <c r="M1257" i="17"/>
  <c r="N1234" i="17"/>
  <c r="M1225" i="17"/>
  <c r="M1185" i="17"/>
  <c r="M1153" i="17"/>
  <c r="N1311" i="17"/>
  <c r="M1311" i="17"/>
  <c r="M1312" i="17"/>
  <c r="N1312" i="17"/>
  <c r="M1304" i="17"/>
  <c r="N1304" i="17"/>
  <c r="M1296" i="17"/>
  <c r="N1296" i="17"/>
  <c r="M1288" i="17"/>
  <c r="N1288" i="17"/>
  <c r="M1280" i="17"/>
  <c r="N1280" i="17"/>
  <c r="M1272" i="17"/>
  <c r="N1272" i="17"/>
  <c r="M1264" i="17"/>
  <c r="N1264" i="17"/>
  <c r="M1256" i="17"/>
  <c r="N1256" i="17"/>
  <c r="M1248" i="17"/>
  <c r="N1248" i="17"/>
  <c r="M1240" i="17"/>
  <c r="N1240" i="17"/>
  <c r="M1232" i="17"/>
  <c r="N1232" i="17"/>
  <c r="M1224" i="17"/>
  <c r="N1224" i="17"/>
  <c r="M1216" i="17"/>
  <c r="N1216" i="17"/>
  <c r="M1208" i="17"/>
  <c r="N1208" i="17"/>
  <c r="M1200" i="17"/>
  <c r="N1200" i="17"/>
  <c r="M1192" i="17"/>
  <c r="N1192" i="17"/>
  <c r="M1184" i="17"/>
  <c r="N1184" i="17"/>
  <c r="M1176" i="17"/>
  <c r="N1176" i="17"/>
  <c r="M1168" i="17"/>
  <c r="N1168" i="17"/>
  <c r="M1160" i="17"/>
  <c r="N1160" i="17"/>
  <c r="M1152" i="17"/>
  <c r="N1152" i="17"/>
  <c r="M1144" i="17"/>
  <c r="N1144" i="17"/>
  <c r="M1136" i="17"/>
  <c r="N1136" i="17"/>
  <c r="M1128" i="17"/>
  <c r="N1128" i="17"/>
  <c r="M1120" i="17"/>
  <c r="N1120" i="17"/>
  <c r="M1112" i="17"/>
  <c r="N1112" i="17"/>
  <c r="M1104" i="17"/>
  <c r="N1104" i="17"/>
  <c r="M1096" i="17"/>
  <c r="N1096" i="17"/>
  <c r="M1088" i="17"/>
  <c r="N1088" i="17"/>
  <c r="M1080" i="17"/>
  <c r="N1080" i="17"/>
  <c r="M1072" i="17"/>
  <c r="N1072" i="17"/>
  <c r="M1064" i="17"/>
  <c r="N1064" i="17"/>
  <c r="M1056" i="17"/>
  <c r="N1056" i="17"/>
  <c r="M1048" i="17"/>
  <c r="N1048" i="17"/>
  <c r="M1040" i="17"/>
  <c r="N1040" i="17"/>
  <c r="N1032" i="17"/>
  <c r="M1032" i="17"/>
  <c r="M1024" i="17"/>
  <c r="N1024" i="17"/>
  <c r="M1016" i="17"/>
  <c r="N1016" i="17"/>
  <c r="M1008" i="17"/>
  <c r="N1008" i="17"/>
  <c r="M1000" i="17"/>
  <c r="N1000" i="17"/>
  <c r="M992" i="17"/>
  <c r="N992" i="17"/>
  <c r="M984" i="17"/>
  <c r="N984" i="17"/>
  <c r="M976" i="17"/>
  <c r="N976" i="17"/>
  <c r="M968" i="17"/>
  <c r="N968" i="17"/>
  <c r="M960" i="17"/>
  <c r="N960" i="17"/>
  <c r="M952" i="17"/>
  <c r="N952" i="17"/>
  <c r="M944" i="17"/>
  <c r="N944" i="17"/>
  <c r="M936" i="17"/>
  <c r="N936" i="17"/>
  <c r="M928" i="17"/>
  <c r="N928" i="17"/>
  <c r="M920" i="17"/>
  <c r="N920" i="17"/>
  <c r="M912" i="17"/>
  <c r="N912" i="17"/>
  <c r="M904" i="17"/>
  <c r="N904" i="17"/>
  <c r="M896" i="17"/>
  <c r="N896" i="17"/>
  <c r="M888" i="17"/>
  <c r="N888" i="17"/>
  <c r="M880" i="17"/>
  <c r="N880" i="17"/>
  <c r="M872" i="17"/>
  <c r="N872" i="17"/>
  <c r="M864" i="17"/>
  <c r="N864" i="17"/>
  <c r="M856" i="17"/>
  <c r="N856" i="17"/>
  <c r="M848" i="17"/>
  <c r="N848" i="17"/>
  <c r="M840" i="17"/>
  <c r="N840" i="17"/>
  <c r="N832" i="17"/>
  <c r="M832" i="17"/>
  <c r="M824" i="17"/>
  <c r="N824" i="17"/>
  <c r="M816" i="17"/>
  <c r="N816" i="17"/>
  <c r="M808" i="17"/>
  <c r="N808" i="17"/>
  <c r="N800" i="17"/>
  <c r="M800" i="17"/>
  <c r="M792" i="17"/>
  <c r="N792" i="17"/>
  <c r="M784" i="17"/>
  <c r="N784" i="17"/>
  <c r="M776" i="17"/>
  <c r="N776" i="17"/>
  <c r="N768" i="17"/>
  <c r="M768" i="17"/>
  <c r="M760" i="17"/>
  <c r="N760" i="17"/>
  <c r="M752" i="17"/>
  <c r="N752" i="17"/>
  <c r="N744" i="17"/>
  <c r="M744" i="17"/>
  <c r="M736" i="17"/>
  <c r="N736" i="17"/>
  <c r="M728" i="17"/>
  <c r="N728" i="17"/>
  <c r="M720" i="17"/>
  <c r="N720" i="17"/>
  <c r="M712" i="17"/>
  <c r="N712" i="17"/>
  <c r="M704" i="17"/>
  <c r="N704" i="17"/>
  <c r="M696" i="17"/>
  <c r="N696" i="17"/>
  <c r="M688" i="17"/>
  <c r="N688" i="17"/>
  <c r="M680" i="17"/>
  <c r="N680" i="17"/>
  <c r="M672" i="17"/>
  <c r="N672" i="17"/>
  <c r="M664" i="17"/>
  <c r="N664" i="17"/>
  <c r="M656" i="17"/>
  <c r="N656" i="17"/>
  <c r="M648" i="17"/>
  <c r="N648" i="17"/>
  <c r="M640" i="17"/>
  <c r="N640" i="17"/>
  <c r="M632" i="17"/>
  <c r="N632" i="17"/>
  <c r="M624" i="17"/>
  <c r="N624" i="17"/>
  <c r="M616" i="17"/>
  <c r="N616" i="17"/>
  <c r="M608" i="17"/>
  <c r="N608" i="17"/>
  <c r="M600" i="17"/>
  <c r="N600" i="17"/>
  <c r="M592" i="17"/>
  <c r="N592" i="17"/>
  <c r="M584" i="17"/>
  <c r="N584" i="17"/>
  <c r="M576" i="17"/>
  <c r="N576" i="17"/>
  <c r="M568" i="17"/>
  <c r="N568" i="17"/>
  <c r="M560" i="17"/>
  <c r="N560" i="17"/>
  <c r="M552" i="17"/>
  <c r="N552" i="17"/>
  <c r="M544" i="17"/>
  <c r="N544" i="17"/>
  <c r="M536" i="17"/>
  <c r="N536" i="17"/>
  <c r="M528" i="17"/>
  <c r="N528" i="17"/>
  <c r="M520" i="17"/>
  <c r="N520" i="17"/>
  <c r="M512" i="17"/>
  <c r="N512" i="17"/>
  <c r="M504" i="17"/>
  <c r="N504" i="17"/>
  <c r="M496" i="17"/>
  <c r="N496" i="17"/>
  <c r="M488" i="17"/>
  <c r="N488" i="17"/>
  <c r="M480" i="17"/>
  <c r="N480" i="17"/>
  <c r="M472" i="17"/>
  <c r="N472" i="17"/>
  <c r="M464" i="17"/>
  <c r="N464" i="17"/>
  <c r="M456" i="17"/>
  <c r="N456" i="17"/>
  <c r="M448" i="17"/>
  <c r="N448" i="17"/>
  <c r="M440" i="17"/>
  <c r="N440" i="17"/>
  <c r="N432" i="17"/>
  <c r="M432" i="17"/>
  <c r="M424" i="17"/>
  <c r="N424" i="17"/>
  <c r="M416" i="17"/>
  <c r="N416" i="17"/>
  <c r="M408" i="17"/>
  <c r="N408" i="17"/>
  <c r="M400" i="17"/>
  <c r="N400" i="17"/>
  <c r="M392" i="17"/>
  <c r="N392" i="17"/>
  <c r="M384" i="17"/>
  <c r="N384" i="17"/>
  <c r="M376" i="17"/>
  <c r="N376" i="17"/>
  <c r="M368" i="17"/>
  <c r="N368" i="17"/>
  <c r="M360" i="17"/>
  <c r="N360" i="17"/>
  <c r="M352" i="17"/>
  <c r="N352" i="17"/>
  <c r="M344" i="17"/>
  <c r="N344" i="17"/>
  <c r="M336" i="17"/>
  <c r="N336" i="17"/>
  <c r="M328" i="17"/>
  <c r="N328" i="17"/>
  <c r="M320" i="17"/>
  <c r="N320" i="17"/>
  <c r="M312" i="17"/>
  <c r="N312" i="17"/>
  <c r="M304" i="17"/>
  <c r="N304" i="17"/>
  <c r="M296" i="17"/>
  <c r="N296" i="17"/>
  <c r="M288" i="17"/>
  <c r="N288" i="17"/>
  <c r="M280" i="17"/>
  <c r="N280" i="17"/>
  <c r="M272" i="17"/>
  <c r="N272" i="17"/>
  <c r="M264" i="17"/>
  <c r="N264" i="17"/>
  <c r="M256" i="17"/>
  <c r="N256" i="17"/>
  <c r="M248" i="17"/>
  <c r="N248" i="17"/>
  <c r="M240" i="17"/>
  <c r="N240" i="17"/>
  <c r="M232" i="17"/>
  <c r="N232" i="17"/>
  <c r="M224" i="17"/>
  <c r="N224" i="17"/>
  <c r="M200" i="17"/>
  <c r="N200" i="17"/>
  <c r="M176" i="17"/>
  <c r="N176" i="17"/>
  <c r="M152" i="17"/>
  <c r="N152" i="17"/>
  <c r="M128" i="17"/>
  <c r="N128" i="17"/>
  <c r="M104" i="17"/>
  <c r="N104" i="17"/>
  <c r="M80" i="17"/>
  <c r="N80" i="17"/>
  <c r="M56" i="17"/>
  <c r="N56" i="17"/>
  <c r="M32" i="17"/>
  <c r="N32" i="17"/>
  <c r="M8" i="17"/>
  <c r="N8" i="17"/>
  <c r="N1336" i="17"/>
  <c r="N1329" i="17"/>
  <c r="N1322" i="17"/>
  <c r="N1309" i="17"/>
  <c r="N1301" i="17"/>
  <c r="N1293" i="17"/>
  <c r="N1285" i="17"/>
  <c r="M1277" i="17"/>
  <c r="N1254" i="17"/>
  <c r="M1245" i="17"/>
  <c r="N1222" i="17"/>
  <c r="M1213" i="17"/>
  <c r="M1181" i="17"/>
  <c r="M1149" i="17"/>
  <c r="N1287" i="17"/>
  <c r="M1287" i="17"/>
  <c r="N1183" i="17"/>
  <c r="M1183" i="17"/>
  <c r="N1111" i="17"/>
  <c r="M1111" i="17"/>
  <c r="N1047" i="17"/>
  <c r="M1047" i="17"/>
  <c r="M991" i="17"/>
  <c r="N991" i="17"/>
  <c r="M951" i="17"/>
  <c r="N951" i="17"/>
  <c r="N911" i="17"/>
  <c r="M911" i="17"/>
  <c r="M855" i="17"/>
  <c r="N855" i="17"/>
  <c r="M847" i="17"/>
  <c r="N847" i="17"/>
  <c r="M839" i="17"/>
  <c r="N839" i="17"/>
  <c r="M807" i="17"/>
  <c r="N807" i="17"/>
  <c r="N791" i="17"/>
  <c r="M791" i="17"/>
  <c r="M783" i="17"/>
  <c r="N783" i="17"/>
  <c r="M775" i="17"/>
  <c r="N775" i="17"/>
  <c r="M767" i="17"/>
  <c r="N767" i="17"/>
  <c r="M735" i="17"/>
  <c r="N735" i="17"/>
  <c r="M719" i="17"/>
  <c r="N719" i="17"/>
  <c r="M711" i="17"/>
  <c r="N711" i="17"/>
  <c r="M703" i="17"/>
  <c r="N703" i="17"/>
  <c r="M695" i="17"/>
  <c r="N695" i="17"/>
  <c r="M687" i="17"/>
  <c r="N687" i="17"/>
  <c r="M679" i="17"/>
  <c r="N679" i="17"/>
  <c r="M671" i="17"/>
  <c r="N671" i="17"/>
  <c r="M663" i="17"/>
  <c r="N663" i="17"/>
  <c r="M655" i="17"/>
  <c r="N655" i="17"/>
  <c r="M647" i="17"/>
  <c r="N647" i="17"/>
  <c r="M631" i="17"/>
  <c r="N631" i="17"/>
  <c r="M623" i="17"/>
  <c r="N623" i="17"/>
  <c r="M615" i="17"/>
  <c r="N615" i="17"/>
  <c r="M607" i="17"/>
  <c r="N607" i="17"/>
  <c r="M599" i="17"/>
  <c r="N599" i="17"/>
  <c r="M591" i="17"/>
  <c r="N591" i="17"/>
  <c r="M559" i="17"/>
  <c r="N559" i="17"/>
  <c r="M551" i="17"/>
  <c r="N551" i="17"/>
  <c r="M543" i="17"/>
  <c r="N543" i="17"/>
  <c r="N535" i="17"/>
  <c r="M535" i="17"/>
  <c r="N527" i="17"/>
  <c r="M527" i="17"/>
  <c r="N519" i="17"/>
  <c r="M519" i="17"/>
  <c r="N511" i="17"/>
  <c r="M511" i="17"/>
  <c r="N503" i="17"/>
  <c r="M503" i="17"/>
  <c r="N495" i="17"/>
  <c r="M495" i="17"/>
  <c r="N487" i="17"/>
  <c r="M487" i="17"/>
  <c r="N479" i="17"/>
  <c r="M479" i="17"/>
  <c r="N471" i="17"/>
  <c r="M471" i="17"/>
  <c r="N463" i="17"/>
  <c r="M463" i="17"/>
  <c r="N455" i="17"/>
  <c r="M455" i="17"/>
  <c r="N447" i="17"/>
  <c r="M447" i="17"/>
  <c r="N439" i="17"/>
  <c r="M439" i="17"/>
  <c r="N431" i="17"/>
  <c r="M431" i="17"/>
  <c r="N423" i="17"/>
  <c r="M423" i="17"/>
  <c r="N415" i="17"/>
  <c r="M415" i="17"/>
  <c r="N407" i="17"/>
  <c r="M407" i="17"/>
  <c r="N399" i="17"/>
  <c r="M399" i="17"/>
  <c r="N391" i="17"/>
  <c r="M391" i="17"/>
  <c r="N383" i="17"/>
  <c r="M383" i="17"/>
  <c r="N375" i="17"/>
  <c r="M375" i="17"/>
  <c r="N367" i="17"/>
  <c r="M367" i="17"/>
  <c r="N359" i="17"/>
  <c r="M359" i="17"/>
  <c r="N351" i="17"/>
  <c r="M351" i="17"/>
  <c r="N343" i="17"/>
  <c r="M343" i="17"/>
  <c r="N335" i="17"/>
  <c r="M335" i="17"/>
  <c r="N327" i="17"/>
  <c r="M327" i="17"/>
  <c r="N319" i="17"/>
  <c r="M319" i="17"/>
  <c r="N311" i="17"/>
  <c r="M311" i="17"/>
  <c r="N303" i="17"/>
  <c r="M303" i="17"/>
  <c r="N295" i="17"/>
  <c r="M295" i="17"/>
  <c r="N287" i="17"/>
  <c r="M287" i="17"/>
  <c r="N279" i="17"/>
  <c r="M279" i="17"/>
  <c r="N271" i="17"/>
  <c r="M271" i="17"/>
  <c r="N263" i="17"/>
  <c r="M263" i="17"/>
  <c r="N255" i="17"/>
  <c r="M255" i="17"/>
  <c r="N247" i="17"/>
  <c r="M247" i="17"/>
  <c r="N239" i="17"/>
  <c r="M239" i="17"/>
  <c r="N231" i="17"/>
  <c r="M231" i="17"/>
  <c r="N223" i="17"/>
  <c r="M223" i="17"/>
  <c r="M215" i="17"/>
  <c r="N215" i="17"/>
  <c r="M191" i="17"/>
  <c r="N191" i="17"/>
  <c r="N1348" i="17"/>
  <c r="N1341" i="17"/>
  <c r="N1334" i="17"/>
  <c r="N1316" i="17"/>
  <c r="N1274" i="17"/>
  <c r="M1265" i="17"/>
  <c r="N1242" i="17"/>
  <c r="M1233" i="17"/>
  <c r="M1209" i="17"/>
  <c r="M1177" i="17"/>
  <c r="M1145" i="17"/>
  <c r="N1231" i="17"/>
  <c r="M1231" i="17"/>
  <c r="N1151" i="17"/>
  <c r="M1151" i="17"/>
  <c r="N1071" i="17"/>
  <c r="M1071" i="17"/>
  <c r="M983" i="17"/>
  <c r="N983" i="17"/>
  <c r="N895" i="17"/>
  <c r="M895" i="17"/>
  <c r="N823" i="17"/>
  <c r="M823" i="17"/>
  <c r="M759" i="17"/>
  <c r="N759" i="17"/>
  <c r="M583" i="17"/>
  <c r="N583" i="17"/>
  <c r="M1206" i="17"/>
  <c r="N1206" i="17"/>
  <c r="M1198" i="17"/>
  <c r="N1198" i="17"/>
  <c r="M1190" i="17"/>
  <c r="N1190" i="17"/>
  <c r="M1182" i="17"/>
  <c r="N1182" i="17"/>
  <c r="M1174" i="17"/>
  <c r="N1174" i="17"/>
  <c r="M1166" i="17"/>
  <c r="N1166" i="17"/>
  <c r="M1158" i="17"/>
  <c r="N1158" i="17"/>
  <c r="M1150" i="17"/>
  <c r="N1150" i="17"/>
  <c r="M1142" i="17"/>
  <c r="N1142" i="17"/>
  <c r="M1134" i="17"/>
  <c r="N1134" i="17"/>
  <c r="M1126" i="17"/>
  <c r="N1126" i="17"/>
  <c r="M1118" i="17"/>
  <c r="N1118" i="17"/>
  <c r="M1110" i="17"/>
  <c r="N1110" i="17"/>
  <c r="M1102" i="17"/>
  <c r="N1102" i="17"/>
  <c r="M1094" i="17"/>
  <c r="N1094" i="17"/>
  <c r="M1086" i="17"/>
  <c r="N1086" i="17"/>
  <c r="M1078" i="17"/>
  <c r="N1078" i="17"/>
  <c r="M1070" i="17"/>
  <c r="N1070" i="17"/>
  <c r="M1062" i="17"/>
  <c r="N1062" i="17"/>
  <c r="M1054" i="17"/>
  <c r="N1054" i="17"/>
  <c r="M1046" i="17"/>
  <c r="N1046" i="17"/>
  <c r="M1038" i="17"/>
  <c r="N1038" i="17"/>
  <c r="M1030" i="17"/>
  <c r="N1030" i="17"/>
  <c r="M1022" i="17"/>
  <c r="N1022" i="17"/>
  <c r="M1014" i="17"/>
  <c r="N1014" i="17"/>
  <c r="M1006" i="17"/>
  <c r="N1006" i="17"/>
  <c r="M998" i="17"/>
  <c r="N998" i="17"/>
  <c r="M990" i="17"/>
  <c r="N990" i="17"/>
  <c r="M982" i="17"/>
  <c r="N982" i="17"/>
  <c r="M974" i="17"/>
  <c r="N974" i="17"/>
  <c r="M966" i="17"/>
  <c r="N966" i="17"/>
  <c r="M958" i="17"/>
  <c r="N958" i="17"/>
  <c r="M950" i="17"/>
  <c r="N950" i="17"/>
  <c r="M942" i="17"/>
  <c r="N942" i="17"/>
  <c r="M934" i="17"/>
  <c r="N934" i="17"/>
  <c r="M926" i="17"/>
  <c r="N926" i="17"/>
  <c r="M918" i="17"/>
  <c r="N918" i="17"/>
  <c r="M910" i="17"/>
  <c r="N910" i="17"/>
  <c r="M902" i="17"/>
  <c r="N902" i="17"/>
  <c r="M894" i="17"/>
  <c r="N894" i="17"/>
  <c r="M886" i="17"/>
  <c r="N886" i="17"/>
  <c r="M878" i="17"/>
  <c r="N878" i="17"/>
  <c r="M870" i="17"/>
  <c r="N870" i="17"/>
  <c r="M862" i="17"/>
  <c r="N862" i="17"/>
  <c r="M854" i="17"/>
  <c r="N854" i="17"/>
  <c r="M846" i="17"/>
  <c r="N846" i="17"/>
  <c r="N838" i="17"/>
  <c r="M838" i="17"/>
  <c r="N830" i="17"/>
  <c r="M830" i="17"/>
  <c r="N822" i="17"/>
  <c r="M822" i="17"/>
  <c r="N814" i="17"/>
  <c r="M814" i="17"/>
  <c r="N806" i="17"/>
  <c r="M806" i="17"/>
  <c r="N798" i="17"/>
  <c r="M798" i="17"/>
  <c r="N790" i="17"/>
  <c r="M790" i="17"/>
  <c r="N782" i="17"/>
  <c r="M782" i="17"/>
  <c r="N774" i="17"/>
  <c r="M774" i="17"/>
  <c r="N766" i="17"/>
  <c r="M766" i="17"/>
  <c r="N758" i="17"/>
  <c r="M758" i="17"/>
  <c r="N750" i="17"/>
  <c r="M750" i="17"/>
  <c r="N742" i="17"/>
  <c r="M742" i="17"/>
  <c r="N734" i="17"/>
  <c r="M734" i="17"/>
  <c r="N726" i="17"/>
  <c r="M726" i="17"/>
  <c r="N718" i="17"/>
  <c r="M718" i="17"/>
  <c r="N710" i="17"/>
  <c r="M710" i="17"/>
  <c r="N702" i="17"/>
  <c r="M702" i="17"/>
  <c r="N694" i="17"/>
  <c r="M694" i="17"/>
  <c r="N686" i="17"/>
  <c r="M686" i="17"/>
  <c r="N678" i="17"/>
  <c r="M678" i="17"/>
  <c r="N670" i="17"/>
  <c r="M670" i="17"/>
  <c r="N662" i="17"/>
  <c r="M662" i="17"/>
  <c r="N654" i="17"/>
  <c r="M654" i="17"/>
  <c r="N646" i="17"/>
  <c r="M646" i="17"/>
  <c r="N638" i="17"/>
  <c r="M638" i="17"/>
  <c r="N630" i="17"/>
  <c r="M630" i="17"/>
  <c r="M622" i="17"/>
  <c r="N622" i="17"/>
  <c r="M614" i="17"/>
  <c r="N614" i="17"/>
  <c r="M606" i="17"/>
  <c r="N606" i="17"/>
  <c r="M598" i="17"/>
  <c r="N598" i="17"/>
  <c r="M590" i="17"/>
  <c r="N590" i="17"/>
  <c r="M582" i="17"/>
  <c r="N582" i="17"/>
  <c r="M574" i="17"/>
  <c r="N574" i="17"/>
  <c r="M566" i="17"/>
  <c r="N566" i="17"/>
  <c r="M558" i="17"/>
  <c r="N558" i="17"/>
  <c r="M550" i="17"/>
  <c r="N550" i="17"/>
  <c r="M542" i="17"/>
  <c r="N542" i="17"/>
  <c r="N534" i="17"/>
  <c r="M534" i="17"/>
  <c r="N526" i="17"/>
  <c r="M526" i="17"/>
  <c r="M518" i="17"/>
  <c r="N518" i="17"/>
  <c r="M510" i="17"/>
  <c r="N510" i="17"/>
  <c r="M502" i="17"/>
  <c r="N502" i="17"/>
  <c r="M494" i="17"/>
  <c r="N494" i="17"/>
  <c r="M486" i="17"/>
  <c r="N486" i="17"/>
  <c r="M478" i="17"/>
  <c r="N478" i="17"/>
  <c r="M470" i="17"/>
  <c r="N470" i="17"/>
  <c r="M462" i="17"/>
  <c r="N462" i="17"/>
  <c r="M454" i="17"/>
  <c r="N454" i="17"/>
  <c r="M446" i="17"/>
  <c r="N446" i="17"/>
  <c r="M438" i="17"/>
  <c r="N438" i="17"/>
  <c r="M430" i="17"/>
  <c r="N430" i="17"/>
  <c r="M422" i="17"/>
  <c r="N422" i="17"/>
  <c r="M414" i="17"/>
  <c r="N414" i="17"/>
  <c r="M406" i="17"/>
  <c r="N406" i="17"/>
  <c r="M398" i="17"/>
  <c r="N398" i="17"/>
  <c r="M390" i="17"/>
  <c r="N390" i="17"/>
  <c r="M382" i="17"/>
  <c r="N382" i="17"/>
  <c r="M374" i="17"/>
  <c r="N374" i="17"/>
  <c r="M366" i="17"/>
  <c r="N366" i="17"/>
  <c r="M358" i="17"/>
  <c r="N358" i="17"/>
  <c r="M350" i="17"/>
  <c r="N350" i="17"/>
  <c r="M342" i="17"/>
  <c r="N342" i="17"/>
  <c r="M334" i="17"/>
  <c r="N334" i="17"/>
  <c r="M326" i="17"/>
  <c r="N326" i="17"/>
  <c r="M318" i="17"/>
  <c r="N318" i="17"/>
  <c r="M310" i="17"/>
  <c r="N310" i="17"/>
  <c r="M302" i="17"/>
  <c r="N302" i="17"/>
  <c r="M294" i="17"/>
  <c r="N294" i="17"/>
  <c r="M286" i="17"/>
  <c r="N286" i="17"/>
  <c r="M278" i="17"/>
  <c r="N278" i="17"/>
  <c r="M270" i="17"/>
  <c r="N270" i="17"/>
  <c r="M262" i="17"/>
  <c r="N262" i="17"/>
  <c r="M254" i="17"/>
  <c r="N254" i="17"/>
  <c r="M246" i="17"/>
  <c r="N246" i="17"/>
  <c r="M238" i="17"/>
  <c r="N238" i="17"/>
  <c r="M230" i="17"/>
  <c r="N230" i="17"/>
  <c r="M222" i="17"/>
  <c r="N222" i="17"/>
  <c r="M206" i="17"/>
  <c r="N206" i="17"/>
  <c r="M182" i="17"/>
  <c r="N182" i="17"/>
  <c r="M158" i="17"/>
  <c r="N158" i="17"/>
  <c r="M134" i="17"/>
  <c r="N134" i="17"/>
  <c r="M110" i="17"/>
  <c r="N110" i="17"/>
  <c r="M86" i="17"/>
  <c r="N86" i="17"/>
  <c r="M62" i="17"/>
  <c r="N62" i="17"/>
  <c r="M38" i="17"/>
  <c r="N38" i="17"/>
  <c r="M14" i="17"/>
  <c r="N14" i="17"/>
  <c r="N1346" i="17"/>
  <c r="N1328" i="17"/>
  <c r="N1321" i="17"/>
  <c r="N1314" i="17"/>
  <c r="N1306" i="17"/>
  <c r="N1298" i="17"/>
  <c r="N1290" i="17"/>
  <c r="N1282" i="17"/>
  <c r="N1262" i="17"/>
  <c r="M1253" i="17"/>
  <c r="N1230" i="17"/>
  <c r="M1221" i="17"/>
  <c r="M1205" i="17"/>
  <c r="M1173" i="17"/>
  <c r="M1141" i="17"/>
  <c r="N1263" i="17"/>
  <c r="M1263" i="17"/>
  <c r="N1191" i="17"/>
  <c r="M1191" i="17"/>
  <c r="N1143" i="17"/>
  <c r="M1143" i="17"/>
  <c r="N1095" i="17"/>
  <c r="M1095" i="17"/>
  <c r="M1039" i="17"/>
  <c r="N1039" i="17"/>
  <c r="M1007" i="17"/>
  <c r="N1007" i="17"/>
  <c r="N943" i="17"/>
  <c r="M943" i="17"/>
  <c r="N927" i="17"/>
  <c r="M927" i="17"/>
  <c r="N863" i="17"/>
  <c r="M863" i="17"/>
  <c r="M799" i="17"/>
  <c r="N799" i="17"/>
  <c r="M743" i="17"/>
  <c r="N743" i="17"/>
  <c r="M567" i="17"/>
  <c r="N567" i="17"/>
  <c r="M1125" i="17"/>
  <c r="N1125" i="17"/>
  <c r="M1117" i="17"/>
  <c r="N1117" i="17"/>
  <c r="M1109" i="17"/>
  <c r="N1109" i="17"/>
  <c r="M1101" i="17"/>
  <c r="N1101" i="17"/>
  <c r="M1093" i="17"/>
  <c r="N1093" i="17"/>
  <c r="M1085" i="17"/>
  <c r="N1085" i="17"/>
  <c r="M1077" i="17"/>
  <c r="N1077" i="17"/>
  <c r="M1069" i="17"/>
  <c r="N1069" i="17"/>
  <c r="M1061" i="17"/>
  <c r="N1061" i="17"/>
  <c r="M1053" i="17"/>
  <c r="N1053" i="17"/>
  <c r="N1045" i="17"/>
  <c r="M1045" i="17"/>
  <c r="N1037" i="17"/>
  <c r="M1037" i="17"/>
  <c r="N1029" i="17"/>
  <c r="M1029" i="17"/>
  <c r="N1021" i="17"/>
  <c r="M1021" i="17"/>
  <c r="N1013" i="17"/>
  <c r="M1013" i="17"/>
  <c r="N1005" i="17"/>
  <c r="M1005" i="17"/>
  <c r="N997" i="17"/>
  <c r="M997" i="17"/>
  <c r="N989" i="17"/>
  <c r="M989" i="17"/>
  <c r="N981" i="17"/>
  <c r="M981" i="17"/>
  <c r="N973" i="17"/>
  <c r="M973" i="17"/>
  <c r="N965" i="17"/>
  <c r="M965" i="17"/>
  <c r="N957" i="17"/>
  <c r="M957" i="17"/>
  <c r="N949" i="17"/>
  <c r="M949" i="17"/>
  <c r="N941" i="17"/>
  <c r="M941" i="17"/>
  <c r="N933" i="17"/>
  <c r="M933" i="17"/>
  <c r="N925" i="17"/>
  <c r="M925" i="17"/>
  <c r="N917" i="17"/>
  <c r="M917" i="17"/>
  <c r="N909" i="17"/>
  <c r="M909" i="17"/>
  <c r="N901" i="17"/>
  <c r="M901" i="17"/>
  <c r="N893" i="17"/>
  <c r="M893" i="17"/>
  <c r="N885" i="17"/>
  <c r="M885" i="17"/>
  <c r="N877" i="17"/>
  <c r="M877" i="17"/>
  <c r="N869" i="17"/>
  <c r="M869" i="17"/>
  <c r="N861" i="17"/>
  <c r="M861" i="17"/>
  <c r="N853" i="17"/>
  <c r="M853" i="17"/>
  <c r="N845" i="17"/>
  <c r="M845" i="17"/>
  <c r="M837" i="17"/>
  <c r="N837" i="17"/>
  <c r="M829" i="17"/>
  <c r="N829" i="17"/>
  <c r="M821" i="17"/>
  <c r="N821" i="17"/>
  <c r="M813" i="17"/>
  <c r="N813" i="17"/>
  <c r="M805" i="17"/>
  <c r="N805" i="17"/>
  <c r="M797" i="17"/>
  <c r="N797" i="17"/>
  <c r="M789" i="17"/>
  <c r="N789" i="17"/>
  <c r="M781" i="17"/>
  <c r="N781" i="17"/>
  <c r="M773" i="17"/>
  <c r="N773" i="17"/>
  <c r="M765" i="17"/>
  <c r="N765" i="17"/>
  <c r="M757" i="17"/>
  <c r="N757" i="17"/>
  <c r="M749" i="17"/>
  <c r="N749" i="17"/>
  <c r="M741" i="17"/>
  <c r="N741" i="17"/>
  <c r="M733" i="17"/>
  <c r="N733" i="17"/>
  <c r="N725" i="17"/>
  <c r="M725" i="17"/>
  <c r="N717" i="17"/>
  <c r="M717" i="17"/>
  <c r="N709" i="17"/>
  <c r="M709" i="17"/>
  <c r="N701" i="17"/>
  <c r="M701" i="17"/>
  <c r="N693" i="17"/>
  <c r="M693" i="17"/>
  <c r="N685" i="17"/>
  <c r="M685" i="17"/>
  <c r="N677" i="17"/>
  <c r="M677" i="17"/>
  <c r="N669" i="17"/>
  <c r="M669" i="17"/>
  <c r="N661" i="17"/>
  <c r="M661" i="17"/>
  <c r="N653" i="17"/>
  <c r="M653" i="17"/>
  <c r="N645" i="17"/>
  <c r="M645" i="17"/>
  <c r="N637" i="17"/>
  <c r="M637" i="17"/>
  <c r="N629" i="17"/>
  <c r="M629" i="17"/>
  <c r="M621" i="17"/>
  <c r="N621" i="17"/>
  <c r="M613" i="17"/>
  <c r="N613" i="17"/>
  <c r="M605" i="17"/>
  <c r="N605" i="17"/>
  <c r="M597" i="17"/>
  <c r="N597" i="17"/>
  <c r="M589" i="17"/>
  <c r="N589" i="17"/>
  <c r="M581" i="17"/>
  <c r="N581" i="17"/>
  <c r="M573" i="17"/>
  <c r="N573" i="17"/>
  <c r="M565" i="17"/>
  <c r="N565" i="17"/>
  <c r="M557" i="17"/>
  <c r="N557" i="17"/>
  <c r="M549" i="17"/>
  <c r="N549" i="17"/>
  <c r="M541" i="17"/>
  <c r="N541" i="17"/>
  <c r="M533" i="17"/>
  <c r="N533" i="17"/>
  <c r="M525" i="17"/>
  <c r="N525" i="17"/>
  <c r="M517" i="17"/>
  <c r="N517" i="17"/>
  <c r="M509" i="17"/>
  <c r="N509" i="17"/>
  <c r="M501" i="17"/>
  <c r="N501" i="17"/>
  <c r="N493" i="17"/>
  <c r="M493" i="17"/>
  <c r="M485" i="17"/>
  <c r="N485" i="17"/>
  <c r="M477" i="17"/>
  <c r="N477" i="17"/>
  <c r="M469" i="17"/>
  <c r="N469" i="17"/>
  <c r="N461" i="17"/>
  <c r="M461" i="17"/>
  <c r="M453" i="17"/>
  <c r="N453" i="17"/>
  <c r="M445" i="17"/>
  <c r="N445" i="17"/>
  <c r="M437" i="17"/>
  <c r="N437" i="17"/>
  <c r="M429" i="17"/>
  <c r="N429" i="17"/>
  <c r="M421" i="17"/>
  <c r="N421" i="17"/>
  <c r="M413" i="17"/>
  <c r="N413" i="17"/>
  <c r="N405" i="17"/>
  <c r="M405" i="17"/>
  <c r="M397" i="17"/>
  <c r="N397" i="17"/>
  <c r="M389" i="17"/>
  <c r="N389" i="17"/>
  <c r="M381" i="17"/>
  <c r="N381" i="17"/>
  <c r="M373" i="17"/>
  <c r="N373" i="17"/>
  <c r="M365" i="17"/>
  <c r="N365" i="17"/>
  <c r="M357" i="17"/>
  <c r="N357" i="17"/>
  <c r="M349" i="17"/>
  <c r="N349" i="17"/>
  <c r="M341" i="17"/>
  <c r="N341" i="17"/>
  <c r="M333" i="17"/>
  <c r="N333" i="17"/>
  <c r="M325" i="17"/>
  <c r="N325" i="17"/>
  <c r="M317" i="17"/>
  <c r="N317" i="17"/>
  <c r="M309" i="17"/>
  <c r="N309" i="17"/>
  <c r="M301" i="17"/>
  <c r="N301" i="17"/>
  <c r="M293" i="17"/>
  <c r="N293" i="17"/>
  <c r="M285" i="17"/>
  <c r="N285" i="17"/>
  <c r="M277" i="17"/>
  <c r="N277" i="17"/>
  <c r="M269" i="17"/>
  <c r="N269" i="17"/>
  <c r="M261" i="17"/>
  <c r="N261" i="17"/>
  <c r="M253" i="17"/>
  <c r="N253" i="17"/>
  <c r="M245" i="17"/>
  <c r="N245" i="17"/>
  <c r="M237" i="17"/>
  <c r="N237" i="17"/>
  <c r="M229" i="17"/>
  <c r="N229" i="17"/>
  <c r="M221" i="17"/>
  <c r="N221" i="17"/>
  <c r="M197" i="17"/>
  <c r="N197" i="17"/>
  <c r="M173" i="17"/>
  <c r="N173" i="17"/>
  <c r="N1340" i="17"/>
  <c r="N1333" i="17"/>
  <c r="N1326" i="17"/>
  <c r="M1273" i="17"/>
  <c r="N1250" i="17"/>
  <c r="M1241" i="17"/>
  <c r="N1218" i="17"/>
  <c r="M1201" i="17"/>
  <c r="M1169" i="17"/>
  <c r="M1137" i="17"/>
  <c r="N1343" i="17"/>
  <c r="M1343" i="17"/>
  <c r="N1303" i="17"/>
  <c r="M1303" i="17"/>
  <c r="N1295" i="17"/>
  <c r="M1295" i="17"/>
  <c r="N1279" i="17"/>
  <c r="M1279" i="17"/>
  <c r="N1271" i="17"/>
  <c r="M1271" i="17"/>
  <c r="N1255" i="17"/>
  <c r="M1255" i="17"/>
  <c r="N1247" i="17"/>
  <c r="M1247" i="17"/>
  <c r="N1239" i="17"/>
  <c r="M1239" i="17"/>
  <c r="N1199" i="17"/>
  <c r="M1199" i="17"/>
  <c r="N1175" i="17"/>
  <c r="M1175" i="17"/>
  <c r="N1159" i="17"/>
  <c r="M1159" i="17"/>
  <c r="N1127" i="17"/>
  <c r="M1127" i="17"/>
  <c r="N1087" i="17"/>
  <c r="M1087" i="17"/>
  <c r="N1055" i="17"/>
  <c r="M1055" i="17"/>
  <c r="M1031" i="17"/>
  <c r="N1031" i="17"/>
  <c r="M999" i="17"/>
  <c r="N999" i="17"/>
  <c r="M975" i="17"/>
  <c r="N975" i="17"/>
  <c r="N935" i="17"/>
  <c r="M935" i="17"/>
  <c r="N919" i="17"/>
  <c r="M919" i="17"/>
  <c r="N879" i="17"/>
  <c r="M879" i="17"/>
  <c r="M815" i="17"/>
  <c r="N815" i="17"/>
  <c r="M751" i="17"/>
  <c r="N751" i="17"/>
  <c r="M575" i="17"/>
  <c r="N575" i="17"/>
  <c r="M1308" i="17"/>
  <c r="N1308" i="17"/>
  <c r="M1300" i="17"/>
  <c r="N1300" i="17"/>
  <c r="M1292" i="17"/>
  <c r="N1292" i="17"/>
  <c r="M1284" i="17"/>
  <c r="N1284" i="17"/>
  <c r="M1276" i="17"/>
  <c r="N1276" i="17"/>
  <c r="M1268" i="17"/>
  <c r="N1268" i="17"/>
  <c r="M1260" i="17"/>
  <c r="N1260" i="17"/>
  <c r="M1252" i="17"/>
  <c r="N1252" i="17"/>
  <c r="M1244" i="17"/>
  <c r="N1244" i="17"/>
  <c r="M1236" i="17"/>
  <c r="N1236" i="17"/>
  <c r="M1228" i="17"/>
  <c r="N1228" i="17"/>
  <c r="M1220" i="17"/>
  <c r="N1220" i="17"/>
  <c r="M1212" i="17"/>
  <c r="N1212" i="17"/>
  <c r="M1204" i="17"/>
  <c r="N1204" i="17"/>
  <c r="M1196" i="17"/>
  <c r="N1196" i="17"/>
  <c r="M1188" i="17"/>
  <c r="N1188" i="17"/>
  <c r="M1180" i="17"/>
  <c r="N1180" i="17"/>
  <c r="M1172" i="17"/>
  <c r="N1172" i="17"/>
  <c r="M1164" i="17"/>
  <c r="N1164" i="17"/>
  <c r="M1156" i="17"/>
  <c r="N1156" i="17"/>
  <c r="M1148" i="17"/>
  <c r="N1148" i="17"/>
  <c r="M1140" i="17"/>
  <c r="N1140" i="17"/>
  <c r="M1132" i="17"/>
  <c r="N1132" i="17"/>
  <c r="M1124" i="17"/>
  <c r="N1124" i="17"/>
  <c r="M1116" i="17"/>
  <c r="N1116" i="17"/>
  <c r="M1108" i="17"/>
  <c r="N1108" i="17"/>
  <c r="M1100" i="17"/>
  <c r="N1100" i="17"/>
  <c r="M1092" i="17"/>
  <c r="N1092" i="17"/>
  <c r="M1084" i="17"/>
  <c r="N1084" i="17"/>
  <c r="M1076" i="17"/>
  <c r="N1076" i="17"/>
  <c r="M1068" i="17"/>
  <c r="N1068" i="17"/>
  <c r="M1060" i="17"/>
  <c r="N1060" i="17"/>
  <c r="M1052" i="17"/>
  <c r="N1052" i="17"/>
  <c r="M1044" i="17"/>
  <c r="N1044" i="17"/>
  <c r="M1036" i="17"/>
  <c r="N1036" i="17"/>
  <c r="M1028" i="17"/>
  <c r="N1028" i="17"/>
  <c r="M1020" i="17"/>
  <c r="N1020" i="17"/>
  <c r="M1012" i="17"/>
  <c r="N1012" i="17"/>
  <c r="M1004" i="17"/>
  <c r="N1004" i="17"/>
  <c r="M996" i="17"/>
  <c r="N996" i="17"/>
  <c r="M988" i="17"/>
  <c r="N988" i="17"/>
  <c r="M980" i="17"/>
  <c r="N980" i="17"/>
  <c r="M972" i="17"/>
  <c r="N972" i="17"/>
  <c r="M964" i="17"/>
  <c r="N964" i="17"/>
  <c r="M956" i="17"/>
  <c r="N956" i="17"/>
  <c r="M948" i="17"/>
  <c r="N948" i="17"/>
  <c r="M940" i="17"/>
  <c r="N940" i="17"/>
  <c r="M932" i="17"/>
  <c r="N932" i="17"/>
  <c r="M924" i="17"/>
  <c r="N924" i="17"/>
  <c r="M916" i="17"/>
  <c r="N916" i="17"/>
  <c r="M908" i="17"/>
  <c r="N908" i="17"/>
  <c r="M900" i="17"/>
  <c r="N900" i="17"/>
  <c r="M892" i="17"/>
  <c r="N892" i="17"/>
  <c r="M884" i="17"/>
  <c r="N884" i="17"/>
  <c r="M876" i="17"/>
  <c r="N876" i="17"/>
  <c r="M868" i="17"/>
  <c r="N868" i="17"/>
  <c r="M860" i="17"/>
  <c r="N860" i="17"/>
  <c r="M852" i="17"/>
  <c r="N852" i="17"/>
  <c r="M844" i="17"/>
  <c r="N844" i="17"/>
  <c r="M836" i="17"/>
  <c r="N836" i="17"/>
  <c r="M828" i="17"/>
  <c r="N828" i="17"/>
  <c r="M820" i="17"/>
  <c r="N820" i="17"/>
  <c r="M812" i="17"/>
  <c r="N812" i="17"/>
  <c r="M804" i="17"/>
  <c r="N804" i="17"/>
  <c r="M796" i="17"/>
  <c r="N796" i="17"/>
  <c r="M788" i="17"/>
  <c r="N788" i="17"/>
  <c r="M780" i="17"/>
  <c r="N780" i="17"/>
  <c r="M772" i="17"/>
  <c r="N772" i="17"/>
  <c r="M764" i="17"/>
  <c r="N764" i="17"/>
  <c r="M756" i="17"/>
  <c r="N756" i="17"/>
  <c r="M748" i="17"/>
  <c r="N748" i="17"/>
  <c r="M740" i="17"/>
  <c r="N740" i="17"/>
  <c r="M732" i="17"/>
  <c r="N732" i="17"/>
  <c r="N724" i="17"/>
  <c r="M724" i="17"/>
  <c r="M716" i="17"/>
  <c r="N716" i="17"/>
  <c r="M708" i="17"/>
  <c r="N708" i="17"/>
  <c r="M700" i="17"/>
  <c r="N700" i="17"/>
  <c r="M692" i="17"/>
  <c r="N692" i="17"/>
  <c r="M684" i="17"/>
  <c r="N684" i="17"/>
  <c r="M676" i="17"/>
  <c r="N676" i="17"/>
  <c r="M668" i="17"/>
  <c r="N668" i="17"/>
  <c r="M660" i="17"/>
  <c r="N660" i="17"/>
  <c r="M652" i="17"/>
  <c r="N652" i="17"/>
  <c r="M644" i="17"/>
  <c r="N644" i="17"/>
  <c r="M636" i="17"/>
  <c r="N636" i="17"/>
  <c r="M628" i="17"/>
  <c r="N628" i="17"/>
  <c r="M620" i="17"/>
  <c r="N620" i="17"/>
  <c r="M612" i="17"/>
  <c r="N612" i="17"/>
  <c r="M604" i="17"/>
  <c r="N604" i="17"/>
  <c r="M596" i="17"/>
  <c r="N596" i="17"/>
  <c r="M588" i="17"/>
  <c r="N588" i="17"/>
  <c r="M580" i="17"/>
  <c r="N580" i="17"/>
  <c r="M572" i="17"/>
  <c r="N572" i="17"/>
  <c r="M564" i="17"/>
  <c r="N564" i="17"/>
  <c r="M556" i="17"/>
  <c r="N556" i="17"/>
  <c r="M548" i="17"/>
  <c r="N548" i="17"/>
  <c r="M540" i="17"/>
  <c r="N540" i="17"/>
  <c r="M532" i="17"/>
  <c r="N532" i="17"/>
  <c r="M524" i="17"/>
  <c r="N524" i="17"/>
  <c r="M516" i="17"/>
  <c r="N516" i="17"/>
  <c r="M508" i="17"/>
  <c r="N508" i="17"/>
  <c r="N500" i="17"/>
  <c r="M500" i="17"/>
  <c r="M492" i="17"/>
  <c r="N492" i="17"/>
  <c r="M484" i="17"/>
  <c r="N484" i="17"/>
  <c r="M476" i="17"/>
  <c r="N476" i="17"/>
  <c r="N468" i="17"/>
  <c r="M468" i="17"/>
  <c r="M460" i="17"/>
  <c r="N460" i="17"/>
  <c r="M452" i="17"/>
  <c r="N452" i="17"/>
  <c r="M444" i="17"/>
  <c r="N444" i="17"/>
  <c r="N436" i="17"/>
  <c r="M436" i="17"/>
  <c r="M428" i="17"/>
  <c r="N428" i="17"/>
  <c r="M420" i="17"/>
  <c r="N420" i="17"/>
  <c r="M412" i="17"/>
  <c r="N412" i="17"/>
  <c r="M404" i="17"/>
  <c r="N404" i="17"/>
  <c r="M396" i="17"/>
  <c r="N396" i="17"/>
  <c r="M388" i="17"/>
  <c r="N388" i="17"/>
  <c r="M380" i="17"/>
  <c r="N380" i="17"/>
  <c r="M372" i="17"/>
  <c r="N372" i="17"/>
  <c r="M364" i="17"/>
  <c r="N364" i="17"/>
  <c r="M356" i="17"/>
  <c r="N356" i="17"/>
  <c r="M348" i="17"/>
  <c r="N348" i="17"/>
  <c r="M340" i="17"/>
  <c r="N340" i="17"/>
  <c r="M332" i="17"/>
  <c r="N332" i="17"/>
  <c r="M324" i="17"/>
  <c r="N324" i="17"/>
  <c r="M316" i="17"/>
  <c r="N316" i="17"/>
  <c r="M308" i="17"/>
  <c r="N308" i="17"/>
  <c r="M300" i="17"/>
  <c r="N300" i="17"/>
  <c r="M292" i="17"/>
  <c r="N292" i="17"/>
  <c r="M284" i="17"/>
  <c r="N284" i="17"/>
  <c r="M276" i="17"/>
  <c r="N276" i="17"/>
  <c r="M268" i="17"/>
  <c r="N268" i="17"/>
  <c r="M260" i="17"/>
  <c r="N260" i="17"/>
  <c r="M252" i="17"/>
  <c r="N252" i="17"/>
  <c r="M244" i="17"/>
  <c r="N244" i="17"/>
  <c r="M236" i="17"/>
  <c r="N236" i="17"/>
  <c r="M228" i="17"/>
  <c r="N228" i="17"/>
  <c r="M220" i="17"/>
  <c r="N220" i="17"/>
  <c r="M212" i="17"/>
  <c r="N212" i="17"/>
  <c r="M188" i="17"/>
  <c r="N188" i="17"/>
  <c r="M164" i="17"/>
  <c r="N164" i="17"/>
  <c r="M140" i="17"/>
  <c r="N140" i="17"/>
  <c r="M116" i="17"/>
  <c r="N116" i="17"/>
  <c r="M92" i="17"/>
  <c r="N92" i="17"/>
  <c r="M68" i="17"/>
  <c r="N68" i="17"/>
  <c r="M44" i="17"/>
  <c r="N44" i="17"/>
  <c r="M20" i="17"/>
  <c r="N20" i="17"/>
  <c r="N1320" i="17"/>
  <c r="M1261" i="17"/>
  <c r="M1229" i="17"/>
  <c r="M1197" i="17"/>
  <c r="M1165" i="17"/>
  <c r="M1133" i="17"/>
  <c r="N155" i="17"/>
  <c r="M155" i="17"/>
  <c r="M149" i="17"/>
  <c r="N149" i="17"/>
  <c r="M143" i="17"/>
  <c r="N143" i="17"/>
  <c r="N137" i="17"/>
  <c r="M137" i="17"/>
  <c r="M131" i="17"/>
  <c r="N131" i="17"/>
  <c r="N125" i="17"/>
  <c r="M125" i="17"/>
  <c r="N119" i="17"/>
  <c r="M119" i="17"/>
  <c r="N113" i="17"/>
  <c r="M113" i="17"/>
  <c r="N107" i="17"/>
  <c r="M107" i="17"/>
  <c r="N101" i="17"/>
  <c r="M101" i="17"/>
  <c r="N95" i="17"/>
  <c r="M95" i="17"/>
  <c r="M89" i="17"/>
  <c r="N89" i="17"/>
  <c r="M83" i="17"/>
  <c r="N83" i="17"/>
  <c r="N77" i="17"/>
  <c r="M77" i="17"/>
  <c r="N71" i="17"/>
  <c r="M71" i="17"/>
  <c r="N65" i="17"/>
  <c r="M65" i="17"/>
  <c r="N59" i="17"/>
  <c r="M59" i="17"/>
  <c r="M53" i="17"/>
  <c r="N53" i="17"/>
  <c r="M47" i="17"/>
  <c r="N47" i="17"/>
  <c r="N41" i="17"/>
  <c r="M41" i="17"/>
  <c r="N35" i="17"/>
  <c r="M35" i="17"/>
  <c r="N29" i="17"/>
  <c r="M29" i="17"/>
  <c r="N23" i="17"/>
  <c r="M23" i="17"/>
  <c r="N17" i="17"/>
  <c r="M17" i="17"/>
  <c r="N11" i="17"/>
  <c r="M11" i="17"/>
  <c r="M5" i="17"/>
  <c r="N5" i="17"/>
  <c r="N203" i="17"/>
  <c r="N185" i="17"/>
  <c r="N167" i="17"/>
  <c r="N216" i="17"/>
  <c r="N213" i="17"/>
  <c r="N210" i="17"/>
  <c r="N207" i="17"/>
  <c r="N204" i="17"/>
  <c r="N201" i="17"/>
  <c r="N198" i="17"/>
  <c r="N195" i="17"/>
  <c r="N192" i="17"/>
  <c r="N189" i="17"/>
  <c r="N186" i="17"/>
  <c r="N183" i="17"/>
  <c r="N180" i="17"/>
  <c r="N177" i="17"/>
  <c r="N174" i="17"/>
  <c r="N171" i="17"/>
  <c r="N168" i="17"/>
  <c r="N165" i="17"/>
  <c r="N162" i="17"/>
  <c r="N159" i="17"/>
  <c r="N156" i="17"/>
  <c r="N153" i="17"/>
  <c r="N150" i="17"/>
  <c r="N147" i="17"/>
  <c r="N144" i="17"/>
  <c r="N141" i="17"/>
  <c r="N138" i="17"/>
  <c r="N135" i="17"/>
  <c r="N132" i="17"/>
  <c r="N129" i="17"/>
  <c r="N126" i="17"/>
  <c r="N123" i="17"/>
  <c r="N120" i="17"/>
  <c r="N117" i="17"/>
  <c r="N114" i="17"/>
  <c r="N111" i="17"/>
  <c r="N108" i="17"/>
  <c r="N105" i="17"/>
  <c r="N102" i="17"/>
  <c r="N99" i="17"/>
  <c r="N96" i="17"/>
  <c r="N93" i="17"/>
  <c r="N90" i="17"/>
  <c r="N87" i="17"/>
  <c r="N84" i="17"/>
  <c r="N81" i="17"/>
  <c r="N78" i="17"/>
  <c r="N75" i="17"/>
  <c r="N72" i="17"/>
  <c r="N69" i="17"/>
  <c r="N66" i="17"/>
  <c r="N63" i="17"/>
  <c r="N60" i="17"/>
  <c r="N57" i="17"/>
  <c r="N54" i="17"/>
  <c r="N51" i="17"/>
  <c r="N48" i="17"/>
  <c r="N45" i="17"/>
  <c r="N42" i="17"/>
  <c r="N39" i="17"/>
  <c r="N36" i="17"/>
  <c r="N33" i="17"/>
  <c r="N30" i="17"/>
  <c r="N27" i="17"/>
  <c r="N24" i="17"/>
  <c r="N21" i="17"/>
  <c r="N18" i="17"/>
  <c r="N15" i="17"/>
  <c r="N12" i="17"/>
  <c r="N9" i="17"/>
  <c r="N6" i="17"/>
  <c r="N214" i="17"/>
  <c r="N211" i="17"/>
  <c r="N208" i="17"/>
  <c r="N205" i="17"/>
  <c r="N202" i="17"/>
  <c r="N199" i="17"/>
  <c r="N196" i="17"/>
  <c r="N193" i="17"/>
  <c r="N190" i="17"/>
  <c r="N187" i="17"/>
  <c r="N184" i="17"/>
  <c r="N181" i="17"/>
  <c r="N178" i="17"/>
  <c r="N175" i="17"/>
  <c r="N172" i="17"/>
  <c r="N169" i="17"/>
  <c r="N166" i="17"/>
  <c r="N163" i="17"/>
  <c r="N160" i="17"/>
  <c r="N157" i="17"/>
  <c r="N154" i="17"/>
  <c r="N151" i="17"/>
  <c r="N148" i="17"/>
  <c r="N145" i="17"/>
  <c r="N142" i="17"/>
  <c r="N139" i="17"/>
  <c r="N136" i="17"/>
  <c r="N133" i="17"/>
  <c r="N130" i="17"/>
  <c r="N127" i="17"/>
  <c r="N124" i="17"/>
  <c r="N121" i="17"/>
  <c r="N118" i="17"/>
  <c r="N115" i="17"/>
  <c r="N112" i="17"/>
  <c r="N109" i="17"/>
  <c r="N106" i="17"/>
  <c r="N103" i="17"/>
  <c r="N100" i="17"/>
  <c r="N97" i="17"/>
  <c r="N94" i="17"/>
  <c r="N91" i="17"/>
  <c r="N88" i="17"/>
  <c r="N85" i="17"/>
  <c r="N82" i="17"/>
  <c r="N79" i="17"/>
  <c r="N76" i="17"/>
  <c r="N73" i="17"/>
  <c r="N70" i="17"/>
  <c r="N67" i="17"/>
  <c r="N64" i="17"/>
  <c r="N61" i="17"/>
  <c r="N58" i="17"/>
  <c r="N55" i="17"/>
  <c r="N52" i="17"/>
  <c r="N49" i="17"/>
  <c r="N46" i="17"/>
  <c r="N43" i="17"/>
  <c r="N40" i="17"/>
  <c r="N37" i="17"/>
  <c r="N34" i="17"/>
  <c r="N31" i="17"/>
  <c r="N28" i="17"/>
  <c r="N25" i="17"/>
  <c r="N22" i="17"/>
  <c r="N19" i="17"/>
  <c r="N16" i="17"/>
  <c r="N13" i="17"/>
  <c r="N10" i="17"/>
  <c r="N7" i="17"/>
  <c r="N4" i="17"/>
  <c r="D18" i="9"/>
  <c r="D17" i="9"/>
  <c r="D16" i="9"/>
  <c r="D10" i="9"/>
  <c r="D9" i="9"/>
  <c r="D8" i="9"/>
  <c r="E10" i="9" l="1"/>
  <c r="E9" i="9"/>
  <c r="E8" i="9"/>
  <c r="D30" i="9"/>
  <c r="D31" i="9"/>
  <c r="D3" i="9"/>
  <c r="D59" i="9" s="1"/>
  <c r="D2" i="9"/>
  <c r="B1349" i="4"/>
  <c r="A1349" i="4"/>
  <c r="B1348" i="4"/>
  <c r="A1348" i="4"/>
  <c r="B1347" i="4"/>
  <c r="A1347" i="4"/>
  <c r="B1346" i="4"/>
  <c r="A1346" i="4"/>
  <c r="B1345" i="4"/>
  <c r="A1345" i="4"/>
  <c r="B1344" i="4"/>
  <c r="A1344" i="4"/>
  <c r="B1343" i="4"/>
  <c r="A1343" i="4"/>
  <c r="B1342" i="4"/>
  <c r="A1342" i="4"/>
  <c r="B1341" i="4"/>
  <c r="A1341" i="4"/>
  <c r="B1340" i="4"/>
  <c r="A1340" i="4"/>
  <c r="B1339" i="4"/>
  <c r="A1339" i="4"/>
  <c r="B1338" i="4"/>
  <c r="A1338" i="4"/>
  <c r="B1337" i="4"/>
  <c r="A1337" i="4"/>
  <c r="B1336" i="4"/>
  <c r="A1336" i="4"/>
  <c r="B1335" i="4"/>
  <c r="A1335" i="4"/>
  <c r="B1334" i="4"/>
  <c r="A1334" i="4"/>
  <c r="B1333" i="4"/>
  <c r="A1333" i="4"/>
  <c r="B1332" i="4"/>
  <c r="A1332" i="4"/>
  <c r="B1331" i="4"/>
  <c r="A1331" i="4"/>
  <c r="B1330" i="4"/>
  <c r="A1330" i="4"/>
  <c r="B1329" i="4"/>
  <c r="A1329" i="4"/>
  <c r="B1328" i="4"/>
  <c r="A1328" i="4"/>
  <c r="B1327" i="4"/>
  <c r="A1327" i="4"/>
  <c r="B1326" i="4"/>
  <c r="A1326" i="4"/>
  <c r="B1325" i="4"/>
  <c r="A1325" i="4"/>
  <c r="B1324" i="4"/>
  <c r="A1324" i="4"/>
  <c r="B1323" i="4"/>
  <c r="A1323" i="4"/>
  <c r="B1322" i="4"/>
  <c r="A1322" i="4"/>
  <c r="B1321" i="4"/>
  <c r="A1321" i="4"/>
  <c r="B1320" i="4"/>
  <c r="A1320" i="4"/>
  <c r="B1319" i="4"/>
  <c r="A1319" i="4"/>
  <c r="B1318" i="4"/>
  <c r="A1318" i="4"/>
  <c r="B1317" i="4"/>
  <c r="A1317" i="4"/>
  <c r="B1316" i="4"/>
  <c r="A1316" i="4"/>
  <c r="B1315" i="4"/>
  <c r="A1315" i="4"/>
  <c r="B1314" i="4"/>
  <c r="A1314" i="4"/>
  <c r="B1313" i="4"/>
  <c r="A1313" i="4"/>
  <c r="B1312" i="4"/>
  <c r="A1312" i="4"/>
  <c r="B1311" i="4"/>
  <c r="A1311" i="4"/>
  <c r="B1310" i="4"/>
  <c r="A1310" i="4"/>
  <c r="B1309" i="4"/>
  <c r="A1309" i="4"/>
  <c r="B1308" i="4"/>
  <c r="A1308" i="4"/>
  <c r="B1307" i="4"/>
  <c r="A1307" i="4"/>
  <c r="B1306" i="4"/>
  <c r="A1306" i="4"/>
  <c r="B1305" i="4"/>
  <c r="A1305" i="4"/>
  <c r="B1304" i="4"/>
  <c r="A1304" i="4"/>
  <c r="B1303" i="4"/>
  <c r="A1303" i="4"/>
  <c r="B1302" i="4"/>
  <c r="A1302" i="4"/>
  <c r="B1301" i="4"/>
  <c r="A1301" i="4"/>
  <c r="B1300" i="4"/>
  <c r="A1300" i="4"/>
  <c r="B1299" i="4"/>
  <c r="A1299" i="4"/>
  <c r="B1298" i="4"/>
  <c r="A1298" i="4"/>
  <c r="B1297" i="4"/>
  <c r="A1297" i="4"/>
  <c r="B1296" i="4"/>
  <c r="A1296" i="4"/>
  <c r="B1295" i="4"/>
  <c r="A1295" i="4"/>
  <c r="B1294" i="4"/>
  <c r="A1294" i="4"/>
  <c r="B1293" i="4"/>
  <c r="A1293" i="4"/>
  <c r="B1292" i="4"/>
  <c r="A1292" i="4"/>
  <c r="B1291" i="4"/>
  <c r="A1291" i="4"/>
  <c r="B1290" i="4"/>
  <c r="A1290" i="4"/>
  <c r="B1289" i="4"/>
  <c r="A1289" i="4"/>
  <c r="B1288" i="4"/>
  <c r="A1288" i="4"/>
  <c r="B1287" i="4"/>
  <c r="A1287" i="4"/>
  <c r="B1286" i="4"/>
  <c r="A1286" i="4"/>
  <c r="B1285" i="4"/>
  <c r="A1285" i="4"/>
  <c r="B1284" i="4"/>
  <c r="A1284" i="4"/>
  <c r="B1283" i="4"/>
  <c r="A1283" i="4"/>
  <c r="B1282" i="4"/>
  <c r="A1282" i="4"/>
  <c r="B1281" i="4"/>
  <c r="A1281" i="4"/>
  <c r="B1280" i="4"/>
  <c r="A1280" i="4"/>
  <c r="B1279" i="4"/>
  <c r="A1279" i="4"/>
  <c r="B1278" i="4"/>
  <c r="A1278" i="4"/>
  <c r="B1277" i="4"/>
  <c r="A1277" i="4"/>
  <c r="B1276" i="4"/>
  <c r="A1276" i="4"/>
  <c r="B1275" i="4"/>
  <c r="A1275" i="4"/>
  <c r="B1274" i="4"/>
  <c r="A1274" i="4"/>
  <c r="B1273" i="4"/>
  <c r="A1273" i="4"/>
  <c r="B1272" i="4"/>
  <c r="A1272" i="4"/>
  <c r="B1271" i="4"/>
  <c r="A1271" i="4"/>
  <c r="B1270" i="4"/>
  <c r="A1270" i="4"/>
  <c r="B1269" i="4"/>
  <c r="A1269" i="4"/>
  <c r="B1268" i="4"/>
  <c r="A1268" i="4"/>
  <c r="B1267" i="4"/>
  <c r="A1267" i="4"/>
  <c r="B1266" i="4"/>
  <c r="A1266" i="4"/>
  <c r="B1265" i="4"/>
  <c r="A1265" i="4"/>
  <c r="B1264" i="4"/>
  <c r="A1264" i="4"/>
  <c r="B1263" i="4"/>
  <c r="A1263" i="4"/>
  <c r="B1262" i="4"/>
  <c r="A1262" i="4"/>
  <c r="B1261" i="4"/>
  <c r="A1261" i="4"/>
  <c r="B1260" i="4"/>
  <c r="A1260" i="4"/>
  <c r="B1259" i="4"/>
  <c r="A1259" i="4"/>
  <c r="B1258" i="4"/>
  <c r="A1258" i="4"/>
  <c r="B1257" i="4"/>
  <c r="A1257" i="4"/>
  <c r="B1256" i="4"/>
  <c r="A1256" i="4"/>
  <c r="B1255" i="4"/>
  <c r="A1255" i="4"/>
  <c r="B1254" i="4"/>
  <c r="A1254" i="4"/>
  <c r="B1253" i="4"/>
  <c r="A1253" i="4"/>
  <c r="B1252" i="4"/>
  <c r="A1252" i="4"/>
  <c r="B1251" i="4"/>
  <c r="A1251" i="4"/>
  <c r="B1250" i="4"/>
  <c r="A1250" i="4"/>
  <c r="B1249" i="4"/>
  <c r="A1249" i="4"/>
  <c r="B1248" i="4"/>
  <c r="A1248" i="4"/>
  <c r="B1247" i="4"/>
  <c r="A1247" i="4"/>
  <c r="B1246" i="4"/>
  <c r="A1246" i="4"/>
  <c r="B1245" i="4"/>
  <c r="A1245" i="4"/>
  <c r="B1244" i="4"/>
  <c r="A1244" i="4"/>
  <c r="B1243" i="4"/>
  <c r="A1243" i="4"/>
  <c r="B1242" i="4"/>
  <c r="A1242" i="4"/>
  <c r="B1241" i="4"/>
  <c r="A1241" i="4"/>
  <c r="B1240" i="4"/>
  <c r="A1240" i="4"/>
  <c r="B1239" i="4"/>
  <c r="A1239" i="4"/>
  <c r="B1238" i="4"/>
  <c r="A1238" i="4"/>
  <c r="B1237" i="4"/>
  <c r="A1237" i="4"/>
  <c r="B1236" i="4"/>
  <c r="A1236" i="4"/>
  <c r="B1235" i="4"/>
  <c r="A1235" i="4"/>
  <c r="B1234" i="4"/>
  <c r="A1234" i="4"/>
  <c r="B1233" i="4"/>
  <c r="A1233" i="4"/>
  <c r="B1232" i="4"/>
  <c r="A1232" i="4"/>
  <c r="B1231" i="4"/>
  <c r="A1231" i="4"/>
  <c r="B1230" i="4"/>
  <c r="A1230" i="4"/>
  <c r="B1229" i="4"/>
  <c r="A1229" i="4"/>
  <c r="B1228" i="4"/>
  <c r="A1228" i="4"/>
  <c r="B1227" i="4"/>
  <c r="A1227" i="4"/>
  <c r="B1226" i="4"/>
  <c r="A1226" i="4"/>
  <c r="B1225" i="4"/>
  <c r="A1225" i="4"/>
  <c r="B1224" i="4"/>
  <c r="A1224" i="4"/>
  <c r="B1223" i="4"/>
  <c r="A1223" i="4"/>
  <c r="B1222" i="4"/>
  <c r="A1222" i="4"/>
  <c r="B1221" i="4"/>
  <c r="A1221" i="4"/>
  <c r="B1220" i="4"/>
  <c r="A1220" i="4"/>
  <c r="B1219" i="4"/>
  <c r="A1219" i="4"/>
  <c r="B1218" i="4"/>
  <c r="A1218" i="4"/>
  <c r="B1217" i="4"/>
  <c r="A1217" i="4"/>
  <c r="B1216" i="4"/>
  <c r="A1216" i="4"/>
  <c r="B1215" i="4"/>
  <c r="A1215" i="4"/>
  <c r="B1214" i="4"/>
  <c r="A1214" i="4"/>
  <c r="B1213" i="4"/>
  <c r="A1213" i="4"/>
  <c r="B1212" i="4"/>
  <c r="A1212" i="4"/>
  <c r="B1211" i="4"/>
  <c r="A1211" i="4"/>
  <c r="B1210" i="4"/>
  <c r="A1210" i="4"/>
  <c r="B1209" i="4"/>
  <c r="A1209" i="4"/>
  <c r="B1208" i="4"/>
  <c r="A1208" i="4"/>
  <c r="B1207" i="4"/>
  <c r="A1207" i="4"/>
  <c r="B1206" i="4"/>
  <c r="A1206" i="4"/>
  <c r="B1205" i="4"/>
  <c r="A1205" i="4"/>
  <c r="B1204" i="4"/>
  <c r="A1204" i="4"/>
  <c r="B1203" i="4"/>
  <c r="A1203" i="4"/>
  <c r="B1202" i="4"/>
  <c r="A1202" i="4"/>
  <c r="B1201" i="4"/>
  <c r="A1201" i="4"/>
  <c r="B1200" i="4"/>
  <c r="A1200" i="4"/>
  <c r="B1199" i="4"/>
  <c r="A1199" i="4"/>
  <c r="B1198" i="4"/>
  <c r="A1198" i="4"/>
  <c r="B1197" i="4"/>
  <c r="A1197" i="4"/>
  <c r="B1196" i="4"/>
  <c r="A1196" i="4"/>
  <c r="B1195" i="4"/>
  <c r="A1195" i="4"/>
  <c r="B1194" i="4"/>
  <c r="A1194" i="4"/>
  <c r="B1193" i="4"/>
  <c r="A1193" i="4"/>
  <c r="B1192" i="4"/>
  <c r="A1192" i="4"/>
  <c r="B1191" i="4"/>
  <c r="A1191" i="4"/>
  <c r="B1190" i="4"/>
  <c r="A1190" i="4"/>
  <c r="B1189" i="4"/>
  <c r="A1189" i="4"/>
  <c r="B1188" i="4"/>
  <c r="A1188" i="4"/>
  <c r="B1187" i="4"/>
  <c r="A1187" i="4"/>
  <c r="B1186" i="4"/>
  <c r="A1186" i="4"/>
  <c r="B1185" i="4"/>
  <c r="A1185" i="4"/>
  <c r="B1184" i="4"/>
  <c r="A1184" i="4"/>
  <c r="B1183" i="4"/>
  <c r="A1183" i="4"/>
  <c r="B1182" i="4"/>
  <c r="A1182" i="4"/>
  <c r="B1181" i="4"/>
  <c r="A1181" i="4"/>
  <c r="B1180" i="4"/>
  <c r="A1180" i="4"/>
  <c r="B1179" i="4"/>
  <c r="A1179" i="4"/>
  <c r="B1178" i="4"/>
  <c r="A1178" i="4"/>
  <c r="B1177" i="4"/>
  <c r="A1177" i="4"/>
  <c r="B1176" i="4"/>
  <c r="A1176" i="4"/>
  <c r="B1175" i="4"/>
  <c r="A1175" i="4"/>
  <c r="B1174" i="4"/>
  <c r="A1174" i="4"/>
  <c r="B1173" i="4"/>
  <c r="A1173" i="4"/>
  <c r="B1172" i="4"/>
  <c r="A1172" i="4"/>
  <c r="B1171" i="4"/>
  <c r="A1171" i="4"/>
  <c r="B1170" i="4"/>
  <c r="A1170" i="4"/>
  <c r="B1169" i="4"/>
  <c r="A1169" i="4"/>
  <c r="B1168" i="4"/>
  <c r="A1168" i="4"/>
  <c r="B1167" i="4"/>
  <c r="A1167" i="4"/>
  <c r="B1166" i="4"/>
  <c r="A1166" i="4"/>
  <c r="B1165" i="4"/>
  <c r="A1165" i="4"/>
  <c r="B1164" i="4"/>
  <c r="A1164" i="4"/>
  <c r="B1163" i="4"/>
  <c r="A1163" i="4"/>
  <c r="B1162" i="4"/>
  <c r="A1162" i="4"/>
  <c r="B1161" i="4"/>
  <c r="A1161" i="4"/>
  <c r="B1160" i="4"/>
  <c r="A1160" i="4"/>
  <c r="B1159" i="4"/>
  <c r="A1159" i="4"/>
  <c r="B1158" i="4"/>
  <c r="A1158" i="4"/>
  <c r="B1157" i="4"/>
  <c r="A1157" i="4"/>
  <c r="B1156" i="4"/>
  <c r="A1156" i="4"/>
  <c r="B1155" i="4"/>
  <c r="A1155" i="4"/>
  <c r="B1154" i="4"/>
  <c r="A1154" i="4"/>
  <c r="B1153" i="4"/>
  <c r="A1153" i="4"/>
  <c r="B1152" i="4"/>
  <c r="A1152" i="4"/>
  <c r="B1151" i="4"/>
  <c r="A1151" i="4"/>
  <c r="B1150" i="4"/>
  <c r="A1150" i="4"/>
  <c r="B1149" i="4"/>
  <c r="A1149" i="4"/>
  <c r="B1148" i="4"/>
  <c r="A1148" i="4"/>
  <c r="B1147" i="4"/>
  <c r="A1147" i="4"/>
  <c r="B1146" i="4"/>
  <c r="A1146" i="4"/>
  <c r="B1145" i="4"/>
  <c r="A1145" i="4"/>
  <c r="B1144" i="4"/>
  <c r="A1144" i="4"/>
  <c r="B1143" i="4"/>
  <c r="A1143" i="4"/>
  <c r="B1142" i="4"/>
  <c r="A1142" i="4"/>
  <c r="B1141" i="4"/>
  <c r="A1141" i="4"/>
  <c r="B1140" i="4"/>
  <c r="A1140" i="4"/>
  <c r="B1139" i="4"/>
  <c r="A1139" i="4"/>
  <c r="B1138" i="4"/>
  <c r="A1138" i="4"/>
  <c r="B1137" i="4"/>
  <c r="A1137" i="4"/>
  <c r="B1136" i="4"/>
  <c r="A1136" i="4"/>
  <c r="B1135" i="4"/>
  <c r="A1135" i="4"/>
  <c r="B1134" i="4"/>
  <c r="A1134" i="4"/>
  <c r="B1133" i="4"/>
  <c r="A1133" i="4"/>
  <c r="B1132" i="4"/>
  <c r="A1132" i="4"/>
  <c r="B1131" i="4"/>
  <c r="A1131" i="4"/>
  <c r="B1130" i="4"/>
  <c r="A1130" i="4"/>
  <c r="B1129" i="4"/>
  <c r="A1129" i="4"/>
  <c r="B1128" i="4"/>
  <c r="A1128" i="4"/>
  <c r="B1127" i="4"/>
  <c r="A1127" i="4"/>
  <c r="B1126" i="4"/>
  <c r="A1126" i="4"/>
  <c r="B1125" i="4"/>
  <c r="A1125" i="4"/>
  <c r="B1124" i="4"/>
  <c r="A1124" i="4"/>
  <c r="B1123" i="4"/>
  <c r="A1123" i="4"/>
  <c r="B1122" i="4"/>
  <c r="A1122" i="4"/>
  <c r="B1121" i="4"/>
  <c r="A1121" i="4"/>
  <c r="B1120" i="4"/>
  <c r="A1120" i="4"/>
  <c r="B1119" i="4"/>
  <c r="A1119" i="4"/>
  <c r="B1118" i="4"/>
  <c r="A1118" i="4"/>
  <c r="B1117" i="4"/>
  <c r="A1117" i="4"/>
  <c r="B1116" i="4"/>
  <c r="A1116" i="4"/>
  <c r="B1115" i="4"/>
  <c r="A1115" i="4"/>
  <c r="B1114" i="4"/>
  <c r="A1114" i="4"/>
  <c r="B1113" i="4"/>
  <c r="A1113" i="4"/>
  <c r="B1112" i="4"/>
  <c r="A1112" i="4"/>
  <c r="B1111" i="4"/>
  <c r="A1111" i="4"/>
  <c r="B1110" i="4"/>
  <c r="A1110" i="4"/>
  <c r="B1109" i="4"/>
  <c r="A1109" i="4"/>
  <c r="B1108" i="4"/>
  <c r="A1108" i="4"/>
  <c r="B1107" i="4"/>
  <c r="A1107" i="4"/>
  <c r="B1106" i="4"/>
  <c r="A1106" i="4"/>
  <c r="B1105" i="4"/>
  <c r="A1105" i="4"/>
  <c r="B1104" i="4"/>
  <c r="A1104" i="4"/>
  <c r="B1103" i="4"/>
  <c r="A1103" i="4"/>
  <c r="B1102" i="4"/>
  <c r="A1102" i="4"/>
  <c r="B1101" i="4"/>
  <c r="A1101" i="4"/>
  <c r="B1100" i="4"/>
  <c r="A1100" i="4"/>
  <c r="B1099" i="4"/>
  <c r="A1099" i="4"/>
  <c r="B1098" i="4"/>
  <c r="A1098" i="4"/>
  <c r="B1097" i="4"/>
  <c r="A1097" i="4"/>
  <c r="B1096" i="4"/>
  <c r="A1096" i="4"/>
  <c r="B1095" i="4"/>
  <c r="A1095" i="4"/>
  <c r="B1094" i="4"/>
  <c r="A1094" i="4"/>
  <c r="B1093" i="4"/>
  <c r="A1093" i="4"/>
  <c r="B1092" i="4"/>
  <c r="A1092" i="4"/>
  <c r="B1091" i="4"/>
  <c r="A1091" i="4"/>
  <c r="B1090" i="4"/>
  <c r="A1090" i="4"/>
  <c r="B1089" i="4"/>
  <c r="A1089" i="4"/>
  <c r="B1088" i="4"/>
  <c r="A1088" i="4"/>
  <c r="B1087" i="4"/>
  <c r="A1087" i="4"/>
  <c r="B1086" i="4"/>
  <c r="A1086" i="4"/>
  <c r="B1085" i="4"/>
  <c r="A1085" i="4"/>
  <c r="B1084" i="4"/>
  <c r="A1084" i="4"/>
  <c r="B1083" i="4"/>
  <c r="A1083" i="4"/>
  <c r="B1082" i="4"/>
  <c r="A1082" i="4"/>
  <c r="B1081" i="4"/>
  <c r="A1081" i="4"/>
  <c r="B1080" i="4"/>
  <c r="A1080" i="4"/>
  <c r="B1079" i="4"/>
  <c r="A1079" i="4"/>
  <c r="B1078" i="4"/>
  <c r="A1078" i="4"/>
  <c r="B1077" i="4"/>
  <c r="A1077" i="4"/>
  <c r="B1076" i="4"/>
  <c r="A1076" i="4"/>
  <c r="B1075" i="4"/>
  <c r="A1075" i="4"/>
  <c r="B1074" i="4"/>
  <c r="A1074" i="4"/>
  <c r="B1073" i="4"/>
  <c r="A1073" i="4"/>
  <c r="B1072" i="4"/>
  <c r="A1072" i="4"/>
  <c r="B1071" i="4"/>
  <c r="A1071" i="4"/>
  <c r="B1070" i="4"/>
  <c r="A1070" i="4"/>
  <c r="B1069" i="4"/>
  <c r="A1069" i="4"/>
  <c r="B1068" i="4"/>
  <c r="A1068" i="4"/>
  <c r="B1067" i="4"/>
  <c r="A1067" i="4"/>
  <c r="B1066" i="4"/>
  <c r="A1066" i="4"/>
  <c r="B1065" i="4"/>
  <c r="A1065" i="4"/>
  <c r="B1064" i="4"/>
  <c r="A1064" i="4"/>
  <c r="B1063" i="4"/>
  <c r="A1063" i="4"/>
  <c r="B1062" i="4"/>
  <c r="A1062" i="4"/>
  <c r="B1061" i="4"/>
  <c r="A1061" i="4"/>
  <c r="B1060" i="4"/>
  <c r="A1060" i="4"/>
  <c r="B1059" i="4"/>
  <c r="A1059" i="4"/>
  <c r="B1058" i="4"/>
  <c r="A1058" i="4"/>
  <c r="B1057" i="4"/>
  <c r="A1057" i="4"/>
  <c r="B1056" i="4"/>
  <c r="A1056" i="4"/>
  <c r="B1055" i="4"/>
  <c r="A1055" i="4"/>
  <c r="B1054" i="4"/>
  <c r="A1054" i="4"/>
  <c r="B1053" i="4"/>
  <c r="A1053" i="4"/>
  <c r="B1052" i="4"/>
  <c r="A1052" i="4"/>
  <c r="B1051" i="4"/>
  <c r="A1051" i="4"/>
  <c r="B1050" i="4"/>
  <c r="A1050" i="4"/>
  <c r="B1049" i="4"/>
  <c r="A1049" i="4"/>
  <c r="B1048" i="4"/>
  <c r="A1048" i="4"/>
  <c r="B1047" i="4"/>
  <c r="A1047" i="4"/>
  <c r="B1046" i="4"/>
  <c r="A1046" i="4"/>
  <c r="B1045" i="4"/>
  <c r="A1045" i="4"/>
  <c r="B1044" i="4"/>
  <c r="A1044" i="4"/>
  <c r="B1043" i="4"/>
  <c r="A1043" i="4"/>
  <c r="B1042" i="4"/>
  <c r="A1042" i="4"/>
  <c r="B1041" i="4"/>
  <c r="A1041" i="4"/>
  <c r="B1040" i="4"/>
  <c r="A1040" i="4"/>
  <c r="B1039" i="4"/>
  <c r="A1039" i="4"/>
  <c r="B1038" i="4"/>
  <c r="A1038" i="4"/>
  <c r="B1037" i="4"/>
  <c r="A1037" i="4"/>
  <c r="B1036" i="4"/>
  <c r="A1036" i="4"/>
  <c r="B1035" i="4"/>
  <c r="A1035" i="4"/>
  <c r="B1034" i="4"/>
  <c r="A1034" i="4"/>
  <c r="B1033" i="4"/>
  <c r="A1033" i="4"/>
  <c r="B1032" i="4"/>
  <c r="A1032" i="4"/>
  <c r="B1031" i="4"/>
  <c r="A1031" i="4"/>
  <c r="B1030" i="4"/>
  <c r="A1030" i="4"/>
  <c r="B1029" i="4"/>
  <c r="A1029" i="4"/>
  <c r="B1028" i="4"/>
  <c r="A1028" i="4"/>
  <c r="B1027" i="4"/>
  <c r="A1027" i="4"/>
  <c r="B1026" i="4"/>
  <c r="A1026" i="4"/>
  <c r="B1025" i="4"/>
  <c r="A1025" i="4"/>
  <c r="B1024" i="4"/>
  <c r="A1024" i="4"/>
  <c r="B1023" i="4"/>
  <c r="A1023" i="4"/>
  <c r="B1022" i="4"/>
  <c r="A1022" i="4"/>
  <c r="B1021" i="4"/>
  <c r="A1021" i="4"/>
  <c r="B1020" i="4"/>
  <c r="A1020" i="4"/>
  <c r="B1019" i="4"/>
  <c r="A1019" i="4"/>
  <c r="B1018" i="4"/>
  <c r="A1018" i="4"/>
  <c r="B1017" i="4"/>
  <c r="A1017" i="4"/>
  <c r="B1016" i="4"/>
  <c r="A1016" i="4"/>
  <c r="B1015" i="4"/>
  <c r="A1015" i="4"/>
  <c r="B1014" i="4"/>
  <c r="A1014" i="4"/>
  <c r="B1013" i="4"/>
  <c r="A1013" i="4"/>
  <c r="B1012" i="4"/>
  <c r="A1012" i="4"/>
  <c r="B1011" i="4"/>
  <c r="A1011" i="4"/>
  <c r="B1010" i="4"/>
  <c r="A1010" i="4"/>
  <c r="B1009" i="4"/>
  <c r="A1009" i="4"/>
  <c r="B1008" i="4"/>
  <c r="A1008" i="4"/>
  <c r="B1007" i="4"/>
  <c r="A1007" i="4"/>
  <c r="B1006" i="4"/>
  <c r="A1006" i="4"/>
  <c r="B1005" i="4"/>
  <c r="A1005" i="4"/>
  <c r="B1004" i="4"/>
  <c r="A1004" i="4"/>
  <c r="B1003" i="4"/>
  <c r="A1003" i="4"/>
  <c r="B1002" i="4"/>
  <c r="A1002" i="4"/>
  <c r="B1001" i="4"/>
  <c r="A1001" i="4"/>
  <c r="B1000" i="4"/>
  <c r="A1000" i="4"/>
  <c r="B999" i="4"/>
  <c r="A999" i="4"/>
  <c r="B998" i="4"/>
  <c r="A998" i="4"/>
  <c r="B997" i="4"/>
  <c r="A997" i="4"/>
  <c r="B996" i="4"/>
  <c r="A996" i="4"/>
  <c r="B995" i="4"/>
  <c r="A995" i="4"/>
  <c r="B994" i="4"/>
  <c r="A994" i="4"/>
  <c r="B993" i="4"/>
  <c r="A993" i="4"/>
  <c r="B992" i="4"/>
  <c r="A992" i="4"/>
  <c r="B991" i="4"/>
  <c r="A991" i="4"/>
  <c r="B990" i="4"/>
  <c r="A990" i="4"/>
  <c r="B989" i="4"/>
  <c r="A989" i="4"/>
  <c r="B988" i="4"/>
  <c r="A988" i="4"/>
  <c r="B987" i="4"/>
  <c r="A987" i="4"/>
  <c r="B986" i="4"/>
  <c r="A986" i="4"/>
  <c r="B985" i="4"/>
  <c r="A985" i="4"/>
  <c r="B984" i="4"/>
  <c r="A984" i="4"/>
  <c r="B983" i="4"/>
  <c r="A983" i="4"/>
  <c r="B982" i="4"/>
  <c r="A982" i="4"/>
  <c r="B981" i="4"/>
  <c r="A981" i="4"/>
  <c r="B980" i="4"/>
  <c r="A980" i="4"/>
  <c r="B979" i="4"/>
  <c r="A979" i="4"/>
  <c r="B978" i="4"/>
  <c r="A978" i="4"/>
  <c r="B977" i="4"/>
  <c r="A977" i="4"/>
  <c r="B976" i="4"/>
  <c r="A976" i="4"/>
  <c r="B975" i="4"/>
  <c r="A975" i="4"/>
  <c r="B974" i="4"/>
  <c r="A974" i="4"/>
  <c r="B973" i="4"/>
  <c r="A973" i="4"/>
  <c r="B972" i="4"/>
  <c r="A972" i="4"/>
  <c r="B971" i="4"/>
  <c r="A971" i="4"/>
  <c r="B970" i="4"/>
  <c r="A970" i="4"/>
  <c r="B969" i="4"/>
  <c r="A969" i="4"/>
  <c r="B968" i="4"/>
  <c r="A968" i="4"/>
  <c r="B967" i="4"/>
  <c r="A967" i="4"/>
  <c r="B966" i="4"/>
  <c r="A966" i="4"/>
  <c r="B965" i="4"/>
  <c r="A965" i="4"/>
  <c r="B964" i="4"/>
  <c r="A964" i="4"/>
  <c r="B963" i="4"/>
  <c r="A963" i="4"/>
  <c r="B962" i="4"/>
  <c r="A962" i="4"/>
  <c r="B961" i="4"/>
  <c r="A961" i="4"/>
  <c r="B960" i="4"/>
  <c r="A960" i="4"/>
  <c r="B959" i="4"/>
  <c r="A959" i="4"/>
  <c r="B958" i="4"/>
  <c r="A958" i="4"/>
  <c r="B957" i="4"/>
  <c r="A957" i="4"/>
  <c r="B956" i="4"/>
  <c r="A956" i="4"/>
  <c r="B955" i="4"/>
  <c r="A955" i="4"/>
  <c r="B954" i="4"/>
  <c r="A954" i="4"/>
  <c r="B953" i="4"/>
  <c r="A953" i="4"/>
  <c r="B952" i="4"/>
  <c r="A952" i="4"/>
  <c r="B951" i="4"/>
  <c r="A951" i="4"/>
  <c r="B950" i="4"/>
  <c r="A950" i="4"/>
  <c r="B949" i="4"/>
  <c r="A949" i="4"/>
  <c r="B948" i="4"/>
  <c r="A948" i="4"/>
  <c r="B947" i="4"/>
  <c r="A947" i="4"/>
  <c r="B946" i="4"/>
  <c r="A946" i="4"/>
  <c r="B945" i="4"/>
  <c r="A945" i="4"/>
  <c r="B944" i="4"/>
  <c r="A944" i="4"/>
  <c r="B943" i="4"/>
  <c r="A943" i="4"/>
  <c r="B942" i="4"/>
  <c r="A942" i="4"/>
  <c r="B941" i="4"/>
  <c r="A941" i="4"/>
  <c r="B940" i="4"/>
  <c r="A940" i="4"/>
  <c r="B939" i="4"/>
  <c r="A939" i="4"/>
  <c r="B938" i="4"/>
  <c r="A938" i="4"/>
  <c r="B937" i="4"/>
  <c r="A937" i="4"/>
  <c r="B936" i="4"/>
  <c r="A936" i="4"/>
  <c r="B935" i="4"/>
  <c r="A935" i="4"/>
  <c r="B934" i="4"/>
  <c r="A934" i="4"/>
  <c r="B933" i="4"/>
  <c r="A933" i="4"/>
  <c r="B932" i="4"/>
  <c r="A932" i="4"/>
  <c r="B931" i="4"/>
  <c r="A931" i="4"/>
  <c r="B930" i="4"/>
  <c r="A930" i="4"/>
  <c r="B929" i="4"/>
  <c r="A929" i="4"/>
  <c r="B928" i="4"/>
  <c r="A928" i="4"/>
  <c r="B927" i="4"/>
  <c r="A927" i="4"/>
  <c r="B926" i="4"/>
  <c r="A926" i="4"/>
  <c r="B925" i="4"/>
  <c r="A925" i="4"/>
  <c r="B924" i="4"/>
  <c r="A924" i="4"/>
  <c r="B923" i="4"/>
  <c r="A923" i="4"/>
  <c r="B922" i="4"/>
  <c r="A922" i="4"/>
  <c r="B921" i="4"/>
  <c r="A921" i="4"/>
  <c r="B920" i="4"/>
  <c r="A920" i="4"/>
  <c r="B919" i="4"/>
  <c r="A919" i="4"/>
  <c r="B918" i="4"/>
  <c r="A918" i="4"/>
  <c r="B917" i="4"/>
  <c r="A917" i="4"/>
  <c r="B916" i="4"/>
  <c r="A916" i="4"/>
  <c r="B915" i="4"/>
  <c r="A915" i="4"/>
  <c r="B914" i="4"/>
  <c r="A914" i="4"/>
  <c r="B913" i="4"/>
  <c r="A913" i="4"/>
  <c r="B912" i="4"/>
  <c r="A912" i="4"/>
  <c r="B911" i="4"/>
  <c r="A911" i="4"/>
  <c r="B910" i="4"/>
  <c r="A910" i="4"/>
  <c r="B909" i="4"/>
  <c r="A909" i="4"/>
  <c r="B908" i="4"/>
  <c r="A908" i="4"/>
  <c r="B907" i="4"/>
  <c r="A907" i="4"/>
  <c r="B906" i="4"/>
  <c r="A906" i="4"/>
  <c r="B905" i="4"/>
  <c r="A905" i="4"/>
  <c r="B904" i="4"/>
  <c r="A904" i="4"/>
  <c r="B903" i="4"/>
  <c r="A903" i="4"/>
  <c r="B902" i="4"/>
  <c r="A902" i="4"/>
  <c r="B901" i="4"/>
  <c r="A901" i="4"/>
  <c r="B900" i="4"/>
  <c r="A900" i="4"/>
  <c r="B899" i="4"/>
  <c r="A899" i="4"/>
  <c r="B898" i="4"/>
  <c r="A898" i="4"/>
  <c r="B897" i="4"/>
  <c r="A897" i="4"/>
  <c r="B896" i="4"/>
  <c r="A896" i="4"/>
  <c r="B895" i="4"/>
  <c r="A895" i="4"/>
  <c r="B894" i="4"/>
  <c r="A894" i="4"/>
  <c r="B893" i="4"/>
  <c r="A893" i="4"/>
  <c r="B892" i="4"/>
  <c r="A892" i="4"/>
  <c r="B891" i="4"/>
  <c r="A891" i="4"/>
  <c r="B890" i="4"/>
  <c r="A890" i="4"/>
  <c r="B889" i="4"/>
  <c r="A889" i="4"/>
  <c r="B888" i="4"/>
  <c r="A888" i="4"/>
  <c r="B887" i="4"/>
  <c r="A887" i="4"/>
  <c r="B886" i="4"/>
  <c r="A886" i="4"/>
  <c r="B885" i="4"/>
  <c r="A885" i="4"/>
  <c r="B884" i="4"/>
  <c r="A884" i="4"/>
  <c r="B883" i="4"/>
  <c r="A883" i="4"/>
  <c r="B882" i="4"/>
  <c r="A882" i="4"/>
  <c r="B881" i="4"/>
  <c r="A881" i="4"/>
  <c r="B880" i="4"/>
  <c r="A880" i="4"/>
  <c r="B879" i="4"/>
  <c r="A879" i="4"/>
  <c r="B878" i="4"/>
  <c r="A878" i="4"/>
  <c r="B877" i="4"/>
  <c r="A877" i="4"/>
  <c r="B876" i="4"/>
  <c r="A876" i="4"/>
  <c r="B875" i="4"/>
  <c r="A875" i="4"/>
  <c r="B874" i="4"/>
  <c r="A874" i="4"/>
  <c r="B873" i="4"/>
  <c r="A873" i="4"/>
  <c r="B872" i="4"/>
  <c r="A872" i="4"/>
  <c r="B871" i="4"/>
  <c r="A871" i="4"/>
  <c r="B870" i="4"/>
  <c r="A870" i="4"/>
  <c r="B869" i="4"/>
  <c r="A869" i="4"/>
  <c r="B868" i="4"/>
  <c r="A868" i="4"/>
  <c r="B867" i="4"/>
  <c r="A867" i="4"/>
  <c r="B866" i="4"/>
  <c r="A866" i="4"/>
  <c r="B865" i="4"/>
  <c r="A865" i="4"/>
  <c r="B864" i="4"/>
  <c r="A864" i="4"/>
  <c r="B863" i="4"/>
  <c r="A863" i="4"/>
  <c r="B862" i="4"/>
  <c r="A862" i="4"/>
  <c r="B861" i="4"/>
  <c r="A861" i="4"/>
  <c r="B860" i="4"/>
  <c r="A860" i="4"/>
  <c r="B859" i="4"/>
  <c r="A859" i="4"/>
  <c r="B858" i="4"/>
  <c r="A858" i="4"/>
  <c r="B857" i="4"/>
  <c r="A857" i="4"/>
  <c r="B856" i="4"/>
  <c r="A856" i="4"/>
  <c r="B855" i="4"/>
  <c r="A855" i="4"/>
  <c r="B854" i="4"/>
  <c r="A854" i="4"/>
  <c r="B853" i="4"/>
  <c r="A853" i="4"/>
  <c r="B852" i="4"/>
  <c r="A852" i="4"/>
  <c r="B851" i="4"/>
  <c r="A851" i="4"/>
  <c r="B850" i="4"/>
  <c r="A850" i="4"/>
  <c r="B849" i="4"/>
  <c r="A849" i="4"/>
  <c r="B848" i="4"/>
  <c r="A848" i="4"/>
  <c r="B847" i="4"/>
  <c r="A847" i="4"/>
  <c r="B846" i="4"/>
  <c r="A846" i="4"/>
  <c r="B845" i="4"/>
  <c r="A845" i="4"/>
  <c r="B844" i="4"/>
  <c r="A844" i="4"/>
  <c r="B843" i="4"/>
  <c r="A843" i="4"/>
  <c r="B842" i="4"/>
  <c r="A842" i="4"/>
  <c r="B841" i="4"/>
  <c r="A841" i="4"/>
  <c r="B840" i="4"/>
  <c r="A840" i="4"/>
  <c r="B839" i="4"/>
  <c r="A839" i="4"/>
  <c r="B838" i="4"/>
  <c r="A838" i="4"/>
  <c r="B837" i="4"/>
  <c r="A837" i="4"/>
  <c r="B836" i="4"/>
  <c r="A836" i="4"/>
  <c r="B835" i="4"/>
  <c r="A835" i="4"/>
  <c r="B834" i="4"/>
  <c r="A834" i="4"/>
  <c r="B833" i="4"/>
  <c r="A833" i="4"/>
  <c r="B832" i="4"/>
  <c r="A832" i="4"/>
  <c r="B831" i="4"/>
  <c r="A831" i="4"/>
  <c r="B830" i="4"/>
  <c r="A830" i="4"/>
  <c r="B829" i="4"/>
  <c r="A829" i="4"/>
  <c r="B828" i="4"/>
  <c r="A828" i="4"/>
  <c r="B827" i="4"/>
  <c r="A827" i="4"/>
  <c r="B826" i="4"/>
  <c r="A826" i="4"/>
  <c r="B825" i="4"/>
  <c r="A825" i="4"/>
  <c r="B824" i="4"/>
  <c r="A824" i="4"/>
  <c r="B823" i="4"/>
  <c r="A823" i="4"/>
  <c r="B822" i="4"/>
  <c r="A822" i="4"/>
  <c r="B821" i="4"/>
  <c r="A821" i="4"/>
  <c r="B820" i="4"/>
  <c r="A820" i="4"/>
  <c r="B819" i="4"/>
  <c r="A819" i="4"/>
  <c r="B818" i="4"/>
  <c r="A818" i="4"/>
  <c r="B817" i="4"/>
  <c r="A817" i="4"/>
  <c r="B816" i="4"/>
  <c r="A816" i="4"/>
  <c r="B815" i="4"/>
  <c r="A815" i="4"/>
  <c r="B814" i="4"/>
  <c r="A814" i="4"/>
  <c r="B813" i="4"/>
  <c r="A813" i="4"/>
  <c r="B812" i="4"/>
  <c r="A812" i="4"/>
  <c r="B811" i="4"/>
  <c r="A811" i="4"/>
  <c r="B810" i="4"/>
  <c r="A810" i="4"/>
  <c r="B809" i="4"/>
  <c r="A809" i="4"/>
  <c r="B808" i="4"/>
  <c r="A808" i="4"/>
  <c r="B807" i="4"/>
  <c r="A807" i="4"/>
  <c r="B806" i="4"/>
  <c r="A806" i="4"/>
  <c r="B805" i="4"/>
  <c r="A805" i="4"/>
  <c r="B804" i="4"/>
  <c r="A804" i="4"/>
  <c r="B803" i="4"/>
  <c r="A803" i="4"/>
  <c r="B802" i="4"/>
  <c r="A802" i="4"/>
  <c r="B801" i="4"/>
  <c r="A801" i="4"/>
  <c r="B800" i="4"/>
  <c r="A800" i="4"/>
  <c r="B799" i="4"/>
  <c r="A799" i="4"/>
  <c r="B798" i="4"/>
  <c r="A798" i="4"/>
  <c r="B797" i="4"/>
  <c r="A797" i="4"/>
  <c r="B796" i="4"/>
  <c r="A796" i="4"/>
  <c r="B795" i="4"/>
  <c r="A795" i="4"/>
  <c r="B794" i="4"/>
  <c r="A794" i="4"/>
  <c r="B793" i="4"/>
  <c r="A793" i="4"/>
  <c r="B792" i="4"/>
  <c r="A792" i="4"/>
  <c r="B791" i="4"/>
  <c r="A791" i="4"/>
  <c r="B790" i="4"/>
  <c r="A790" i="4"/>
  <c r="B789" i="4"/>
  <c r="A789" i="4"/>
  <c r="B788" i="4"/>
  <c r="A788" i="4"/>
  <c r="B787" i="4"/>
  <c r="A787" i="4"/>
  <c r="B786" i="4"/>
  <c r="A786" i="4"/>
  <c r="B785" i="4"/>
  <c r="A785" i="4"/>
  <c r="B784" i="4"/>
  <c r="A784" i="4"/>
  <c r="B783" i="4"/>
  <c r="A783" i="4"/>
  <c r="B782" i="4"/>
  <c r="A782" i="4"/>
  <c r="B781" i="4"/>
  <c r="A781" i="4"/>
  <c r="B780" i="4"/>
  <c r="A780" i="4"/>
  <c r="B779" i="4"/>
  <c r="A779" i="4"/>
  <c r="B778" i="4"/>
  <c r="A778" i="4"/>
  <c r="B777" i="4"/>
  <c r="A777" i="4"/>
  <c r="B776" i="4"/>
  <c r="A776" i="4"/>
  <c r="B775" i="4"/>
  <c r="A775" i="4"/>
  <c r="B774" i="4"/>
  <c r="A774" i="4"/>
  <c r="B773" i="4"/>
  <c r="A773" i="4"/>
  <c r="B772" i="4"/>
  <c r="A772" i="4"/>
  <c r="B771" i="4"/>
  <c r="A771" i="4"/>
  <c r="B770" i="4"/>
  <c r="A770" i="4"/>
  <c r="B769" i="4"/>
  <c r="A769" i="4"/>
  <c r="B768" i="4"/>
  <c r="A768" i="4"/>
  <c r="B767" i="4"/>
  <c r="A767" i="4"/>
  <c r="B766" i="4"/>
  <c r="A766" i="4"/>
  <c r="B765" i="4"/>
  <c r="A765" i="4"/>
  <c r="B764" i="4"/>
  <c r="A764" i="4"/>
  <c r="B763" i="4"/>
  <c r="A763" i="4"/>
  <c r="B762" i="4"/>
  <c r="A762" i="4"/>
  <c r="B761" i="4"/>
  <c r="A761" i="4"/>
  <c r="B760" i="4"/>
  <c r="A760" i="4"/>
  <c r="B759" i="4"/>
  <c r="A759" i="4"/>
  <c r="B758" i="4"/>
  <c r="A758" i="4"/>
  <c r="B757" i="4"/>
  <c r="A757" i="4"/>
  <c r="B756" i="4"/>
  <c r="A756" i="4"/>
  <c r="B755" i="4"/>
  <c r="A755" i="4"/>
  <c r="B754" i="4"/>
  <c r="A754" i="4"/>
  <c r="B753" i="4"/>
  <c r="A753" i="4"/>
  <c r="B752" i="4"/>
  <c r="A752" i="4"/>
  <c r="B751" i="4"/>
  <c r="A751" i="4"/>
  <c r="B750" i="4"/>
  <c r="A750" i="4"/>
  <c r="B749" i="4"/>
  <c r="A749" i="4"/>
  <c r="B748" i="4"/>
  <c r="A748" i="4"/>
  <c r="B747" i="4"/>
  <c r="A747" i="4"/>
  <c r="B746" i="4"/>
  <c r="A746" i="4"/>
  <c r="B745" i="4"/>
  <c r="A745" i="4"/>
  <c r="B744" i="4"/>
  <c r="A744" i="4"/>
  <c r="B743" i="4"/>
  <c r="A743" i="4"/>
  <c r="B742" i="4"/>
  <c r="A742" i="4"/>
  <c r="B741" i="4"/>
  <c r="A741" i="4"/>
  <c r="B740" i="4"/>
  <c r="A740" i="4"/>
  <c r="B739" i="4"/>
  <c r="A739" i="4"/>
  <c r="B738" i="4"/>
  <c r="A738" i="4"/>
  <c r="B737" i="4"/>
  <c r="A737" i="4"/>
  <c r="B736" i="4"/>
  <c r="A736" i="4"/>
  <c r="B735" i="4"/>
  <c r="A735" i="4"/>
  <c r="B734" i="4"/>
  <c r="A734" i="4"/>
  <c r="B733" i="4"/>
  <c r="A733" i="4"/>
  <c r="B732" i="4"/>
  <c r="A732" i="4"/>
  <c r="B731" i="4"/>
  <c r="A731" i="4"/>
  <c r="B730" i="4"/>
  <c r="A730" i="4"/>
  <c r="B729" i="4"/>
  <c r="A729" i="4"/>
  <c r="B728" i="4"/>
  <c r="A728" i="4"/>
  <c r="B727" i="4"/>
  <c r="A727" i="4"/>
  <c r="B726" i="4"/>
  <c r="A726" i="4"/>
  <c r="B725" i="4"/>
  <c r="A725" i="4"/>
  <c r="B724" i="4"/>
  <c r="A724" i="4"/>
  <c r="B723" i="4"/>
  <c r="A723" i="4"/>
  <c r="B722" i="4"/>
  <c r="A722" i="4"/>
  <c r="B721" i="4"/>
  <c r="A721" i="4"/>
  <c r="B720" i="4"/>
  <c r="A720" i="4"/>
  <c r="B719" i="4"/>
  <c r="A719" i="4"/>
  <c r="B718" i="4"/>
  <c r="A718" i="4"/>
  <c r="B717" i="4"/>
  <c r="A717" i="4"/>
  <c r="B716" i="4"/>
  <c r="A716" i="4"/>
  <c r="B715" i="4"/>
  <c r="A715" i="4"/>
  <c r="B714" i="4"/>
  <c r="A714" i="4"/>
  <c r="B713" i="4"/>
  <c r="A713" i="4"/>
  <c r="B712" i="4"/>
  <c r="A712" i="4"/>
  <c r="B711" i="4"/>
  <c r="A711" i="4"/>
  <c r="B710" i="4"/>
  <c r="A710" i="4"/>
  <c r="B709" i="4"/>
  <c r="A709" i="4"/>
  <c r="B708" i="4"/>
  <c r="A708" i="4"/>
  <c r="B707" i="4"/>
  <c r="A707" i="4"/>
  <c r="B706" i="4"/>
  <c r="A706" i="4"/>
  <c r="B705" i="4"/>
  <c r="A705" i="4"/>
  <c r="B704" i="4"/>
  <c r="A704" i="4"/>
  <c r="B703" i="4"/>
  <c r="A703" i="4"/>
  <c r="B702" i="4"/>
  <c r="A702" i="4"/>
  <c r="B701" i="4"/>
  <c r="A701" i="4"/>
  <c r="B700" i="4"/>
  <c r="A700" i="4"/>
  <c r="B699" i="4"/>
  <c r="A699" i="4"/>
  <c r="B698" i="4"/>
  <c r="A698" i="4"/>
  <c r="B697" i="4"/>
  <c r="A697" i="4"/>
  <c r="B696" i="4"/>
  <c r="A696" i="4"/>
  <c r="B695" i="4"/>
  <c r="A695" i="4"/>
  <c r="B694" i="4"/>
  <c r="A694" i="4"/>
  <c r="B693" i="4"/>
  <c r="A693" i="4"/>
  <c r="B692" i="4"/>
  <c r="A692" i="4"/>
  <c r="B691" i="4"/>
  <c r="A691" i="4"/>
  <c r="B690" i="4"/>
  <c r="A690" i="4"/>
  <c r="B689" i="4"/>
  <c r="A689" i="4"/>
  <c r="B688" i="4"/>
  <c r="A688" i="4"/>
  <c r="B687" i="4"/>
  <c r="A687" i="4"/>
  <c r="B686" i="4"/>
  <c r="A686" i="4"/>
  <c r="B685" i="4"/>
  <c r="A685" i="4"/>
  <c r="B684" i="4"/>
  <c r="A684" i="4"/>
  <c r="B683" i="4"/>
  <c r="A683" i="4"/>
  <c r="B682" i="4"/>
  <c r="A682" i="4"/>
  <c r="B681" i="4"/>
  <c r="A681" i="4"/>
  <c r="B680" i="4"/>
  <c r="A680" i="4"/>
  <c r="B679" i="4"/>
  <c r="A679" i="4"/>
  <c r="B678" i="4"/>
  <c r="A678" i="4"/>
  <c r="B677" i="4"/>
  <c r="A677" i="4"/>
  <c r="B676" i="4"/>
  <c r="A676" i="4"/>
  <c r="B675" i="4"/>
  <c r="A675" i="4"/>
  <c r="B674" i="4"/>
  <c r="A674" i="4"/>
  <c r="B673" i="4"/>
  <c r="A673" i="4"/>
  <c r="B672" i="4"/>
  <c r="A672" i="4"/>
  <c r="B671" i="4"/>
  <c r="A671" i="4"/>
  <c r="B670" i="4"/>
  <c r="A670" i="4"/>
  <c r="B669" i="4"/>
  <c r="A669" i="4"/>
  <c r="B668" i="4"/>
  <c r="A668" i="4"/>
  <c r="B667" i="4"/>
  <c r="A667" i="4"/>
  <c r="B666" i="4"/>
  <c r="A666" i="4"/>
  <c r="B665" i="4"/>
  <c r="A665" i="4"/>
  <c r="B664" i="4"/>
  <c r="A664" i="4"/>
  <c r="B663" i="4"/>
  <c r="A663" i="4"/>
  <c r="B662" i="4"/>
  <c r="A662" i="4"/>
  <c r="B661" i="4"/>
  <c r="A661" i="4"/>
  <c r="B660" i="4"/>
  <c r="A660" i="4"/>
  <c r="B659" i="4"/>
  <c r="A659" i="4"/>
  <c r="B658" i="4"/>
  <c r="A658" i="4"/>
  <c r="B657" i="4"/>
  <c r="A657" i="4"/>
  <c r="B656" i="4"/>
  <c r="A656" i="4"/>
  <c r="B655" i="4"/>
  <c r="A655" i="4"/>
  <c r="B654" i="4"/>
  <c r="A654" i="4"/>
  <c r="B653" i="4"/>
  <c r="A653" i="4"/>
  <c r="B652" i="4"/>
  <c r="A652" i="4"/>
  <c r="B651" i="4"/>
  <c r="A651" i="4"/>
  <c r="B650" i="4"/>
  <c r="A650" i="4"/>
  <c r="B649" i="4"/>
  <c r="A649" i="4"/>
  <c r="B648" i="4"/>
  <c r="A648" i="4"/>
  <c r="B647" i="4"/>
  <c r="A647" i="4"/>
  <c r="B646" i="4"/>
  <c r="A646" i="4"/>
  <c r="B645" i="4"/>
  <c r="A645" i="4"/>
  <c r="B644" i="4"/>
  <c r="A644" i="4"/>
  <c r="B643" i="4"/>
  <c r="A643" i="4"/>
  <c r="B642" i="4"/>
  <c r="A642" i="4"/>
  <c r="B641" i="4"/>
  <c r="A641" i="4"/>
  <c r="B640" i="4"/>
  <c r="A640" i="4"/>
  <c r="B639" i="4"/>
  <c r="A639" i="4"/>
  <c r="B638" i="4"/>
  <c r="A638" i="4"/>
  <c r="B637" i="4"/>
  <c r="A637" i="4"/>
  <c r="B636" i="4"/>
  <c r="A636" i="4"/>
  <c r="B635" i="4"/>
  <c r="A635" i="4"/>
  <c r="B634" i="4"/>
  <c r="A634" i="4"/>
  <c r="B633" i="4"/>
  <c r="A633" i="4"/>
  <c r="B632" i="4"/>
  <c r="A632" i="4"/>
  <c r="B631" i="4"/>
  <c r="A631" i="4"/>
  <c r="B630" i="4"/>
  <c r="A630" i="4"/>
  <c r="B629" i="4"/>
  <c r="A629" i="4"/>
  <c r="B628" i="4"/>
  <c r="A628" i="4"/>
  <c r="B627" i="4"/>
  <c r="A627" i="4"/>
  <c r="B626" i="4"/>
  <c r="A626" i="4"/>
  <c r="B625" i="4"/>
  <c r="A625" i="4"/>
  <c r="B624" i="4"/>
  <c r="A624" i="4"/>
  <c r="B623" i="4"/>
  <c r="A623" i="4"/>
  <c r="B622" i="4"/>
  <c r="A622" i="4"/>
  <c r="B621" i="4"/>
  <c r="A621" i="4"/>
  <c r="B620" i="4"/>
  <c r="A620" i="4"/>
  <c r="B619" i="4"/>
  <c r="A619" i="4"/>
  <c r="B618" i="4"/>
  <c r="A618" i="4"/>
  <c r="B617" i="4"/>
  <c r="A617" i="4"/>
  <c r="B616" i="4"/>
  <c r="A616" i="4"/>
  <c r="B615" i="4"/>
  <c r="A615" i="4"/>
  <c r="B614" i="4"/>
  <c r="A614" i="4"/>
  <c r="B613" i="4"/>
  <c r="A613" i="4"/>
  <c r="B612" i="4"/>
  <c r="A612" i="4"/>
  <c r="B611" i="4"/>
  <c r="A611" i="4"/>
  <c r="B610" i="4"/>
  <c r="A610" i="4"/>
  <c r="B609" i="4"/>
  <c r="A609" i="4"/>
  <c r="B608" i="4"/>
  <c r="A608" i="4"/>
  <c r="B607" i="4"/>
  <c r="A607" i="4"/>
  <c r="B606" i="4"/>
  <c r="A606" i="4"/>
  <c r="B605" i="4"/>
  <c r="A605" i="4"/>
  <c r="B604" i="4"/>
  <c r="A604" i="4"/>
  <c r="B603" i="4"/>
  <c r="A603" i="4"/>
  <c r="B602" i="4"/>
  <c r="A602" i="4"/>
  <c r="B601" i="4"/>
  <c r="A601" i="4"/>
  <c r="B600" i="4"/>
  <c r="A600" i="4"/>
  <c r="B599" i="4"/>
  <c r="A599" i="4"/>
  <c r="B598" i="4"/>
  <c r="A598" i="4"/>
  <c r="B597" i="4"/>
  <c r="A597" i="4"/>
  <c r="B596" i="4"/>
  <c r="A596" i="4"/>
  <c r="B595" i="4"/>
  <c r="A595" i="4"/>
  <c r="B594" i="4"/>
  <c r="A594" i="4"/>
  <c r="B593" i="4"/>
  <c r="A593" i="4"/>
  <c r="B592" i="4"/>
  <c r="A592" i="4"/>
  <c r="B591" i="4"/>
  <c r="A591" i="4"/>
  <c r="B590" i="4"/>
  <c r="A590" i="4"/>
  <c r="B589" i="4"/>
  <c r="A589" i="4"/>
  <c r="B588" i="4"/>
  <c r="A588" i="4"/>
  <c r="B587" i="4"/>
  <c r="A587" i="4"/>
  <c r="B586" i="4"/>
  <c r="A586" i="4"/>
  <c r="B585" i="4"/>
  <c r="A585" i="4"/>
  <c r="B584" i="4"/>
  <c r="A584" i="4"/>
  <c r="B583" i="4"/>
  <c r="A583" i="4"/>
  <c r="B582" i="4"/>
  <c r="A582" i="4"/>
  <c r="B581" i="4"/>
  <c r="A581" i="4"/>
  <c r="B580" i="4"/>
  <c r="A580" i="4"/>
  <c r="B579" i="4"/>
  <c r="A579" i="4"/>
  <c r="B578" i="4"/>
  <c r="A578" i="4"/>
  <c r="B577" i="4"/>
  <c r="A577" i="4"/>
  <c r="B576" i="4"/>
  <c r="A576" i="4"/>
  <c r="B575" i="4"/>
  <c r="A575" i="4"/>
  <c r="B574" i="4"/>
  <c r="A574" i="4"/>
  <c r="B573" i="4"/>
  <c r="A573" i="4"/>
  <c r="B572" i="4"/>
  <c r="A572" i="4"/>
  <c r="B571" i="4"/>
  <c r="A571" i="4"/>
  <c r="B570" i="4"/>
  <c r="A570" i="4"/>
  <c r="B569" i="4"/>
  <c r="A569" i="4"/>
  <c r="B568" i="4"/>
  <c r="A568" i="4"/>
  <c r="B567" i="4"/>
  <c r="A567" i="4"/>
  <c r="B566" i="4"/>
  <c r="A566" i="4"/>
  <c r="B565" i="4"/>
  <c r="A565" i="4"/>
  <c r="B564" i="4"/>
  <c r="A564" i="4"/>
  <c r="B563" i="4"/>
  <c r="A563" i="4"/>
  <c r="B562" i="4"/>
  <c r="A562" i="4"/>
  <c r="B561" i="4"/>
  <c r="A561" i="4"/>
  <c r="B560" i="4"/>
  <c r="A560" i="4"/>
  <c r="B559" i="4"/>
  <c r="A559" i="4"/>
  <c r="B558" i="4"/>
  <c r="A558" i="4"/>
  <c r="B557" i="4"/>
  <c r="A557" i="4"/>
  <c r="B556" i="4"/>
  <c r="A556" i="4"/>
  <c r="B555" i="4"/>
  <c r="A555" i="4"/>
  <c r="B554" i="4"/>
  <c r="A554" i="4"/>
  <c r="B553" i="4"/>
  <c r="A553" i="4"/>
  <c r="B552" i="4"/>
  <c r="A552" i="4"/>
  <c r="B551" i="4"/>
  <c r="A551" i="4"/>
  <c r="B550" i="4"/>
  <c r="A550" i="4"/>
  <c r="B549" i="4"/>
  <c r="A549" i="4"/>
  <c r="B548" i="4"/>
  <c r="A548" i="4"/>
  <c r="B547" i="4"/>
  <c r="A547" i="4"/>
  <c r="B546" i="4"/>
  <c r="A546" i="4"/>
  <c r="B545" i="4"/>
  <c r="A545" i="4"/>
  <c r="B544" i="4"/>
  <c r="A544" i="4"/>
  <c r="B543" i="4"/>
  <c r="A543" i="4"/>
  <c r="B542" i="4"/>
  <c r="A542" i="4"/>
  <c r="B541" i="4"/>
  <c r="A541" i="4"/>
  <c r="B540" i="4"/>
  <c r="A540" i="4"/>
  <c r="B539" i="4"/>
  <c r="A539" i="4"/>
  <c r="B538" i="4"/>
  <c r="A538" i="4"/>
  <c r="B537" i="4"/>
  <c r="A537" i="4"/>
  <c r="B536" i="4"/>
  <c r="A536" i="4"/>
  <c r="B535" i="4"/>
  <c r="A535" i="4"/>
  <c r="B534" i="4"/>
  <c r="A534" i="4"/>
  <c r="B533" i="4"/>
  <c r="A533" i="4"/>
  <c r="B532" i="4"/>
  <c r="A532" i="4"/>
  <c r="B531" i="4"/>
  <c r="A531" i="4"/>
  <c r="B530" i="4"/>
  <c r="A530" i="4"/>
  <c r="B529" i="4"/>
  <c r="A529" i="4"/>
  <c r="B528" i="4"/>
  <c r="A528" i="4"/>
  <c r="B527" i="4"/>
  <c r="A527" i="4"/>
  <c r="B526" i="4"/>
  <c r="A526" i="4"/>
  <c r="B525" i="4"/>
  <c r="A525" i="4"/>
  <c r="B524" i="4"/>
  <c r="A524" i="4"/>
  <c r="B523" i="4"/>
  <c r="A523" i="4"/>
  <c r="B522" i="4"/>
  <c r="A522" i="4"/>
  <c r="B521" i="4"/>
  <c r="A521" i="4"/>
  <c r="B520" i="4"/>
  <c r="A520" i="4"/>
  <c r="B519" i="4"/>
  <c r="A519" i="4"/>
  <c r="B518" i="4"/>
  <c r="A518" i="4"/>
  <c r="B517" i="4"/>
  <c r="A517" i="4"/>
  <c r="B516" i="4"/>
  <c r="A516" i="4"/>
  <c r="B515" i="4"/>
  <c r="A515" i="4"/>
  <c r="B514" i="4"/>
  <c r="A514" i="4"/>
  <c r="B513" i="4"/>
  <c r="A513" i="4"/>
  <c r="B512" i="4"/>
  <c r="A512" i="4"/>
  <c r="B511" i="4"/>
  <c r="A511" i="4"/>
  <c r="B510" i="4"/>
  <c r="A510" i="4"/>
  <c r="B509" i="4"/>
  <c r="A509" i="4"/>
  <c r="B508" i="4"/>
  <c r="A508" i="4"/>
  <c r="B507" i="4"/>
  <c r="A507" i="4"/>
  <c r="B506" i="4"/>
  <c r="A506" i="4"/>
  <c r="B505" i="4"/>
  <c r="A505" i="4"/>
  <c r="B504" i="4"/>
  <c r="A504" i="4"/>
  <c r="B503" i="4"/>
  <c r="A503" i="4"/>
  <c r="B502" i="4"/>
  <c r="A502" i="4"/>
  <c r="B501" i="4"/>
  <c r="A501" i="4"/>
  <c r="B500" i="4"/>
  <c r="A500" i="4"/>
  <c r="B499" i="4"/>
  <c r="A499" i="4"/>
  <c r="B498" i="4"/>
  <c r="A498" i="4"/>
  <c r="B497" i="4"/>
  <c r="A497" i="4"/>
  <c r="B496" i="4"/>
  <c r="A496" i="4"/>
  <c r="B495" i="4"/>
  <c r="A495" i="4"/>
  <c r="B494" i="4"/>
  <c r="A494" i="4"/>
  <c r="B493" i="4"/>
  <c r="A493" i="4"/>
  <c r="B492" i="4"/>
  <c r="A492" i="4"/>
  <c r="B491" i="4"/>
  <c r="A491" i="4"/>
  <c r="B490" i="4"/>
  <c r="A490" i="4"/>
  <c r="B489" i="4"/>
  <c r="A489" i="4"/>
  <c r="B488" i="4"/>
  <c r="A488" i="4"/>
  <c r="B487" i="4"/>
  <c r="A487" i="4"/>
  <c r="B486" i="4"/>
  <c r="A486" i="4"/>
  <c r="B485" i="4"/>
  <c r="A485" i="4"/>
  <c r="B484" i="4"/>
  <c r="A484" i="4"/>
  <c r="B483" i="4"/>
  <c r="A483" i="4"/>
  <c r="B482" i="4"/>
  <c r="A482" i="4"/>
  <c r="B481" i="4"/>
  <c r="A481" i="4"/>
  <c r="B480" i="4"/>
  <c r="A480" i="4"/>
  <c r="B479" i="4"/>
  <c r="A479" i="4"/>
  <c r="B478" i="4"/>
  <c r="A478" i="4"/>
  <c r="B477" i="4"/>
  <c r="A477" i="4"/>
  <c r="B476" i="4"/>
  <c r="A476" i="4"/>
  <c r="B475" i="4"/>
  <c r="A475" i="4"/>
  <c r="B474" i="4"/>
  <c r="A474" i="4"/>
  <c r="B473" i="4"/>
  <c r="A473" i="4"/>
  <c r="B472" i="4"/>
  <c r="A472" i="4"/>
  <c r="B471" i="4"/>
  <c r="A471" i="4"/>
  <c r="B470" i="4"/>
  <c r="A470" i="4"/>
  <c r="B469" i="4"/>
  <c r="A469" i="4"/>
  <c r="B468" i="4"/>
  <c r="A468" i="4"/>
  <c r="B467" i="4"/>
  <c r="A467" i="4"/>
  <c r="B466" i="4"/>
  <c r="A466" i="4"/>
  <c r="B465" i="4"/>
  <c r="A465" i="4"/>
  <c r="B464" i="4"/>
  <c r="A464" i="4"/>
  <c r="B463" i="4"/>
  <c r="A463" i="4"/>
  <c r="B462" i="4"/>
  <c r="A462" i="4"/>
  <c r="B461" i="4"/>
  <c r="A461" i="4"/>
  <c r="B460" i="4"/>
  <c r="A460" i="4"/>
  <c r="B459" i="4"/>
  <c r="A459" i="4"/>
  <c r="B458" i="4"/>
  <c r="A458" i="4"/>
  <c r="B457" i="4"/>
  <c r="A457" i="4"/>
  <c r="B456" i="4"/>
  <c r="A456" i="4"/>
  <c r="B455" i="4"/>
  <c r="A455" i="4"/>
  <c r="B454" i="4"/>
  <c r="A454" i="4"/>
  <c r="B453" i="4"/>
  <c r="A453" i="4"/>
  <c r="B452" i="4"/>
  <c r="A452" i="4"/>
  <c r="B451" i="4"/>
  <c r="A451" i="4"/>
  <c r="B450" i="4"/>
  <c r="A450" i="4"/>
  <c r="B449" i="4"/>
  <c r="A449" i="4"/>
  <c r="B448" i="4"/>
  <c r="A448" i="4"/>
  <c r="B447" i="4"/>
  <c r="A447" i="4"/>
  <c r="B446" i="4"/>
  <c r="A446" i="4"/>
  <c r="B445" i="4"/>
  <c r="A445" i="4"/>
  <c r="B444" i="4"/>
  <c r="A444" i="4"/>
  <c r="B443" i="4"/>
  <c r="A443" i="4"/>
  <c r="B442" i="4"/>
  <c r="A442" i="4"/>
  <c r="B441" i="4"/>
  <c r="A441" i="4"/>
  <c r="B440" i="4"/>
  <c r="A440" i="4"/>
  <c r="B439" i="4"/>
  <c r="A439" i="4"/>
  <c r="B438" i="4"/>
  <c r="A438" i="4"/>
  <c r="B437" i="4"/>
  <c r="A437" i="4"/>
  <c r="B436" i="4"/>
  <c r="A436" i="4"/>
  <c r="B435" i="4"/>
  <c r="A435" i="4"/>
  <c r="B434" i="4"/>
  <c r="A434" i="4"/>
  <c r="B433" i="4"/>
  <c r="A433" i="4"/>
  <c r="B432" i="4"/>
  <c r="A432" i="4"/>
  <c r="B431" i="4"/>
  <c r="A431" i="4"/>
  <c r="B430" i="4"/>
  <c r="A430" i="4"/>
  <c r="B429" i="4"/>
  <c r="A429" i="4"/>
  <c r="B428" i="4"/>
  <c r="A428" i="4"/>
  <c r="B427" i="4"/>
  <c r="A427" i="4"/>
  <c r="B426" i="4"/>
  <c r="A426" i="4"/>
  <c r="B425" i="4"/>
  <c r="A425" i="4"/>
  <c r="B424" i="4"/>
  <c r="A424" i="4"/>
  <c r="B423" i="4"/>
  <c r="A423" i="4"/>
  <c r="B422" i="4"/>
  <c r="A422" i="4"/>
  <c r="B421" i="4"/>
  <c r="A421" i="4"/>
  <c r="B420" i="4"/>
  <c r="A420" i="4"/>
  <c r="B419" i="4"/>
  <c r="A419" i="4"/>
  <c r="B418" i="4"/>
  <c r="A418" i="4"/>
  <c r="B417" i="4"/>
  <c r="A417" i="4"/>
  <c r="B416" i="4"/>
  <c r="A416" i="4"/>
  <c r="B415" i="4"/>
  <c r="A415" i="4"/>
  <c r="B414" i="4"/>
  <c r="A414" i="4"/>
  <c r="B413" i="4"/>
  <c r="A413" i="4"/>
  <c r="B412" i="4"/>
  <c r="A412" i="4"/>
  <c r="B411" i="4"/>
  <c r="A411" i="4"/>
  <c r="B410" i="4"/>
  <c r="A410" i="4"/>
  <c r="B409" i="4"/>
  <c r="A409" i="4"/>
  <c r="B408" i="4"/>
  <c r="A408" i="4"/>
  <c r="B407" i="4"/>
  <c r="A407" i="4"/>
  <c r="B406" i="4"/>
  <c r="A406" i="4"/>
  <c r="B405" i="4"/>
  <c r="A405" i="4"/>
  <c r="B404" i="4"/>
  <c r="A404" i="4"/>
  <c r="B403" i="4"/>
  <c r="A403" i="4"/>
  <c r="B402" i="4"/>
  <c r="A402" i="4"/>
  <c r="B401" i="4"/>
  <c r="A401" i="4"/>
  <c r="B400" i="4"/>
  <c r="A400" i="4"/>
  <c r="B399" i="4"/>
  <c r="A399" i="4"/>
  <c r="B398" i="4"/>
  <c r="A398" i="4"/>
  <c r="B397" i="4"/>
  <c r="A397" i="4"/>
  <c r="B396" i="4"/>
  <c r="A396" i="4"/>
  <c r="B395" i="4"/>
  <c r="A395" i="4"/>
  <c r="B394" i="4"/>
  <c r="A394" i="4"/>
  <c r="B393" i="4"/>
  <c r="A393" i="4"/>
  <c r="B392" i="4"/>
  <c r="A392" i="4"/>
  <c r="B391" i="4"/>
  <c r="A391" i="4"/>
  <c r="B390" i="4"/>
  <c r="A390" i="4"/>
  <c r="B389" i="4"/>
  <c r="A389" i="4"/>
  <c r="B388" i="4"/>
  <c r="A388" i="4"/>
  <c r="B387" i="4"/>
  <c r="A387" i="4"/>
  <c r="B386" i="4"/>
  <c r="A386" i="4"/>
  <c r="B385" i="4"/>
  <c r="A385" i="4"/>
  <c r="B384" i="4"/>
  <c r="A384" i="4"/>
  <c r="B383" i="4"/>
  <c r="A383" i="4"/>
  <c r="B382" i="4"/>
  <c r="A382" i="4"/>
  <c r="B381" i="4"/>
  <c r="A381" i="4"/>
  <c r="B380" i="4"/>
  <c r="A380" i="4"/>
  <c r="B379" i="4"/>
  <c r="A379" i="4"/>
  <c r="B378" i="4"/>
  <c r="A378" i="4"/>
  <c r="B377" i="4"/>
  <c r="A377" i="4"/>
  <c r="B376" i="4"/>
  <c r="A376" i="4"/>
  <c r="B375" i="4"/>
  <c r="A375" i="4"/>
  <c r="B374" i="4"/>
  <c r="A374" i="4"/>
  <c r="B373" i="4"/>
  <c r="A373" i="4"/>
  <c r="B372" i="4"/>
  <c r="A372" i="4"/>
  <c r="B371" i="4"/>
  <c r="A371" i="4"/>
  <c r="B370" i="4"/>
  <c r="A370" i="4"/>
  <c r="B369" i="4"/>
  <c r="A369" i="4"/>
  <c r="B368" i="4"/>
  <c r="A368" i="4"/>
  <c r="B367" i="4"/>
  <c r="A367" i="4"/>
  <c r="B366" i="4"/>
  <c r="A366" i="4"/>
  <c r="B365" i="4"/>
  <c r="A365" i="4"/>
  <c r="B364" i="4"/>
  <c r="A364" i="4"/>
  <c r="B363" i="4"/>
  <c r="A363" i="4"/>
  <c r="B362" i="4"/>
  <c r="A362" i="4"/>
  <c r="B361" i="4"/>
  <c r="A361" i="4"/>
  <c r="B360" i="4"/>
  <c r="A360" i="4"/>
  <c r="B359" i="4"/>
  <c r="A359" i="4"/>
  <c r="B358" i="4"/>
  <c r="A358" i="4"/>
  <c r="B357" i="4"/>
  <c r="A357" i="4"/>
  <c r="B356" i="4"/>
  <c r="A356" i="4"/>
  <c r="B355" i="4"/>
  <c r="A355" i="4"/>
  <c r="B354" i="4"/>
  <c r="A354" i="4"/>
  <c r="B353" i="4"/>
  <c r="A353" i="4"/>
  <c r="B352" i="4"/>
  <c r="A352" i="4"/>
  <c r="B351" i="4"/>
  <c r="A351" i="4"/>
  <c r="B350" i="4"/>
  <c r="A350" i="4"/>
  <c r="B349" i="4"/>
  <c r="A349" i="4"/>
  <c r="B348" i="4"/>
  <c r="A348" i="4"/>
  <c r="B347" i="4"/>
  <c r="A347" i="4"/>
  <c r="B346" i="4"/>
  <c r="A346" i="4"/>
  <c r="B345" i="4"/>
  <c r="A345" i="4"/>
  <c r="B344" i="4"/>
  <c r="A344" i="4"/>
  <c r="B343" i="4"/>
  <c r="A343" i="4"/>
  <c r="B342" i="4"/>
  <c r="A342" i="4"/>
  <c r="B341" i="4"/>
  <c r="A341" i="4"/>
  <c r="B340" i="4"/>
  <c r="A340" i="4"/>
  <c r="B339" i="4"/>
  <c r="A339" i="4"/>
  <c r="B338" i="4"/>
  <c r="A338" i="4"/>
  <c r="B337" i="4"/>
  <c r="A337" i="4"/>
  <c r="B336" i="4"/>
  <c r="A336" i="4"/>
  <c r="B335" i="4"/>
  <c r="A335" i="4"/>
  <c r="B334" i="4"/>
  <c r="A334" i="4"/>
  <c r="B333" i="4"/>
  <c r="A333" i="4"/>
  <c r="B332" i="4"/>
  <c r="A332" i="4"/>
  <c r="B331" i="4"/>
  <c r="A331" i="4"/>
  <c r="B330" i="4"/>
  <c r="A330" i="4"/>
  <c r="B329" i="4"/>
  <c r="A329" i="4"/>
  <c r="B328" i="4"/>
  <c r="A328" i="4"/>
  <c r="B327" i="4"/>
  <c r="A327" i="4"/>
  <c r="B326" i="4"/>
  <c r="A326" i="4"/>
  <c r="B325" i="4"/>
  <c r="A325" i="4"/>
  <c r="B324" i="4"/>
  <c r="A324" i="4"/>
  <c r="B323" i="4"/>
  <c r="A323" i="4"/>
  <c r="B322" i="4"/>
  <c r="A322" i="4"/>
  <c r="B321" i="4"/>
  <c r="A321" i="4"/>
  <c r="B320" i="4"/>
  <c r="A320" i="4"/>
  <c r="B319" i="4"/>
  <c r="A319" i="4"/>
  <c r="B318" i="4"/>
  <c r="A318" i="4"/>
  <c r="B317" i="4"/>
  <c r="A317" i="4"/>
  <c r="B316" i="4"/>
  <c r="A316" i="4"/>
  <c r="B315" i="4"/>
  <c r="A315" i="4"/>
  <c r="B314" i="4"/>
  <c r="A314" i="4"/>
  <c r="B313" i="4"/>
  <c r="A313" i="4"/>
  <c r="B312" i="4"/>
  <c r="A312" i="4"/>
  <c r="B311" i="4"/>
  <c r="A311" i="4"/>
  <c r="B310" i="4"/>
  <c r="A310" i="4"/>
  <c r="B309" i="4"/>
  <c r="A309" i="4"/>
  <c r="B308" i="4"/>
  <c r="A308" i="4"/>
  <c r="B307" i="4"/>
  <c r="A307" i="4"/>
  <c r="B306" i="4"/>
  <c r="A306" i="4"/>
  <c r="B305" i="4"/>
  <c r="A305" i="4"/>
  <c r="B304" i="4"/>
  <c r="A304" i="4"/>
  <c r="B303" i="4"/>
  <c r="A303" i="4"/>
  <c r="B302" i="4"/>
  <c r="A302" i="4"/>
  <c r="B301" i="4"/>
  <c r="A301" i="4"/>
  <c r="B300" i="4"/>
  <c r="A300" i="4"/>
  <c r="B299" i="4"/>
  <c r="A299" i="4"/>
  <c r="B298" i="4"/>
  <c r="A298" i="4"/>
  <c r="B297" i="4"/>
  <c r="A297" i="4"/>
  <c r="B296" i="4"/>
  <c r="A296" i="4"/>
  <c r="B295" i="4"/>
  <c r="A295" i="4"/>
  <c r="B294" i="4"/>
  <c r="A294" i="4"/>
  <c r="B293" i="4"/>
  <c r="A293" i="4"/>
  <c r="B292" i="4"/>
  <c r="A292" i="4"/>
  <c r="B291" i="4"/>
  <c r="A291" i="4"/>
  <c r="B290" i="4"/>
  <c r="A290" i="4"/>
  <c r="B289" i="4"/>
  <c r="A289" i="4"/>
  <c r="B288" i="4"/>
  <c r="A288" i="4"/>
  <c r="B287" i="4"/>
  <c r="A287" i="4"/>
  <c r="B286" i="4"/>
  <c r="A286" i="4"/>
  <c r="B285" i="4"/>
  <c r="A285" i="4"/>
  <c r="B284" i="4"/>
  <c r="A284" i="4"/>
  <c r="B283" i="4"/>
  <c r="A283" i="4"/>
  <c r="B282" i="4"/>
  <c r="A282" i="4"/>
  <c r="B281" i="4"/>
  <c r="A281" i="4"/>
  <c r="B280" i="4"/>
  <c r="A280" i="4"/>
  <c r="B279" i="4"/>
  <c r="A279" i="4"/>
  <c r="B278" i="4"/>
  <c r="A278" i="4"/>
  <c r="B277" i="4"/>
  <c r="A277" i="4"/>
  <c r="B276" i="4"/>
  <c r="A276" i="4"/>
  <c r="B275" i="4"/>
  <c r="A275" i="4"/>
  <c r="B274" i="4"/>
  <c r="A274" i="4"/>
  <c r="B273" i="4"/>
  <c r="A273" i="4"/>
  <c r="B272" i="4"/>
  <c r="A272" i="4"/>
  <c r="B271" i="4"/>
  <c r="A271" i="4"/>
  <c r="B270" i="4"/>
  <c r="A270" i="4"/>
  <c r="B269" i="4"/>
  <c r="A269" i="4"/>
  <c r="B268" i="4"/>
  <c r="A268" i="4"/>
  <c r="B267" i="4"/>
  <c r="A267" i="4"/>
  <c r="B266" i="4"/>
  <c r="A266" i="4"/>
  <c r="B265" i="4"/>
  <c r="A265" i="4"/>
  <c r="B264" i="4"/>
  <c r="A264" i="4"/>
  <c r="B263" i="4"/>
  <c r="A263" i="4"/>
  <c r="B262" i="4"/>
  <c r="A262" i="4"/>
  <c r="B261" i="4"/>
  <c r="A261" i="4"/>
  <c r="B260" i="4"/>
  <c r="A260" i="4"/>
  <c r="B259" i="4"/>
  <c r="A259" i="4"/>
  <c r="B258" i="4"/>
  <c r="A258" i="4"/>
  <c r="B257" i="4"/>
  <c r="A257" i="4"/>
  <c r="B256" i="4"/>
  <c r="A256" i="4"/>
  <c r="B255" i="4"/>
  <c r="A255" i="4"/>
  <c r="B254" i="4"/>
  <c r="A254" i="4"/>
  <c r="B253" i="4"/>
  <c r="A253" i="4"/>
  <c r="B252" i="4"/>
  <c r="A252" i="4"/>
  <c r="B251" i="4"/>
  <c r="A251" i="4"/>
  <c r="B250" i="4"/>
  <c r="A250" i="4"/>
  <c r="B249" i="4"/>
  <c r="A249" i="4"/>
  <c r="B248" i="4"/>
  <c r="A248" i="4"/>
  <c r="B247" i="4"/>
  <c r="A247" i="4"/>
  <c r="B246" i="4"/>
  <c r="A246" i="4"/>
  <c r="B245" i="4"/>
  <c r="A245" i="4"/>
  <c r="B244" i="4"/>
  <c r="A244" i="4"/>
  <c r="B243" i="4"/>
  <c r="A243" i="4"/>
  <c r="B242" i="4"/>
  <c r="A242" i="4"/>
  <c r="B241" i="4"/>
  <c r="A241" i="4"/>
  <c r="B240" i="4"/>
  <c r="A240" i="4"/>
  <c r="B239" i="4"/>
  <c r="A239" i="4"/>
  <c r="B238" i="4"/>
  <c r="A238" i="4"/>
  <c r="B237" i="4"/>
  <c r="A237" i="4"/>
  <c r="B236" i="4"/>
  <c r="A236" i="4"/>
  <c r="B235" i="4"/>
  <c r="A235" i="4"/>
  <c r="B234" i="4"/>
  <c r="A234" i="4"/>
  <c r="B233" i="4"/>
  <c r="A233" i="4"/>
  <c r="B232" i="4"/>
  <c r="A232" i="4"/>
  <c r="B231" i="4"/>
  <c r="A231" i="4"/>
  <c r="B230" i="4"/>
  <c r="A230" i="4"/>
  <c r="B229" i="4"/>
  <c r="A229" i="4"/>
  <c r="B228" i="4"/>
  <c r="A228" i="4"/>
  <c r="B227" i="4"/>
  <c r="A227" i="4"/>
  <c r="B226" i="4"/>
  <c r="A226" i="4"/>
  <c r="B225" i="4"/>
  <c r="A225" i="4"/>
  <c r="B224" i="4"/>
  <c r="A224" i="4"/>
  <c r="B223" i="4"/>
  <c r="A223" i="4"/>
  <c r="B222" i="4"/>
  <c r="A222" i="4"/>
  <c r="B221" i="4"/>
  <c r="A221" i="4"/>
  <c r="B220" i="4"/>
  <c r="A220" i="4"/>
  <c r="B219" i="4"/>
  <c r="A219" i="4"/>
  <c r="B218" i="4"/>
  <c r="A218" i="4"/>
  <c r="B217" i="4"/>
  <c r="A217" i="4"/>
  <c r="B216" i="4"/>
  <c r="A216" i="4"/>
  <c r="B215" i="4"/>
  <c r="A215" i="4"/>
  <c r="B214" i="4"/>
  <c r="A214" i="4"/>
  <c r="B213" i="4"/>
  <c r="A213" i="4"/>
  <c r="B212" i="4"/>
  <c r="A212" i="4"/>
  <c r="B211" i="4"/>
  <c r="A211" i="4"/>
  <c r="B210" i="4"/>
  <c r="A210" i="4"/>
  <c r="B209" i="4"/>
  <c r="A209" i="4"/>
  <c r="B208" i="4"/>
  <c r="A208" i="4"/>
  <c r="B207" i="4"/>
  <c r="A207" i="4"/>
  <c r="B206" i="4"/>
  <c r="A206" i="4"/>
  <c r="B205" i="4"/>
  <c r="A205" i="4"/>
  <c r="B204" i="4"/>
  <c r="A204" i="4"/>
  <c r="B203" i="4"/>
  <c r="A203" i="4"/>
  <c r="B202" i="4"/>
  <c r="A202" i="4"/>
  <c r="B201" i="4"/>
  <c r="A201" i="4"/>
  <c r="B200" i="4"/>
  <c r="A200" i="4"/>
  <c r="B199" i="4"/>
  <c r="A199" i="4"/>
  <c r="B198" i="4"/>
  <c r="A198" i="4"/>
  <c r="B197" i="4"/>
  <c r="A197" i="4"/>
  <c r="B196" i="4"/>
  <c r="A196" i="4"/>
  <c r="B195" i="4"/>
  <c r="A195" i="4"/>
  <c r="B194" i="4"/>
  <c r="A194" i="4"/>
  <c r="B193" i="4"/>
  <c r="A193" i="4"/>
  <c r="B192" i="4"/>
  <c r="A192" i="4"/>
  <c r="B191" i="4"/>
  <c r="A191" i="4"/>
  <c r="B190" i="4"/>
  <c r="A190" i="4"/>
  <c r="B189" i="4"/>
  <c r="A189" i="4"/>
  <c r="B188" i="4"/>
  <c r="A188" i="4"/>
  <c r="B187" i="4"/>
  <c r="A187" i="4"/>
  <c r="B186" i="4"/>
  <c r="A186" i="4"/>
  <c r="B185" i="4"/>
  <c r="A185" i="4"/>
  <c r="B184" i="4"/>
  <c r="A184" i="4"/>
  <c r="B183" i="4"/>
  <c r="A183" i="4"/>
  <c r="B182" i="4"/>
  <c r="A182" i="4"/>
  <c r="B181" i="4"/>
  <c r="A181" i="4"/>
  <c r="B180" i="4"/>
  <c r="A180" i="4"/>
  <c r="B179" i="4"/>
  <c r="A179" i="4"/>
  <c r="B178" i="4"/>
  <c r="A178" i="4"/>
  <c r="B177" i="4"/>
  <c r="A177" i="4"/>
  <c r="B176" i="4"/>
  <c r="A176" i="4"/>
  <c r="B175" i="4"/>
  <c r="A175" i="4"/>
  <c r="B174" i="4"/>
  <c r="A174" i="4"/>
  <c r="B173" i="4"/>
  <c r="A173" i="4"/>
  <c r="B172" i="4"/>
  <c r="A172" i="4"/>
  <c r="B171" i="4"/>
  <c r="A171" i="4"/>
  <c r="B170" i="4"/>
  <c r="A170" i="4"/>
  <c r="B169" i="4"/>
  <c r="A169" i="4"/>
  <c r="B168" i="4"/>
  <c r="A168" i="4"/>
  <c r="B167" i="4"/>
  <c r="A167" i="4"/>
  <c r="B166" i="4"/>
  <c r="A166" i="4"/>
  <c r="B165" i="4"/>
  <c r="A165" i="4"/>
  <c r="B164" i="4"/>
  <c r="A164" i="4"/>
  <c r="B163" i="4"/>
  <c r="A163" i="4"/>
  <c r="B162" i="4"/>
  <c r="A162" i="4"/>
  <c r="B161" i="4"/>
  <c r="A161" i="4"/>
  <c r="B160" i="4"/>
  <c r="A160" i="4"/>
  <c r="B159" i="4"/>
  <c r="A159" i="4"/>
  <c r="B158" i="4"/>
  <c r="A158" i="4"/>
  <c r="B157" i="4"/>
  <c r="A157" i="4"/>
  <c r="B156" i="4"/>
  <c r="A156" i="4"/>
  <c r="B155" i="4"/>
  <c r="A155" i="4"/>
  <c r="B154" i="4"/>
  <c r="A154" i="4"/>
  <c r="B153" i="4"/>
  <c r="A153" i="4"/>
  <c r="B152" i="4"/>
  <c r="A152" i="4"/>
  <c r="B151" i="4"/>
  <c r="A151" i="4"/>
  <c r="B150" i="4"/>
  <c r="A150" i="4"/>
  <c r="B149" i="4"/>
  <c r="A149" i="4"/>
  <c r="B148" i="4"/>
  <c r="A148" i="4"/>
  <c r="B147" i="4"/>
  <c r="A147" i="4"/>
  <c r="B146" i="4"/>
  <c r="A146" i="4"/>
  <c r="B145" i="4"/>
  <c r="A145" i="4"/>
  <c r="B144" i="4"/>
  <c r="A144" i="4"/>
  <c r="B143" i="4"/>
  <c r="A143" i="4"/>
  <c r="B142" i="4"/>
  <c r="A142" i="4"/>
  <c r="B141" i="4"/>
  <c r="A141" i="4"/>
  <c r="B140" i="4"/>
  <c r="A140" i="4"/>
  <c r="B139" i="4"/>
  <c r="A139" i="4"/>
  <c r="B138" i="4"/>
  <c r="A138" i="4"/>
  <c r="B137" i="4"/>
  <c r="A137" i="4"/>
  <c r="B136" i="4"/>
  <c r="A136" i="4"/>
  <c r="B135" i="4"/>
  <c r="A135" i="4"/>
  <c r="B134" i="4"/>
  <c r="A134" i="4"/>
  <c r="B133" i="4"/>
  <c r="A133" i="4"/>
  <c r="B132" i="4"/>
  <c r="A132" i="4"/>
  <c r="B131" i="4"/>
  <c r="A131" i="4"/>
  <c r="B130" i="4"/>
  <c r="A130" i="4"/>
  <c r="B129" i="4"/>
  <c r="A129" i="4"/>
  <c r="B128" i="4"/>
  <c r="A128" i="4"/>
  <c r="B127" i="4"/>
  <c r="A127" i="4"/>
  <c r="B126" i="4"/>
  <c r="A126" i="4"/>
  <c r="B125" i="4"/>
  <c r="A125" i="4"/>
  <c r="B124" i="4"/>
  <c r="A124" i="4"/>
  <c r="B123" i="4"/>
  <c r="A123" i="4"/>
  <c r="B122" i="4"/>
  <c r="A122" i="4"/>
  <c r="B121" i="4"/>
  <c r="A121" i="4"/>
  <c r="B120" i="4"/>
  <c r="A120" i="4"/>
  <c r="B119" i="4"/>
  <c r="A119" i="4"/>
  <c r="B118" i="4"/>
  <c r="A118" i="4"/>
  <c r="B117" i="4"/>
  <c r="A117" i="4"/>
  <c r="B116" i="4"/>
  <c r="A116" i="4"/>
  <c r="B115" i="4"/>
  <c r="A115" i="4"/>
  <c r="B114" i="4"/>
  <c r="A114" i="4"/>
  <c r="B113" i="4"/>
  <c r="A113" i="4"/>
  <c r="B112" i="4"/>
  <c r="A112" i="4"/>
  <c r="B111" i="4"/>
  <c r="A111" i="4"/>
  <c r="B110" i="4"/>
  <c r="A110" i="4"/>
  <c r="B109" i="4"/>
  <c r="A109" i="4"/>
  <c r="B108" i="4"/>
  <c r="A108" i="4"/>
  <c r="B107" i="4"/>
  <c r="A107" i="4"/>
  <c r="B106" i="4"/>
  <c r="A106" i="4"/>
  <c r="B105" i="4"/>
  <c r="A105" i="4"/>
  <c r="B104" i="4"/>
  <c r="A104" i="4"/>
  <c r="B103" i="4"/>
  <c r="A103" i="4"/>
  <c r="B102" i="4"/>
  <c r="A102" i="4"/>
  <c r="B101" i="4"/>
  <c r="A101" i="4"/>
  <c r="B100" i="4"/>
  <c r="A100" i="4"/>
  <c r="B99" i="4"/>
  <c r="A99" i="4"/>
  <c r="B98" i="4"/>
  <c r="A98" i="4"/>
  <c r="B97" i="4"/>
  <c r="A97" i="4"/>
  <c r="B96" i="4"/>
  <c r="A96" i="4"/>
  <c r="B95" i="4"/>
  <c r="A95" i="4"/>
  <c r="B94" i="4"/>
  <c r="A94" i="4"/>
  <c r="B93" i="4"/>
  <c r="A93" i="4"/>
  <c r="B92" i="4"/>
  <c r="A92" i="4"/>
  <c r="B91" i="4"/>
  <c r="A91" i="4"/>
  <c r="B90" i="4"/>
  <c r="A90" i="4"/>
  <c r="B89" i="4"/>
  <c r="A89" i="4"/>
  <c r="B88" i="4"/>
  <c r="A88" i="4"/>
  <c r="B87" i="4"/>
  <c r="A87" i="4"/>
  <c r="B86" i="4"/>
  <c r="A86" i="4"/>
  <c r="B85" i="4"/>
  <c r="A85" i="4"/>
  <c r="B84" i="4"/>
  <c r="A84" i="4"/>
  <c r="B83" i="4"/>
  <c r="A83" i="4"/>
  <c r="B82" i="4"/>
  <c r="A82" i="4"/>
  <c r="B81" i="4"/>
  <c r="A81" i="4"/>
  <c r="B80" i="4"/>
  <c r="A80" i="4"/>
  <c r="B79" i="4"/>
  <c r="A79" i="4"/>
  <c r="B78" i="4"/>
  <c r="A78" i="4"/>
  <c r="B77" i="4"/>
  <c r="A77" i="4"/>
  <c r="B76" i="4"/>
  <c r="A76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B67" i="4"/>
  <c r="A67" i="4"/>
  <c r="B66" i="4"/>
  <c r="A66" i="4"/>
  <c r="B65" i="4"/>
  <c r="A65" i="4"/>
  <c r="B64" i="4"/>
  <c r="A64" i="4"/>
  <c r="B63" i="4"/>
  <c r="A63" i="4"/>
  <c r="B62" i="4"/>
  <c r="A62" i="4"/>
  <c r="B61" i="4"/>
  <c r="A61" i="4"/>
  <c r="B60" i="4"/>
  <c r="A60" i="4"/>
  <c r="B59" i="4"/>
  <c r="A59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B5" i="4"/>
  <c r="A5" i="4"/>
  <c r="B4" i="4"/>
  <c r="A4" i="4"/>
  <c r="B3" i="4"/>
  <c r="A3" i="4"/>
  <c r="A1350" i="4" s="1"/>
  <c r="A1" i="4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1" i="20"/>
  <c r="D1349" i="4"/>
  <c r="C1349" i="4"/>
  <c r="D1348" i="4"/>
  <c r="C1348" i="4"/>
  <c r="D1345" i="4"/>
  <c r="C1345" i="4"/>
  <c r="D1344" i="4"/>
  <c r="C1344" i="4"/>
  <c r="D1343" i="4"/>
  <c r="C1343" i="4"/>
  <c r="D1342" i="4"/>
  <c r="C1342" i="4"/>
  <c r="D1341" i="4"/>
  <c r="C1341" i="4"/>
  <c r="D1340" i="4"/>
  <c r="C1340" i="4"/>
  <c r="D1339" i="4"/>
  <c r="C1339" i="4"/>
  <c r="D1338" i="4"/>
  <c r="C1338" i="4"/>
  <c r="D1337" i="4"/>
  <c r="C1337" i="4"/>
  <c r="D1336" i="4"/>
  <c r="C1336" i="4"/>
  <c r="D1335" i="4"/>
  <c r="C1335" i="4"/>
  <c r="D1334" i="4"/>
  <c r="C1334" i="4"/>
  <c r="D1333" i="4"/>
  <c r="C1333" i="4"/>
  <c r="D1332" i="4"/>
  <c r="C1332" i="4"/>
  <c r="D1331" i="4"/>
  <c r="C1331" i="4"/>
  <c r="D1330" i="4"/>
  <c r="C1330" i="4"/>
  <c r="D1329" i="4"/>
  <c r="C1329" i="4"/>
  <c r="D1328" i="4"/>
  <c r="C1328" i="4"/>
  <c r="D1327" i="4"/>
  <c r="C1327" i="4"/>
  <c r="D1326" i="4"/>
  <c r="C1326" i="4"/>
  <c r="D1325" i="4"/>
  <c r="C1325" i="4"/>
  <c r="D1324" i="4"/>
  <c r="C1324" i="4"/>
  <c r="D1323" i="4"/>
  <c r="C1323" i="4"/>
  <c r="D1322" i="4"/>
  <c r="C1322" i="4"/>
  <c r="D1321" i="4"/>
  <c r="C1321" i="4"/>
  <c r="D1320" i="4"/>
  <c r="C1320" i="4"/>
  <c r="D1319" i="4"/>
  <c r="C1319" i="4"/>
  <c r="D1318" i="4"/>
  <c r="C1318" i="4"/>
  <c r="D1317" i="4"/>
  <c r="C1317" i="4"/>
  <c r="D1316" i="4"/>
  <c r="C1316" i="4"/>
  <c r="D1315" i="4"/>
  <c r="C1315" i="4"/>
  <c r="D1314" i="4"/>
  <c r="C1314" i="4"/>
  <c r="D1313" i="4"/>
  <c r="C1313" i="4"/>
  <c r="D1312" i="4"/>
  <c r="C1312" i="4"/>
  <c r="D1311" i="4"/>
  <c r="C1311" i="4"/>
  <c r="D1310" i="4"/>
  <c r="C1310" i="4"/>
  <c r="D1309" i="4"/>
  <c r="C1309" i="4"/>
  <c r="D1308" i="4"/>
  <c r="C1308" i="4"/>
  <c r="D1307" i="4"/>
  <c r="C1307" i="4"/>
  <c r="D1306" i="4"/>
  <c r="C1306" i="4"/>
  <c r="D1305" i="4"/>
  <c r="C1305" i="4"/>
  <c r="D1304" i="4"/>
  <c r="C1304" i="4"/>
  <c r="D1303" i="4"/>
  <c r="C1303" i="4"/>
  <c r="D1302" i="4"/>
  <c r="C1302" i="4"/>
  <c r="D1301" i="4"/>
  <c r="C1301" i="4"/>
  <c r="D1300" i="4"/>
  <c r="C1300" i="4"/>
  <c r="D1299" i="4"/>
  <c r="C1299" i="4"/>
  <c r="D1298" i="4"/>
  <c r="C1298" i="4"/>
  <c r="D1297" i="4"/>
  <c r="C1297" i="4"/>
  <c r="D1296" i="4"/>
  <c r="C1296" i="4"/>
  <c r="D1295" i="4"/>
  <c r="C1295" i="4"/>
  <c r="D1294" i="4"/>
  <c r="C1294" i="4"/>
  <c r="D1293" i="4"/>
  <c r="C1293" i="4"/>
  <c r="D1292" i="4"/>
  <c r="C1292" i="4"/>
  <c r="D1291" i="4"/>
  <c r="C1291" i="4"/>
  <c r="D1290" i="4"/>
  <c r="C1290" i="4"/>
  <c r="D1289" i="4"/>
  <c r="C1289" i="4"/>
  <c r="D1288" i="4"/>
  <c r="C1288" i="4"/>
  <c r="D1287" i="4"/>
  <c r="C1287" i="4"/>
  <c r="D1286" i="4"/>
  <c r="C1286" i="4"/>
  <c r="D1285" i="4"/>
  <c r="C1285" i="4"/>
  <c r="D1284" i="4"/>
  <c r="C1284" i="4"/>
  <c r="D1283" i="4"/>
  <c r="C1283" i="4"/>
  <c r="D1282" i="4"/>
  <c r="C1282" i="4"/>
  <c r="D1281" i="4"/>
  <c r="C1281" i="4"/>
  <c r="D1280" i="4"/>
  <c r="C1280" i="4"/>
  <c r="D1279" i="4"/>
  <c r="C1279" i="4"/>
  <c r="D1278" i="4"/>
  <c r="C1278" i="4"/>
  <c r="D1277" i="4"/>
  <c r="C1277" i="4"/>
  <c r="D1276" i="4"/>
  <c r="C1276" i="4"/>
  <c r="D1275" i="4"/>
  <c r="C1275" i="4"/>
  <c r="D1274" i="4"/>
  <c r="C1274" i="4"/>
  <c r="D1273" i="4"/>
  <c r="C1273" i="4"/>
  <c r="D1272" i="4"/>
  <c r="C1272" i="4"/>
  <c r="D1271" i="4"/>
  <c r="C1271" i="4"/>
  <c r="D1270" i="4"/>
  <c r="C1270" i="4"/>
  <c r="D1269" i="4"/>
  <c r="C1269" i="4"/>
  <c r="D1268" i="4"/>
  <c r="C1268" i="4"/>
  <c r="D1267" i="4"/>
  <c r="C1267" i="4"/>
  <c r="D1266" i="4"/>
  <c r="C1266" i="4"/>
  <c r="D1265" i="4"/>
  <c r="C1265" i="4"/>
  <c r="D1264" i="4"/>
  <c r="C1264" i="4"/>
  <c r="D1263" i="4"/>
  <c r="C1263" i="4"/>
  <c r="D1262" i="4"/>
  <c r="C1262" i="4"/>
  <c r="D1261" i="4"/>
  <c r="C1261" i="4"/>
  <c r="D1260" i="4"/>
  <c r="C1260" i="4"/>
  <c r="D1259" i="4"/>
  <c r="C1259" i="4"/>
  <c r="D1258" i="4"/>
  <c r="C1258" i="4"/>
  <c r="D1257" i="4"/>
  <c r="C1257" i="4"/>
  <c r="D1256" i="4"/>
  <c r="C1256" i="4"/>
  <c r="D1255" i="4"/>
  <c r="C1255" i="4"/>
  <c r="D1254" i="4"/>
  <c r="C1254" i="4"/>
  <c r="D1253" i="4"/>
  <c r="C1253" i="4"/>
  <c r="D1252" i="4"/>
  <c r="C1252" i="4"/>
  <c r="D1251" i="4"/>
  <c r="C1251" i="4"/>
  <c r="D1250" i="4"/>
  <c r="C1250" i="4"/>
  <c r="D1249" i="4"/>
  <c r="C1249" i="4"/>
  <c r="D1248" i="4"/>
  <c r="C1248" i="4"/>
  <c r="D1247" i="4"/>
  <c r="C1247" i="4"/>
  <c r="D1246" i="4"/>
  <c r="C1246" i="4"/>
  <c r="D1245" i="4"/>
  <c r="C1245" i="4"/>
  <c r="D1244" i="4"/>
  <c r="C1244" i="4"/>
  <c r="D1243" i="4"/>
  <c r="C1243" i="4"/>
  <c r="D1242" i="4"/>
  <c r="C1242" i="4"/>
  <c r="D1241" i="4"/>
  <c r="C1241" i="4"/>
  <c r="D1240" i="4"/>
  <c r="C1240" i="4"/>
  <c r="D1239" i="4"/>
  <c r="C1239" i="4"/>
  <c r="D1238" i="4"/>
  <c r="C1238" i="4"/>
  <c r="D1237" i="4"/>
  <c r="C1237" i="4"/>
  <c r="D1236" i="4"/>
  <c r="C1236" i="4"/>
  <c r="D1235" i="4"/>
  <c r="C1235" i="4"/>
  <c r="D1234" i="4"/>
  <c r="C1234" i="4"/>
  <c r="D1233" i="4"/>
  <c r="C1233" i="4"/>
  <c r="D1232" i="4"/>
  <c r="C1232" i="4"/>
  <c r="D1231" i="4"/>
  <c r="C1231" i="4"/>
  <c r="D1230" i="4"/>
  <c r="C1230" i="4"/>
  <c r="D1229" i="4"/>
  <c r="C1229" i="4"/>
  <c r="D1228" i="4"/>
  <c r="C1228" i="4"/>
  <c r="D1227" i="4"/>
  <c r="C1227" i="4"/>
  <c r="D1226" i="4"/>
  <c r="C1226" i="4"/>
  <c r="D1225" i="4"/>
  <c r="C1225" i="4"/>
  <c r="D1224" i="4"/>
  <c r="C1224" i="4"/>
  <c r="D1223" i="4"/>
  <c r="C1223" i="4"/>
  <c r="D1222" i="4"/>
  <c r="C1222" i="4"/>
  <c r="D1221" i="4"/>
  <c r="C1221" i="4"/>
  <c r="D1220" i="4"/>
  <c r="C1220" i="4"/>
  <c r="D1219" i="4"/>
  <c r="C1219" i="4"/>
  <c r="D1218" i="4"/>
  <c r="C1218" i="4"/>
  <c r="D1217" i="4"/>
  <c r="C1217" i="4"/>
  <c r="D1216" i="4"/>
  <c r="C1216" i="4"/>
  <c r="D1215" i="4"/>
  <c r="C1215" i="4"/>
  <c r="D1214" i="4"/>
  <c r="C1214" i="4"/>
  <c r="D1213" i="4"/>
  <c r="C1213" i="4"/>
  <c r="D1212" i="4"/>
  <c r="C1212" i="4"/>
  <c r="D1211" i="4"/>
  <c r="C1211" i="4"/>
  <c r="D1210" i="4"/>
  <c r="C1210" i="4"/>
  <c r="D1209" i="4"/>
  <c r="C1209" i="4"/>
  <c r="D1208" i="4"/>
  <c r="C1208" i="4"/>
  <c r="D1207" i="4"/>
  <c r="C1207" i="4"/>
  <c r="D1206" i="4"/>
  <c r="C1206" i="4"/>
  <c r="D1205" i="4"/>
  <c r="C1205" i="4"/>
  <c r="D1204" i="4"/>
  <c r="C1204" i="4"/>
  <c r="D1203" i="4"/>
  <c r="C1203" i="4"/>
  <c r="D1202" i="4"/>
  <c r="C1202" i="4"/>
  <c r="D1201" i="4"/>
  <c r="C1201" i="4"/>
  <c r="D1200" i="4"/>
  <c r="C1200" i="4"/>
  <c r="D1199" i="4"/>
  <c r="C1199" i="4"/>
  <c r="D1198" i="4"/>
  <c r="C1198" i="4"/>
  <c r="D1197" i="4"/>
  <c r="C1197" i="4"/>
  <c r="D1196" i="4"/>
  <c r="C1196" i="4"/>
  <c r="D1195" i="4"/>
  <c r="C1195" i="4"/>
  <c r="D1194" i="4"/>
  <c r="C1194" i="4"/>
  <c r="D1193" i="4"/>
  <c r="C1193" i="4"/>
  <c r="D1192" i="4"/>
  <c r="C1192" i="4"/>
  <c r="D1191" i="4"/>
  <c r="C1191" i="4"/>
  <c r="D1190" i="4"/>
  <c r="C1190" i="4"/>
  <c r="D1189" i="4"/>
  <c r="C1189" i="4"/>
  <c r="D1188" i="4"/>
  <c r="C1188" i="4"/>
  <c r="D1187" i="4"/>
  <c r="C1187" i="4"/>
  <c r="D1186" i="4"/>
  <c r="C1186" i="4"/>
  <c r="D1185" i="4"/>
  <c r="C1185" i="4"/>
  <c r="D1184" i="4"/>
  <c r="C1184" i="4"/>
  <c r="D1183" i="4"/>
  <c r="C1183" i="4"/>
  <c r="D1182" i="4"/>
  <c r="C1182" i="4"/>
  <c r="D1181" i="4"/>
  <c r="C1181" i="4"/>
  <c r="D1180" i="4"/>
  <c r="C1180" i="4"/>
  <c r="D1179" i="4"/>
  <c r="C1179" i="4"/>
  <c r="D1178" i="4"/>
  <c r="C1178" i="4"/>
  <c r="D1177" i="4"/>
  <c r="C1177" i="4"/>
  <c r="D1176" i="4"/>
  <c r="C1176" i="4"/>
  <c r="D1175" i="4"/>
  <c r="C1175" i="4"/>
  <c r="D1174" i="4"/>
  <c r="C1174" i="4"/>
  <c r="D1173" i="4"/>
  <c r="C1173" i="4"/>
  <c r="D1172" i="4"/>
  <c r="C1172" i="4"/>
  <c r="D1171" i="4"/>
  <c r="C1171" i="4"/>
  <c r="D1170" i="4"/>
  <c r="C1170" i="4"/>
  <c r="D1169" i="4"/>
  <c r="C1169" i="4"/>
  <c r="D1168" i="4"/>
  <c r="C1168" i="4"/>
  <c r="D1167" i="4"/>
  <c r="C1167" i="4"/>
  <c r="D1166" i="4"/>
  <c r="C1166" i="4"/>
  <c r="D1165" i="4"/>
  <c r="C1165" i="4"/>
  <c r="D1164" i="4"/>
  <c r="C1164" i="4"/>
  <c r="D1163" i="4"/>
  <c r="C1163" i="4"/>
  <c r="D1162" i="4"/>
  <c r="C1162" i="4"/>
  <c r="D1161" i="4"/>
  <c r="C1161" i="4"/>
  <c r="D1160" i="4"/>
  <c r="C1160" i="4"/>
  <c r="D1159" i="4"/>
  <c r="C1159" i="4"/>
  <c r="D1158" i="4"/>
  <c r="C1158" i="4"/>
  <c r="D1157" i="4"/>
  <c r="C1157" i="4"/>
  <c r="D1156" i="4"/>
  <c r="C1156" i="4"/>
  <c r="D1155" i="4"/>
  <c r="C1155" i="4"/>
  <c r="D1154" i="4"/>
  <c r="C1154" i="4"/>
  <c r="D1153" i="4"/>
  <c r="C1153" i="4"/>
  <c r="D1152" i="4"/>
  <c r="C1152" i="4"/>
  <c r="D1151" i="4"/>
  <c r="C1151" i="4"/>
  <c r="D1150" i="4"/>
  <c r="C1150" i="4"/>
  <c r="D1149" i="4"/>
  <c r="C1149" i="4"/>
  <c r="D1148" i="4"/>
  <c r="C1148" i="4"/>
  <c r="D1147" i="4"/>
  <c r="C1147" i="4"/>
  <c r="D1146" i="4"/>
  <c r="C1146" i="4"/>
  <c r="D1145" i="4"/>
  <c r="C1145" i="4"/>
  <c r="D1144" i="4"/>
  <c r="C1144" i="4"/>
  <c r="D1143" i="4"/>
  <c r="C1143" i="4"/>
  <c r="D1142" i="4"/>
  <c r="C1142" i="4"/>
  <c r="D1141" i="4"/>
  <c r="C1141" i="4"/>
  <c r="D1140" i="4"/>
  <c r="C1140" i="4"/>
  <c r="D1139" i="4"/>
  <c r="C1139" i="4"/>
  <c r="D1138" i="4"/>
  <c r="C1138" i="4"/>
  <c r="D1137" i="4"/>
  <c r="C1137" i="4"/>
  <c r="D1136" i="4"/>
  <c r="C1136" i="4"/>
  <c r="D1135" i="4"/>
  <c r="C1135" i="4"/>
  <c r="D1134" i="4"/>
  <c r="C1134" i="4"/>
  <c r="D1133" i="4"/>
  <c r="C1133" i="4"/>
  <c r="D1132" i="4"/>
  <c r="C1132" i="4"/>
  <c r="D1131" i="4"/>
  <c r="C1131" i="4"/>
  <c r="D1130" i="4"/>
  <c r="C1130" i="4"/>
  <c r="D1129" i="4"/>
  <c r="C1129" i="4"/>
  <c r="D1128" i="4"/>
  <c r="C1128" i="4"/>
  <c r="D1127" i="4"/>
  <c r="C1127" i="4"/>
  <c r="D1126" i="4"/>
  <c r="C1126" i="4"/>
  <c r="D1125" i="4"/>
  <c r="C1125" i="4"/>
  <c r="D1124" i="4"/>
  <c r="C1124" i="4"/>
  <c r="D1123" i="4"/>
  <c r="C1123" i="4"/>
  <c r="D1122" i="4"/>
  <c r="C1122" i="4"/>
  <c r="D1121" i="4"/>
  <c r="C1121" i="4"/>
  <c r="D1120" i="4"/>
  <c r="C1120" i="4"/>
  <c r="D1119" i="4"/>
  <c r="C1119" i="4"/>
  <c r="D1118" i="4"/>
  <c r="C1118" i="4"/>
  <c r="D1117" i="4"/>
  <c r="C1117" i="4"/>
  <c r="D1116" i="4"/>
  <c r="C1116" i="4"/>
  <c r="D1115" i="4"/>
  <c r="C1115" i="4"/>
  <c r="D1114" i="4"/>
  <c r="C1114" i="4"/>
  <c r="D1113" i="4"/>
  <c r="C1113" i="4"/>
  <c r="D1112" i="4"/>
  <c r="C1112" i="4"/>
  <c r="D1111" i="4"/>
  <c r="C1111" i="4"/>
  <c r="D1110" i="4"/>
  <c r="C1110" i="4"/>
  <c r="D1109" i="4"/>
  <c r="C1109" i="4"/>
  <c r="D1108" i="4"/>
  <c r="C1108" i="4"/>
  <c r="D1107" i="4"/>
  <c r="C1107" i="4"/>
  <c r="D1106" i="4"/>
  <c r="C1106" i="4"/>
  <c r="D1105" i="4"/>
  <c r="C1105" i="4"/>
  <c r="D1104" i="4"/>
  <c r="C1104" i="4"/>
  <c r="D1103" i="4"/>
  <c r="C1103" i="4"/>
  <c r="D1102" i="4"/>
  <c r="C1102" i="4"/>
  <c r="D1101" i="4"/>
  <c r="C1101" i="4"/>
  <c r="D1100" i="4"/>
  <c r="C1100" i="4"/>
  <c r="D1099" i="4"/>
  <c r="C1099" i="4"/>
  <c r="D1098" i="4"/>
  <c r="C1098" i="4"/>
  <c r="D1097" i="4"/>
  <c r="C1097" i="4"/>
  <c r="D1096" i="4"/>
  <c r="C1096" i="4"/>
  <c r="D1095" i="4"/>
  <c r="C1095" i="4"/>
  <c r="D1094" i="4"/>
  <c r="C1094" i="4"/>
  <c r="D1093" i="4"/>
  <c r="C1093" i="4"/>
  <c r="D1092" i="4"/>
  <c r="C1092" i="4"/>
  <c r="D1091" i="4"/>
  <c r="C1091" i="4"/>
  <c r="D1090" i="4"/>
  <c r="C1090" i="4"/>
  <c r="D1089" i="4"/>
  <c r="C1089" i="4"/>
  <c r="D1088" i="4"/>
  <c r="C1088" i="4"/>
  <c r="D1087" i="4"/>
  <c r="C1087" i="4"/>
  <c r="D1086" i="4"/>
  <c r="C1086" i="4"/>
  <c r="D1085" i="4"/>
  <c r="C1085" i="4"/>
  <c r="D1084" i="4"/>
  <c r="C1084" i="4"/>
  <c r="D1083" i="4"/>
  <c r="C1083" i="4"/>
  <c r="D1082" i="4"/>
  <c r="C1082" i="4"/>
  <c r="D1081" i="4"/>
  <c r="C1081" i="4"/>
  <c r="D1080" i="4"/>
  <c r="C1080" i="4"/>
  <c r="D1079" i="4"/>
  <c r="C1079" i="4"/>
  <c r="D1078" i="4"/>
  <c r="C1078" i="4"/>
  <c r="D1077" i="4"/>
  <c r="C1077" i="4"/>
  <c r="D1076" i="4"/>
  <c r="C1076" i="4"/>
  <c r="D1075" i="4"/>
  <c r="C1075" i="4"/>
  <c r="D1074" i="4"/>
  <c r="C1074" i="4"/>
  <c r="D1073" i="4"/>
  <c r="C1073" i="4"/>
  <c r="D1072" i="4"/>
  <c r="C1072" i="4"/>
  <c r="D1071" i="4"/>
  <c r="C1071" i="4"/>
  <c r="D1070" i="4"/>
  <c r="C1070" i="4"/>
  <c r="D1069" i="4"/>
  <c r="C1069" i="4"/>
  <c r="D1068" i="4"/>
  <c r="C1068" i="4"/>
  <c r="D1067" i="4"/>
  <c r="C1067" i="4"/>
  <c r="D1066" i="4"/>
  <c r="C1066" i="4"/>
  <c r="D1065" i="4"/>
  <c r="C1065" i="4"/>
  <c r="D1064" i="4"/>
  <c r="C1064" i="4"/>
  <c r="D1063" i="4"/>
  <c r="C1063" i="4"/>
  <c r="D1062" i="4"/>
  <c r="C1062" i="4"/>
  <c r="D1061" i="4"/>
  <c r="C1061" i="4"/>
  <c r="D1060" i="4"/>
  <c r="C1060" i="4"/>
  <c r="D1059" i="4"/>
  <c r="C1059" i="4"/>
  <c r="D1058" i="4"/>
  <c r="C1058" i="4"/>
  <c r="D1057" i="4"/>
  <c r="C1057" i="4"/>
  <c r="D1056" i="4"/>
  <c r="C1056" i="4"/>
  <c r="D1055" i="4"/>
  <c r="C1055" i="4"/>
  <c r="D1054" i="4"/>
  <c r="C1054" i="4"/>
  <c r="D1053" i="4"/>
  <c r="C1053" i="4"/>
  <c r="D1052" i="4"/>
  <c r="C1052" i="4"/>
  <c r="D1051" i="4"/>
  <c r="C1051" i="4"/>
  <c r="D1050" i="4"/>
  <c r="C1050" i="4"/>
  <c r="D1049" i="4"/>
  <c r="C1049" i="4"/>
  <c r="D1048" i="4"/>
  <c r="C1048" i="4"/>
  <c r="D1047" i="4"/>
  <c r="C1047" i="4"/>
  <c r="D1046" i="4"/>
  <c r="C1046" i="4"/>
  <c r="D1045" i="4"/>
  <c r="C1045" i="4"/>
  <c r="D1044" i="4"/>
  <c r="C1044" i="4"/>
  <c r="D1043" i="4"/>
  <c r="C1043" i="4"/>
  <c r="D1042" i="4"/>
  <c r="C1042" i="4"/>
  <c r="D1041" i="4"/>
  <c r="C1041" i="4"/>
  <c r="D1040" i="4"/>
  <c r="C1040" i="4"/>
  <c r="D1039" i="4"/>
  <c r="C1039" i="4"/>
  <c r="D1038" i="4"/>
  <c r="C1038" i="4"/>
  <c r="D1037" i="4"/>
  <c r="C1037" i="4"/>
  <c r="D1036" i="4"/>
  <c r="C1036" i="4"/>
  <c r="D1035" i="4"/>
  <c r="C1035" i="4"/>
  <c r="D1034" i="4"/>
  <c r="C1034" i="4"/>
  <c r="D1033" i="4"/>
  <c r="C1033" i="4"/>
  <c r="D1032" i="4"/>
  <c r="C1032" i="4"/>
  <c r="D1031" i="4"/>
  <c r="C1031" i="4"/>
  <c r="D1030" i="4"/>
  <c r="C1030" i="4"/>
  <c r="D1029" i="4"/>
  <c r="C1029" i="4"/>
  <c r="D1028" i="4"/>
  <c r="C1028" i="4"/>
  <c r="D1027" i="4"/>
  <c r="C1027" i="4"/>
  <c r="D1026" i="4"/>
  <c r="C1026" i="4"/>
  <c r="D1025" i="4"/>
  <c r="C1025" i="4"/>
  <c r="D1024" i="4"/>
  <c r="C1024" i="4"/>
  <c r="D1023" i="4"/>
  <c r="C1023" i="4"/>
  <c r="D1022" i="4"/>
  <c r="C1022" i="4"/>
  <c r="D1021" i="4"/>
  <c r="C1021" i="4"/>
  <c r="D1020" i="4"/>
  <c r="C1020" i="4"/>
  <c r="D1019" i="4"/>
  <c r="C1019" i="4"/>
  <c r="D1018" i="4"/>
  <c r="C1018" i="4"/>
  <c r="D1017" i="4"/>
  <c r="C1017" i="4"/>
  <c r="D1016" i="4"/>
  <c r="C1016" i="4"/>
  <c r="D1015" i="4"/>
  <c r="C1015" i="4"/>
  <c r="D1014" i="4"/>
  <c r="C1014" i="4"/>
  <c r="D1013" i="4"/>
  <c r="C1013" i="4"/>
  <c r="D1012" i="4"/>
  <c r="C1012" i="4"/>
  <c r="D1011" i="4"/>
  <c r="C1011" i="4"/>
  <c r="D1010" i="4"/>
  <c r="C1010" i="4"/>
  <c r="D1009" i="4"/>
  <c r="C1009" i="4"/>
  <c r="D1008" i="4"/>
  <c r="C1008" i="4"/>
  <c r="D1007" i="4"/>
  <c r="C1007" i="4"/>
  <c r="D1006" i="4"/>
  <c r="C1006" i="4"/>
  <c r="D1005" i="4"/>
  <c r="C1005" i="4"/>
  <c r="D1004" i="4"/>
  <c r="C1004" i="4"/>
  <c r="D1003" i="4"/>
  <c r="C1003" i="4"/>
  <c r="D1002" i="4"/>
  <c r="C1002" i="4"/>
  <c r="D1001" i="4"/>
  <c r="C1001" i="4"/>
  <c r="D1000" i="4"/>
  <c r="C1000" i="4"/>
  <c r="D999" i="4"/>
  <c r="C999" i="4"/>
  <c r="D998" i="4"/>
  <c r="C998" i="4"/>
  <c r="D997" i="4"/>
  <c r="C997" i="4"/>
  <c r="D996" i="4"/>
  <c r="C996" i="4"/>
  <c r="D995" i="4"/>
  <c r="C995" i="4"/>
  <c r="D994" i="4"/>
  <c r="C994" i="4"/>
  <c r="D993" i="4"/>
  <c r="C993" i="4"/>
  <c r="D992" i="4"/>
  <c r="C992" i="4"/>
  <c r="D991" i="4"/>
  <c r="C991" i="4"/>
  <c r="D990" i="4"/>
  <c r="C990" i="4"/>
  <c r="D989" i="4"/>
  <c r="C989" i="4"/>
  <c r="D988" i="4"/>
  <c r="C988" i="4"/>
  <c r="D987" i="4"/>
  <c r="C987" i="4"/>
  <c r="D986" i="4"/>
  <c r="C986" i="4"/>
  <c r="D985" i="4"/>
  <c r="C985" i="4"/>
  <c r="D984" i="4"/>
  <c r="C984" i="4"/>
  <c r="D983" i="4"/>
  <c r="C983" i="4"/>
  <c r="D982" i="4"/>
  <c r="C982" i="4"/>
  <c r="D981" i="4"/>
  <c r="C981" i="4"/>
  <c r="D980" i="4"/>
  <c r="C980" i="4"/>
  <c r="D979" i="4"/>
  <c r="C979" i="4"/>
  <c r="D978" i="4"/>
  <c r="C978" i="4"/>
  <c r="D977" i="4"/>
  <c r="C977" i="4"/>
  <c r="D976" i="4"/>
  <c r="C976" i="4"/>
  <c r="D975" i="4"/>
  <c r="C975" i="4"/>
  <c r="D974" i="4"/>
  <c r="C974" i="4"/>
  <c r="D973" i="4"/>
  <c r="C973" i="4"/>
  <c r="D972" i="4"/>
  <c r="C972" i="4"/>
  <c r="D971" i="4"/>
  <c r="C971" i="4"/>
  <c r="D970" i="4"/>
  <c r="C970" i="4"/>
  <c r="D969" i="4"/>
  <c r="C969" i="4"/>
  <c r="D968" i="4"/>
  <c r="C968" i="4"/>
  <c r="D967" i="4"/>
  <c r="C967" i="4"/>
  <c r="D966" i="4"/>
  <c r="C966" i="4"/>
  <c r="D965" i="4"/>
  <c r="C965" i="4"/>
  <c r="D964" i="4"/>
  <c r="C964" i="4"/>
  <c r="D963" i="4"/>
  <c r="C963" i="4"/>
  <c r="D962" i="4"/>
  <c r="C962" i="4"/>
  <c r="D961" i="4"/>
  <c r="C961" i="4"/>
  <c r="D960" i="4"/>
  <c r="C960" i="4"/>
  <c r="D959" i="4"/>
  <c r="C959" i="4"/>
  <c r="D958" i="4"/>
  <c r="C958" i="4"/>
  <c r="D957" i="4"/>
  <c r="C957" i="4"/>
  <c r="D956" i="4"/>
  <c r="C956" i="4"/>
  <c r="D955" i="4"/>
  <c r="C955" i="4"/>
  <c r="D954" i="4"/>
  <c r="C954" i="4"/>
  <c r="D953" i="4"/>
  <c r="C953" i="4"/>
  <c r="D952" i="4"/>
  <c r="C952" i="4"/>
  <c r="D951" i="4"/>
  <c r="C951" i="4"/>
  <c r="D950" i="4"/>
  <c r="C950" i="4"/>
  <c r="D949" i="4"/>
  <c r="C949" i="4"/>
  <c r="D948" i="4"/>
  <c r="C948" i="4"/>
  <c r="D947" i="4"/>
  <c r="C947" i="4"/>
  <c r="D946" i="4"/>
  <c r="C946" i="4"/>
  <c r="D945" i="4"/>
  <c r="C945" i="4"/>
  <c r="D944" i="4"/>
  <c r="C944" i="4"/>
  <c r="D943" i="4"/>
  <c r="C943" i="4"/>
  <c r="D942" i="4"/>
  <c r="C942" i="4"/>
  <c r="D941" i="4"/>
  <c r="C941" i="4"/>
  <c r="D940" i="4"/>
  <c r="C940" i="4"/>
  <c r="D939" i="4"/>
  <c r="C939" i="4"/>
  <c r="D938" i="4"/>
  <c r="C938" i="4"/>
  <c r="D937" i="4"/>
  <c r="C937" i="4"/>
  <c r="D936" i="4"/>
  <c r="C936" i="4"/>
  <c r="D935" i="4"/>
  <c r="C935" i="4"/>
  <c r="D934" i="4"/>
  <c r="C934" i="4"/>
  <c r="D933" i="4"/>
  <c r="C933" i="4"/>
  <c r="D932" i="4"/>
  <c r="C932" i="4"/>
  <c r="D931" i="4"/>
  <c r="C931" i="4"/>
  <c r="D930" i="4"/>
  <c r="C930" i="4"/>
  <c r="D929" i="4"/>
  <c r="C929" i="4"/>
  <c r="D928" i="4"/>
  <c r="C928" i="4"/>
  <c r="D927" i="4"/>
  <c r="C927" i="4"/>
  <c r="D926" i="4"/>
  <c r="C926" i="4"/>
  <c r="D925" i="4"/>
  <c r="C925" i="4"/>
  <c r="D924" i="4"/>
  <c r="C924" i="4"/>
  <c r="D923" i="4"/>
  <c r="C923" i="4"/>
  <c r="D922" i="4"/>
  <c r="C922" i="4"/>
  <c r="D921" i="4"/>
  <c r="C921" i="4"/>
  <c r="D920" i="4"/>
  <c r="C920" i="4"/>
  <c r="D919" i="4"/>
  <c r="C919" i="4"/>
  <c r="D918" i="4"/>
  <c r="C918" i="4"/>
  <c r="D917" i="4"/>
  <c r="C917" i="4"/>
  <c r="D916" i="4"/>
  <c r="C916" i="4"/>
  <c r="D915" i="4"/>
  <c r="C915" i="4"/>
  <c r="D914" i="4"/>
  <c r="C914" i="4"/>
  <c r="D913" i="4"/>
  <c r="C913" i="4"/>
  <c r="D912" i="4"/>
  <c r="C912" i="4"/>
  <c r="D911" i="4"/>
  <c r="C911" i="4"/>
  <c r="D910" i="4"/>
  <c r="C910" i="4"/>
  <c r="D909" i="4"/>
  <c r="C909" i="4"/>
  <c r="D908" i="4"/>
  <c r="C908" i="4"/>
  <c r="D907" i="4"/>
  <c r="C907" i="4"/>
  <c r="D906" i="4"/>
  <c r="C906" i="4"/>
  <c r="D905" i="4"/>
  <c r="C905" i="4"/>
  <c r="D904" i="4"/>
  <c r="C904" i="4"/>
  <c r="D903" i="4"/>
  <c r="C903" i="4"/>
  <c r="D902" i="4"/>
  <c r="C902" i="4"/>
  <c r="D901" i="4"/>
  <c r="C901" i="4"/>
  <c r="D900" i="4"/>
  <c r="C900" i="4"/>
  <c r="D899" i="4"/>
  <c r="C899" i="4"/>
  <c r="D898" i="4"/>
  <c r="C898" i="4"/>
  <c r="D897" i="4"/>
  <c r="C897" i="4"/>
  <c r="D896" i="4"/>
  <c r="C896" i="4"/>
  <c r="D895" i="4"/>
  <c r="C895" i="4"/>
  <c r="D894" i="4"/>
  <c r="C894" i="4"/>
  <c r="D893" i="4"/>
  <c r="C893" i="4"/>
  <c r="D892" i="4"/>
  <c r="C892" i="4"/>
  <c r="D891" i="4"/>
  <c r="C891" i="4"/>
  <c r="D890" i="4"/>
  <c r="C890" i="4"/>
  <c r="D889" i="4"/>
  <c r="C889" i="4"/>
  <c r="D888" i="4"/>
  <c r="C888" i="4"/>
  <c r="D887" i="4"/>
  <c r="C887" i="4"/>
  <c r="D886" i="4"/>
  <c r="C886" i="4"/>
  <c r="D885" i="4"/>
  <c r="C885" i="4"/>
  <c r="D884" i="4"/>
  <c r="C884" i="4"/>
  <c r="D883" i="4"/>
  <c r="C883" i="4"/>
  <c r="D882" i="4"/>
  <c r="C882" i="4"/>
  <c r="D881" i="4"/>
  <c r="C881" i="4"/>
  <c r="D880" i="4"/>
  <c r="C880" i="4"/>
  <c r="D879" i="4"/>
  <c r="C879" i="4"/>
  <c r="D878" i="4"/>
  <c r="C878" i="4"/>
  <c r="D877" i="4"/>
  <c r="C877" i="4"/>
  <c r="D876" i="4"/>
  <c r="C876" i="4"/>
  <c r="D875" i="4"/>
  <c r="C875" i="4"/>
  <c r="D874" i="4"/>
  <c r="C874" i="4"/>
  <c r="D873" i="4"/>
  <c r="C873" i="4"/>
  <c r="D872" i="4"/>
  <c r="C872" i="4"/>
  <c r="D871" i="4"/>
  <c r="C871" i="4"/>
  <c r="D870" i="4"/>
  <c r="C870" i="4"/>
  <c r="D869" i="4"/>
  <c r="C869" i="4"/>
  <c r="D868" i="4"/>
  <c r="C868" i="4"/>
  <c r="D867" i="4"/>
  <c r="C867" i="4"/>
  <c r="D866" i="4"/>
  <c r="C866" i="4"/>
  <c r="D865" i="4"/>
  <c r="C865" i="4"/>
  <c r="D864" i="4"/>
  <c r="C864" i="4"/>
  <c r="D863" i="4"/>
  <c r="C863" i="4"/>
  <c r="D862" i="4"/>
  <c r="C862" i="4"/>
  <c r="D861" i="4"/>
  <c r="C861" i="4"/>
  <c r="D860" i="4"/>
  <c r="C860" i="4"/>
  <c r="D859" i="4"/>
  <c r="C859" i="4"/>
  <c r="D858" i="4"/>
  <c r="C858" i="4"/>
  <c r="D857" i="4"/>
  <c r="C857" i="4"/>
  <c r="D856" i="4"/>
  <c r="C856" i="4"/>
  <c r="D855" i="4"/>
  <c r="C855" i="4"/>
  <c r="D854" i="4"/>
  <c r="C854" i="4"/>
  <c r="D853" i="4"/>
  <c r="C853" i="4"/>
  <c r="D852" i="4"/>
  <c r="C852" i="4"/>
  <c r="D851" i="4"/>
  <c r="C851" i="4"/>
  <c r="D850" i="4"/>
  <c r="C850" i="4"/>
  <c r="D849" i="4"/>
  <c r="C849" i="4"/>
  <c r="D848" i="4"/>
  <c r="C848" i="4"/>
  <c r="D847" i="4"/>
  <c r="C847" i="4"/>
  <c r="D846" i="4"/>
  <c r="C846" i="4"/>
  <c r="D845" i="4"/>
  <c r="C845" i="4"/>
  <c r="D844" i="4"/>
  <c r="C844" i="4"/>
  <c r="D843" i="4"/>
  <c r="C843" i="4"/>
  <c r="D842" i="4"/>
  <c r="C842" i="4"/>
  <c r="D841" i="4"/>
  <c r="C841" i="4"/>
  <c r="D840" i="4"/>
  <c r="C840" i="4"/>
  <c r="D839" i="4"/>
  <c r="C839" i="4"/>
  <c r="D838" i="4"/>
  <c r="C838" i="4"/>
  <c r="D837" i="4"/>
  <c r="C837" i="4"/>
  <c r="D836" i="4"/>
  <c r="C836" i="4"/>
  <c r="D835" i="4"/>
  <c r="C835" i="4"/>
  <c r="D834" i="4"/>
  <c r="C834" i="4"/>
  <c r="D833" i="4"/>
  <c r="C833" i="4"/>
  <c r="D832" i="4"/>
  <c r="C832" i="4"/>
  <c r="D831" i="4"/>
  <c r="C831" i="4"/>
  <c r="D830" i="4"/>
  <c r="C830" i="4"/>
  <c r="D829" i="4"/>
  <c r="C829" i="4"/>
  <c r="D828" i="4"/>
  <c r="C828" i="4"/>
  <c r="D827" i="4"/>
  <c r="C827" i="4"/>
  <c r="D826" i="4"/>
  <c r="C826" i="4"/>
  <c r="D825" i="4"/>
  <c r="C825" i="4"/>
  <c r="D824" i="4"/>
  <c r="C824" i="4"/>
  <c r="D823" i="4"/>
  <c r="C823" i="4"/>
  <c r="D822" i="4"/>
  <c r="C822" i="4"/>
  <c r="D821" i="4"/>
  <c r="C821" i="4"/>
  <c r="D820" i="4"/>
  <c r="C820" i="4"/>
  <c r="D819" i="4"/>
  <c r="C819" i="4"/>
  <c r="D818" i="4"/>
  <c r="C818" i="4"/>
  <c r="D817" i="4"/>
  <c r="C817" i="4"/>
  <c r="D816" i="4"/>
  <c r="C816" i="4"/>
  <c r="D815" i="4"/>
  <c r="C815" i="4"/>
  <c r="D814" i="4"/>
  <c r="C814" i="4"/>
  <c r="D813" i="4"/>
  <c r="C813" i="4"/>
  <c r="D812" i="4"/>
  <c r="C812" i="4"/>
  <c r="D811" i="4"/>
  <c r="C811" i="4"/>
  <c r="D810" i="4"/>
  <c r="C810" i="4"/>
  <c r="D809" i="4"/>
  <c r="C809" i="4"/>
  <c r="D808" i="4"/>
  <c r="C808" i="4"/>
  <c r="D807" i="4"/>
  <c r="C807" i="4"/>
  <c r="D806" i="4"/>
  <c r="C806" i="4"/>
  <c r="D805" i="4"/>
  <c r="C805" i="4"/>
  <c r="D804" i="4"/>
  <c r="C804" i="4"/>
  <c r="D803" i="4"/>
  <c r="C803" i="4"/>
  <c r="D802" i="4"/>
  <c r="C802" i="4"/>
  <c r="D801" i="4"/>
  <c r="C801" i="4"/>
  <c r="D800" i="4"/>
  <c r="C800" i="4"/>
  <c r="D799" i="4"/>
  <c r="C799" i="4"/>
  <c r="D798" i="4"/>
  <c r="C798" i="4"/>
  <c r="D797" i="4"/>
  <c r="C797" i="4"/>
  <c r="D796" i="4"/>
  <c r="C796" i="4"/>
  <c r="D795" i="4"/>
  <c r="C795" i="4"/>
  <c r="D794" i="4"/>
  <c r="C794" i="4"/>
  <c r="D793" i="4"/>
  <c r="C793" i="4"/>
  <c r="D792" i="4"/>
  <c r="C792" i="4"/>
  <c r="D791" i="4"/>
  <c r="C791" i="4"/>
  <c r="D790" i="4"/>
  <c r="C790" i="4"/>
  <c r="D789" i="4"/>
  <c r="C789" i="4"/>
  <c r="D788" i="4"/>
  <c r="C788" i="4"/>
  <c r="D787" i="4"/>
  <c r="C787" i="4"/>
  <c r="D786" i="4"/>
  <c r="C786" i="4"/>
  <c r="D785" i="4"/>
  <c r="C785" i="4"/>
  <c r="D784" i="4"/>
  <c r="C784" i="4"/>
  <c r="D783" i="4"/>
  <c r="C783" i="4"/>
  <c r="D782" i="4"/>
  <c r="C782" i="4"/>
  <c r="D781" i="4"/>
  <c r="C781" i="4"/>
  <c r="D780" i="4"/>
  <c r="C780" i="4"/>
  <c r="D779" i="4"/>
  <c r="C779" i="4"/>
  <c r="D778" i="4"/>
  <c r="C778" i="4"/>
  <c r="D777" i="4"/>
  <c r="C777" i="4"/>
  <c r="D776" i="4"/>
  <c r="C776" i="4"/>
  <c r="D775" i="4"/>
  <c r="C775" i="4"/>
  <c r="D774" i="4"/>
  <c r="C774" i="4"/>
  <c r="D773" i="4"/>
  <c r="C773" i="4"/>
  <c r="D772" i="4"/>
  <c r="C772" i="4"/>
  <c r="D771" i="4"/>
  <c r="C771" i="4"/>
  <c r="D770" i="4"/>
  <c r="C770" i="4"/>
  <c r="D769" i="4"/>
  <c r="C769" i="4"/>
  <c r="D768" i="4"/>
  <c r="C768" i="4"/>
  <c r="D767" i="4"/>
  <c r="C767" i="4"/>
  <c r="D766" i="4"/>
  <c r="C766" i="4"/>
  <c r="D765" i="4"/>
  <c r="C765" i="4"/>
  <c r="D764" i="4"/>
  <c r="C764" i="4"/>
  <c r="D763" i="4"/>
  <c r="C763" i="4"/>
  <c r="D762" i="4"/>
  <c r="C762" i="4"/>
  <c r="D761" i="4"/>
  <c r="C761" i="4"/>
  <c r="D760" i="4"/>
  <c r="C760" i="4"/>
  <c r="D759" i="4"/>
  <c r="C759" i="4"/>
  <c r="D758" i="4"/>
  <c r="C758" i="4"/>
  <c r="D757" i="4"/>
  <c r="C757" i="4"/>
  <c r="D756" i="4"/>
  <c r="C756" i="4"/>
  <c r="D755" i="4"/>
  <c r="C755" i="4"/>
  <c r="D754" i="4"/>
  <c r="C754" i="4"/>
  <c r="D753" i="4"/>
  <c r="C753" i="4"/>
  <c r="D752" i="4"/>
  <c r="C752" i="4"/>
  <c r="D751" i="4"/>
  <c r="C751" i="4"/>
  <c r="D750" i="4"/>
  <c r="C750" i="4"/>
  <c r="D749" i="4"/>
  <c r="C749" i="4"/>
  <c r="D748" i="4"/>
  <c r="C748" i="4"/>
  <c r="D747" i="4"/>
  <c r="C747" i="4"/>
  <c r="D746" i="4"/>
  <c r="C746" i="4"/>
  <c r="D745" i="4"/>
  <c r="C745" i="4"/>
  <c r="D744" i="4"/>
  <c r="C744" i="4"/>
  <c r="D743" i="4"/>
  <c r="C743" i="4"/>
  <c r="D742" i="4"/>
  <c r="C742" i="4"/>
  <c r="D741" i="4"/>
  <c r="C741" i="4"/>
  <c r="D740" i="4"/>
  <c r="C740" i="4"/>
  <c r="D739" i="4"/>
  <c r="C739" i="4"/>
  <c r="D738" i="4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719" i="4"/>
  <c r="C719" i="4"/>
  <c r="D718" i="4"/>
  <c r="C718" i="4"/>
  <c r="D717" i="4"/>
  <c r="C717" i="4"/>
  <c r="D716" i="4"/>
  <c r="C716" i="4"/>
  <c r="D715" i="4"/>
  <c r="C715" i="4"/>
  <c r="D714" i="4"/>
  <c r="C714" i="4"/>
  <c r="D713" i="4"/>
  <c r="C713" i="4"/>
  <c r="D712" i="4"/>
  <c r="C712" i="4"/>
  <c r="D711" i="4"/>
  <c r="C711" i="4"/>
  <c r="D710" i="4"/>
  <c r="C710" i="4"/>
  <c r="D709" i="4"/>
  <c r="C709" i="4"/>
  <c r="D708" i="4"/>
  <c r="C708" i="4"/>
  <c r="D707" i="4"/>
  <c r="C707" i="4"/>
  <c r="D706" i="4"/>
  <c r="C706" i="4"/>
  <c r="D705" i="4"/>
  <c r="C705" i="4"/>
  <c r="D704" i="4"/>
  <c r="C704" i="4"/>
  <c r="D703" i="4"/>
  <c r="C703" i="4"/>
  <c r="D702" i="4"/>
  <c r="C702" i="4"/>
  <c r="D701" i="4"/>
  <c r="C701" i="4"/>
  <c r="D700" i="4"/>
  <c r="C700" i="4"/>
  <c r="D699" i="4"/>
  <c r="C699" i="4"/>
  <c r="D698" i="4"/>
  <c r="C698" i="4"/>
  <c r="D697" i="4"/>
  <c r="C697" i="4"/>
  <c r="D696" i="4"/>
  <c r="C696" i="4"/>
  <c r="D695" i="4"/>
  <c r="C695" i="4"/>
  <c r="D694" i="4"/>
  <c r="C694" i="4"/>
  <c r="D693" i="4"/>
  <c r="C693" i="4"/>
  <c r="D692" i="4"/>
  <c r="C692" i="4"/>
  <c r="D691" i="4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D683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674" i="4"/>
  <c r="C674" i="4"/>
  <c r="D673" i="4"/>
  <c r="C673" i="4"/>
  <c r="D672" i="4"/>
  <c r="C672" i="4"/>
  <c r="D671" i="4"/>
  <c r="C671" i="4"/>
  <c r="D670" i="4"/>
  <c r="C670" i="4"/>
  <c r="D669" i="4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651" i="4"/>
  <c r="C651" i="4"/>
  <c r="D650" i="4"/>
  <c r="C650" i="4"/>
  <c r="D649" i="4"/>
  <c r="C649" i="4"/>
  <c r="D648" i="4"/>
  <c r="C648" i="4"/>
  <c r="D647" i="4"/>
  <c r="C647" i="4"/>
  <c r="D646" i="4"/>
  <c r="C646" i="4"/>
  <c r="D645" i="4"/>
  <c r="C645" i="4"/>
  <c r="D644" i="4"/>
  <c r="C644" i="4"/>
  <c r="D643" i="4"/>
  <c r="C643" i="4"/>
  <c r="D642" i="4"/>
  <c r="C642" i="4"/>
  <c r="D641" i="4"/>
  <c r="C641" i="4"/>
  <c r="D640" i="4"/>
  <c r="C640" i="4"/>
  <c r="D639" i="4"/>
  <c r="C639" i="4"/>
  <c r="D638" i="4"/>
  <c r="C638" i="4"/>
  <c r="D637" i="4"/>
  <c r="C637" i="4"/>
  <c r="D636" i="4"/>
  <c r="C636" i="4"/>
  <c r="D635" i="4"/>
  <c r="C635" i="4"/>
  <c r="D634" i="4"/>
  <c r="C634" i="4"/>
  <c r="D633" i="4"/>
  <c r="C633" i="4"/>
  <c r="D632" i="4"/>
  <c r="C632" i="4"/>
  <c r="D631" i="4"/>
  <c r="C631" i="4"/>
  <c r="D630" i="4"/>
  <c r="C630" i="4"/>
  <c r="D629" i="4"/>
  <c r="C629" i="4"/>
  <c r="D628" i="4"/>
  <c r="C628" i="4"/>
  <c r="D627" i="4"/>
  <c r="C627" i="4"/>
  <c r="D626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07" i="4"/>
  <c r="C607" i="4"/>
  <c r="D606" i="4"/>
  <c r="C606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584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D571" i="4"/>
  <c r="C571" i="4"/>
  <c r="D570" i="4"/>
  <c r="C570" i="4"/>
  <c r="D569" i="4"/>
  <c r="C569" i="4"/>
  <c r="D568" i="4"/>
  <c r="C568" i="4"/>
  <c r="D567" i="4"/>
  <c r="C567" i="4"/>
  <c r="D566" i="4"/>
  <c r="C566" i="4"/>
  <c r="D565" i="4"/>
  <c r="C565" i="4"/>
  <c r="D564" i="4"/>
  <c r="C564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45" i="4"/>
  <c r="C545" i="4"/>
  <c r="D544" i="4"/>
  <c r="C544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503" i="4"/>
  <c r="C503" i="4"/>
  <c r="D502" i="4"/>
  <c r="C502" i="4"/>
  <c r="D501" i="4"/>
  <c r="C501" i="4"/>
  <c r="D500" i="4"/>
  <c r="C500" i="4"/>
  <c r="D499" i="4"/>
  <c r="C499" i="4"/>
  <c r="D498" i="4"/>
  <c r="C498" i="4"/>
  <c r="D497" i="4"/>
  <c r="C497" i="4"/>
  <c r="D496" i="4"/>
  <c r="C496" i="4"/>
  <c r="D495" i="4"/>
  <c r="C495" i="4"/>
  <c r="D494" i="4"/>
  <c r="C494" i="4"/>
  <c r="D493" i="4"/>
  <c r="C493" i="4"/>
  <c r="D492" i="4"/>
  <c r="C492" i="4"/>
  <c r="D491" i="4"/>
  <c r="C491" i="4"/>
  <c r="D490" i="4"/>
  <c r="C490" i="4"/>
  <c r="D489" i="4"/>
  <c r="C489" i="4"/>
  <c r="D488" i="4"/>
  <c r="C488" i="4"/>
  <c r="D487" i="4"/>
  <c r="C487" i="4"/>
  <c r="D486" i="4"/>
  <c r="C486" i="4"/>
  <c r="D485" i="4"/>
  <c r="C485" i="4"/>
  <c r="D484" i="4"/>
  <c r="C484" i="4"/>
  <c r="D483" i="4"/>
  <c r="C483" i="4"/>
  <c r="D482" i="4"/>
  <c r="C482" i="4"/>
  <c r="D481" i="4"/>
  <c r="C481" i="4"/>
  <c r="D480" i="4"/>
  <c r="C480" i="4"/>
  <c r="D479" i="4"/>
  <c r="C479" i="4"/>
  <c r="D478" i="4"/>
  <c r="C478" i="4"/>
  <c r="D477" i="4"/>
  <c r="C477" i="4"/>
  <c r="D476" i="4"/>
  <c r="C476" i="4"/>
  <c r="D475" i="4"/>
  <c r="C475" i="4"/>
  <c r="D474" i="4"/>
  <c r="C474" i="4"/>
  <c r="D473" i="4"/>
  <c r="C473" i="4"/>
  <c r="D472" i="4"/>
  <c r="C472" i="4"/>
  <c r="D471" i="4"/>
  <c r="C471" i="4"/>
  <c r="D470" i="4"/>
  <c r="C470" i="4"/>
  <c r="D469" i="4"/>
  <c r="C469" i="4"/>
  <c r="D468" i="4"/>
  <c r="C468" i="4"/>
  <c r="D467" i="4"/>
  <c r="C467" i="4"/>
  <c r="D466" i="4"/>
  <c r="C466" i="4"/>
  <c r="D465" i="4"/>
  <c r="C465" i="4"/>
  <c r="D464" i="4"/>
  <c r="C464" i="4"/>
  <c r="D463" i="4"/>
  <c r="C463" i="4"/>
  <c r="D462" i="4"/>
  <c r="C462" i="4"/>
  <c r="D461" i="4"/>
  <c r="C461" i="4"/>
  <c r="D460" i="4"/>
  <c r="C460" i="4"/>
  <c r="D459" i="4"/>
  <c r="C459" i="4"/>
  <c r="D458" i="4"/>
  <c r="C458" i="4"/>
  <c r="D457" i="4"/>
  <c r="C457" i="4"/>
  <c r="D456" i="4"/>
  <c r="C456" i="4"/>
  <c r="D455" i="4"/>
  <c r="C455" i="4"/>
  <c r="D454" i="4"/>
  <c r="C454" i="4"/>
  <c r="D453" i="4"/>
  <c r="C453" i="4"/>
  <c r="D452" i="4"/>
  <c r="C452" i="4"/>
  <c r="D451" i="4"/>
  <c r="C451" i="4"/>
  <c r="D450" i="4"/>
  <c r="C450" i="4"/>
  <c r="D449" i="4"/>
  <c r="C449" i="4"/>
  <c r="D448" i="4"/>
  <c r="C448" i="4"/>
  <c r="D447" i="4"/>
  <c r="C447" i="4"/>
  <c r="D446" i="4"/>
  <c r="C446" i="4"/>
  <c r="D445" i="4"/>
  <c r="C445" i="4"/>
  <c r="D444" i="4"/>
  <c r="C444" i="4"/>
  <c r="D443" i="4"/>
  <c r="C443" i="4"/>
  <c r="D442" i="4"/>
  <c r="C442" i="4"/>
  <c r="D441" i="4"/>
  <c r="C441" i="4"/>
  <c r="D440" i="4"/>
  <c r="C440" i="4"/>
  <c r="D439" i="4"/>
  <c r="C439" i="4"/>
  <c r="D438" i="4"/>
  <c r="C438" i="4"/>
  <c r="D437" i="4"/>
  <c r="C437" i="4"/>
  <c r="D436" i="4"/>
  <c r="C436" i="4"/>
  <c r="D435" i="4"/>
  <c r="C435" i="4"/>
  <c r="D434" i="4"/>
  <c r="C434" i="4"/>
  <c r="D433" i="4"/>
  <c r="C433" i="4"/>
  <c r="D432" i="4"/>
  <c r="C432" i="4"/>
  <c r="D431" i="4"/>
  <c r="C431" i="4"/>
  <c r="D430" i="4"/>
  <c r="C430" i="4"/>
  <c r="D429" i="4"/>
  <c r="C429" i="4"/>
  <c r="D428" i="4"/>
  <c r="C428" i="4"/>
  <c r="D427" i="4"/>
  <c r="C427" i="4"/>
  <c r="D426" i="4"/>
  <c r="C426" i="4"/>
  <c r="D425" i="4"/>
  <c r="C425" i="4"/>
  <c r="D424" i="4"/>
  <c r="C424" i="4"/>
  <c r="D423" i="4"/>
  <c r="C423" i="4"/>
  <c r="D422" i="4"/>
  <c r="C422" i="4"/>
  <c r="D421" i="4"/>
  <c r="C421" i="4"/>
  <c r="D420" i="4"/>
  <c r="C420" i="4"/>
  <c r="D419" i="4"/>
  <c r="C419" i="4"/>
  <c r="D418" i="4"/>
  <c r="C418" i="4"/>
  <c r="D417" i="4"/>
  <c r="C417" i="4"/>
  <c r="D416" i="4"/>
  <c r="C416" i="4"/>
  <c r="D415" i="4"/>
  <c r="C415" i="4"/>
  <c r="D414" i="4"/>
  <c r="C414" i="4"/>
  <c r="D413" i="4"/>
  <c r="C413" i="4"/>
  <c r="D412" i="4"/>
  <c r="C412" i="4"/>
  <c r="D411" i="4"/>
  <c r="C411" i="4"/>
  <c r="D410" i="4"/>
  <c r="C410" i="4"/>
  <c r="D409" i="4"/>
  <c r="C409" i="4"/>
  <c r="D408" i="4"/>
  <c r="C408" i="4"/>
  <c r="D407" i="4"/>
  <c r="C407" i="4"/>
  <c r="D406" i="4"/>
  <c r="C406" i="4"/>
  <c r="D405" i="4"/>
  <c r="C405" i="4"/>
  <c r="D404" i="4"/>
  <c r="C404" i="4"/>
  <c r="D403" i="4"/>
  <c r="C403" i="4"/>
  <c r="D402" i="4"/>
  <c r="C402" i="4"/>
  <c r="D401" i="4"/>
  <c r="C401" i="4"/>
  <c r="D400" i="4"/>
  <c r="C400" i="4"/>
  <c r="D399" i="4"/>
  <c r="C399" i="4"/>
  <c r="D398" i="4"/>
  <c r="C398" i="4"/>
  <c r="D397" i="4"/>
  <c r="C397" i="4"/>
  <c r="D396" i="4"/>
  <c r="C396" i="4"/>
  <c r="D395" i="4"/>
  <c r="C395" i="4"/>
  <c r="D394" i="4"/>
  <c r="C394" i="4"/>
  <c r="D393" i="4"/>
  <c r="C393" i="4"/>
  <c r="D392" i="4"/>
  <c r="C392" i="4"/>
  <c r="D391" i="4"/>
  <c r="C391" i="4"/>
  <c r="D390" i="4"/>
  <c r="C390" i="4"/>
  <c r="D389" i="4"/>
  <c r="C389" i="4"/>
  <c r="D388" i="4"/>
  <c r="C388" i="4"/>
  <c r="D387" i="4"/>
  <c r="C387" i="4"/>
  <c r="D386" i="4"/>
  <c r="C386" i="4"/>
  <c r="D385" i="4"/>
  <c r="C385" i="4"/>
  <c r="D384" i="4"/>
  <c r="C384" i="4"/>
  <c r="D383" i="4"/>
  <c r="C383" i="4"/>
  <c r="D382" i="4"/>
  <c r="C382" i="4"/>
  <c r="D381" i="4"/>
  <c r="C381" i="4"/>
  <c r="D380" i="4"/>
  <c r="C380" i="4"/>
  <c r="D379" i="4"/>
  <c r="C379" i="4"/>
  <c r="D378" i="4"/>
  <c r="C378" i="4"/>
  <c r="D377" i="4"/>
  <c r="C377" i="4"/>
  <c r="D376" i="4"/>
  <c r="C376" i="4"/>
  <c r="D375" i="4"/>
  <c r="C375" i="4"/>
  <c r="D374" i="4"/>
  <c r="C374" i="4"/>
  <c r="D373" i="4"/>
  <c r="C373" i="4"/>
  <c r="D372" i="4"/>
  <c r="C372" i="4"/>
  <c r="D371" i="4"/>
  <c r="C371" i="4"/>
  <c r="D370" i="4"/>
  <c r="C370" i="4"/>
  <c r="D369" i="4"/>
  <c r="C369" i="4"/>
  <c r="D368" i="4"/>
  <c r="C368" i="4"/>
  <c r="D367" i="4"/>
  <c r="C367" i="4"/>
  <c r="D366" i="4"/>
  <c r="C366" i="4"/>
  <c r="D365" i="4"/>
  <c r="C365" i="4"/>
  <c r="D364" i="4"/>
  <c r="C364" i="4"/>
  <c r="D363" i="4"/>
  <c r="C363" i="4"/>
  <c r="D362" i="4"/>
  <c r="C362" i="4"/>
  <c r="D361" i="4"/>
  <c r="C361" i="4"/>
  <c r="D360" i="4"/>
  <c r="C360" i="4"/>
  <c r="D359" i="4"/>
  <c r="C359" i="4"/>
  <c r="D358" i="4"/>
  <c r="C358" i="4"/>
  <c r="D357" i="4"/>
  <c r="C357" i="4"/>
  <c r="D356" i="4"/>
  <c r="C356" i="4"/>
  <c r="D355" i="4"/>
  <c r="C355" i="4"/>
  <c r="D354" i="4"/>
  <c r="C354" i="4"/>
  <c r="D353" i="4"/>
  <c r="C353" i="4"/>
  <c r="D352" i="4"/>
  <c r="C352" i="4"/>
  <c r="D351" i="4"/>
  <c r="C351" i="4"/>
  <c r="D350" i="4"/>
  <c r="C350" i="4"/>
  <c r="D349" i="4"/>
  <c r="C349" i="4"/>
  <c r="D348" i="4"/>
  <c r="C348" i="4"/>
  <c r="D347" i="4"/>
  <c r="C347" i="4"/>
  <c r="D346" i="4"/>
  <c r="C346" i="4"/>
  <c r="D345" i="4"/>
  <c r="C345" i="4"/>
  <c r="D344" i="4"/>
  <c r="C344" i="4"/>
  <c r="D343" i="4"/>
  <c r="C343" i="4"/>
  <c r="D342" i="4"/>
  <c r="C342" i="4"/>
  <c r="D341" i="4"/>
  <c r="C341" i="4"/>
  <c r="D340" i="4"/>
  <c r="C340" i="4"/>
  <c r="D339" i="4"/>
  <c r="C339" i="4"/>
  <c r="D338" i="4"/>
  <c r="C338" i="4"/>
  <c r="D337" i="4"/>
  <c r="C337" i="4"/>
  <c r="D336" i="4"/>
  <c r="C336" i="4"/>
  <c r="D335" i="4"/>
  <c r="C335" i="4"/>
  <c r="D334" i="4"/>
  <c r="C334" i="4"/>
  <c r="D333" i="4"/>
  <c r="C333" i="4"/>
  <c r="D332" i="4"/>
  <c r="C332" i="4"/>
  <c r="D331" i="4"/>
  <c r="C331" i="4"/>
  <c r="D330" i="4"/>
  <c r="C330" i="4"/>
  <c r="D329" i="4"/>
  <c r="C329" i="4"/>
  <c r="D328" i="4"/>
  <c r="C328" i="4"/>
  <c r="D327" i="4"/>
  <c r="C327" i="4"/>
  <c r="D326" i="4"/>
  <c r="C326" i="4"/>
  <c r="D325" i="4"/>
  <c r="C325" i="4"/>
  <c r="D324" i="4"/>
  <c r="C324" i="4"/>
  <c r="D323" i="4"/>
  <c r="C323" i="4"/>
  <c r="D322" i="4"/>
  <c r="C322" i="4"/>
  <c r="D321" i="4"/>
  <c r="C321" i="4"/>
  <c r="D320" i="4"/>
  <c r="C320" i="4"/>
  <c r="D319" i="4"/>
  <c r="C319" i="4"/>
  <c r="D318" i="4"/>
  <c r="C318" i="4"/>
  <c r="D317" i="4"/>
  <c r="C317" i="4"/>
  <c r="D316" i="4"/>
  <c r="C316" i="4"/>
  <c r="D315" i="4"/>
  <c r="C315" i="4"/>
  <c r="D314" i="4"/>
  <c r="C314" i="4"/>
  <c r="D313" i="4"/>
  <c r="C313" i="4"/>
  <c r="D312" i="4"/>
  <c r="C312" i="4"/>
  <c r="D311" i="4"/>
  <c r="C311" i="4"/>
  <c r="D310" i="4"/>
  <c r="C310" i="4"/>
  <c r="D309" i="4"/>
  <c r="C309" i="4"/>
  <c r="D308" i="4"/>
  <c r="C308" i="4"/>
  <c r="D307" i="4"/>
  <c r="C307" i="4"/>
  <c r="D306" i="4"/>
  <c r="C306" i="4"/>
  <c r="D305" i="4"/>
  <c r="C305" i="4"/>
  <c r="D304" i="4"/>
  <c r="C304" i="4"/>
  <c r="D303" i="4"/>
  <c r="C303" i="4"/>
  <c r="D302" i="4"/>
  <c r="C302" i="4"/>
  <c r="D301" i="4"/>
  <c r="C301" i="4"/>
  <c r="D300" i="4"/>
  <c r="C300" i="4"/>
  <c r="D299" i="4"/>
  <c r="C299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80" i="4"/>
  <c r="C280" i="4"/>
  <c r="D279" i="4"/>
  <c r="C279" i="4"/>
  <c r="D278" i="4"/>
  <c r="C278" i="4"/>
  <c r="D277" i="4"/>
  <c r="C277" i="4"/>
  <c r="D276" i="4"/>
  <c r="C276" i="4"/>
  <c r="D275" i="4"/>
  <c r="C275" i="4"/>
  <c r="D274" i="4"/>
  <c r="C274" i="4"/>
  <c r="D273" i="4"/>
  <c r="C273" i="4"/>
  <c r="D272" i="4"/>
  <c r="C272" i="4"/>
  <c r="D271" i="4"/>
  <c r="C271" i="4"/>
  <c r="D270" i="4"/>
  <c r="C270" i="4"/>
  <c r="D269" i="4"/>
  <c r="C269" i="4"/>
  <c r="D268" i="4"/>
  <c r="C268" i="4"/>
  <c r="D267" i="4"/>
  <c r="C267" i="4"/>
  <c r="D266" i="4"/>
  <c r="C266" i="4"/>
  <c r="D265" i="4"/>
  <c r="C265" i="4"/>
  <c r="D264" i="4"/>
  <c r="C264" i="4"/>
  <c r="D263" i="4"/>
  <c r="C263" i="4"/>
  <c r="D262" i="4"/>
  <c r="C262" i="4"/>
  <c r="D261" i="4"/>
  <c r="C261" i="4"/>
  <c r="D260" i="4"/>
  <c r="C260" i="4"/>
  <c r="D259" i="4"/>
  <c r="C259" i="4"/>
  <c r="D258" i="4"/>
  <c r="C258" i="4"/>
  <c r="D257" i="4"/>
  <c r="C257" i="4"/>
  <c r="D256" i="4"/>
  <c r="C256" i="4"/>
  <c r="D255" i="4"/>
  <c r="C255" i="4"/>
  <c r="D254" i="4"/>
  <c r="C254" i="4"/>
  <c r="D253" i="4"/>
  <c r="C253" i="4"/>
  <c r="D252" i="4"/>
  <c r="C252" i="4"/>
  <c r="D251" i="4"/>
  <c r="C251" i="4"/>
  <c r="D250" i="4"/>
  <c r="C250" i="4"/>
  <c r="D249" i="4"/>
  <c r="C249" i="4"/>
  <c r="D248" i="4"/>
  <c r="C248" i="4"/>
  <c r="D247" i="4"/>
  <c r="C247" i="4"/>
  <c r="D246" i="4"/>
  <c r="C246" i="4"/>
  <c r="D245" i="4"/>
  <c r="C245" i="4"/>
  <c r="D244" i="4"/>
  <c r="C244" i="4"/>
  <c r="D243" i="4"/>
  <c r="C243" i="4"/>
  <c r="D242" i="4"/>
  <c r="C242" i="4"/>
  <c r="D241" i="4"/>
  <c r="C241" i="4"/>
  <c r="D240" i="4"/>
  <c r="C240" i="4"/>
  <c r="D239" i="4"/>
  <c r="C239" i="4"/>
  <c r="D238" i="4"/>
  <c r="C238" i="4"/>
  <c r="D237" i="4"/>
  <c r="C237" i="4"/>
  <c r="D236" i="4"/>
  <c r="C236" i="4"/>
  <c r="D235" i="4"/>
  <c r="C235" i="4"/>
  <c r="D234" i="4"/>
  <c r="C234" i="4"/>
  <c r="D233" i="4"/>
  <c r="C233" i="4"/>
  <c r="D232" i="4"/>
  <c r="C232" i="4"/>
  <c r="D231" i="4"/>
  <c r="C231" i="4"/>
  <c r="D230" i="4"/>
  <c r="C23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11" i="4"/>
  <c r="C211" i="4"/>
  <c r="D210" i="4"/>
  <c r="C210" i="4"/>
  <c r="D209" i="4"/>
  <c r="C209" i="4"/>
  <c r="D208" i="4"/>
  <c r="C208" i="4"/>
  <c r="D207" i="4"/>
  <c r="C207" i="4"/>
  <c r="D206" i="4"/>
  <c r="C206" i="4"/>
  <c r="D205" i="4"/>
  <c r="C205" i="4"/>
  <c r="D204" i="4"/>
  <c r="C204" i="4"/>
  <c r="D203" i="4"/>
  <c r="C203" i="4"/>
  <c r="D202" i="4"/>
  <c r="C202" i="4"/>
  <c r="D201" i="4"/>
  <c r="C201" i="4"/>
  <c r="D200" i="4"/>
  <c r="C200" i="4"/>
  <c r="D199" i="4"/>
  <c r="C199" i="4"/>
  <c r="D198" i="4"/>
  <c r="C198" i="4"/>
  <c r="D197" i="4"/>
  <c r="C197" i="4"/>
  <c r="D196" i="4"/>
  <c r="C196" i="4"/>
  <c r="D195" i="4"/>
  <c r="C195" i="4"/>
  <c r="D194" i="4"/>
  <c r="C194" i="4"/>
  <c r="D193" i="4"/>
  <c r="C193" i="4"/>
  <c r="D192" i="4"/>
  <c r="C192" i="4"/>
  <c r="D191" i="4"/>
  <c r="C191" i="4"/>
  <c r="D190" i="4"/>
  <c r="C190" i="4"/>
  <c r="D189" i="4"/>
  <c r="C189" i="4"/>
  <c r="D188" i="4"/>
  <c r="C188" i="4"/>
  <c r="D187" i="4"/>
  <c r="C187" i="4"/>
  <c r="D186" i="4"/>
  <c r="C186" i="4"/>
  <c r="D185" i="4"/>
  <c r="C185" i="4"/>
  <c r="D184" i="4"/>
  <c r="C184" i="4"/>
  <c r="D183" i="4"/>
  <c r="C183" i="4"/>
  <c r="D182" i="4"/>
  <c r="C182" i="4"/>
  <c r="D181" i="4"/>
  <c r="C181" i="4"/>
  <c r="D180" i="4"/>
  <c r="C180" i="4"/>
  <c r="D179" i="4"/>
  <c r="C179" i="4"/>
  <c r="D178" i="4"/>
  <c r="C178" i="4"/>
  <c r="D177" i="4"/>
  <c r="C177" i="4"/>
  <c r="D176" i="4"/>
  <c r="C176" i="4"/>
  <c r="D175" i="4"/>
  <c r="C175" i="4"/>
  <c r="D174" i="4"/>
  <c r="C174" i="4"/>
  <c r="D173" i="4"/>
  <c r="C173" i="4"/>
  <c r="D172" i="4"/>
  <c r="C172" i="4"/>
  <c r="D171" i="4"/>
  <c r="C171" i="4"/>
  <c r="D170" i="4"/>
  <c r="C170" i="4"/>
  <c r="D169" i="4"/>
  <c r="C169" i="4"/>
  <c r="D168" i="4"/>
  <c r="C168" i="4"/>
  <c r="D167" i="4"/>
  <c r="C167" i="4"/>
  <c r="D166" i="4"/>
  <c r="C166" i="4"/>
  <c r="D165" i="4"/>
  <c r="C165" i="4"/>
  <c r="D164" i="4"/>
  <c r="C164" i="4"/>
  <c r="D163" i="4"/>
  <c r="C163" i="4"/>
  <c r="D162" i="4"/>
  <c r="C162" i="4"/>
  <c r="D161" i="4"/>
  <c r="C161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42" i="4"/>
  <c r="C142" i="4"/>
  <c r="D141" i="4"/>
  <c r="C141" i="4"/>
  <c r="D140" i="4"/>
  <c r="C140" i="4"/>
  <c r="D139" i="4"/>
  <c r="C139" i="4"/>
  <c r="D138" i="4"/>
  <c r="C138" i="4"/>
  <c r="D137" i="4"/>
  <c r="C137" i="4"/>
  <c r="D136" i="4"/>
  <c r="C136" i="4"/>
  <c r="D135" i="4"/>
  <c r="C135" i="4"/>
  <c r="D134" i="4"/>
  <c r="C134" i="4"/>
  <c r="D133" i="4"/>
  <c r="C133" i="4"/>
  <c r="D132" i="4"/>
  <c r="C132" i="4"/>
  <c r="D131" i="4"/>
  <c r="C131" i="4"/>
  <c r="D130" i="4"/>
  <c r="C130" i="4"/>
  <c r="D129" i="4"/>
  <c r="C129" i="4"/>
  <c r="D128" i="4"/>
  <c r="C128" i="4"/>
  <c r="D127" i="4"/>
  <c r="C127" i="4"/>
  <c r="D126" i="4"/>
  <c r="C126" i="4"/>
  <c r="D125" i="4"/>
  <c r="C125" i="4"/>
  <c r="D124" i="4"/>
  <c r="C124" i="4"/>
  <c r="D123" i="4"/>
  <c r="C123" i="4"/>
  <c r="D122" i="4"/>
  <c r="C122" i="4"/>
  <c r="D121" i="4"/>
  <c r="C121" i="4"/>
  <c r="D120" i="4"/>
  <c r="C120" i="4"/>
  <c r="D119" i="4"/>
  <c r="C119" i="4"/>
  <c r="D118" i="4"/>
  <c r="C118" i="4"/>
  <c r="D117" i="4"/>
  <c r="C117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H755" i="4" l="1"/>
  <c r="P755" i="4"/>
  <c r="T755" i="4"/>
  <c r="J755" i="4"/>
  <c r="N755" i="4"/>
  <c r="V755" i="4"/>
  <c r="J757" i="4"/>
  <c r="N757" i="4"/>
  <c r="V757" i="4"/>
  <c r="T757" i="4"/>
  <c r="P757" i="4"/>
  <c r="H757" i="4"/>
  <c r="J759" i="4"/>
  <c r="N759" i="4"/>
  <c r="V759" i="4"/>
  <c r="H759" i="4"/>
  <c r="P759" i="4"/>
  <c r="T759" i="4"/>
  <c r="H761" i="4"/>
  <c r="P761" i="4"/>
  <c r="T761" i="4"/>
  <c r="N761" i="4"/>
  <c r="J761" i="4"/>
  <c r="V761" i="4"/>
  <c r="H763" i="4"/>
  <c r="P763" i="4"/>
  <c r="T763" i="4"/>
  <c r="J763" i="4"/>
  <c r="N763" i="4"/>
  <c r="V763" i="4"/>
  <c r="H765" i="4"/>
  <c r="P765" i="4"/>
  <c r="T765" i="4"/>
  <c r="J765" i="4"/>
  <c r="N765" i="4"/>
  <c r="V765" i="4"/>
  <c r="J767" i="4"/>
  <c r="N767" i="4"/>
  <c r="V767" i="4"/>
  <c r="H767" i="4"/>
  <c r="T767" i="4"/>
  <c r="P767" i="4"/>
  <c r="J769" i="4"/>
  <c r="N769" i="4"/>
  <c r="V769" i="4"/>
  <c r="H769" i="4"/>
  <c r="P769" i="4"/>
  <c r="T769" i="4"/>
  <c r="H771" i="4"/>
  <c r="P771" i="4"/>
  <c r="T771" i="4"/>
  <c r="N771" i="4"/>
  <c r="J771" i="4"/>
  <c r="V771" i="4"/>
  <c r="H773" i="4"/>
  <c r="P773" i="4"/>
  <c r="T773" i="4"/>
  <c r="J773" i="4"/>
  <c r="N773" i="4"/>
  <c r="V773" i="4"/>
  <c r="J775" i="4"/>
  <c r="N775" i="4"/>
  <c r="V775" i="4"/>
  <c r="H775" i="4"/>
  <c r="T775" i="4"/>
  <c r="P775" i="4"/>
  <c r="J777" i="4"/>
  <c r="T777" i="4"/>
  <c r="P777" i="4"/>
  <c r="H777" i="4"/>
  <c r="V777" i="4"/>
  <c r="N777" i="4"/>
  <c r="J779" i="4"/>
  <c r="V779" i="4"/>
  <c r="N779" i="4"/>
  <c r="T779" i="4"/>
  <c r="P779" i="4"/>
  <c r="H779" i="4"/>
  <c r="T781" i="4"/>
  <c r="P781" i="4"/>
  <c r="H781" i="4"/>
  <c r="V781" i="4"/>
  <c r="N781" i="4"/>
  <c r="J781" i="4"/>
  <c r="V783" i="4"/>
  <c r="N783" i="4"/>
  <c r="J783" i="4"/>
  <c r="T783" i="4"/>
  <c r="P783" i="4"/>
  <c r="H783" i="4"/>
  <c r="H785" i="4"/>
  <c r="T785" i="4"/>
  <c r="P785" i="4"/>
  <c r="J785" i="4"/>
  <c r="V785" i="4"/>
  <c r="N785" i="4"/>
  <c r="N787" i="4"/>
  <c r="J787" i="4"/>
  <c r="V787" i="4"/>
  <c r="H787" i="4"/>
  <c r="T787" i="4"/>
  <c r="P787" i="4"/>
  <c r="T789" i="4"/>
  <c r="P789" i="4"/>
  <c r="H789" i="4"/>
  <c r="V789" i="4"/>
  <c r="J789" i="4"/>
  <c r="N789" i="4"/>
  <c r="J791" i="4"/>
  <c r="N791" i="4"/>
  <c r="V791" i="4"/>
  <c r="P791" i="4"/>
  <c r="H791" i="4"/>
  <c r="T791" i="4"/>
  <c r="J793" i="4"/>
  <c r="N793" i="4"/>
  <c r="V793" i="4"/>
  <c r="H793" i="4"/>
  <c r="T793" i="4"/>
  <c r="P793" i="4"/>
  <c r="J795" i="4"/>
  <c r="N795" i="4"/>
  <c r="V795" i="4"/>
  <c r="H795" i="4"/>
  <c r="P795" i="4"/>
  <c r="T795" i="4"/>
  <c r="H797" i="4"/>
  <c r="P797" i="4"/>
  <c r="T797" i="4"/>
  <c r="V797" i="4"/>
  <c r="N797" i="4"/>
  <c r="J797" i="4"/>
  <c r="H799" i="4"/>
  <c r="P799" i="4"/>
  <c r="T799" i="4"/>
  <c r="J799" i="4"/>
  <c r="N799" i="4"/>
  <c r="V799" i="4"/>
  <c r="J801" i="4"/>
  <c r="N801" i="4"/>
  <c r="V801" i="4"/>
  <c r="P801" i="4"/>
  <c r="H801" i="4"/>
  <c r="T801" i="4"/>
  <c r="V803" i="4"/>
  <c r="N803" i="4"/>
  <c r="J803" i="4"/>
  <c r="H803" i="4"/>
  <c r="T803" i="4"/>
  <c r="P803" i="4"/>
  <c r="H805" i="4"/>
  <c r="P805" i="4"/>
  <c r="T805" i="4"/>
  <c r="N805" i="4"/>
  <c r="J805" i="4"/>
  <c r="V805" i="4"/>
  <c r="J807" i="4"/>
  <c r="N807" i="4"/>
  <c r="V807" i="4"/>
  <c r="T807" i="4"/>
  <c r="P807" i="4"/>
  <c r="H807" i="4"/>
  <c r="H809" i="4"/>
  <c r="P809" i="4"/>
  <c r="T809" i="4"/>
  <c r="V809" i="4"/>
  <c r="N809" i="4"/>
  <c r="J809" i="4"/>
  <c r="J811" i="4"/>
  <c r="N811" i="4"/>
  <c r="V811" i="4"/>
  <c r="P811" i="4"/>
  <c r="T811" i="4"/>
  <c r="H811" i="4"/>
  <c r="H813" i="4"/>
  <c r="P813" i="4"/>
  <c r="T813" i="4"/>
  <c r="J813" i="4"/>
  <c r="V813" i="4"/>
  <c r="N813" i="4"/>
  <c r="H815" i="4"/>
  <c r="P815" i="4"/>
  <c r="T815" i="4"/>
  <c r="V815" i="4"/>
  <c r="N815" i="4"/>
  <c r="J815" i="4"/>
  <c r="J817" i="4"/>
  <c r="N817" i="4"/>
  <c r="V817" i="4"/>
  <c r="P817" i="4"/>
  <c r="H817" i="4"/>
  <c r="T817" i="4"/>
  <c r="N819" i="4"/>
  <c r="J819" i="4"/>
  <c r="V819" i="4"/>
  <c r="H819" i="4"/>
  <c r="P819" i="4"/>
  <c r="T819" i="4"/>
  <c r="H821" i="4"/>
  <c r="T821" i="4"/>
  <c r="P821" i="4"/>
  <c r="J821" i="4"/>
  <c r="N821" i="4"/>
  <c r="V821" i="4"/>
  <c r="J823" i="4"/>
  <c r="V823" i="4"/>
  <c r="N823" i="4"/>
  <c r="T823" i="4"/>
  <c r="P823" i="4"/>
  <c r="H823" i="4"/>
  <c r="P825" i="4"/>
  <c r="T825" i="4"/>
  <c r="H825" i="4"/>
  <c r="J825" i="4"/>
  <c r="N825" i="4"/>
  <c r="V825" i="4"/>
  <c r="N827" i="4"/>
  <c r="V827" i="4"/>
  <c r="J827" i="4"/>
  <c r="T827" i="4"/>
  <c r="P827" i="4"/>
  <c r="H827" i="4"/>
  <c r="P829" i="4"/>
  <c r="T829" i="4"/>
  <c r="H829" i="4"/>
  <c r="V829" i="4"/>
  <c r="N829" i="4"/>
  <c r="J829" i="4"/>
  <c r="J831" i="4"/>
  <c r="N831" i="4"/>
  <c r="V831" i="4"/>
  <c r="T831" i="4"/>
  <c r="P831" i="4"/>
  <c r="H831" i="4"/>
  <c r="J833" i="4"/>
  <c r="N833" i="4"/>
  <c r="H833" i="4"/>
  <c r="T833" i="4"/>
  <c r="P833" i="4"/>
  <c r="V833" i="4"/>
  <c r="V835" i="4"/>
  <c r="J835" i="4"/>
  <c r="N835" i="4"/>
  <c r="T835" i="4"/>
  <c r="H835" i="4"/>
  <c r="P835" i="4"/>
  <c r="H837" i="4"/>
  <c r="P837" i="4"/>
  <c r="T837" i="4"/>
  <c r="N837" i="4"/>
  <c r="J837" i="4"/>
  <c r="V837" i="4"/>
  <c r="H839" i="4"/>
  <c r="P839" i="4"/>
  <c r="T839" i="4"/>
  <c r="N839" i="4"/>
  <c r="J839" i="4"/>
  <c r="V839" i="4"/>
  <c r="J841" i="4"/>
  <c r="N841" i="4"/>
  <c r="V841" i="4"/>
  <c r="P841" i="4"/>
  <c r="H841" i="4"/>
  <c r="T841" i="4"/>
  <c r="J843" i="4"/>
  <c r="N843" i="4"/>
  <c r="V843" i="4"/>
  <c r="H843" i="4"/>
  <c r="T843" i="4"/>
  <c r="P843" i="4"/>
  <c r="H845" i="4"/>
  <c r="T845" i="4"/>
  <c r="P845" i="4"/>
  <c r="V845" i="4"/>
  <c r="N845" i="4"/>
  <c r="J845" i="4"/>
  <c r="N847" i="4"/>
  <c r="J847" i="4"/>
  <c r="V847" i="4"/>
  <c r="T847" i="4"/>
  <c r="H847" i="4"/>
  <c r="P847" i="4"/>
  <c r="T849" i="4"/>
  <c r="P849" i="4"/>
  <c r="H849" i="4"/>
  <c r="N849" i="4"/>
  <c r="V849" i="4"/>
  <c r="J849" i="4"/>
  <c r="V851" i="4"/>
  <c r="N851" i="4"/>
  <c r="J851" i="4"/>
  <c r="H851" i="4"/>
  <c r="P851" i="4"/>
  <c r="T851" i="4"/>
  <c r="P853" i="4"/>
  <c r="T853" i="4"/>
  <c r="H853" i="4"/>
  <c r="J853" i="4"/>
  <c r="N853" i="4"/>
  <c r="V853" i="4"/>
  <c r="N855" i="4"/>
  <c r="J855" i="4"/>
  <c r="V855" i="4"/>
  <c r="T855" i="4"/>
  <c r="H855" i="4"/>
  <c r="P855" i="4"/>
  <c r="H857" i="4"/>
  <c r="T857" i="4"/>
  <c r="P857" i="4"/>
  <c r="V857" i="4"/>
  <c r="J857" i="4"/>
  <c r="N857" i="4"/>
  <c r="J859" i="4"/>
  <c r="V859" i="4"/>
  <c r="N859" i="4"/>
  <c r="T859" i="4"/>
  <c r="P859" i="4"/>
  <c r="H859" i="4"/>
  <c r="P861" i="4"/>
  <c r="H861" i="4"/>
  <c r="T861" i="4"/>
  <c r="N861" i="4"/>
  <c r="J861" i="4"/>
  <c r="V861" i="4"/>
  <c r="J863" i="4"/>
  <c r="N863" i="4"/>
  <c r="V863" i="4"/>
  <c r="H863" i="4"/>
  <c r="P863" i="4"/>
  <c r="T863" i="4"/>
  <c r="H865" i="4"/>
  <c r="N865" i="4"/>
  <c r="V865" i="4"/>
  <c r="T865" i="4"/>
  <c r="P865" i="4"/>
  <c r="J865" i="4"/>
  <c r="J867" i="4"/>
  <c r="N867" i="4"/>
  <c r="V867" i="4"/>
  <c r="H867" i="4"/>
  <c r="P867" i="4"/>
  <c r="T867" i="4"/>
  <c r="H869" i="4"/>
  <c r="P869" i="4"/>
  <c r="T869" i="4"/>
  <c r="N869" i="4"/>
  <c r="J869" i="4"/>
  <c r="V869" i="4"/>
  <c r="J871" i="4"/>
  <c r="N871" i="4"/>
  <c r="V871" i="4"/>
  <c r="H871" i="4"/>
  <c r="P871" i="4"/>
  <c r="T871" i="4"/>
  <c r="T873" i="4"/>
  <c r="P873" i="4"/>
  <c r="V873" i="4"/>
  <c r="H873" i="4"/>
  <c r="N873" i="4"/>
  <c r="J873" i="4"/>
  <c r="J875" i="4"/>
  <c r="N875" i="4"/>
  <c r="V875" i="4"/>
  <c r="H875" i="4"/>
  <c r="P875" i="4"/>
  <c r="T875" i="4"/>
  <c r="H877" i="4"/>
  <c r="P877" i="4"/>
  <c r="T877" i="4"/>
  <c r="V877" i="4"/>
  <c r="N877" i="4"/>
  <c r="J877" i="4"/>
  <c r="H879" i="4"/>
  <c r="P879" i="4"/>
  <c r="T879" i="4"/>
  <c r="J879" i="4"/>
  <c r="N879" i="4"/>
  <c r="V879" i="4"/>
  <c r="J881" i="4"/>
  <c r="N881" i="4"/>
  <c r="V881" i="4"/>
  <c r="P881" i="4"/>
  <c r="H881" i="4"/>
  <c r="T881" i="4"/>
  <c r="J883" i="4"/>
  <c r="N883" i="4"/>
  <c r="V883" i="4"/>
  <c r="H883" i="4"/>
  <c r="P883" i="4"/>
  <c r="T883" i="4"/>
  <c r="H885" i="4"/>
  <c r="P885" i="4"/>
  <c r="T885" i="4"/>
  <c r="J885" i="4"/>
  <c r="V885" i="4"/>
  <c r="N885" i="4"/>
  <c r="H887" i="4"/>
  <c r="P887" i="4"/>
  <c r="T887" i="4"/>
  <c r="J887" i="4"/>
  <c r="N887" i="4"/>
  <c r="V887" i="4"/>
  <c r="J889" i="4"/>
  <c r="N889" i="4"/>
  <c r="V889" i="4"/>
  <c r="T889" i="4"/>
  <c r="P889" i="4"/>
  <c r="H889" i="4"/>
  <c r="J891" i="4"/>
  <c r="N891" i="4"/>
  <c r="V891" i="4"/>
  <c r="H891" i="4"/>
  <c r="P891" i="4"/>
  <c r="T891" i="4"/>
  <c r="H893" i="4"/>
  <c r="P893" i="4"/>
  <c r="T893" i="4"/>
  <c r="N893" i="4"/>
  <c r="J893" i="4"/>
  <c r="V893" i="4"/>
  <c r="H895" i="4"/>
  <c r="P895" i="4"/>
  <c r="T895" i="4"/>
  <c r="J895" i="4"/>
  <c r="N895" i="4"/>
  <c r="V895" i="4"/>
  <c r="J897" i="4"/>
  <c r="N897" i="4"/>
  <c r="V897" i="4"/>
  <c r="H897" i="4"/>
  <c r="T897" i="4"/>
  <c r="P897" i="4"/>
  <c r="J899" i="4"/>
  <c r="N899" i="4"/>
  <c r="V899" i="4"/>
  <c r="H899" i="4"/>
  <c r="P899" i="4"/>
  <c r="T899" i="4"/>
  <c r="H901" i="4"/>
  <c r="P901" i="4"/>
  <c r="T901" i="4"/>
  <c r="N901" i="4"/>
  <c r="J901" i="4"/>
  <c r="V901" i="4"/>
  <c r="H903" i="4"/>
  <c r="P903" i="4"/>
  <c r="T903" i="4"/>
  <c r="J903" i="4"/>
  <c r="N903" i="4"/>
  <c r="V903" i="4"/>
  <c r="J905" i="4"/>
  <c r="N905" i="4"/>
  <c r="V905" i="4"/>
  <c r="H905" i="4"/>
  <c r="T905" i="4"/>
  <c r="P905" i="4"/>
  <c r="J907" i="4"/>
  <c r="N907" i="4"/>
  <c r="V907" i="4"/>
  <c r="H907" i="4"/>
  <c r="P907" i="4"/>
  <c r="T907" i="4"/>
  <c r="H909" i="4"/>
  <c r="P909" i="4"/>
  <c r="T909" i="4"/>
  <c r="V909" i="4"/>
  <c r="N909" i="4"/>
  <c r="J909" i="4"/>
  <c r="H911" i="4"/>
  <c r="P911" i="4"/>
  <c r="T911" i="4"/>
  <c r="J911" i="4"/>
  <c r="N911" i="4"/>
  <c r="V911" i="4"/>
  <c r="J913" i="4"/>
  <c r="N913" i="4"/>
  <c r="V913" i="4"/>
  <c r="P913" i="4"/>
  <c r="H913" i="4"/>
  <c r="T913" i="4"/>
  <c r="J915" i="4"/>
  <c r="N915" i="4"/>
  <c r="V915" i="4"/>
  <c r="H915" i="4"/>
  <c r="P915" i="4"/>
  <c r="T915" i="4"/>
  <c r="H917" i="4"/>
  <c r="P917" i="4"/>
  <c r="T917" i="4"/>
  <c r="J917" i="4"/>
  <c r="V917" i="4"/>
  <c r="N917" i="4"/>
  <c r="H919" i="4"/>
  <c r="P919" i="4"/>
  <c r="T919" i="4"/>
  <c r="J919" i="4"/>
  <c r="N919" i="4"/>
  <c r="V919" i="4"/>
  <c r="H921" i="4"/>
  <c r="P921" i="4"/>
  <c r="T921" i="4"/>
  <c r="N921" i="4"/>
  <c r="J921" i="4"/>
  <c r="V921" i="4"/>
  <c r="H923" i="4"/>
  <c r="P923" i="4"/>
  <c r="T923" i="4"/>
  <c r="N923" i="4"/>
  <c r="J923" i="4"/>
  <c r="V923" i="4"/>
  <c r="H925" i="4"/>
  <c r="P925" i="4"/>
  <c r="T925" i="4"/>
  <c r="J925" i="4"/>
  <c r="N925" i="4"/>
  <c r="V925" i="4"/>
  <c r="H927" i="4"/>
  <c r="P927" i="4"/>
  <c r="T927" i="4"/>
  <c r="J927" i="4"/>
  <c r="N927" i="4"/>
  <c r="V927" i="4"/>
  <c r="J929" i="4"/>
  <c r="N929" i="4"/>
  <c r="V929" i="4"/>
  <c r="H929" i="4"/>
  <c r="T929" i="4"/>
  <c r="P929" i="4"/>
  <c r="J931" i="4"/>
  <c r="N931" i="4"/>
  <c r="V931" i="4"/>
  <c r="H931" i="4"/>
  <c r="T931" i="4"/>
  <c r="P931" i="4"/>
  <c r="J933" i="4"/>
  <c r="N933" i="4"/>
  <c r="V933" i="4"/>
  <c r="H933" i="4"/>
  <c r="P933" i="4"/>
  <c r="T933" i="4"/>
  <c r="J935" i="4"/>
  <c r="N935" i="4"/>
  <c r="V935" i="4"/>
  <c r="H935" i="4"/>
  <c r="P935" i="4"/>
  <c r="T935" i="4"/>
  <c r="H937" i="4"/>
  <c r="P937" i="4"/>
  <c r="T937" i="4"/>
  <c r="J937" i="4"/>
  <c r="V937" i="4"/>
  <c r="N937" i="4"/>
  <c r="H939" i="4"/>
  <c r="P939" i="4"/>
  <c r="T939" i="4"/>
  <c r="J939" i="4"/>
  <c r="V939" i="4"/>
  <c r="N939" i="4"/>
  <c r="H941" i="4"/>
  <c r="P941" i="4"/>
  <c r="T941" i="4"/>
  <c r="J941" i="4"/>
  <c r="N941" i="4"/>
  <c r="V941" i="4"/>
  <c r="H943" i="4"/>
  <c r="P943" i="4"/>
  <c r="T943" i="4"/>
  <c r="J943" i="4"/>
  <c r="N943" i="4"/>
  <c r="V943" i="4"/>
  <c r="J945" i="4"/>
  <c r="N945" i="4"/>
  <c r="V945" i="4"/>
  <c r="H945" i="4"/>
  <c r="T945" i="4"/>
  <c r="P945" i="4"/>
  <c r="J947" i="4"/>
  <c r="N947" i="4"/>
  <c r="V947" i="4"/>
  <c r="H947" i="4"/>
  <c r="T947" i="4"/>
  <c r="P947" i="4"/>
  <c r="J949" i="4"/>
  <c r="N949" i="4"/>
  <c r="V949" i="4"/>
  <c r="H949" i="4"/>
  <c r="P949" i="4"/>
  <c r="T949" i="4"/>
  <c r="J951" i="4"/>
  <c r="N951" i="4"/>
  <c r="V951" i="4"/>
  <c r="H951" i="4"/>
  <c r="P951" i="4"/>
  <c r="T951" i="4"/>
  <c r="H953" i="4"/>
  <c r="P953" i="4"/>
  <c r="T953" i="4"/>
  <c r="V953" i="4"/>
  <c r="N953" i="4"/>
  <c r="J953" i="4"/>
  <c r="H955" i="4"/>
  <c r="P955" i="4"/>
  <c r="T955" i="4"/>
  <c r="V955" i="4"/>
  <c r="N955" i="4"/>
  <c r="J955" i="4"/>
  <c r="H957" i="4"/>
  <c r="P957" i="4"/>
  <c r="T957" i="4"/>
  <c r="J957" i="4"/>
  <c r="N957" i="4"/>
  <c r="V957" i="4"/>
  <c r="H959" i="4"/>
  <c r="P959" i="4"/>
  <c r="T959" i="4"/>
  <c r="J959" i="4"/>
  <c r="N959" i="4"/>
  <c r="V959" i="4"/>
  <c r="J961" i="4"/>
  <c r="N961" i="4"/>
  <c r="V961" i="4"/>
  <c r="T961" i="4"/>
  <c r="P961" i="4"/>
  <c r="H961" i="4"/>
  <c r="J963" i="4"/>
  <c r="N963" i="4"/>
  <c r="V963" i="4"/>
  <c r="T963" i="4"/>
  <c r="P963" i="4"/>
  <c r="H963" i="4"/>
  <c r="J965" i="4"/>
  <c r="N965" i="4"/>
  <c r="V965" i="4"/>
  <c r="H965" i="4"/>
  <c r="P965" i="4"/>
  <c r="T965" i="4"/>
  <c r="J967" i="4"/>
  <c r="N967" i="4"/>
  <c r="V967" i="4"/>
  <c r="H967" i="4"/>
  <c r="P967" i="4"/>
  <c r="T967" i="4"/>
  <c r="H969" i="4"/>
  <c r="P969" i="4"/>
  <c r="T969" i="4"/>
  <c r="N969" i="4"/>
  <c r="J969" i="4"/>
  <c r="V969" i="4"/>
  <c r="H971" i="4"/>
  <c r="P971" i="4"/>
  <c r="T971" i="4"/>
  <c r="N971" i="4"/>
  <c r="J971" i="4"/>
  <c r="V971" i="4"/>
  <c r="H973" i="4"/>
  <c r="P973" i="4"/>
  <c r="T973" i="4"/>
  <c r="J973" i="4"/>
  <c r="N973" i="4"/>
  <c r="V973" i="4"/>
  <c r="H975" i="4"/>
  <c r="P975" i="4"/>
  <c r="T975" i="4"/>
  <c r="J975" i="4"/>
  <c r="N975" i="4"/>
  <c r="V975" i="4"/>
  <c r="J977" i="4"/>
  <c r="N977" i="4"/>
  <c r="V977" i="4"/>
  <c r="P977" i="4"/>
  <c r="H977" i="4"/>
  <c r="T977" i="4"/>
  <c r="J979" i="4"/>
  <c r="N979" i="4"/>
  <c r="V979" i="4"/>
  <c r="P979" i="4"/>
  <c r="H979" i="4"/>
  <c r="T979" i="4"/>
  <c r="J981" i="4"/>
  <c r="N981" i="4"/>
  <c r="V981" i="4"/>
  <c r="P981" i="4"/>
  <c r="H981" i="4"/>
  <c r="T981" i="4"/>
  <c r="J983" i="4"/>
  <c r="N983" i="4"/>
  <c r="V983" i="4"/>
  <c r="T983" i="4"/>
  <c r="P983" i="4"/>
  <c r="H983" i="4"/>
  <c r="H985" i="4"/>
  <c r="P985" i="4"/>
  <c r="T985" i="4"/>
  <c r="N985" i="4"/>
  <c r="J985" i="4"/>
  <c r="V985" i="4"/>
  <c r="H987" i="4"/>
  <c r="P987" i="4"/>
  <c r="T987" i="4"/>
  <c r="N987" i="4"/>
  <c r="J987" i="4"/>
  <c r="V987" i="4"/>
  <c r="H989" i="4"/>
  <c r="P989" i="4"/>
  <c r="T989" i="4"/>
  <c r="V989" i="4"/>
  <c r="N989" i="4"/>
  <c r="J989" i="4"/>
  <c r="H991" i="4"/>
  <c r="P991" i="4"/>
  <c r="T991" i="4"/>
  <c r="J991" i="4"/>
  <c r="V991" i="4"/>
  <c r="N991" i="4"/>
  <c r="J993" i="4"/>
  <c r="N993" i="4"/>
  <c r="V993" i="4"/>
  <c r="T993" i="4"/>
  <c r="P993" i="4"/>
  <c r="H993" i="4"/>
  <c r="J995" i="4"/>
  <c r="N995" i="4"/>
  <c r="V995" i="4"/>
  <c r="H995" i="4"/>
  <c r="T995" i="4"/>
  <c r="P995" i="4"/>
  <c r="J997" i="4"/>
  <c r="N997" i="4"/>
  <c r="V997" i="4"/>
  <c r="H997" i="4"/>
  <c r="T997" i="4"/>
  <c r="P997" i="4"/>
  <c r="J999" i="4"/>
  <c r="N999" i="4"/>
  <c r="V999" i="4"/>
  <c r="H999" i="4"/>
  <c r="T999" i="4"/>
  <c r="P999" i="4"/>
  <c r="H1001" i="4"/>
  <c r="P1001" i="4"/>
  <c r="T1001" i="4"/>
  <c r="V1001" i="4"/>
  <c r="N1001" i="4"/>
  <c r="J1001" i="4"/>
  <c r="H1003" i="4"/>
  <c r="P1003" i="4"/>
  <c r="T1003" i="4"/>
  <c r="J1003" i="4"/>
  <c r="V1003" i="4"/>
  <c r="N1003" i="4"/>
  <c r="H1005" i="4"/>
  <c r="P1005" i="4"/>
  <c r="T1005" i="4"/>
  <c r="N1005" i="4"/>
  <c r="J1005" i="4"/>
  <c r="V1005" i="4"/>
  <c r="H1007" i="4"/>
  <c r="P1007" i="4"/>
  <c r="T1007" i="4"/>
  <c r="N1007" i="4"/>
  <c r="J1007" i="4"/>
  <c r="V1007" i="4"/>
  <c r="J1009" i="4"/>
  <c r="N1009" i="4"/>
  <c r="V1009" i="4"/>
  <c r="H1009" i="4"/>
  <c r="T1009" i="4"/>
  <c r="P1009" i="4"/>
  <c r="J1011" i="4"/>
  <c r="N1011" i="4"/>
  <c r="V1011" i="4"/>
  <c r="H1011" i="4"/>
  <c r="T1011" i="4"/>
  <c r="P1011" i="4"/>
  <c r="J1013" i="4"/>
  <c r="N1013" i="4"/>
  <c r="V1013" i="4"/>
  <c r="H1013" i="4"/>
  <c r="T1013" i="4"/>
  <c r="P1013" i="4"/>
  <c r="J1015" i="4"/>
  <c r="N1015" i="4"/>
  <c r="V1015" i="4"/>
  <c r="P1015" i="4"/>
  <c r="H1015" i="4"/>
  <c r="T1015" i="4"/>
  <c r="H1017" i="4"/>
  <c r="P1017" i="4"/>
  <c r="T1017" i="4"/>
  <c r="J1017" i="4"/>
  <c r="V1017" i="4"/>
  <c r="N1017" i="4"/>
  <c r="H1019" i="4"/>
  <c r="P1019" i="4"/>
  <c r="T1019" i="4"/>
  <c r="N1019" i="4"/>
  <c r="J1019" i="4"/>
  <c r="V1019" i="4"/>
  <c r="H1021" i="4"/>
  <c r="P1021" i="4"/>
  <c r="T1021" i="4"/>
  <c r="N1021" i="4"/>
  <c r="J1021" i="4"/>
  <c r="V1021" i="4"/>
  <c r="H1023" i="4"/>
  <c r="P1023" i="4"/>
  <c r="T1023" i="4"/>
  <c r="V1023" i="4"/>
  <c r="N1023" i="4"/>
  <c r="J1023" i="4"/>
  <c r="J1025" i="4"/>
  <c r="N1025" i="4"/>
  <c r="V1025" i="4"/>
  <c r="P1025" i="4"/>
  <c r="H1025" i="4"/>
  <c r="T1025" i="4"/>
  <c r="J1027" i="4"/>
  <c r="N1027" i="4"/>
  <c r="V1027" i="4"/>
  <c r="T1027" i="4"/>
  <c r="P1027" i="4"/>
  <c r="H1027" i="4"/>
  <c r="J1029" i="4"/>
  <c r="N1029" i="4"/>
  <c r="V1029" i="4"/>
  <c r="T1029" i="4"/>
  <c r="H1029" i="4"/>
  <c r="P1029" i="4"/>
  <c r="J1031" i="4"/>
  <c r="N1031" i="4"/>
  <c r="V1031" i="4"/>
  <c r="H1031" i="4"/>
  <c r="P1031" i="4"/>
  <c r="T1031" i="4"/>
  <c r="H1033" i="4"/>
  <c r="P1033" i="4"/>
  <c r="T1033" i="4"/>
  <c r="J1033" i="4"/>
  <c r="V1033" i="4"/>
  <c r="N1033" i="4"/>
  <c r="H1035" i="4"/>
  <c r="P1035" i="4"/>
  <c r="T1035" i="4"/>
  <c r="V1035" i="4"/>
  <c r="N1035" i="4"/>
  <c r="J1035" i="4"/>
  <c r="H1037" i="4"/>
  <c r="P1037" i="4"/>
  <c r="T1037" i="4"/>
  <c r="N1037" i="4"/>
  <c r="J1037" i="4"/>
  <c r="V1037" i="4"/>
  <c r="H1039" i="4"/>
  <c r="P1039" i="4"/>
  <c r="T1039" i="4"/>
  <c r="N1039" i="4"/>
  <c r="J1039" i="4"/>
  <c r="V1039" i="4"/>
  <c r="J1041" i="4"/>
  <c r="N1041" i="4"/>
  <c r="V1041" i="4"/>
  <c r="H1041" i="4"/>
  <c r="T1041" i="4"/>
  <c r="P1041" i="4"/>
  <c r="J1043" i="4"/>
  <c r="N1043" i="4"/>
  <c r="V1043" i="4"/>
  <c r="P1043" i="4"/>
  <c r="H1043" i="4"/>
  <c r="T1043" i="4"/>
  <c r="J1045" i="4"/>
  <c r="N1045" i="4"/>
  <c r="V1045" i="4"/>
  <c r="P1045" i="4"/>
  <c r="H1045" i="4"/>
  <c r="T1045" i="4"/>
  <c r="J1047" i="4"/>
  <c r="N1047" i="4"/>
  <c r="V1047" i="4"/>
  <c r="T1047" i="4"/>
  <c r="P1047" i="4"/>
  <c r="H1047" i="4"/>
  <c r="H1049" i="4"/>
  <c r="T1049" i="4"/>
  <c r="P1049" i="4"/>
  <c r="N1049" i="4"/>
  <c r="V1049" i="4"/>
  <c r="J1049" i="4"/>
  <c r="N1051" i="4"/>
  <c r="J1051" i="4"/>
  <c r="V1051" i="4"/>
  <c r="H1051" i="4"/>
  <c r="P1051" i="4"/>
  <c r="T1051" i="4"/>
  <c r="J1053" i="4"/>
  <c r="N1053" i="4"/>
  <c r="V1053" i="4"/>
  <c r="H1053" i="4"/>
  <c r="T1053" i="4"/>
  <c r="P1053" i="4"/>
  <c r="J1055" i="4"/>
  <c r="V1055" i="4"/>
  <c r="N1055" i="4"/>
  <c r="H1055" i="4"/>
  <c r="P1055" i="4"/>
  <c r="T1055" i="4"/>
  <c r="J1057" i="4"/>
  <c r="N1057" i="4"/>
  <c r="V1057" i="4"/>
  <c r="T1057" i="4"/>
  <c r="P1057" i="4"/>
  <c r="H1057" i="4"/>
  <c r="J1059" i="4"/>
  <c r="N1059" i="4"/>
  <c r="V1059" i="4"/>
  <c r="H1059" i="4"/>
  <c r="T1059" i="4"/>
  <c r="P1059" i="4"/>
  <c r="H1061" i="4"/>
  <c r="T1061" i="4"/>
  <c r="P1061" i="4"/>
  <c r="V1061" i="4"/>
  <c r="J1061" i="4"/>
  <c r="N1061" i="4"/>
  <c r="J1063" i="4"/>
  <c r="N1063" i="4"/>
  <c r="V1063" i="4"/>
  <c r="H1063" i="4"/>
  <c r="T1063" i="4"/>
  <c r="P1063" i="4"/>
  <c r="H1065" i="4"/>
  <c r="T1065" i="4"/>
  <c r="P1065" i="4"/>
  <c r="N1065" i="4"/>
  <c r="V1065" i="4"/>
  <c r="J1065" i="4"/>
  <c r="N1067" i="4"/>
  <c r="J1067" i="4"/>
  <c r="V1067" i="4"/>
  <c r="H1067" i="4"/>
  <c r="P1067" i="4"/>
  <c r="T1067" i="4"/>
  <c r="H1069" i="4"/>
  <c r="P1069" i="4"/>
  <c r="T1069" i="4"/>
  <c r="J1069" i="4"/>
  <c r="V1069" i="4"/>
  <c r="N1069" i="4"/>
  <c r="N1071" i="4"/>
  <c r="J1071" i="4"/>
  <c r="V1071" i="4"/>
  <c r="H1071" i="4"/>
  <c r="P1071" i="4"/>
  <c r="T1071" i="4"/>
  <c r="J1073" i="4"/>
  <c r="N1073" i="4"/>
  <c r="V1073" i="4"/>
  <c r="P1073" i="4"/>
  <c r="H1073" i="4"/>
  <c r="T1073" i="4"/>
  <c r="J1075" i="4"/>
  <c r="N1075" i="4"/>
  <c r="V1075" i="4"/>
  <c r="T1075" i="4"/>
  <c r="P1075" i="4"/>
  <c r="H1075" i="4"/>
  <c r="H1077" i="4"/>
  <c r="T1077" i="4"/>
  <c r="P1077" i="4"/>
  <c r="V1077" i="4"/>
  <c r="N1077" i="4"/>
  <c r="J1077" i="4"/>
  <c r="J1079" i="4"/>
  <c r="N1079" i="4"/>
  <c r="V1079" i="4"/>
  <c r="P1079" i="4"/>
  <c r="H1079" i="4"/>
  <c r="T1079" i="4"/>
  <c r="H1081" i="4"/>
  <c r="T1081" i="4"/>
  <c r="P1081" i="4"/>
  <c r="N1081" i="4"/>
  <c r="J1081" i="4"/>
  <c r="V1081" i="4"/>
  <c r="N1083" i="4"/>
  <c r="J1083" i="4"/>
  <c r="V1083" i="4"/>
  <c r="H1083" i="4"/>
  <c r="T1083" i="4"/>
  <c r="P1083" i="4"/>
  <c r="J1085" i="4"/>
  <c r="N1085" i="4"/>
  <c r="V1085" i="4"/>
  <c r="T1085" i="4"/>
  <c r="P1085" i="4"/>
  <c r="H1085" i="4"/>
  <c r="J1087" i="4"/>
  <c r="V1087" i="4"/>
  <c r="N1087" i="4"/>
  <c r="T1087" i="4"/>
  <c r="H1087" i="4"/>
  <c r="P1087" i="4"/>
  <c r="J1089" i="4"/>
  <c r="N1089" i="4"/>
  <c r="V1089" i="4"/>
  <c r="P1089" i="4"/>
  <c r="H1089" i="4"/>
  <c r="T1089" i="4"/>
  <c r="J1091" i="4"/>
  <c r="N1091" i="4"/>
  <c r="V1091" i="4"/>
  <c r="T1091" i="4"/>
  <c r="P1091" i="4"/>
  <c r="H1091" i="4"/>
  <c r="H1093" i="4"/>
  <c r="T1093" i="4"/>
  <c r="P1093" i="4"/>
  <c r="J1093" i="4"/>
  <c r="V1093" i="4"/>
  <c r="N1093" i="4"/>
  <c r="H1095" i="4"/>
  <c r="P1095" i="4"/>
  <c r="T1095" i="4"/>
  <c r="J1095" i="4"/>
  <c r="N1095" i="4"/>
  <c r="V1095" i="4"/>
  <c r="P1097" i="4"/>
  <c r="H1097" i="4"/>
  <c r="T1097" i="4"/>
  <c r="N1097" i="4"/>
  <c r="V1097" i="4"/>
  <c r="J1097" i="4"/>
  <c r="V1099" i="4"/>
  <c r="N1099" i="4"/>
  <c r="J1099" i="4"/>
  <c r="P1099" i="4"/>
  <c r="H1099" i="4"/>
  <c r="T1099" i="4"/>
  <c r="H1101" i="4"/>
  <c r="P1101" i="4"/>
  <c r="T1101" i="4"/>
  <c r="J1101" i="4"/>
  <c r="N1101" i="4"/>
  <c r="V1101" i="4"/>
  <c r="N1103" i="4"/>
  <c r="J1103" i="4"/>
  <c r="V1103" i="4"/>
  <c r="H1103" i="4"/>
  <c r="T1103" i="4"/>
  <c r="P1103" i="4"/>
  <c r="H1105" i="4"/>
  <c r="T1105" i="4"/>
  <c r="N1105" i="4"/>
  <c r="J1105" i="4"/>
  <c r="V1105" i="4"/>
  <c r="P1105" i="4"/>
  <c r="H1107" i="4"/>
  <c r="T1107" i="4"/>
  <c r="V1107" i="4"/>
  <c r="P1107" i="4"/>
  <c r="N1107" i="4"/>
  <c r="J1107" i="4"/>
  <c r="J1109" i="4"/>
  <c r="P1109" i="4"/>
  <c r="T1109" i="4"/>
  <c r="V1109" i="4"/>
  <c r="N1109" i="4"/>
  <c r="H1109" i="4"/>
  <c r="H1111" i="4"/>
  <c r="T1111" i="4"/>
  <c r="J1111" i="4"/>
  <c r="P1111" i="4"/>
  <c r="V1111" i="4"/>
  <c r="N1111" i="4"/>
  <c r="J1113" i="4"/>
  <c r="V1113" i="4"/>
  <c r="T1113" i="4"/>
  <c r="P1113" i="4"/>
  <c r="N1113" i="4"/>
  <c r="H1113" i="4"/>
  <c r="P1115" i="4"/>
  <c r="T1115" i="4"/>
  <c r="V1115" i="4"/>
  <c r="N1115" i="4"/>
  <c r="J1115" i="4"/>
  <c r="H1115" i="4"/>
  <c r="V1117" i="4"/>
  <c r="J1117" i="4"/>
  <c r="P1117" i="4"/>
  <c r="H1117" i="4"/>
  <c r="T1117" i="4"/>
  <c r="N1117" i="4"/>
  <c r="T1119" i="4"/>
  <c r="H1119" i="4"/>
  <c r="V1119" i="4"/>
  <c r="J1119" i="4"/>
  <c r="P1119" i="4"/>
  <c r="N1119" i="4"/>
  <c r="N1121" i="4"/>
  <c r="V1121" i="4"/>
  <c r="P1121" i="4"/>
  <c r="T1121" i="4"/>
  <c r="J1121" i="4"/>
  <c r="H1121" i="4"/>
  <c r="P1123" i="4"/>
  <c r="N1123" i="4"/>
  <c r="J1123" i="4"/>
  <c r="V1123" i="4"/>
  <c r="T1123" i="4"/>
  <c r="H1123" i="4"/>
  <c r="V1125" i="4"/>
  <c r="J1125" i="4"/>
  <c r="T1125" i="4"/>
  <c r="H1125" i="4"/>
  <c r="P1125" i="4"/>
  <c r="N1125" i="4"/>
  <c r="T1127" i="4"/>
  <c r="H1127" i="4"/>
  <c r="N1127" i="4"/>
  <c r="J1127" i="4"/>
  <c r="V1127" i="4"/>
  <c r="P1127" i="4"/>
  <c r="N1129" i="4"/>
  <c r="J1129" i="4"/>
  <c r="T1129" i="4"/>
  <c r="H1129" i="4"/>
  <c r="V1129" i="4"/>
  <c r="P1129" i="4"/>
  <c r="P1131" i="4"/>
  <c r="V1131" i="4"/>
  <c r="H1131" i="4"/>
  <c r="T1131" i="4"/>
  <c r="N1131" i="4"/>
  <c r="J1131" i="4"/>
  <c r="V1133" i="4"/>
  <c r="J1133" i="4"/>
  <c r="N1133" i="4"/>
  <c r="H1133" i="4"/>
  <c r="T1133" i="4"/>
  <c r="P1133" i="4"/>
  <c r="T1135" i="4"/>
  <c r="H1135" i="4"/>
  <c r="J1135" i="4"/>
  <c r="V1135" i="4"/>
  <c r="N1135" i="4"/>
  <c r="P1135" i="4"/>
  <c r="N1137" i="4"/>
  <c r="V1137" i="4"/>
  <c r="H1137" i="4"/>
  <c r="P1137" i="4"/>
  <c r="J1137" i="4"/>
  <c r="T1137" i="4"/>
  <c r="P1139" i="4"/>
  <c r="J1139" i="4"/>
  <c r="T1139" i="4"/>
  <c r="N1139" i="4"/>
  <c r="V1139" i="4"/>
  <c r="H1139" i="4"/>
  <c r="J1141" i="4"/>
  <c r="V1141" i="4"/>
  <c r="H1141" i="4"/>
  <c r="P1141" i="4"/>
  <c r="T1141" i="4"/>
  <c r="N1141" i="4"/>
  <c r="H1143" i="4"/>
  <c r="T1143" i="4"/>
  <c r="V1143" i="4"/>
  <c r="P1143" i="4"/>
  <c r="N1143" i="4"/>
  <c r="J1143" i="4"/>
  <c r="N1145" i="4"/>
  <c r="P1145" i="4"/>
  <c r="H1145" i="4"/>
  <c r="J1145" i="4"/>
  <c r="V1145" i="4"/>
  <c r="T1145" i="4"/>
  <c r="P1147" i="4"/>
  <c r="T1147" i="4"/>
  <c r="V1147" i="4"/>
  <c r="N1147" i="4"/>
  <c r="J1147" i="4"/>
  <c r="H1147" i="4"/>
  <c r="V1149" i="4"/>
  <c r="J1149" i="4"/>
  <c r="T1149" i="4"/>
  <c r="N1149" i="4"/>
  <c r="P1149" i="4"/>
  <c r="H1149" i="4"/>
  <c r="V1151" i="4"/>
  <c r="H1151" i="4"/>
  <c r="P1151" i="4"/>
  <c r="T1151" i="4"/>
  <c r="N1151" i="4"/>
  <c r="J1151" i="4"/>
  <c r="H1153" i="4"/>
  <c r="T1153" i="4"/>
  <c r="P1153" i="4"/>
  <c r="V1153" i="4"/>
  <c r="J1153" i="4"/>
  <c r="N1153" i="4"/>
  <c r="J1155" i="4"/>
  <c r="V1155" i="4"/>
  <c r="N1155" i="4"/>
  <c r="H1155" i="4"/>
  <c r="T1155" i="4"/>
  <c r="P1155" i="4"/>
  <c r="H1157" i="4"/>
  <c r="T1157" i="4"/>
  <c r="P1157" i="4"/>
  <c r="V1157" i="4"/>
  <c r="N1157" i="4"/>
  <c r="J1157" i="4"/>
  <c r="J1159" i="4"/>
  <c r="V1159" i="4"/>
  <c r="N1159" i="4"/>
  <c r="H1159" i="4"/>
  <c r="T1159" i="4"/>
  <c r="P1159" i="4"/>
  <c r="H1161" i="4"/>
  <c r="T1161" i="4"/>
  <c r="P1161" i="4"/>
  <c r="J1161" i="4"/>
  <c r="V1161" i="4"/>
  <c r="N1161" i="4"/>
  <c r="N1163" i="4"/>
  <c r="J1163" i="4"/>
  <c r="V1163" i="4"/>
  <c r="T1163" i="4"/>
  <c r="P1163" i="4"/>
  <c r="H1163" i="4"/>
  <c r="T1165" i="4"/>
  <c r="P1165" i="4"/>
  <c r="H1165" i="4"/>
  <c r="J1165" i="4"/>
  <c r="V1165" i="4"/>
  <c r="N1165" i="4"/>
  <c r="J1167" i="4"/>
  <c r="N1167" i="4"/>
  <c r="V1167" i="4"/>
  <c r="T1167" i="4"/>
  <c r="P1167" i="4"/>
  <c r="H1167" i="4"/>
  <c r="T1169" i="4"/>
  <c r="P1169" i="4"/>
  <c r="H1169" i="4"/>
  <c r="J1169" i="4"/>
  <c r="V1169" i="4"/>
  <c r="N1169" i="4"/>
  <c r="J1171" i="4"/>
  <c r="V1171" i="4"/>
  <c r="N1171" i="4"/>
  <c r="H1171" i="4"/>
  <c r="P1171" i="4"/>
  <c r="T1171" i="4"/>
  <c r="H1173" i="4"/>
  <c r="T1173" i="4"/>
  <c r="P1173" i="4"/>
  <c r="V1173" i="4"/>
  <c r="N1173" i="4"/>
  <c r="J1173" i="4"/>
  <c r="N1175" i="4"/>
  <c r="V1175" i="4"/>
  <c r="J1175" i="4"/>
  <c r="T1175" i="4"/>
  <c r="H1175" i="4"/>
  <c r="P1175" i="4"/>
  <c r="T1177" i="4"/>
  <c r="P1177" i="4"/>
  <c r="H1177" i="4"/>
  <c r="V1177" i="4"/>
  <c r="N1177" i="4"/>
  <c r="J1177" i="4"/>
  <c r="J1179" i="4"/>
  <c r="V1179" i="4"/>
  <c r="N1179" i="4"/>
  <c r="P1179" i="4"/>
  <c r="T1179" i="4"/>
  <c r="H1179" i="4"/>
  <c r="H1181" i="4"/>
  <c r="T1181" i="4"/>
  <c r="P1181" i="4"/>
  <c r="J1181" i="4"/>
  <c r="N1181" i="4"/>
  <c r="V1181" i="4"/>
  <c r="N1183" i="4"/>
  <c r="V1183" i="4"/>
  <c r="J1183" i="4"/>
  <c r="H1183" i="4"/>
  <c r="P1183" i="4"/>
  <c r="T1183" i="4"/>
  <c r="T1185" i="4"/>
  <c r="P1185" i="4"/>
  <c r="H1185" i="4"/>
  <c r="V1185" i="4"/>
  <c r="N1185" i="4"/>
  <c r="J1185" i="4"/>
  <c r="J1187" i="4"/>
  <c r="V1187" i="4"/>
  <c r="N1187" i="4"/>
  <c r="P1187" i="4"/>
  <c r="T1187" i="4"/>
  <c r="H1187" i="4"/>
  <c r="H1189" i="4"/>
  <c r="T1189" i="4"/>
  <c r="P1189" i="4"/>
  <c r="N1189" i="4"/>
  <c r="V1189" i="4"/>
  <c r="J1189" i="4"/>
  <c r="N1191" i="4"/>
  <c r="J1191" i="4"/>
  <c r="V1191" i="4"/>
  <c r="T1191" i="4"/>
  <c r="P1191" i="4"/>
  <c r="H1191" i="4"/>
  <c r="H1193" i="4"/>
  <c r="T1193" i="4"/>
  <c r="P1193" i="4"/>
  <c r="V1193" i="4"/>
  <c r="N1193" i="4"/>
  <c r="J1193" i="4"/>
  <c r="J1195" i="4"/>
  <c r="V1195" i="4"/>
  <c r="N1195" i="4"/>
  <c r="P1195" i="4"/>
  <c r="T1195" i="4"/>
  <c r="H1195" i="4"/>
  <c r="H1197" i="4"/>
  <c r="T1197" i="4"/>
  <c r="P1197" i="4"/>
  <c r="J1197" i="4"/>
  <c r="N1197" i="4"/>
  <c r="V1197" i="4"/>
  <c r="J1199" i="4"/>
  <c r="V1199" i="4"/>
  <c r="N1199" i="4"/>
  <c r="T1199" i="4"/>
  <c r="H1199" i="4"/>
  <c r="P1199" i="4"/>
  <c r="H1201" i="4"/>
  <c r="T1201" i="4"/>
  <c r="P1201" i="4"/>
  <c r="N1201" i="4"/>
  <c r="J1201" i="4"/>
  <c r="V1201" i="4"/>
  <c r="J1203" i="4"/>
  <c r="N1203" i="4"/>
  <c r="V1203" i="4"/>
  <c r="H1203" i="4"/>
  <c r="P1203" i="4"/>
  <c r="T1203" i="4"/>
  <c r="P1205" i="4"/>
  <c r="H1205" i="4"/>
  <c r="T1205" i="4"/>
  <c r="N1205" i="4"/>
  <c r="J1205" i="4"/>
  <c r="V1205" i="4"/>
  <c r="V1207" i="4"/>
  <c r="N1207" i="4"/>
  <c r="J1207" i="4"/>
  <c r="P1207" i="4"/>
  <c r="H1207" i="4"/>
  <c r="T1207" i="4"/>
  <c r="P1209" i="4"/>
  <c r="H1209" i="4"/>
  <c r="T1209" i="4"/>
  <c r="N1209" i="4"/>
  <c r="V1209" i="4"/>
  <c r="J1209" i="4"/>
  <c r="N1211" i="4"/>
  <c r="J1211" i="4"/>
  <c r="V1211" i="4"/>
  <c r="T1211" i="4"/>
  <c r="P1211" i="4"/>
  <c r="H1211" i="4"/>
  <c r="T1213" i="4"/>
  <c r="P1213" i="4"/>
  <c r="H1213" i="4"/>
  <c r="V1213" i="4"/>
  <c r="N1213" i="4"/>
  <c r="J1213" i="4"/>
  <c r="J1215" i="4"/>
  <c r="V1215" i="4"/>
  <c r="N1215" i="4"/>
  <c r="P1215" i="4"/>
  <c r="H1215" i="4"/>
  <c r="T1215" i="4"/>
  <c r="H1217" i="4"/>
  <c r="T1217" i="4"/>
  <c r="P1217" i="4"/>
  <c r="N1217" i="4"/>
  <c r="J1217" i="4"/>
  <c r="V1217" i="4"/>
  <c r="N1219" i="4"/>
  <c r="J1219" i="4"/>
  <c r="V1219" i="4"/>
  <c r="H1219" i="4"/>
  <c r="P1219" i="4"/>
  <c r="T1219" i="4"/>
  <c r="P1221" i="4"/>
  <c r="H1221" i="4"/>
  <c r="T1221" i="4"/>
  <c r="N1221" i="4"/>
  <c r="V1221" i="4"/>
  <c r="J1221" i="4"/>
  <c r="N1223" i="4"/>
  <c r="J1223" i="4"/>
  <c r="V1223" i="4"/>
  <c r="T1223" i="4"/>
  <c r="P1223" i="4"/>
  <c r="H1223" i="4"/>
  <c r="H1225" i="4"/>
  <c r="T1225" i="4"/>
  <c r="P1225" i="4"/>
  <c r="N1225" i="4"/>
  <c r="J1225" i="4"/>
  <c r="V1225" i="4"/>
  <c r="J1227" i="4"/>
  <c r="V1227" i="4"/>
  <c r="N1227" i="4"/>
  <c r="T1227" i="4"/>
  <c r="H1227" i="4"/>
  <c r="P1227" i="4"/>
  <c r="P1229" i="4"/>
  <c r="H1229" i="4"/>
  <c r="T1229" i="4"/>
  <c r="J1229" i="4"/>
  <c r="N1229" i="4"/>
  <c r="V1229" i="4"/>
  <c r="V1231" i="4"/>
  <c r="N1231" i="4"/>
  <c r="J1231" i="4"/>
  <c r="P1231" i="4"/>
  <c r="T1231" i="4"/>
  <c r="H1231" i="4"/>
  <c r="H1233" i="4"/>
  <c r="T1233" i="4"/>
  <c r="P1233" i="4"/>
  <c r="N1233" i="4"/>
  <c r="V1233" i="4"/>
  <c r="J1233" i="4"/>
  <c r="J1235" i="4"/>
  <c r="V1235" i="4"/>
  <c r="N1235" i="4"/>
  <c r="P1235" i="4"/>
  <c r="T1235" i="4"/>
  <c r="H1235" i="4"/>
  <c r="P1237" i="4"/>
  <c r="H1237" i="4"/>
  <c r="T1237" i="4"/>
  <c r="V1237" i="4"/>
  <c r="J1237" i="4"/>
  <c r="N1237" i="4"/>
  <c r="N1239" i="4"/>
  <c r="J1239" i="4"/>
  <c r="V1239" i="4"/>
  <c r="T1239" i="4"/>
  <c r="P1239" i="4"/>
  <c r="H1239" i="4"/>
  <c r="H1241" i="4"/>
  <c r="T1241" i="4"/>
  <c r="P1241" i="4"/>
  <c r="N1241" i="4"/>
  <c r="V1241" i="4"/>
  <c r="J1241" i="4"/>
  <c r="J1243" i="4"/>
  <c r="V1243" i="4"/>
  <c r="N1243" i="4"/>
  <c r="T1243" i="4"/>
  <c r="H1243" i="4"/>
  <c r="P1243" i="4"/>
  <c r="H1245" i="4"/>
  <c r="T1245" i="4"/>
  <c r="P1245" i="4"/>
  <c r="V1245" i="4"/>
  <c r="J1245" i="4"/>
  <c r="N1245" i="4"/>
  <c r="J1247" i="4"/>
  <c r="V1247" i="4"/>
  <c r="N1247" i="4"/>
  <c r="P1247" i="4"/>
  <c r="T1247" i="4"/>
  <c r="H1247" i="4"/>
  <c r="H1249" i="4"/>
  <c r="T1249" i="4"/>
  <c r="P1249" i="4"/>
  <c r="V1249" i="4"/>
  <c r="J1249" i="4"/>
  <c r="N1249" i="4"/>
  <c r="N1251" i="4"/>
  <c r="J1251" i="4"/>
  <c r="V1251" i="4"/>
  <c r="P1251" i="4"/>
  <c r="T1251" i="4"/>
  <c r="H1251" i="4"/>
  <c r="T1253" i="4"/>
  <c r="P1253" i="4"/>
  <c r="H1253" i="4"/>
  <c r="J1253" i="4"/>
  <c r="N1253" i="4"/>
  <c r="V1253" i="4"/>
  <c r="V1255" i="4"/>
  <c r="N1255" i="4"/>
  <c r="J1255" i="4"/>
  <c r="T1255" i="4"/>
  <c r="P1255" i="4"/>
  <c r="H1255" i="4"/>
  <c r="H1257" i="4"/>
  <c r="T1257" i="4"/>
  <c r="P1257" i="4"/>
  <c r="J1257" i="4"/>
  <c r="N1257" i="4"/>
  <c r="V1257" i="4"/>
  <c r="J1259" i="4"/>
  <c r="V1259" i="4"/>
  <c r="N1259" i="4"/>
  <c r="H1259" i="4"/>
  <c r="T1259" i="4"/>
  <c r="P1259" i="4"/>
  <c r="H1261" i="4"/>
  <c r="T1261" i="4"/>
  <c r="P1261" i="4"/>
  <c r="N1261" i="4"/>
  <c r="V1261" i="4"/>
  <c r="J1261" i="4"/>
  <c r="J1263" i="4"/>
  <c r="V1263" i="4"/>
  <c r="N1263" i="4"/>
  <c r="T1263" i="4"/>
  <c r="P1263" i="4"/>
  <c r="H1263" i="4"/>
  <c r="H1265" i="4"/>
  <c r="T1265" i="4"/>
  <c r="P1265" i="4"/>
  <c r="N1265" i="4"/>
  <c r="V1265" i="4"/>
  <c r="J1265" i="4"/>
  <c r="N1267" i="4"/>
  <c r="J1267" i="4"/>
  <c r="V1267" i="4"/>
  <c r="P1267" i="4"/>
  <c r="H1267" i="4"/>
  <c r="T1267" i="4"/>
  <c r="T1269" i="4"/>
  <c r="P1269" i="4"/>
  <c r="H1269" i="4"/>
  <c r="N1269" i="4"/>
  <c r="J1269" i="4"/>
  <c r="V1269" i="4"/>
  <c r="N1271" i="4"/>
  <c r="J1271" i="4"/>
  <c r="V1271" i="4"/>
  <c r="T1271" i="4"/>
  <c r="P1271" i="4"/>
  <c r="H1271" i="4"/>
  <c r="H1273" i="4"/>
  <c r="T1273" i="4"/>
  <c r="P1273" i="4"/>
  <c r="V1273" i="4"/>
  <c r="N1273" i="4"/>
  <c r="J1273" i="4"/>
  <c r="J1275" i="4"/>
  <c r="V1275" i="4"/>
  <c r="N1275" i="4"/>
  <c r="T1275" i="4"/>
  <c r="H1275" i="4"/>
  <c r="P1275" i="4"/>
  <c r="P1277" i="4"/>
  <c r="H1277" i="4"/>
  <c r="T1277" i="4"/>
  <c r="N1277" i="4"/>
  <c r="V1277" i="4"/>
  <c r="J1277" i="4"/>
  <c r="N1279" i="4"/>
  <c r="J1279" i="4"/>
  <c r="V1279" i="4"/>
  <c r="P1279" i="4"/>
  <c r="H1279" i="4"/>
  <c r="T1279" i="4"/>
  <c r="P1281" i="4"/>
  <c r="H1281" i="4"/>
  <c r="T1281" i="4"/>
  <c r="J1281" i="4"/>
  <c r="N1281" i="4"/>
  <c r="V1281" i="4"/>
  <c r="N1283" i="4"/>
  <c r="J1283" i="4"/>
  <c r="V1283" i="4"/>
  <c r="T1283" i="4"/>
  <c r="H1283" i="4"/>
  <c r="P1283" i="4"/>
  <c r="T1285" i="4"/>
  <c r="P1285" i="4"/>
  <c r="H1285" i="4"/>
  <c r="N1285" i="4"/>
  <c r="V1285" i="4"/>
  <c r="J1285" i="4"/>
  <c r="V1287" i="4"/>
  <c r="N1287" i="4"/>
  <c r="J1287" i="4"/>
  <c r="P1287" i="4"/>
  <c r="T1287" i="4"/>
  <c r="H1287" i="4"/>
  <c r="H1289" i="4"/>
  <c r="T1289" i="4"/>
  <c r="P1289" i="4"/>
  <c r="N1289" i="4"/>
  <c r="V1289" i="4"/>
  <c r="J1289" i="4"/>
  <c r="J1291" i="4"/>
  <c r="V1291" i="4"/>
  <c r="N1291" i="4"/>
  <c r="T1291" i="4"/>
  <c r="H1291" i="4"/>
  <c r="P1291" i="4"/>
  <c r="P1293" i="4"/>
  <c r="H1293" i="4"/>
  <c r="T1293" i="4"/>
  <c r="V1293" i="4"/>
  <c r="J1293" i="4"/>
  <c r="N1293" i="4"/>
  <c r="N1295" i="4"/>
  <c r="J1295" i="4"/>
  <c r="V1295" i="4"/>
  <c r="P1295" i="4"/>
  <c r="H1295" i="4"/>
  <c r="T1295" i="4"/>
  <c r="H1297" i="4"/>
  <c r="T1297" i="4"/>
  <c r="P1297" i="4"/>
  <c r="N1297" i="4"/>
  <c r="V1297" i="4"/>
  <c r="J1297" i="4"/>
  <c r="J1299" i="4"/>
  <c r="V1299" i="4"/>
  <c r="N1299" i="4"/>
  <c r="P1299" i="4"/>
  <c r="T1299" i="4"/>
  <c r="H1299" i="4"/>
  <c r="P1301" i="4"/>
  <c r="H1301" i="4"/>
  <c r="T1301" i="4"/>
  <c r="J1301" i="4"/>
  <c r="N1301" i="4"/>
  <c r="V1301" i="4"/>
  <c r="N1303" i="4"/>
  <c r="J1303" i="4"/>
  <c r="V1303" i="4"/>
  <c r="H1303" i="4"/>
  <c r="T1303" i="4"/>
  <c r="P1303" i="4"/>
  <c r="H1305" i="4"/>
  <c r="T1305" i="4"/>
  <c r="P1305" i="4"/>
  <c r="V1305" i="4"/>
  <c r="J1305" i="4"/>
  <c r="N1305" i="4"/>
  <c r="V1307" i="4"/>
  <c r="N1307" i="4"/>
  <c r="J1307" i="4"/>
  <c r="T1307" i="4"/>
  <c r="H1307" i="4"/>
  <c r="P1307" i="4"/>
  <c r="H1309" i="4"/>
  <c r="T1309" i="4"/>
  <c r="P1309" i="4"/>
  <c r="V1309" i="4"/>
  <c r="J1309" i="4"/>
  <c r="N1309" i="4"/>
  <c r="N1311" i="4"/>
  <c r="J1311" i="4"/>
  <c r="V1311" i="4"/>
  <c r="T1311" i="4"/>
  <c r="P1311" i="4"/>
  <c r="H1311" i="4"/>
  <c r="P1313" i="4"/>
  <c r="H1313" i="4"/>
  <c r="T1313" i="4"/>
  <c r="V1313" i="4"/>
  <c r="J1313" i="4"/>
  <c r="N1313" i="4"/>
  <c r="N1315" i="4"/>
  <c r="J1315" i="4"/>
  <c r="V1315" i="4"/>
  <c r="T1315" i="4"/>
  <c r="P1315" i="4"/>
  <c r="H1315" i="4"/>
  <c r="H1317" i="4"/>
  <c r="T1317" i="4"/>
  <c r="P1317" i="4"/>
  <c r="N1317" i="4"/>
  <c r="V1317" i="4"/>
  <c r="J1317" i="4"/>
  <c r="J1319" i="4"/>
  <c r="V1319" i="4"/>
  <c r="N1319" i="4"/>
  <c r="P1319" i="4"/>
  <c r="H1319" i="4"/>
  <c r="T1319" i="4"/>
  <c r="P1321" i="4"/>
  <c r="H1321" i="4"/>
  <c r="T1321" i="4"/>
  <c r="J1321" i="4"/>
  <c r="V1321" i="4"/>
  <c r="N1321" i="4"/>
  <c r="N1323" i="4"/>
  <c r="J1323" i="4"/>
  <c r="V1323" i="4"/>
  <c r="P1323" i="4"/>
  <c r="T1323" i="4"/>
  <c r="H1323" i="4"/>
  <c r="H1325" i="4"/>
  <c r="T1325" i="4"/>
  <c r="P1325" i="4"/>
  <c r="J1325" i="4"/>
  <c r="N1325" i="4"/>
  <c r="V1325" i="4"/>
  <c r="J1327" i="4"/>
  <c r="V1327" i="4"/>
  <c r="N1327" i="4"/>
  <c r="P1327" i="4"/>
  <c r="H1327" i="4"/>
  <c r="T1327" i="4"/>
  <c r="J1329" i="4"/>
  <c r="N1329" i="4"/>
  <c r="V1329" i="4"/>
  <c r="H1329" i="4"/>
  <c r="P1329" i="4"/>
  <c r="T1329" i="4"/>
  <c r="H1331" i="4"/>
  <c r="P1331" i="4"/>
  <c r="T1331" i="4"/>
  <c r="J1331" i="4"/>
  <c r="N1331" i="4"/>
  <c r="V1331" i="4"/>
  <c r="H1333" i="4"/>
  <c r="P1333" i="4"/>
  <c r="T1333" i="4"/>
  <c r="J1333" i="4"/>
  <c r="N1333" i="4"/>
  <c r="V1333" i="4"/>
  <c r="J1335" i="4"/>
  <c r="V1335" i="4"/>
  <c r="N1335" i="4"/>
  <c r="H1335" i="4"/>
  <c r="T1335" i="4"/>
  <c r="P1335" i="4"/>
  <c r="H1337" i="4"/>
  <c r="T1337" i="4"/>
  <c r="P1337" i="4"/>
  <c r="J1337" i="4"/>
  <c r="N1337" i="4"/>
  <c r="V1337" i="4"/>
  <c r="N1339" i="4"/>
  <c r="J1339" i="4"/>
  <c r="V1339" i="4"/>
  <c r="T1339" i="4"/>
  <c r="P1339" i="4"/>
  <c r="H1339" i="4"/>
  <c r="P1341" i="4"/>
  <c r="H1341" i="4"/>
  <c r="T1341" i="4"/>
  <c r="V1341" i="4"/>
  <c r="J1341" i="4"/>
  <c r="N1341" i="4"/>
  <c r="N1343" i="4"/>
  <c r="J1343" i="4"/>
  <c r="V1343" i="4"/>
  <c r="H1343" i="4"/>
  <c r="T1343" i="4"/>
  <c r="P1343" i="4"/>
  <c r="P1345" i="4"/>
  <c r="H1345" i="4"/>
  <c r="T1345" i="4"/>
  <c r="N1345" i="4"/>
  <c r="V1345" i="4"/>
  <c r="J1345" i="4"/>
  <c r="T1349" i="4"/>
  <c r="H1349" i="4"/>
  <c r="P1349" i="4"/>
  <c r="V1349" i="4"/>
  <c r="J1349" i="4"/>
  <c r="N1349" i="4"/>
  <c r="L754" i="4"/>
  <c r="R754" i="4"/>
  <c r="F754" i="4"/>
  <c r="F756" i="4"/>
  <c r="R756" i="4"/>
  <c r="L756" i="4"/>
  <c r="F758" i="4"/>
  <c r="L758" i="4"/>
  <c r="R758" i="4"/>
  <c r="L760" i="4"/>
  <c r="F760" i="4"/>
  <c r="R760" i="4"/>
  <c r="L762" i="4"/>
  <c r="R762" i="4"/>
  <c r="F762" i="4"/>
  <c r="F764" i="4"/>
  <c r="R764" i="4"/>
  <c r="L764" i="4"/>
  <c r="L766" i="4"/>
  <c r="F766" i="4"/>
  <c r="R766" i="4"/>
  <c r="R768" i="4"/>
  <c r="F768" i="4"/>
  <c r="L768" i="4"/>
  <c r="F770" i="4"/>
  <c r="R770" i="4"/>
  <c r="L770" i="4"/>
  <c r="R772" i="4"/>
  <c r="F772" i="4"/>
  <c r="L772" i="4"/>
  <c r="F774" i="4"/>
  <c r="L774" i="4"/>
  <c r="R774" i="4"/>
  <c r="R776" i="4"/>
  <c r="F776" i="4"/>
  <c r="L776" i="4"/>
  <c r="L778" i="4"/>
  <c r="F778" i="4"/>
  <c r="R778" i="4"/>
  <c r="R780" i="4"/>
  <c r="F780" i="4"/>
  <c r="L780" i="4"/>
  <c r="L782" i="4"/>
  <c r="F782" i="4"/>
  <c r="R782" i="4"/>
  <c r="F784" i="4"/>
  <c r="R784" i="4"/>
  <c r="L784" i="4"/>
  <c r="L786" i="4"/>
  <c r="R786" i="4"/>
  <c r="F786" i="4"/>
  <c r="F788" i="4"/>
  <c r="R788" i="4"/>
  <c r="L788" i="4"/>
  <c r="L790" i="4"/>
  <c r="R790" i="4"/>
  <c r="F790" i="4"/>
  <c r="F792" i="4"/>
  <c r="L792" i="4"/>
  <c r="R792" i="4"/>
  <c r="F794" i="4"/>
  <c r="R794" i="4"/>
  <c r="L794" i="4"/>
  <c r="L796" i="4"/>
  <c r="F796" i="4"/>
  <c r="R796" i="4"/>
  <c r="L798" i="4"/>
  <c r="F798" i="4"/>
  <c r="R798" i="4"/>
  <c r="F800" i="4"/>
  <c r="L800" i="4"/>
  <c r="R800" i="4"/>
  <c r="F802" i="4"/>
  <c r="R802" i="4"/>
  <c r="L802" i="4"/>
  <c r="F804" i="4"/>
  <c r="R804" i="4"/>
  <c r="L804" i="4"/>
  <c r="L806" i="4"/>
  <c r="R806" i="4"/>
  <c r="F806" i="4"/>
  <c r="L808" i="4"/>
  <c r="R808" i="4"/>
  <c r="F808" i="4"/>
  <c r="L810" i="4"/>
  <c r="F810" i="4"/>
  <c r="R810" i="4"/>
  <c r="F812" i="4"/>
  <c r="L812" i="4"/>
  <c r="R812" i="4"/>
  <c r="R814" i="4"/>
  <c r="L814" i="4"/>
  <c r="F814" i="4"/>
  <c r="R816" i="4"/>
  <c r="F816" i="4"/>
  <c r="L816" i="4"/>
  <c r="L818" i="4"/>
  <c r="F818" i="4"/>
  <c r="R818" i="4"/>
  <c r="F820" i="4"/>
  <c r="R820" i="4"/>
  <c r="L820" i="4"/>
  <c r="L822" i="4"/>
  <c r="R822" i="4"/>
  <c r="F822" i="4"/>
  <c r="R824" i="4"/>
  <c r="F824" i="4"/>
  <c r="L824" i="4"/>
  <c r="L826" i="4"/>
  <c r="F826" i="4"/>
  <c r="R826" i="4"/>
  <c r="F828" i="4"/>
  <c r="R828" i="4"/>
  <c r="L828" i="4"/>
  <c r="L830" i="4"/>
  <c r="R830" i="4"/>
  <c r="F830" i="4"/>
  <c r="F832" i="4"/>
  <c r="L832" i="4"/>
  <c r="R832" i="4"/>
  <c r="R834" i="4"/>
  <c r="L834" i="4"/>
  <c r="F834" i="4"/>
  <c r="R836" i="4"/>
  <c r="F836" i="4"/>
  <c r="L836" i="4"/>
  <c r="L838" i="4"/>
  <c r="R838" i="4"/>
  <c r="F838" i="4"/>
  <c r="L840" i="4"/>
  <c r="R840" i="4"/>
  <c r="F840" i="4"/>
  <c r="L842" i="4"/>
  <c r="F842" i="4"/>
  <c r="R842" i="4"/>
  <c r="F844" i="4"/>
  <c r="R844" i="4"/>
  <c r="L844" i="4"/>
  <c r="L846" i="4"/>
  <c r="R846" i="4"/>
  <c r="F846" i="4"/>
  <c r="F848" i="4"/>
  <c r="R848" i="4"/>
  <c r="L848" i="4"/>
  <c r="L850" i="4"/>
  <c r="R850" i="4"/>
  <c r="F850" i="4"/>
  <c r="F852" i="4"/>
  <c r="R852" i="4"/>
  <c r="L852" i="4"/>
  <c r="L854" i="4"/>
  <c r="R854" i="4"/>
  <c r="F854" i="4"/>
  <c r="F856" i="4"/>
  <c r="R856" i="4"/>
  <c r="L856" i="4"/>
  <c r="L858" i="4"/>
  <c r="F858" i="4"/>
  <c r="R858" i="4"/>
  <c r="R860" i="4"/>
  <c r="F860" i="4"/>
  <c r="L860" i="4"/>
  <c r="F862" i="4"/>
  <c r="L862" i="4"/>
  <c r="R862" i="4"/>
  <c r="F864" i="4"/>
  <c r="R864" i="4"/>
  <c r="L864" i="4"/>
  <c r="L866" i="4"/>
  <c r="F866" i="4"/>
  <c r="R866" i="4"/>
  <c r="L868" i="4"/>
  <c r="R868" i="4"/>
  <c r="F868" i="4"/>
  <c r="F870" i="4"/>
  <c r="L870" i="4"/>
  <c r="R870" i="4"/>
  <c r="R872" i="4"/>
  <c r="L872" i="4"/>
  <c r="F872" i="4"/>
  <c r="L874" i="4"/>
  <c r="R874" i="4"/>
  <c r="F874" i="4"/>
  <c r="R876" i="4"/>
  <c r="L876" i="4"/>
  <c r="F876" i="4"/>
  <c r="R878" i="4"/>
  <c r="L878" i="4"/>
  <c r="F878" i="4"/>
  <c r="F880" i="4"/>
  <c r="R880" i="4"/>
  <c r="L880" i="4"/>
  <c r="L882" i="4"/>
  <c r="R882" i="4"/>
  <c r="F882" i="4"/>
  <c r="R884" i="4"/>
  <c r="F884" i="4"/>
  <c r="L884" i="4"/>
  <c r="L886" i="4"/>
  <c r="F886" i="4"/>
  <c r="R886" i="4"/>
  <c r="F888" i="4"/>
  <c r="R888" i="4"/>
  <c r="L888" i="4"/>
  <c r="F890" i="4"/>
  <c r="L890" i="4"/>
  <c r="R890" i="4"/>
  <c r="F892" i="4"/>
  <c r="R892" i="4"/>
  <c r="L892" i="4"/>
  <c r="F894" i="4"/>
  <c r="L894" i="4"/>
  <c r="R894" i="4"/>
  <c r="L896" i="4"/>
  <c r="F896" i="4"/>
  <c r="R896" i="4"/>
  <c r="L898" i="4"/>
  <c r="R898" i="4"/>
  <c r="F898" i="4"/>
  <c r="F900" i="4"/>
  <c r="L900" i="4"/>
  <c r="R900" i="4"/>
  <c r="R902" i="4"/>
  <c r="L902" i="4"/>
  <c r="F902" i="4"/>
  <c r="L904" i="4"/>
  <c r="R904" i="4"/>
  <c r="F904" i="4"/>
  <c r="L906" i="4"/>
  <c r="R906" i="4"/>
  <c r="F906" i="4"/>
  <c r="L908" i="4"/>
  <c r="R908" i="4"/>
  <c r="F908" i="4"/>
  <c r="R910" i="4"/>
  <c r="L910" i="4"/>
  <c r="F910" i="4"/>
  <c r="F912" i="4"/>
  <c r="R912" i="4"/>
  <c r="L912" i="4"/>
  <c r="L914" i="4"/>
  <c r="R914" i="4"/>
  <c r="F914" i="4"/>
  <c r="R916" i="4"/>
  <c r="F916" i="4"/>
  <c r="L916" i="4"/>
  <c r="F918" i="4"/>
  <c r="L918" i="4"/>
  <c r="R918" i="4"/>
  <c r="R920" i="4"/>
  <c r="L920" i="4"/>
  <c r="F920" i="4"/>
  <c r="F922" i="4"/>
  <c r="R922" i="4"/>
  <c r="L922" i="4"/>
  <c r="L924" i="4"/>
  <c r="F924" i="4"/>
  <c r="R924" i="4"/>
  <c r="F926" i="4"/>
  <c r="R926" i="4"/>
  <c r="L926" i="4"/>
  <c r="L928" i="4"/>
  <c r="F928" i="4"/>
  <c r="R928" i="4"/>
  <c r="R930" i="4"/>
  <c r="F930" i="4"/>
  <c r="L930" i="4"/>
  <c r="L932" i="4"/>
  <c r="R932" i="4"/>
  <c r="F932" i="4"/>
  <c r="F934" i="4"/>
  <c r="R934" i="4"/>
  <c r="L934" i="4"/>
  <c r="L936" i="4"/>
  <c r="R936" i="4"/>
  <c r="F936" i="4"/>
  <c r="F938" i="4"/>
  <c r="R938" i="4"/>
  <c r="L938" i="4"/>
  <c r="L940" i="4"/>
  <c r="R940" i="4"/>
  <c r="F940" i="4"/>
  <c r="F942" i="4"/>
  <c r="R942" i="4"/>
  <c r="L942" i="4"/>
  <c r="L944" i="4"/>
  <c r="R944" i="4"/>
  <c r="F944" i="4"/>
  <c r="R946" i="4"/>
  <c r="F946" i="4"/>
  <c r="L946" i="4"/>
  <c r="L948" i="4"/>
  <c r="R948" i="4"/>
  <c r="F948" i="4"/>
  <c r="F950" i="4"/>
  <c r="R950" i="4"/>
  <c r="L950" i="4"/>
  <c r="L952" i="4"/>
  <c r="R952" i="4"/>
  <c r="F952" i="4"/>
  <c r="F954" i="4"/>
  <c r="R954" i="4"/>
  <c r="L954" i="4"/>
  <c r="L956" i="4"/>
  <c r="R956" i="4"/>
  <c r="F956" i="4"/>
  <c r="F958" i="4"/>
  <c r="R958" i="4"/>
  <c r="L958" i="4"/>
  <c r="L960" i="4"/>
  <c r="F960" i="4"/>
  <c r="R960" i="4"/>
  <c r="R962" i="4"/>
  <c r="F962" i="4"/>
  <c r="L962" i="4"/>
  <c r="L964" i="4"/>
  <c r="R964" i="4"/>
  <c r="F964" i="4"/>
  <c r="F966" i="4"/>
  <c r="R966" i="4"/>
  <c r="L966" i="4"/>
  <c r="L968" i="4"/>
  <c r="R968" i="4"/>
  <c r="F968" i="4"/>
  <c r="F970" i="4"/>
  <c r="R970" i="4"/>
  <c r="L970" i="4"/>
  <c r="L972" i="4"/>
  <c r="F972" i="4"/>
  <c r="R972" i="4"/>
  <c r="F974" i="4"/>
  <c r="R974" i="4"/>
  <c r="L974" i="4"/>
  <c r="L976" i="4"/>
  <c r="F976" i="4"/>
  <c r="R976" i="4"/>
  <c r="R978" i="4"/>
  <c r="F978" i="4"/>
  <c r="L978" i="4"/>
  <c r="L980" i="4"/>
  <c r="R980" i="4"/>
  <c r="F980" i="4"/>
  <c r="R982" i="4"/>
  <c r="F982" i="4"/>
  <c r="L982" i="4"/>
  <c r="L984" i="4"/>
  <c r="R984" i="4"/>
  <c r="F984" i="4"/>
  <c r="F986" i="4"/>
  <c r="R986" i="4"/>
  <c r="L986" i="4"/>
  <c r="L988" i="4"/>
  <c r="F988" i="4"/>
  <c r="R988" i="4"/>
  <c r="F990" i="4"/>
  <c r="R990" i="4"/>
  <c r="L990" i="4"/>
  <c r="L992" i="4"/>
  <c r="R992" i="4"/>
  <c r="F992" i="4"/>
  <c r="R994" i="4"/>
  <c r="F994" i="4"/>
  <c r="L994" i="4"/>
  <c r="L996" i="4"/>
  <c r="F996" i="4"/>
  <c r="R996" i="4"/>
  <c r="F998" i="4"/>
  <c r="R998" i="4"/>
  <c r="L998" i="4"/>
  <c r="L1000" i="4"/>
  <c r="R1000" i="4"/>
  <c r="F1000" i="4"/>
  <c r="F1002" i="4"/>
  <c r="R1002" i="4"/>
  <c r="L1002" i="4"/>
  <c r="L1004" i="4"/>
  <c r="R1004" i="4"/>
  <c r="F1004" i="4"/>
  <c r="F1006" i="4"/>
  <c r="R1006" i="4"/>
  <c r="L1006" i="4"/>
  <c r="L1008" i="4"/>
  <c r="R1008" i="4"/>
  <c r="F1008" i="4"/>
  <c r="R1010" i="4"/>
  <c r="F1010" i="4"/>
  <c r="L1010" i="4"/>
  <c r="L1012" i="4"/>
  <c r="F1012" i="4"/>
  <c r="R1012" i="4"/>
  <c r="R1014" i="4"/>
  <c r="F1014" i="4"/>
  <c r="L1014" i="4"/>
  <c r="L1016" i="4"/>
  <c r="R1016" i="4"/>
  <c r="F1016" i="4"/>
  <c r="F1018" i="4"/>
  <c r="R1018" i="4"/>
  <c r="L1018" i="4"/>
  <c r="L1020" i="4"/>
  <c r="R1020" i="4"/>
  <c r="F1020" i="4"/>
  <c r="F1022" i="4"/>
  <c r="R1022" i="4"/>
  <c r="L1022" i="4"/>
  <c r="L1024" i="4"/>
  <c r="F1024" i="4"/>
  <c r="R1024" i="4"/>
  <c r="R1026" i="4"/>
  <c r="F1026" i="4"/>
  <c r="L1026" i="4"/>
  <c r="L1028" i="4"/>
  <c r="R1028" i="4"/>
  <c r="F1028" i="4"/>
  <c r="R1030" i="4"/>
  <c r="F1030" i="4"/>
  <c r="L1030" i="4"/>
  <c r="L1032" i="4"/>
  <c r="R1032" i="4"/>
  <c r="F1032" i="4"/>
  <c r="F1034" i="4"/>
  <c r="R1034" i="4"/>
  <c r="L1034" i="4"/>
  <c r="L1036" i="4"/>
  <c r="F1036" i="4"/>
  <c r="R1036" i="4"/>
  <c r="F1038" i="4"/>
  <c r="R1038" i="4"/>
  <c r="L1038" i="4"/>
  <c r="L1040" i="4"/>
  <c r="R1040" i="4"/>
  <c r="F1040" i="4"/>
  <c r="R1042" i="4"/>
  <c r="F1042" i="4"/>
  <c r="L1042" i="4"/>
  <c r="L1044" i="4"/>
  <c r="R1044" i="4"/>
  <c r="F1044" i="4"/>
  <c r="R1046" i="4"/>
  <c r="F1046" i="4"/>
  <c r="L1046" i="4"/>
  <c r="L1048" i="4"/>
  <c r="R1048" i="4"/>
  <c r="F1048" i="4"/>
  <c r="F1050" i="4"/>
  <c r="R1050" i="4"/>
  <c r="L1050" i="4"/>
  <c r="L1052" i="4"/>
  <c r="R1052" i="4"/>
  <c r="F1052" i="4"/>
  <c r="R1054" i="4"/>
  <c r="F1054" i="4"/>
  <c r="L1054" i="4"/>
  <c r="L1056" i="4"/>
  <c r="R1056" i="4"/>
  <c r="F1056" i="4"/>
  <c r="R1058" i="4"/>
  <c r="F1058" i="4"/>
  <c r="L1058" i="4"/>
  <c r="L1060" i="4"/>
  <c r="F1060" i="4"/>
  <c r="R1060" i="4"/>
  <c r="F1062" i="4"/>
  <c r="R1062" i="4"/>
  <c r="L1062" i="4"/>
  <c r="L1064" i="4"/>
  <c r="F1064" i="4"/>
  <c r="R1064" i="4"/>
  <c r="F1066" i="4"/>
  <c r="R1066" i="4"/>
  <c r="L1066" i="4"/>
  <c r="L1068" i="4"/>
  <c r="F1068" i="4"/>
  <c r="R1068" i="4"/>
  <c r="F1070" i="4"/>
  <c r="R1070" i="4"/>
  <c r="L1070" i="4"/>
  <c r="L1072" i="4"/>
  <c r="F1072" i="4"/>
  <c r="R1072" i="4"/>
  <c r="R1074" i="4"/>
  <c r="F1074" i="4"/>
  <c r="L1074" i="4"/>
  <c r="L1076" i="4"/>
  <c r="R1076" i="4"/>
  <c r="F1076" i="4"/>
  <c r="F1078" i="4"/>
  <c r="R1078" i="4"/>
  <c r="L1078" i="4"/>
  <c r="L1080" i="4"/>
  <c r="R1080" i="4"/>
  <c r="F1080" i="4"/>
  <c r="F1082" i="4"/>
  <c r="R1082" i="4"/>
  <c r="L1082" i="4"/>
  <c r="L1084" i="4"/>
  <c r="F1084" i="4"/>
  <c r="R1084" i="4"/>
  <c r="R1086" i="4"/>
  <c r="F1086" i="4"/>
  <c r="L1086" i="4"/>
  <c r="L1088" i="4"/>
  <c r="R1088" i="4"/>
  <c r="F1088" i="4"/>
  <c r="R1090" i="4"/>
  <c r="F1090" i="4"/>
  <c r="L1090" i="4"/>
  <c r="L1092" i="4"/>
  <c r="F1092" i="4"/>
  <c r="R1092" i="4"/>
  <c r="F1094" i="4"/>
  <c r="R1094" i="4"/>
  <c r="L1094" i="4"/>
  <c r="L1096" i="4"/>
  <c r="F1096" i="4"/>
  <c r="R1096" i="4"/>
  <c r="F1098" i="4"/>
  <c r="R1098" i="4"/>
  <c r="L1098" i="4"/>
  <c r="L1100" i="4"/>
  <c r="F1100" i="4"/>
  <c r="R1100" i="4"/>
  <c r="F1102" i="4"/>
  <c r="R1102" i="4"/>
  <c r="L1102" i="4"/>
  <c r="L1104" i="4"/>
  <c r="R1104" i="4"/>
  <c r="F1104" i="4"/>
  <c r="F1106" i="4"/>
  <c r="R1106" i="4"/>
  <c r="L1106" i="4"/>
  <c r="L1108" i="4"/>
  <c r="F1108" i="4"/>
  <c r="R1108" i="4"/>
  <c r="F1110" i="4"/>
  <c r="R1110" i="4"/>
  <c r="L1110" i="4"/>
  <c r="L1112" i="4"/>
  <c r="F1112" i="4"/>
  <c r="R1112" i="4"/>
  <c r="L1114" i="4"/>
  <c r="F1114" i="4"/>
  <c r="R1114" i="4"/>
  <c r="L1116" i="4"/>
  <c r="R1116" i="4"/>
  <c r="F1116" i="4"/>
  <c r="F1118" i="4"/>
  <c r="R1118" i="4"/>
  <c r="L1118" i="4"/>
  <c r="F1120" i="4"/>
  <c r="R1120" i="4"/>
  <c r="L1120" i="4"/>
  <c r="L1122" i="4"/>
  <c r="F1122" i="4"/>
  <c r="R1122" i="4"/>
  <c r="L1124" i="4"/>
  <c r="F1124" i="4"/>
  <c r="R1124" i="4"/>
  <c r="R1126" i="4"/>
  <c r="F1126" i="4"/>
  <c r="L1126" i="4"/>
  <c r="F1128" i="4"/>
  <c r="R1128" i="4"/>
  <c r="L1128" i="4"/>
  <c r="F1130" i="4"/>
  <c r="R1130" i="4"/>
  <c r="L1130" i="4"/>
  <c r="L1132" i="4"/>
  <c r="R1132" i="4"/>
  <c r="F1132" i="4"/>
  <c r="F1134" i="4"/>
  <c r="R1134" i="4"/>
  <c r="L1134" i="4"/>
  <c r="L1136" i="4"/>
  <c r="F1136" i="4"/>
  <c r="R1136" i="4"/>
  <c r="F1138" i="4"/>
  <c r="R1138" i="4"/>
  <c r="L1138" i="4"/>
  <c r="L1140" i="4"/>
  <c r="R1140" i="4"/>
  <c r="F1140" i="4"/>
  <c r="F1142" i="4"/>
  <c r="R1142" i="4"/>
  <c r="L1142" i="4"/>
  <c r="L1144" i="4"/>
  <c r="F1144" i="4"/>
  <c r="R1144" i="4"/>
  <c r="L1146" i="4"/>
  <c r="F1146" i="4"/>
  <c r="R1146" i="4"/>
  <c r="L1148" i="4"/>
  <c r="F1148" i="4"/>
  <c r="R1148" i="4"/>
  <c r="F1150" i="4"/>
  <c r="R1150" i="4"/>
  <c r="L1150" i="4"/>
  <c r="L1152" i="4"/>
  <c r="R1152" i="4"/>
  <c r="F1152" i="4"/>
  <c r="R1154" i="4"/>
  <c r="L1154" i="4"/>
  <c r="F1154" i="4"/>
  <c r="L1156" i="4"/>
  <c r="F1156" i="4"/>
  <c r="R1156" i="4"/>
  <c r="R1158" i="4"/>
  <c r="F1158" i="4"/>
  <c r="L1158" i="4"/>
  <c r="L1160" i="4"/>
  <c r="R1160" i="4"/>
  <c r="F1160" i="4"/>
  <c r="F1162" i="4"/>
  <c r="R1162" i="4"/>
  <c r="L1162" i="4"/>
  <c r="L1164" i="4"/>
  <c r="R1164" i="4"/>
  <c r="F1164" i="4"/>
  <c r="R1166" i="4"/>
  <c r="F1166" i="4"/>
  <c r="L1166" i="4"/>
  <c r="L1168" i="4"/>
  <c r="R1168" i="4"/>
  <c r="F1168" i="4"/>
  <c r="R1170" i="4"/>
  <c r="F1170" i="4"/>
  <c r="L1170" i="4"/>
  <c r="L1172" i="4"/>
  <c r="R1172" i="4"/>
  <c r="F1172" i="4"/>
  <c r="F1174" i="4"/>
  <c r="R1174" i="4"/>
  <c r="L1174" i="4"/>
  <c r="L1176" i="4"/>
  <c r="F1176" i="4"/>
  <c r="R1176" i="4"/>
  <c r="R1178" i="4"/>
  <c r="F1178" i="4"/>
  <c r="L1178" i="4"/>
  <c r="L1180" i="4"/>
  <c r="R1180" i="4"/>
  <c r="F1180" i="4"/>
  <c r="F1182" i="4"/>
  <c r="R1182" i="4"/>
  <c r="L1182" i="4"/>
  <c r="L1184" i="4"/>
  <c r="F1184" i="4"/>
  <c r="R1184" i="4"/>
  <c r="R1186" i="4"/>
  <c r="F1186" i="4"/>
  <c r="L1186" i="4"/>
  <c r="L1188" i="4"/>
  <c r="F1188" i="4"/>
  <c r="R1188" i="4"/>
  <c r="L1190" i="4"/>
  <c r="R1190" i="4"/>
  <c r="F1190" i="4"/>
  <c r="F1192" i="4"/>
  <c r="L1192" i="4"/>
  <c r="R1192" i="4"/>
  <c r="R1194" i="4"/>
  <c r="F1194" i="4"/>
  <c r="L1194" i="4"/>
  <c r="L1196" i="4"/>
  <c r="R1196" i="4"/>
  <c r="F1196" i="4"/>
  <c r="L1198" i="4"/>
  <c r="F1198" i="4"/>
  <c r="R1198" i="4"/>
  <c r="L1200" i="4"/>
  <c r="F1200" i="4"/>
  <c r="R1200" i="4"/>
  <c r="L1202" i="4"/>
  <c r="F1202" i="4"/>
  <c r="R1202" i="4"/>
  <c r="R1204" i="4"/>
  <c r="F1204" i="4"/>
  <c r="L1204" i="4"/>
  <c r="F1206" i="4"/>
  <c r="R1206" i="4"/>
  <c r="L1206" i="4"/>
  <c r="L1208" i="4"/>
  <c r="F1208" i="4"/>
  <c r="R1208" i="4"/>
  <c r="F1210" i="4"/>
  <c r="L1210" i="4"/>
  <c r="R1210" i="4"/>
  <c r="R1212" i="4"/>
  <c r="L1212" i="4"/>
  <c r="F1212" i="4"/>
  <c r="L1214" i="4"/>
  <c r="R1214" i="4"/>
  <c r="F1214" i="4"/>
  <c r="F1216" i="4"/>
  <c r="L1216" i="4"/>
  <c r="R1216" i="4"/>
  <c r="L1218" i="4"/>
  <c r="F1218" i="4"/>
  <c r="R1218" i="4"/>
  <c r="F1220" i="4"/>
  <c r="R1220" i="4"/>
  <c r="L1220" i="4"/>
  <c r="L1222" i="4"/>
  <c r="F1222" i="4"/>
  <c r="R1222" i="4"/>
  <c r="F1224" i="4"/>
  <c r="R1224" i="4"/>
  <c r="L1224" i="4"/>
  <c r="L1226" i="4"/>
  <c r="F1226" i="4"/>
  <c r="R1226" i="4"/>
  <c r="R1228" i="4"/>
  <c r="F1228" i="4"/>
  <c r="L1228" i="4"/>
  <c r="L1230" i="4"/>
  <c r="F1230" i="4"/>
  <c r="R1230" i="4"/>
  <c r="L1232" i="4"/>
  <c r="R1232" i="4"/>
  <c r="F1232" i="4"/>
  <c r="L1234" i="4"/>
  <c r="R1234" i="4"/>
  <c r="F1234" i="4"/>
  <c r="R1236" i="4"/>
  <c r="F1236" i="4"/>
  <c r="L1236" i="4"/>
  <c r="L1238" i="4"/>
  <c r="R1238" i="4"/>
  <c r="F1238" i="4"/>
  <c r="F1240" i="4"/>
  <c r="R1240" i="4"/>
  <c r="L1240" i="4"/>
  <c r="L1242" i="4"/>
  <c r="R1242" i="4"/>
  <c r="F1242" i="4"/>
  <c r="R1244" i="4"/>
  <c r="F1244" i="4"/>
  <c r="L1244" i="4"/>
  <c r="L1246" i="4"/>
  <c r="R1246" i="4"/>
  <c r="F1246" i="4"/>
  <c r="F1248" i="4"/>
  <c r="L1248" i="4"/>
  <c r="R1248" i="4"/>
  <c r="R1250" i="4"/>
  <c r="L1250" i="4"/>
  <c r="F1250" i="4"/>
  <c r="F1252" i="4"/>
  <c r="R1252" i="4"/>
  <c r="L1252" i="4"/>
  <c r="L1254" i="4"/>
  <c r="R1254" i="4"/>
  <c r="F1254" i="4"/>
  <c r="R1256" i="4"/>
  <c r="L1256" i="4"/>
  <c r="F1256" i="4"/>
  <c r="L1258" i="4"/>
  <c r="F1258" i="4"/>
  <c r="R1258" i="4"/>
  <c r="F1260" i="4"/>
  <c r="R1260" i="4"/>
  <c r="L1260" i="4"/>
  <c r="L1262" i="4"/>
  <c r="R1262" i="4"/>
  <c r="F1262" i="4"/>
  <c r="R1264" i="4"/>
  <c r="F1264" i="4"/>
  <c r="L1264" i="4"/>
  <c r="L1266" i="4"/>
  <c r="F1266" i="4"/>
  <c r="R1266" i="4"/>
  <c r="F1268" i="4"/>
  <c r="R1268" i="4"/>
  <c r="L1268" i="4"/>
  <c r="L1270" i="4"/>
  <c r="R1270" i="4"/>
  <c r="F1270" i="4"/>
  <c r="F1272" i="4"/>
  <c r="R1272" i="4"/>
  <c r="L1272" i="4"/>
  <c r="L1274" i="4"/>
  <c r="R1274" i="4"/>
  <c r="F1274" i="4"/>
  <c r="R1276" i="4"/>
  <c r="F1276" i="4"/>
  <c r="L1276" i="4"/>
  <c r="R1278" i="4"/>
  <c r="F1278" i="4"/>
  <c r="L1278" i="4"/>
  <c r="F1280" i="4"/>
  <c r="R1280" i="4"/>
  <c r="L1280" i="4"/>
  <c r="L1282" i="4"/>
  <c r="R1282" i="4"/>
  <c r="F1282" i="4"/>
  <c r="F1284" i="4"/>
  <c r="R1284" i="4"/>
  <c r="L1284" i="4"/>
  <c r="F1286" i="4"/>
  <c r="R1286" i="4"/>
  <c r="L1286" i="4"/>
  <c r="R1288" i="4"/>
  <c r="F1288" i="4"/>
  <c r="L1288" i="4"/>
  <c r="L1290" i="4"/>
  <c r="R1290" i="4"/>
  <c r="F1290" i="4"/>
  <c r="R1292" i="4"/>
  <c r="F1292" i="4"/>
  <c r="L1292" i="4"/>
  <c r="L1294" i="4"/>
  <c r="R1294" i="4"/>
  <c r="F1294" i="4"/>
  <c r="F1296" i="4"/>
  <c r="R1296" i="4"/>
  <c r="L1296" i="4"/>
  <c r="L1298" i="4"/>
  <c r="F1298" i="4"/>
  <c r="R1298" i="4"/>
  <c r="R1300" i="4"/>
  <c r="F1300" i="4"/>
  <c r="L1300" i="4"/>
  <c r="L1302" i="4"/>
  <c r="R1302" i="4"/>
  <c r="F1302" i="4"/>
  <c r="F1304" i="4"/>
  <c r="R1304" i="4"/>
  <c r="L1304" i="4"/>
  <c r="L1306" i="4"/>
  <c r="F1306" i="4"/>
  <c r="R1306" i="4"/>
  <c r="F1308" i="4"/>
  <c r="R1308" i="4"/>
  <c r="L1308" i="4"/>
  <c r="L1310" i="4"/>
  <c r="R1310" i="4"/>
  <c r="F1310" i="4"/>
  <c r="F1312" i="4"/>
  <c r="R1312" i="4"/>
  <c r="L1312" i="4"/>
  <c r="L1314" i="4"/>
  <c r="R1314" i="4"/>
  <c r="F1314" i="4"/>
  <c r="R1316" i="4"/>
  <c r="L1316" i="4"/>
  <c r="F1316" i="4"/>
  <c r="L1318" i="4"/>
  <c r="R1318" i="4"/>
  <c r="F1318" i="4"/>
  <c r="R1320" i="4"/>
  <c r="F1320" i="4"/>
  <c r="L1320" i="4"/>
  <c r="L1322" i="4"/>
  <c r="F1322" i="4"/>
  <c r="R1322" i="4"/>
  <c r="F1324" i="4"/>
  <c r="R1324" i="4"/>
  <c r="L1324" i="4"/>
  <c r="L1326" i="4"/>
  <c r="F1326" i="4"/>
  <c r="R1326" i="4"/>
  <c r="L1328" i="4"/>
  <c r="F1328" i="4"/>
  <c r="R1328" i="4"/>
  <c r="F1330" i="4"/>
  <c r="L1330" i="4"/>
  <c r="R1330" i="4"/>
  <c r="F1332" i="4"/>
  <c r="L1332" i="4"/>
  <c r="R1332" i="4"/>
  <c r="F1334" i="4"/>
  <c r="R1334" i="4"/>
  <c r="L1334" i="4"/>
  <c r="R1336" i="4"/>
  <c r="L1336" i="4"/>
  <c r="F1336" i="4"/>
  <c r="L1338" i="4"/>
  <c r="R1338" i="4"/>
  <c r="F1338" i="4"/>
  <c r="L1340" i="4"/>
  <c r="F1340" i="4"/>
  <c r="R1340" i="4"/>
  <c r="R1342" i="4"/>
  <c r="F1342" i="4"/>
  <c r="L1342" i="4"/>
  <c r="R1344" i="4"/>
  <c r="F1344" i="4"/>
  <c r="L1344" i="4"/>
  <c r="F1348" i="4"/>
  <c r="R1348" i="4"/>
  <c r="L1348" i="4"/>
  <c r="T754" i="4"/>
  <c r="J754" i="4"/>
  <c r="H754" i="4"/>
  <c r="V754" i="4"/>
  <c r="N754" i="4"/>
  <c r="P754" i="4"/>
  <c r="H756" i="4"/>
  <c r="T756" i="4"/>
  <c r="V756" i="4"/>
  <c r="J756" i="4"/>
  <c r="N756" i="4"/>
  <c r="P756" i="4"/>
  <c r="P758" i="4"/>
  <c r="H758" i="4"/>
  <c r="V758" i="4"/>
  <c r="J758" i="4"/>
  <c r="N758" i="4"/>
  <c r="T758" i="4"/>
  <c r="J760" i="4"/>
  <c r="P760" i="4"/>
  <c r="V760" i="4"/>
  <c r="H760" i="4"/>
  <c r="N760" i="4"/>
  <c r="T760" i="4"/>
  <c r="V762" i="4"/>
  <c r="T762" i="4"/>
  <c r="N762" i="4"/>
  <c r="P762" i="4"/>
  <c r="J762" i="4"/>
  <c r="H762" i="4"/>
  <c r="V764" i="4"/>
  <c r="N764" i="4"/>
  <c r="J764" i="4"/>
  <c r="P764" i="4"/>
  <c r="T764" i="4"/>
  <c r="H764" i="4"/>
  <c r="H766" i="4"/>
  <c r="T766" i="4"/>
  <c r="P766" i="4"/>
  <c r="J766" i="4"/>
  <c r="N766" i="4"/>
  <c r="V766" i="4"/>
  <c r="H768" i="4"/>
  <c r="V768" i="4"/>
  <c r="J768" i="4"/>
  <c r="N768" i="4"/>
  <c r="T768" i="4"/>
  <c r="P768" i="4"/>
  <c r="H770" i="4"/>
  <c r="N770" i="4"/>
  <c r="T770" i="4"/>
  <c r="J770" i="4"/>
  <c r="P770" i="4"/>
  <c r="V770" i="4"/>
  <c r="N772" i="4"/>
  <c r="P772" i="4"/>
  <c r="T772" i="4"/>
  <c r="J772" i="4"/>
  <c r="W772" i="4" s="1"/>
  <c r="H772" i="4"/>
  <c r="V772" i="4"/>
  <c r="J774" i="4"/>
  <c r="P774" i="4"/>
  <c r="V774" i="4"/>
  <c r="H774" i="4"/>
  <c r="N774" i="4"/>
  <c r="T774" i="4"/>
  <c r="N776" i="4"/>
  <c r="J776" i="4"/>
  <c r="V776" i="4"/>
  <c r="H776" i="4"/>
  <c r="P776" i="4"/>
  <c r="T776" i="4"/>
  <c r="H778" i="4"/>
  <c r="T778" i="4"/>
  <c r="P778" i="4"/>
  <c r="J778" i="4"/>
  <c r="V778" i="4"/>
  <c r="N778" i="4"/>
  <c r="N780" i="4"/>
  <c r="J780" i="4"/>
  <c r="V780" i="4"/>
  <c r="H780" i="4"/>
  <c r="P780" i="4"/>
  <c r="T780" i="4"/>
  <c r="H782" i="4"/>
  <c r="T782" i="4"/>
  <c r="P782" i="4"/>
  <c r="J782" i="4"/>
  <c r="N782" i="4"/>
  <c r="V782" i="4"/>
  <c r="N784" i="4"/>
  <c r="J784" i="4"/>
  <c r="V784" i="4"/>
  <c r="H784" i="4"/>
  <c r="T784" i="4"/>
  <c r="P784" i="4"/>
  <c r="P786" i="4"/>
  <c r="H786" i="4"/>
  <c r="T786" i="4"/>
  <c r="J786" i="4"/>
  <c r="V786" i="4"/>
  <c r="N786" i="4"/>
  <c r="V788" i="4"/>
  <c r="N788" i="4"/>
  <c r="J788" i="4"/>
  <c r="P788" i="4"/>
  <c r="T788" i="4"/>
  <c r="H788" i="4"/>
  <c r="H790" i="4"/>
  <c r="T790" i="4"/>
  <c r="P790" i="4"/>
  <c r="V790" i="4"/>
  <c r="N790" i="4"/>
  <c r="J790" i="4"/>
  <c r="T792" i="4"/>
  <c r="J792" i="4"/>
  <c r="P792" i="4"/>
  <c r="H792" i="4"/>
  <c r="V792" i="4"/>
  <c r="N792" i="4"/>
  <c r="N794" i="4"/>
  <c r="P794" i="4"/>
  <c r="T794" i="4"/>
  <c r="J794" i="4"/>
  <c r="H794" i="4"/>
  <c r="V794" i="4"/>
  <c r="N796" i="4"/>
  <c r="P796" i="4"/>
  <c r="H796" i="4"/>
  <c r="J796" i="4"/>
  <c r="V796" i="4"/>
  <c r="T796" i="4"/>
  <c r="T798" i="4"/>
  <c r="J798" i="4"/>
  <c r="V798" i="4"/>
  <c r="P798" i="4"/>
  <c r="N798" i="4"/>
  <c r="H798" i="4"/>
  <c r="N800" i="4"/>
  <c r="J800" i="4"/>
  <c r="T800" i="4"/>
  <c r="P800" i="4"/>
  <c r="V800" i="4"/>
  <c r="H800" i="4"/>
  <c r="H802" i="4"/>
  <c r="T802" i="4"/>
  <c r="J802" i="4"/>
  <c r="V802" i="4"/>
  <c r="P802" i="4"/>
  <c r="N802" i="4"/>
  <c r="N804" i="4"/>
  <c r="J804" i="4"/>
  <c r="H804" i="4"/>
  <c r="V804" i="4"/>
  <c r="T804" i="4"/>
  <c r="P804" i="4"/>
  <c r="P806" i="4"/>
  <c r="H806" i="4"/>
  <c r="T806" i="4"/>
  <c r="V806" i="4"/>
  <c r="J806" i="4"/>
  <c r="N806" i="4"/>
  <c r="H808" i="4"/>
  <c r="V808" i="4"/>
  <c r="N808" i="4"/>
  <c r="J808" i="4"/>
  <c r="P808" i="4"/>
  <c r="T808" i="4"/>
  <c r="P810" i="4"/>
  <c r="T810" i="4"/>
  <c r="H810" i="4"/>
  <c r="J810" i="4"/>
  <c r="N810" i="4"/>
  <c r="V810" i="4"/>
  <c r="N812" i="4"/>
  <c r="J812" i="4"/>
  <c r="H812" i="4"/>
  <c r="V812" i="4"/>
  <c r="P812" i="4"/>
  <c r="T812" i="4"/>
  <c r="P814" i="4"/>
  <c r="V814" i="4"/>
  <c r="T814" i="4"/>
  <c r="H814" i="4"/>
  <c r="N814" i="4"/>
  <c r="J814" i="4"/>
  <c r="N816" i="4"/>
  <c r="V816" i="4"/>
  <c r="P816" i="4"/>
  <c r="T816" i="4"/>
  <c r="J816" i="4"/>
  <c r="H816" i="4"/>
  <c r="T818" i="4"/>
  <c r="P818" i="4"/>
  <c r="H818" i="4"/>
  <c r="V818" i="4"/>
  <c r="J818" i="4"/>
  <c r="N818" i="4"/>
  <c r="J820" i="4"/>
  <c r="V820" i="4"/>
  <c r="N820" i="4"/>
  <c r="T820" i="4"/>
  <c r="H820" i="4"/>
  <c r="P820" i="4"/>
  <c r="H822" i="4"/>
  <c r="P822" i="4"/>
  <c r="T822" i="4"/>
  <c r="N822" i="4"/>
  <c r="V822" i="4"/>
  <c r="J822" i="4"/>
  <c r="N824" i="4"/>
  <c r="J824" i="4"/>
  <c r="V824" i="4"/>
  <c r="P824" i="4"/>
  <c r="T824" i="4"/>
  <c r="H824" i="4"/>
  <c r="T826" i="4"/>
  <c r="P826" i="4"/>
  <c r="H826" i="4"/>
  <c r="N826" i="4"/>
  <c r="J826" i="4"/>
  <c r="V826" i="4"/>
  <c r="J828" i="4"/>
  <c r="V828" i="4"/>
  <c r="N828" i="4"/>
  <c r="H828" i="4"/>
  <c r="T828" i="4"/>
  <c r="P828" i="4"/>
  <c r="H830" i="4"/>
  <c r="P830" i="4"/>
  <c r="T830" i="4"/>
  <c r="J830" i="4"/>
  <c r="N830" i="4"/>
  <c r="V830" i="4"/>
  <c r="N832" i="4"/>
  <c r="J832" i="4"/>
  <c r="P832" i="4"/>
  <c r="T832" i="4"/>
  <c r="H832" i="4"/>
  <c r="V832" i="4"/>
  <c r="P834" i="4"/>
  <c r="V834" i="4"/>
  <c r="T834" i="4"/>
  <c r="H834" i="4"/>
  <c r="N834" i="4"/>
  <c r="J834" i="4"/>
  <c r="J836" i="4"/>
  <c r="H836" i="4"/>
  <c r="V836" i="4"/>
  <c r="N836" i="4"/>
  <c r="T836" i="4"/>
  <c r="P836" i="4"/>
  <c r="H838" i="4"/>
  <c r="N838" i="4"/>
  <c r="J838" i="4"/>
  <c r="T838" i="4"/>
  <c r="P838" i="4"/>
  <c r="V838" i="4"/>
  <c r="V840" i="4"/>
  <c r="N840" i="4"/>
  <c r="P840" i="4"/>
  <c r="J840" i="4"/>
  <c r="W840" i="4" s="1"/>
  <c r="H840" i="4"/>
  <c r="T840" i="4"/>
  <c r="V842" i="4"/>
  <c r="J842" i="4"/>
  <c r="P842" i="4"/>
  <c r="N842" i="4"/>
  <c r="H842" i="4"/>
  <c r="T842" i="4"/>
  <c r="N844" i="4"/>
  <c r="J844" i="4"/>
  <c r="V844" i="4"/>
  <c r="P844" i="4"/>
  <c r="T844" i="4"/>
  <c r="H844" i="4"/>
  <c r="H846" i="4"/>
  <c r="J846" i="4"/>
  <c r="V846" i="4"/>
  <c r="T846" i="4"/>
  <c r="P846" i="4"/>
  <c r="N846" i="4"/>
  <c r="V848" i="4"/>
  <c r="N848" i="4"/>
  <c r="J848" i="4"/>
  <c r="P848" i="4"/>
  <c r="H848" i="4"/>
  <c r="T848" i="4"/>
  <c r="H850" i="4"/>
  <c r="T850" i="4"/>
  <c r="P850" i="4"/>
  <c r="V850" i="4"/>
  <c r="J850" i="4"/>
  <c r="N850" i="4"/>
  <c r="N852" i="4"/>
  <c r="J852" i="4"/>
  <c r="V852" i="4"/>
  <c r="P852" i="4"/>
  <c r="T852" i="4"/>
  <c r="H852" i="4"/>
  <c r="T854" i="4"/>
  <c r="P854" i="4"/>
  <c r="H854" i="4"/>
  <c r="N854" i="4"/>
  <c r="V854" i="4"/>
  <c r="J854" i="4"/>
  <c r="V856" i="4"/>
  <c r="N856" i="4"/>
  <c r="J856" i="4"/>
  <c r="P856" i="4"/>
  <c r="T856" i="4"/>
  <c r="H856" i="4"/>
  <c r="H858" i="4"/>
  <c r="T858" i="4"/>
  <c r="P858" i="4"/>
  <c r="N858" i="4"/>
  <c r="V858" i="4"/>
  <c r="J858" i="4"/>
  <c r="N860" i="4"/>
  <c r="J860" i="4"/>
  <c r="V860" i="4"/>
  <c r="P860" i="4"/>
  <c r="T860" i="4"/>
  <c r="H860" i="4"/>
  <c r="P862" i="4"/>
  <c r="J862" i="4"/>
  <c r="V862" i="4"/>
  <c r="T862" i="4"/>
  <c r="H862" i="4"/>
  <c r="N862" i="4"/>
  <c r="P864" i="4"/>
  <c r="N864" i="4"/>
  <c r="H864" i="4"/>
  <c r="T864" i="4"/>
  <c r="J864" i="4"/>
  <c r="V864" i="4"/>
  <c r="P866" i="4"/>
  <c r="V866" i="4"/>
  <c r="T866" i="4"/>
  <c r="J866" i="4"/>
  <c r="H866" i="4"/>
  <c r="N866" i="4"/>
  <c r="J868" i="4"/>
  <c r="V868" i="4"/>
  <c r="T868" i="4"/>
  <c r="P868" i="4"/>
  <c r="N868" i="4"/>
  <c r="H868" i="4"/>
  <c r="T870" i="4"/>
  <c r="P870" i="4"/>
  <c r="V870" i="4"/>
  <c r="H870" i="4"/>
  <c r="J870" i="4"/>
  <c r="N870" i="4"/>
  <c r="V872" i="4"/>
  <c r="T872" i="4"/>
  <c r="P872" i="4"/>
  <c r="N872" i="4"/>
  <c r="J872" i="4"/>
  <c r="H872" i="4"/>
  <c r="H874" i="4"/>
  <c r="P874" i="4"/>
  <c r="J874" i="4"/>
  <c r="N874" i="4"/>
  <c r="V874" i="4"/>
  <c r="T874" i="4"/>
  <c r="J876" i="4"/>
  <c r="V876" i="4"/>
  <c r="N876" i="4"/>
  <c r="H876" i="4"/>
  <c r="T876" i="4"/>
  <c r="P876" i="4"/>
  <c r="H878" i="4"/>
  <c r="V878" i="4"/>
  <c r="T878" i="4"/>
  <c r="J878" i="4"/>
  <c r="N878" i="4"/>
  <c r="P878" i="4"/>
  <c r="N880" i="4"/>
  <c r="T880" i="4"/>
  <c r="J880" i="4"/>
  <c r="P880" i="4"/>
  <c r="V880" i="4"/>
  <c r="H880" i="4"/>
  <c r="P882" i="4"/>
  <c r="N882" i="4"/>
  <c r="H882" i="4"/>
  <c r="J882" i="4"/>
  <c r="V882" i="4"/>
  <c r="T882" i="4"/>
  <c r="V884" i="4"/>
  <c r="P884" i="4"/>
  <c r="N884" i="4"/>
  <c r="J884" i="4"/>
  <c r="H884" i="4"/>
  <c r="T884" i="4"/>
  <c r="J886" i="4"/>
  <c r="N886" i="4"/>
  <c r="P886" i="4"/>
  <c r="T886" i="4"/>
  <c r="H886" i="4"/>
  <c r="V886" i="4"/>
  <c r="T888" i="4"/>
  <c r="J888" i="4"/>
  <c r="P888" i="4"/>
  <c r="V888" i="4"/>
  <c r="H888" i="4"/>
  <c r="N888" i="4"/>
  <c r="J890" i="4"/>
  <c r="P890" i="4"/>
  <c r="H890" i="4"/>
  <c r="V890" i="4"/>
  <c r="T890" i="4"/>
  <c r="N890" i="4"/>
  <c r="P892" i="4"/>
  <c r="N892" i="4"/>
  <c r="H892" i="4"/>
  <c r="T892" i="4"/>
  <c r="J892" i="4"/>
  <c r="V892" i="4"/>
  <c r="T894" i="4"/>
  <c r="P894" i="4"/>
  <c r="H894" i="4"/>
  <c r="V894" i="4"/>
  <c r="J894" i="4"/>
  <c r="N894" i="4"/>
  <c r="V896" i="4"/>
  <c r="T896" i="4"/>
  <c r="J896" i="4"/>
  <c r="P896" i="4"/>
  <c r="N896" i="4"/>
  <c r="H896" i="4"/>
  <c r="P898" i="4"/>
  <c r="H898" i="4"/>
  <c r="V898" i="4"/>
  <c r="T898" i="4"/>
  <c r="N898" i="4"/>
  <c r="J898" i="4"/>
  <c r="J900" i="4"/>
  <c r="H900" i="4"/>
  <c r="T900" i="4"/>
  <c r="V900" i="4"/>
  <c r="P900" i="4"/>
  <c r="N900" i="4"/>
  <c r="P902" i="4"/>
  <c r="T902" i="4"/>
  <c r="H902" i="4"/>
  <c r="V902" i="4"/>
  <c r="J902" i="4"/>
  <c r="N902" i="4"/>
  <c r="H904" i="4"/>
  <c r="V904" i="4"/>
  <c r="N904" i="4"/>
  <c r="T904" i="4"/>
  <c r="J904" i="4"/>
  <c r="P904" i="4"/>
  <c r="V906" i="4"/>
  <c r="T906" i="4"/>
  <c r="N906" i="4"/>
  <c r="P906" i="4"/>
  <c r="J906" i="4"/>
  <c r="H906" i="4"/>
  <c r="V908" i="4"/>
  <c r="P908" i="4"/>
  <c r="N908" i="4"/>
  <c r="J908" i="4"/>
  <c r="H908" i="4"/>
  <c r="T908" i="4"/>
  <c r="T910" i="4"/>
  <c r="H910" i="4"/>
  <c r="V910" i="4"/>
  <c r="J910" i="4"/>
  <c r="N910" i="4"/>
  <c r="P910" i="4"/>
  <c r="V912" i="4"/>
  <c r="T912" i="4"/>
  <c r="J912" i="4"/>
  <c r="P912" i="4"/>
  <c r="N912" i="4"/>
  <c r="H912" i="4"/>
  <c r="H914" i="4"/>
  <c r="N914" i="4"/>
  <c r="J914" i="4"/>
  <c r="P914" i="4"/>
  <c r="V914" i="4"/>
  <c r="T914" i="4"/>
  <c r="V916" i="4"/>
  <c r="J916" i="4"/>
  <c r="P916" i="4"/>
  <c r="N916" i="4"/>
  <c r="H916" i="4"/>
  <c r="T916" i="4"/>
  <c r="J918" i="4"/>
  <c r="N918" i="4"/>
  <c r="T918" i="4"/>
  <c r="P918" i="4"/>
  <c r="H918" i="4"/>
  <c r="V918" i="4"/>
  <c r="T920" i="4"/>
  <c r="P920" i="4"/>
  <c r="V920" i="4"/>
  <c r="J920" i="4"/>
  <c r="N920" i="4"/>
  <c r="H920" i="4"/>
  <c r="J922" i="4"/>
  <c r="V922" i="4"/>
  <c r="N922" i="4"/>
  <c r="H922" i="4"/>
  <c r="W922" i="4" s="1"/>
  <c r="T922" i="4"/>
  <c r="P922" i="4"/>
  <c r="P924" i="4"/>
  <c r="H924" i="4"/>
  <c r="T924" i="4"/>
  <c r="J924" i="4"/>
  <c r="N924" i="4"/>
  <c r="V924" i="4"/>
  <c r="V926" i="4"/>
  <c r="N926" i="4"/>
  <c r="J926" i="4"/>
  <c r="P926" i="4"/>
  <c r="H926" i="4"/>
  <c r="T926" i="4"/>
  <c r="H928" i="4"/>
  <c r="T928" i="4"/>
  <c r="P928" i="4"/>
  <c r="N928" i="4"/>
  <c r="J928" i="4"/>
  <c r="V928" i="4"/>
  <c r="N930" i="4"/>
  <c r="J930" i="4"/>
  <c r="V930" i="4"/>
  <c r="P930" i="4"/>
  <c r="H930" i="4"/>
  <c r="T930" i="4"/>
  <c r="H932" i="4"/>
  <c r="T932" i="4"/>
  <c r="P932" i="4"/>
  <c r="V932" i="4"/>
  <c r="J932" i="4"/>
  <c r="N932" i="4"/>
  <c r="N934" i="4"/>
  <c r="J934" i="4"/>
  <c r="V934" i="4"/>
  <c r="P934" i="4"/>
  <c r="T934" i="4"/>
  <c r="H934" i="4"/>
  <c r="W934" i="4" s="1"/>
  <c r="T936" i="4"/>
  <c r="P936" i="4"/>
  <c r="H936" i="4"/>
  <c r="J936" i="4"/>
  <c r="N936" i="4"/>
  <c r="V936" i="4"/>
  <c r="J938" i="4"/>
  <c r="V938" i="4"/>
  <c r="N938" i="4"/>
  <c r="P938" i="4"/>
  <c r="T938" i="4"/>
  <c r="H938" i="4"/>
  <c r="W938" i="4" s="1"/>
  <c r="P940" i="4"/>
  <c r="H940" i="4"/>
  <c r="T940" i="4"/>
  <c r="J940" i="4"/>
  <c r="N940" i="4"/>
  <c r="V940" i="4"/>
  <c r="V942" i="4"/>
  <c r="N942" i="4"/>
  <c r="J942" i="4"/>
  <c r="H942" i="4"/>
  <c r="T942" i="4"/>
  <c r="P942" i="4"/>
  <c r="H944" i="4"/>
  <c r="T944" i="4"/>
  <c r="P944" i="4"/>
  <c r="J944" i="4"/>
  <c r="V944" i="4"/>
  <c r="N944" i="4"/>
  <c r="N946" i="4"/>
  <c r="J946" i="4"/>
  <c r="V946" i="4"/>
  <c r="T946" i="4"/>
  <c r="P946" i="4"/>
  <c r="H946" i="4"/>
  <c r="H948" i="4"/>
  <c r="T948" i="4"/>
  <c r="P948" i="4"/>
  <c r="V948" i="4"/>
  <c r="J948" i="4"/>
  <c r="N948" i="4"/>
  <c r="N950" i="4"/>
  <c r="J950" i="4"/>
  <c r="V950" i="4"/>
  <c r="H950" i="4"/>
  <c r="P950" i="4"/>
  <c r="T950" i="4"/>
  <c r="T952" i="4"/>
  <c r="P952" i="4"/>
  <c r="H952" i="4"/>
  <c r="J952" i="4"/>
  <c r="V952" i="4"/>
  <c r="N952" i="4"/>
  <c r="J954" i="4"/>
  <c r="V954" i="4"/>
  <c r="N954" i="4"/>
  <c r="T954" i="4"/>
  <c r="H954" i="4"/>
  <c r="W954" i="4" s="1"/>
  <c r="P954" i="4"/>
  <c r="P956" i="4"/>
  <c r="H956" i="4"/>
  <c r="T956" i="4"/>
  <c r="N956" i="4"/>
  <c r="V956" i="4"/>
  <c r="J956" i="4"/>
  <c r="V958" i="4"/>
  <c r="N958" i="4"/>
  <c r="J958" i="4"/>
  <c r="T958" i="4"/>
  <c r="P958" i="4"/>
  <c r="H958" i="4"/>
  <c r="H960" i="4"/>
  <c r="T960" i="4"/>
  <c r="P960" i="4"/>
  <c r="V960" i="4"/>
  <c r="N960" i="4"/>
  <c r="J960" i="4"/>
  <c r="N962" i="4"/>
  <c r="J962" i="4"/>
  <c r="V962" i="4"/>
  <c r="T962" i="4"/>
  <c r="P962" i="4"/>
  <c r="H962" i="4"/>
  <c r="H964" i="4"/>
  <c r="T964" i="4"/>
  <c r="P964" i="4"/>
  <c r="V964" i="4"/>
  <c r="J964" i="4"/>
  <c r="N964" i="4"/>
  <c r="N966" i="4"/>
  <c r="J966" i="4"/>
  <c r="W966" i="4" s="1"/>
  <c r="V966" i="4"/>
  <c r="H966" i="4"/>
  <c r="T966" i="4"/>
  <c r="P966" i="4"/>
  <c r="T968" i="4"/>
  <c r="P968" i="4"/>
  <c r="H968" i="4"/>
  <c r="N968" i="4"/>
  <c r="V968" i="4"/>
  <c r="J968" i="4"/>
  <c r="J970" i="4"/>
  <c r="V970" i="4"/>
  <c r="N970" i="4"/>
  <c r="H970" i="4"/>
  <c r="P970" i="4"/>
  <c r="T970" i="4"/>
  <c r="P972" i="4"/>
  <c r="H972" i="4"/>
  <c r="T972" i="4"/>
  <c r="N972" i="4"/>
  <c r="V972" i="4"/>
  <c r="J972" i="4"/>
  <c r="V974" i="4"/>
  <c r="N974" i="4"/>
  <c r="J974" i="4"/>
  <c r="W974" i="4" s="1"/>
  <c r="H974" i="4"/>
  <c r="P974" i="4"/>
  <c r="T974" i="4"/>
  <c r="H976" i="4"/>
  <c r="T976" i="4"/>
  <c r="P976" i="4"/>
  <c r="V976" i="4"/>
  <c r="N976" i="4"/>
  <c r="J976" i="4"/>
  <c r="N978" i="4"/>
  <c r="J978" i="4"/>
  <c r="V978" i="4"/>
  <c r="T978" i="4"/>
  <c r="P978" i="4"/>
  <c r="H978" i="4"/>
  <c r="H980" i="4"/>
  <c r="T980" i="4"/>
  <c r="P980" i="4"/>
  <c r="V980" i="4"/>
  <c r="N980" i="4"/>
  <c r="J980" i="4"/>
  <c r="N982" i="4"/>
  <c r="J982" i="4"/>
  <c r="W982" i="4" s="1"/>
  <c r="V982" i="4"/>
  <c r="P982" i="4"/>
  <c r="H982" i="4"/>
  <c r="T982" i="4"/>
  <c r="T984" i="4"/>
  <c r="P984" i="4"/>
  <c r="H984" i="4"/>
  <c r="V984" i="4"/>
  <c r="N984" i="4"/>
  <c r="J984" i="4"/>
  <c r="J986" i="4"/>
  <c r="V986" i="4"/>
  <c r="N986" i="4"/>
  <c r="T986" i="4"/>
  <c r="H986" i="4"/>
  <c r="P986" i="4"/>
  <c r="P988" i="4"/>
  <c r="T988" i="4"/>
  <c r="H988" i="4"/>
  <c r="J988" i="4"/>
  <c r="N988" i="4"/>
  <c r="V988" i="4"/>
  <c r="V990" i="4"/>
  <c r="J990" i="4"/>
  <c r="W990" i="4" s="1"/>
  <c r="N990" i="4"/>
  <c r="T990" i="4"/>
  <c r="H990" i="4"/>
  <c r="P990" i="4"/>
  <c r="H992" i="4"/>
  <c r="P992" i="4"/>
  <c r="T992" i="4"/>
  <c r="N992" i="4"/>
  <c r="V992" i="4"/>
  <c r="J992" i="4"/>
  <c r="N994" i="4"/>
  <c r="V994" i="4"/>
  <c r="J994" i="4"/>
  <c r="W994" i="4" s="1"/>
  <c r="H994" i="4"/>
  <c r="P994" i="4"/>
  <c r="T994" i="4"/>
  <c r="H996" i="4"/>
  <c r="T996" i="4"/>
  <c r="P996" i="4"/>
  <c r="V996" i="4"/>
  <c r="J996" i="4"/>
  <c r="N996" i="4"/>
  <c r="N998" i="4"/>
  <c r="J998" i="4"/>
  <c r="V998" i="4"/>
  <c r="P998" i="4"/>
  <c r="T998" i="4"/>
  <c r="H998" i="4"/>
  <c r="T1000" i="4"/>
  <c r="P1000" i="4"/>
  <c r="H1000" i="4"/>
  <c r="J1000" i="4"/>
  <c r="N1000" i="4"/>
  <c r="V1000" i="4"/>
  <c r="J1002" i="4"/>
  <c r="V1002" i="4"/>
  <c r="N1002" i="4"/>
  <c r="T1002" i="4"/>
  <c r="P1002" i="4"/>
  <c r="H1002" i="4"/>
  <c r="P1004" i="4"/>
  <c r="H1004" i="4"/>
  <c r="T1004" i="4"/>
  <c r="N1004" i="4"/>
  <c r="J1004" i="4"/>
  <c r="V1004" i="4"/>
  <c r="V1006" i="4"/>
  <c r="N1006" i="4"/>
  <c r="J1006" i="4"/>
  <c r="W1006" i="4" s="1"/>
  <c r="H1006" i="4"/>
  <c r="T1006" i="4"/>
  <c r="P1006" i="4"/>
  <c r="H1008" i="4"/>
  <c r="T1008" i="4"/>
  <c r="P1008" i="4"/>
  <c r="V1008" i="4"/>
  <c r="J1008" i="4"/>
  <c r="N1008" i="4"/>
  <c r="N1010" i="4"/>
  <c r="V1010" i="4"/>
  <c r="J1010" i="4"/>
  <c r="P1010" i="4"/>
  <c r="T1010" i="4"/>
  <c r="H1010" i="4"/>
  <c r="H1012" i="4"/>
  <c r="T1012" i="4"/>
  <c r="P1012" i="4"/>
  <c r="J1012" i="4"/>
  <c r="N1012" i="4"/>
  <c r="V1012" i="4"/>
  <c r="N1014" i="4"/>
  <c r="J1014" i="4"/>
  <c r="V1014" i="4"/>
  <c r="P1014" i="4"/>
  <c r="T1014" i="4"/>
  <c r="H1014" i="4"/>
  <c r="T1016" i="4"/>
  <c r="P1016" i="4"/>
  <c r="H1016" i="4"/>
  <c r="N1016" i="4"/>
  <c r="J1016" i="4"/>
  <c r="V1016" i="4"/>
  <c r="J1018" i="4"/>
  <c r="V1018" i="4"/>
  <c r="N1018" i="4"/>
  <c r="H1018" i="4"/>
  <c r="T1018" i="4"/>
  <c r="P1018" i="4"/>
  <c r="P1020" i="4"/>
  <c r="T1020" i="4"/>
  <c r="H1020" i="4"/>
  <c r="J1020" i="4"/>
  <c r="N1020" i="4"/>
  <c r="V1020" i="4"/>
  <c r="V1022" i="4"/>
  <c r="N1022" i="4"/>
  <c r="J1022" i="4"/>
  <c r="P1022" i="4"/>
  <c r="T1022" i="4"/>
  <c r="H1022" i="4"/>
  <c r="H1024" i="4"/>
  <c r="T1024" i="4"/>
  <c r="P1024" i="4"/>
  <c r="V1024" i="4"/>
  <c r="J1024" i="4"/>
  <c r="N1024" i="4"/>
  <c r="N1026" i="4"/>
  <c r="V1026" i="4"/>
  <c r="J1026" i="4"/>
  <c r="P1026" i="4"/>
  <c r="T1026" i="4"/>
  <c r="H1026" i="4"/>
  <c r="H1028" i="4"/>
  <c r="T1028" i="4"/>
  <c r="P1028" i="4"/>
  <c r="J1028" i="4"/>
  <c r="N1028" i="4"/>
  <c r="V1028" i="4"/>
  <c r="N1030" i="4"/>
  <c r="J1030" i="4"/>
  <c r="W1030" i="4" s="1"/>
  <c r="V1030" i="4"/>
  <c r="T1030" i="4"/>
  <c r="H1030" i="4"/>
  <c r="P1030" i="4"/>
  <c r="T1032" i="4"/>
  <c r="P1032" i="4"/>
  <c r="H1032" i="4"/>
  <c r="N1032" i="4"/>
  <c r="V1032" i="4"/>
  <c r="J1032" i="4"/>
  <c r="J1034" i="4"/>
  <c r="V1034" i="4"/>
  <c r="N1034" i="4"/>
  <c r="T1034" i="4"/>
  <c r="H1034" i="4"/>
  <c r="P1034" i="4"/>
  <c r="P1036" i="4"/>
  <c r="H1036" i="4"/>
  <c r="T1036" i="4"/>
  <c r="N1036" i="4"/>
  <c r="V1036" i="4"/>
  <c r="J1036" i="4"/>
  <c r="V1038" i="4"/>
  <c r="N1038" i="4"/>
  <c r="J1038" i="4"/>
  <c r="P1038" i="4"/>
  <c r="T1038" i="4"/>
  <c r="H1038" i="4"/>
  <c r="H1040" i="4"/>
  <c r="T1040" i="4"/>
  <c r="P1040" i="4"/>
  <c r="N1040" i="4"/>
  <c r="V1040" i="4"/>
  <c r="J1040" i="4"/>
  <c r="N1042" i="4"/>
  <c r="J1042" i="4"/>
  <c r="V1042" i="4"/>
  <c r="T1042" i="4"/>
  <c r="P1042" i="4"/>
  <c r="H1042" i="4"/>
  <c r="H1044" i="4"/>
  <c r="T1044" i="4"/>
  <c r="P1044" i="4"/>
  <c r="V1044" i="4"/>
  <c r="N1044" i="4"/>
  <c r="J1044" i="4"/>
  <c r="N1046" i="4"/>
  <c r="J1046" i="4"/>
  <c r="W1046" i="4" s="1"/>
  <c r="V1046" i="4"/>
  <c r="P1046" i="4"/>
  <c r="H1046" i="4"/>
  <c r="T1046" i="4"/>
  <c r="T1048" i="4"/>
  <c r="P1048" i="4"/>
  <c r="H1048" i="4"/>
  <c r="V1048" i="4"/>
  <c r="N1048" i="4"/>
  <c r="J1048" i="4"/>
  <c r="V1050" i="4"/>
  <c r="N1050" i="4"/>
  <c r="J1050" i="4"/>
  <c r="P1050" i="4"/>
  <c r="T1050" i="4"/>
  <c r="H1050" i="4"/>
  <c r="H1052" i="4"/>
  <c r="T1052" i="4"/>
  <c r="P1052" i="4"/>
  <c r="N1052" i="4"/>
  <c r="V1052" i="4"/>
  <c r="J1052" i="4"/>
  <c r="N1054" i="4"/>
  <c r="V1054" i="4"/>
  <c r="J1054" i="4"/>
  <c r="P1054" i="4"/>
  <c r="H1054" i="4"/>
  <c r="T1054" i="4"/>
  <c r="H1056" i="4"/>
  <c r="T1056" i="4"/>
  <c r="P1056" i="4"/>
  <c r="J1056" i="4"/>
  <c r="V1056" i="4"/>
  <c r="N1056" i="4"/>
  <c r="N1058" i="4"/>
  <c r="J1058" i="4"/>
  <c r="V1058" i="4"/>
  <c r="P1058" i="4"/>
  <c r="H1058" i="4"/>
  <c r="T1058" i="4"/>
  <c r="H1060" i="4"/>
  <c r="T1060" i="4"/>
  <c r="P1060" i="4"/>
  <c r="V1060" i="4"/>
  <c r="N1060" i="4"/>
  <c r="J1060" i="4"/>
  <c r="J1062" i="4"/>
  <c r="V1062" i="4"/>
  <c r="N1062" i="4"/>
  <c r="T1062" i="4"/>
  <c r="H1062" i="4"/>
  <c r="P1062" i="4"/>
  <c r="T1064" i="4"/>
  <c r="P1064" i="4"/>
  <c r="H1064" i="4"/>
  <c r="J1064" i="4"/>
  <c r="N1064" i="4"/>
  <c r="V1064" i="4"/>
  <c r="V1066" i="4"/>
  <c r="J1066" i="4"/>
  <c r="N1066" i="4"/>
  <c r="T1066" i="4"/>
  <c r="P1066" i="4"/>
  <c r="H1066" i="4"/>
  <c r="P1068" i="4"/>
  <c r="T1068" i="4"/>
  <c r="H1068" i="4"/>
  <c r="V1068" i="4"/>
  <c r="N1068" i="4"/>
  <c r="J1068" i="4"/>
  <c r="V1070" i="4"/>
  <c r="N1070" i="4"/>
  <c r="J1070" i="4"/>
  <c r="T1070" i="4"/>
  <c r="P1070" i="4"/>
  <c r="H1070" i="4"/>
  <c r="H1072" i="4"/>
  <c r="T1072" i="4"/>
  <c r="P1072" i="4"/>
  <c r="J1072" i="4"/>
  <c r="N1072" i="4"/>
  <c r="V1072" i="4"/>
  <c r="N1074" i="4"/>
  <c r="V1074" i="4"/>
  <c r="J1074" i="4"/>
  <c r="H1074" i="4"/>
  <c r="P1074" i="4"/>
  <c r="T1074" i="4"/>
  <c r="H1076" i="4"/>
  <c r="T1076" i="4"/>
  <c r="P1076" i="4"/>
  <c r="N1076" i="4"/>
  <c r="V1076" i="4"/>
  <c r="J1076" i="4"/>
  <c r="J1078" i="4"/>
  <c r="V1078" i="4"/>
  <c r="N1078" i="4"/>
  <c r="T1078" i="4"/>
  <c r="H1078" i="4"/>
  <c r="P1078" i="4"/>
  <c r="T1080" i="4"/>
  <c r="P1080" i="4"/>
  <c r="H1080" i="4"/>
  <c r="N1080" i="4"/>
  <c r="J1080" i="4"/>
  <c r="V1080" i="4"/>
  <c r="V1082" i="4"/>
  <c r="N1082" i="4"/>
  <c r="J1082" i="4"/>
  <c r="H1082" i="4"/>
  <c r="P1082" i="4"/>
  <c r="T1082" i="4"/>
  <c r="H1084" i="4"/>
  <c r="P1084" i="4"/>
  <c r="T1084" i="4"/>
  <c r="J1084" i="4"/>
  <c r="N1084" i="4"/>
  <c r="V1084" i="4"/>
  <c r="N1086" i="4"/>
  <c r="V1086" i="4"/>
  <c r="J1086" i="4"/>
  <c r="H1086" i="4"/>
  <c r="T1086" i="4"/>
  <c r="P1086" i="4"/>
  <c r="H1088" i="4"/>
  <c r="T1088" i="4"/>
  <c r="P1088" i="4"/>
  <c r="V1088" i="4"/>
  <c r="N1088" i="4"/>
  <c r="J1088" i="4"/>
  <c r="N1090" i="4"/>
  <c r="J1090" i="4"/>
  <c r="V1090" i="4"/>
  <c r="T1090" i="4"/>
  <c r="P1090" i="4"/>
  <c r="H1090" i="4"/>
  <c r="T1092" i="4"/>
  <c r="H1092" i="4"/>
  <c r="P1092" i="4"/>
  <c r="J1092" i="4"/>
  <c r="N1092" i="4"/>
  <c r="V1092" i="4"/>
  <c r="V1094" i="4"/>
  <c r="N1094" i="4"/>
  <c r="J1094" i="4"/>
  <c r="T1094" i="4"/>
  <c r="H1094" i="4"/>
  <c r="P1094" i="4"/>
  <c r="H1096" i="4"/>
  <c r="T1096" i="4"/>
  <c r="P1096" i="4"/>
  <c r="N1096" i="4"/>
  <c r="J1096" i="4"/>
  <c r="V1096" i="4"/>
  <c r="N1098" i="4"/>
  <c r="J1098" i="4"/>
  <c r="V1098" i="4"/>
  <c r="T1098" i="4"/>
  <c r="H1098" i="4"/>
  <c r="P1098" i="4"/>
  <c r="T1100" i="4"/>
  <c r="P1100" i="4"/>
  <c r="H1100" i="4"/>
  <c r="J1100" i="4"/>
  <c r="N1100" i="4"/>
  <c r="V1100" i="4"/>
  <c r="J1102" i="4"/>
  <c r="V1102" i="4"/>
  <c r="N1102" i="4"/>
  <c r="H1102" i="4"/>
  <c r="P1102" i="4"/>
  <c r="T1102" i="4"/>
  <c r="P1104" i="4"/>
  <c r="H1104" i="4"/>
  <c r="T1104" i="4"/>
  <c r="J1104" i="4"/>
  <c r="N1104" i="4"/>
  <c r="V1104" i="4"/>
  <c r="J1106" i="4"/>
  <c r="V1106" i="4"/>
  <c r="N1106" i="4"/>
  <c r="P1106" i="4"/>
  <c r="T1106" i="4"/>
  <c r="H1106" i="4"/>
  <c r="P1108" i="4"/>
  <c r="H1108" i="4"/>
  <c r="T1108" i="4"/>
  <c r="N1108" i="4"/>
  <c r="V1108" i="4"/>
  <c r="J1108" i="4"/>
  <c r="V1110" i="4"/>
  <c r="N1110" i="4"/>
  <c r="J1110" i="4"/>
  <c r="T1110" i="4"/>
  <c r="P1110" i="4"/>
  <c r="H1110" i="4"/>
  <c r="W1110" i="4" s="1"/>
  <c r="H1112" i="4"/>
  <c r="T1112" i="4"/>
  <c r="P1112" i="4"/>
  <c r="V1112" i="4"/>
  <c r="J1112" i="4"/>
  <c r="N1112" i="4"/>
  <c r="H1114" i="4"/>
  <c r="P1114" i="4"/>
  <c r="T1114" i="4"/>
  <c r="J1114" i="4"/>
  <c r="N1114" i="4"/>
  <c r="V1114" i="4"/>
  <c r="H1116" i="4"/>
  <c r="T1116" i="4"/>
  <c r="P1116" i="4"/>
  <c r="N1116" i="4"/>
  <c r="V1116" i="4"/>
  <c r="J1116" i="4"/>
  <c r="V1118" i="4"/>
  <c r="N1118" i="4"/>
  <c r="J1118" i="4"/>
  <c r="P1118" i="4"/>
  <c r="H1118" i="4"/>
  <c r="T1118" i="4"/>
  <c r="J1120" i="4"/>
  <c r="N1120" i="4"/>
  <c r="V1120" i="4"/>
  <c r="H1120" i="4"/>
  <c r="P1120" i="4"/>
  <c r="T1120" i="4"/>
  <c r="H1122" i="4"/>
  <c r="P1122" i="4"/>
  <c r="T1122" i="4"/>
  <c r="J1122" i="4"/>
  <c r="N1122" i="4"/>
  <c r="V1122" i="4"/>
  <c r="T1124" i="4"/>
  <c r="P1124" i="4"/>
  <c r="H1124" i="4"/>
  <c r="V1124" i="4"/>
  <c r="J1124" i="4"/>
  <c r="N1124" i="4"/>
  <c r="N1126" i="4"/>
  <c r="J1126" i="4"/>
  <c r="V1126" i="4"/>
  <c r="P1126" i="4"/>
  <c r="T1126" i="4"/>
  <c r="H1126" i="4"/>
  <c r="J1128" i="4"/>
  <c r="N1128" i="4"/>
  <c r="V1128" i="4"/>
  <c r="H1128" i="4"/>
  <c r="P1128" i="4"/>
  <c r="T1128" i="4"/>
  <c r="J1130" i="4"/>
  <c r="N1130" i="4"/>
  <c r="V1130" i="4"/>
  <c r="H1130" i="4"/>
  <c r="P1130" i="4"/>
  <c r="T1130" i="4"/>
  <c r="P1132" i="4"/>
  <c r="H1132" i="4"/>
  <c r="T1132" i="4"/>
  <c r="N1132" i="4"/>
  <c r="V1132" i="4"/>
  <c r="J1132" i="4"/>
  <c r="N1134" i="4"/>
  <c r="J1134" i="4"/>
  <c r="V1134" i="4"/>
  <c r="H1134" i="4"/>
  <c r="T1134" i="4"/>
  <c r="P1134" i="4"/>
  <c r="H1136" i="4"/>
  <c r="P1136" i="4"/>
  <c r="T1136" i="4"/>
  <c r="J1136" i="4"/>
  <c r="N1136" i="4"/>
  <c r="V1136" i="4"/>
  <c r="J1138" i="4"/>
  <c r="N1138" i="4"/>
  <c r="V1138" i="4"/>
  <c r="H1138" i="4"/>
  <c r="P1138" i="4"/>
  <c r="T1138" i="4"/>
  <c r="H1140" i="4"/>
  <c r="T1140" i="4"/>
  <c r="P1140" i="4"/>
  <c r="J1140" i="4"/>
  <c r="V1140" i="4"/>
  <c r="N1140" i="4"/>
  <c r="J1142" i="4"/>
  <c r="V1142" i="4"/>
  <c r="N1142" i="4"/>
  <c r="T1142" i="4"/>
  <c r="H1142" i="4"/>
  <c r="W1142" i="4" s="1"/>
  <c r="P1142" i="4"/>
  <c r="H1144" i="4"/>
  <c r="P1144" i="4"/>
  <c r="T1144" i="4"/>
  <c r="J1144" i="4"/>
  <c r="N1144" i="4"/>
  <c r="V1144" i="4"/>
  <c r="H1146" i="4"/>
  <c r="P1146" i="4"/>
  <c r="T1146" i="4"/>
  <c r="J1146" i="4"/>
  <c r="N1146" i="4"/>
  <c r="V1146" i="4"/>
  <c r="H1148" i="4"/>
  <c r="T1148" i="4"/>
  <c r="P1148" i="4"/>
  <c r="V1148" i="4"/>
  <c r="J1148" i="4"/>
  <c r="N1148" i="4"/>
  <c r="V1150" i="4"/>
  <c r="N1150" i="4"/>
  <c r="J1150" i="4"/>
  <c r="P1150" i="4"/>
  <c r="H1150" i="4"/>
  <c r="T1150" i="4"/>
  <c r="H1152" i="4"/>
  <c r="T1152" i="4"/>
  <c r="P1152" i="4"/>
  <c r="V1152" i="4"/>
  <c r="J1152" i="4"/>
  <c r="N1152" i="4"/>
  <c r="N1154" i="4"/>
  <c r="V1154" i="4"/>
  <c r="J1154" i="4"/>
  <c r="H1154" i="4"/>
  <c r="P1154" i="4"/>
  <c r="T1154" i="4"/>
  <c r="H1156" i="4"/>
  <c r="T1156" i="4"/>
  <c r="P1156" i="4"/>
  <c r="V1156" i="4"/>
  <c r="J1156" i="4"/>
  <c r="N1156" i="4"/>
  <c r="N1158" i="4"/>
  <c r="V1158" i="4"/>
  <c r="P1158" i="4"/>
  <c r="J1158" i="4"/>
  <c r="T1158" i="4"/>
  <c r="H1158" i="4"/>
  <c r="H1160" i="4"/>
  <c r="T1160" i="4"/>
  <c r="P1160" i="4"/>
  <c r="J1160" i="4"/>
  <c r="V1160" i="4"/>
  <c r="N1160" i="4"/>
  <c r="J1162" i="4"/>
  <c r="V1162" i="4"/>
  <c r="N1162" i="4"/>
  <c r="H1162" i="4"/>
  <c r="P1162" i="4"/>
  <c r="T1162" i="4"/>
  <c r="P1164" i="4"/>
  <c r="H1164" i="4"/>
  <c r="T1164" i="4"/>
  <c r="J1164" i="4"/>
  <c r="V1164" i="4"/>
  <c r="N1164" i="4"/>
  <c r="N1166" i="4"/>
  <c r="J1166" i="4"/>
  <c r="V1166" i="4"/>
  <c r="P1166" i="4"/>
  <c r="T1166" i="4"/>
  <c r="H1166" i="4"/>
  <c r="H1168" i="4"/>
  <c r="P1168" i="4"/>
  <c r="T1168" i="4"/>
  <c r="J1168" i="4"/>
  <c r="V1168" i="4"/>
  <c r="N1168" i="4"/>
  <c r="N1170" i="4"/>
  <c r="V1170" i="4"/>
  <c r="J1170" i="4"/>
  <c r="T1170" i="4"/>
  <c r="P1170" i="4"/>
  <c r="H1170" i="4"/>
  <c r="H1172" i="4"/>
  <c r="T1172" i="4"/>
  <c r="P1172" i="4"/>
  <c r="N1172" i="4"/>
  <c r="V1172" i="4"/>
  <c r="J1172" i="4"/>
  <c r="J1174" i="4"/>
  <c r="V1174" i="4"/>
  <c r="N1174" i="4"/>
  <c r="T1174" i="4"/>
  <c r="H1174" i="4"/>
  <c r="P1174" i="4"/>
  <c r="P1176" i="4"/>
  <c r="T1176" i="4"/>
  <c r="H1176" i="4"/>
  <c r="N1176" i="4"/>
  <c r="V1176" i="4"/>
  <c r="J1176" i="4"/>
  <c r="N1178" i="4"/>
  <c r="V1178" i="4"/>
  <c r="J1178" i="4"/>
  <c r="T1178" i="4"/>
  <c r="P1178" i="4"/>
  <c r="H1178" i="4"/>
  <c r="H1180" i="4"/>
  <c r="T1180" i="4"/>
  <c r="P1180" i="4"/>
  <c r="N1180" i="4"/>
  <c r="V1180" i="4"/>
  <c r="J1180" i="4"/>
  <c r="J1182" i="4"/>
  <c r="V1182" i="4"/>
  <c r="N1182" i="4"/>
  <c r="H1182" i="4"/>
  <c r="P1182" i="4"/>
  <c r="T1182" i="4"/>
  <c r="P1184" i="4"/>
  <c r="T1184" i="4"/>
  <c r="H1184" i="4"/>
  <c r="J1184" i="4"/>
  <c r="N1184" i="4"/>
  <c r="V1184" i="4"/>
  <c r="N1186" i="4"/>
  <c r="V1186" i="4"/>
  <c r="J1186" i="4"/>
  <c r="P1186" i="4"/>
  <c r="H1186" i="4"/>
  <c r="T1186" i="4"/>
  <c r="H1188" i="4"/>
  <c r="T1188" i="4"/>
  <c r="P1188" i="4"/>
  <c r="V1188" i="4"/>
  <c r="J1188" i="4"/>
  <c r="N1188" i="4"/>
  <c r="N1190" i="4"/>
  <c r="J1190" i="4"/>
  <c r="P1190" i="4"/>
  <c r="T1190" i="4"/>
  <c r="H1190" i="4"/>
  <c r="V1190" i="4"/>
  <c r="J1192" i="4"/>
  <c r="P1192" i="4"/>
  <c r="V1192" i="4"/>
  <c r="H1192" i="4"/>
  <c r="N1192" i="4"/>
  <c r="T1192" i="4"/>
  <c r="V1194" i="4"/>
  <c r="N1194" i="4"/>
  <c r="H1194" i="4"/>
  <c r="T1194" i="4"/>
  <c r="P1194" i="4"/>
  <c r="J1194" i="4"/>
  <c r="H1196" i="4"/>
  <c r="T1196" i="4"/>
  <c r="P1196" i="4"/>
  <c r="J1196" i="4"/>
  <c r="V1196" i="4"/>
  <c r="N1196" i="4"/>
  <c r="H1198" i="4"/>
  <c r="P1198" i="4"/>
  <c r="T1198" i="4"/>
  <c r="J1198" i="4"/>
  <c r="N1198" i="4"/>
  <c r="V1198" i="4"/>
  <c r="H1200" i="4"/>
  <c r="P1200" i="4"/>
  <c r="T1200" i="4"/>
  <c r="J1200" i="4"/>
  <c r="N1200" i="4"/>
  <c r="V1200" i="4"/>
  <c r="H1202" i="4"/>
  <c r="T1202" i="4"/>
  <c r="P1202" i="4"/>
  <c r="V1202" i="4"/>
  <c r="J1202" i="4"/>
  <c r="N1202" i="4"/>
  <c r="J1204" i="4"/>
  <c r="V1204" i="4"/>
  <c r="N1204" i="4"/>
  <c r="T1204" i="4"/>
  <c r="P1204" i="4"/>
  <c r="H1204" i="4"/>
  <c r="N1206" i="4"/>
  <c r="J1206" i="4"/>
  <c r="V1206" i="4"/>
  <c r="T1206" i="4"/>
  <c r="H1206" i="4"/>
  <c r="P1206" i="4"/>
  <c r="P1208" i="4"/>
  <c r="T1208" i="4"/>
  <c r="V1208" i="4"/>
  <c r="H1208" i="4"/>
  <c r="N1208" i="4"/>
  <c r="J1208" i="4"/>
  <c r="N1210" i="4"/>
  <c r="J1210" i="4"/>
  <c r="T1210" i="4"/>
  <c r="P1210" i="4"/>
  <c r="H1210" i="4"/>
  <c r="V1210" i="4"/>
  <c r="V1212" i="4"/>
  <c r="N1212" i="4"/>
  <c r="J1212" i="4"/>
  <c r="P1212" i="4"/>
  <c r="T1212" i="4"/>
  <c r="H1212" i="4"/>
  <c r="T1214" i="4"/>
  <c r="V1214" i="4"/>
  <c r="P1214" i="4"/>
  <c r="H1214" i="4"/>
  <c r="N1214" i="4"/>
  <c r="J1214" i="4"/>
  <c r="P1216" i="4"/>
  <c r="T1216" i="4"/>
  <c r="H1216" i="4"/>
  <c r="V1216" i="4"/>
  <c r="N1216" i="4"/>
  <c r="J1216" i="4"/>
  <c r="P1218" i="4"/>
  <c r="H1218" i="4"/>
  <c r="T1218" i="4"/>
  <c r="N1218" i="4"/>
  <c r="J1218" i="4"/>
  <c r="V1218" i="4"/>
  <c r="N1220" i="4"/>
  <c r="V1220" i="4"/>
  <c r="T1220" i="4"/>
  <c r="P1220" i="4"/>
  <c r="H1220" i="4"/>
  <c r="W1220" i="4" s="1"/>
  <c r="J1220" i="4"/>
  <c r="T1222" i="4"/>
  <c r="P1222" i="4"/>
  <c r="H1222" i="4"/>
  <c r="V1222" i="4"/>
  <c r="N1222" i="4"/>
  <c r="J1222" i="4"/>
  <c r="J1224" i="4"/>
  <c r="V1224" i="4"/>
  <c r="N1224" i="4"/>
  <c r="T1224" i="4"/>
  <c r="H1224" i="4"/>
  <c r="P1224" i="4"/>
  <c r="H1226" i="4"/>
  <c r="T1226" i="4"/>
  <c r="P1226" i="4"/>
  <c r="V1226" i="4"/>
  <c r="N1226" i="4"/>
  <c r="J1226" i="4"/>
  <c r="N1228" i="4"/>
  <c r="J1228" i="4"/>
  <c r="V1228" i="4"/>
  <c r="P1228" i="4"/>
  <c r="H1228" i="4"/>
  <c r="W1228" i="4" s="1"/>
  <c r="T1228" i="4"/>
  <c r="P1230" i="4"/>
  <c r="V1230" i="4"/>
  <c r="T1230" i="4"/>
  <c r="J1230" i="4"/>
  <c r="N1230" i="4"/>
  <c r="H1230" i="4"/>
  <c r="V1232" i="4"/>
  <c r="P1232" i="4"/>
  <c r="N1232" i="4"/>
  <c r="J1232" i="4"/>
  <c r="H1232" i="4"/>
  <c r="T1232" i="4"/>
  <c r="H1234" i="4"/>
  <c r="T1234" i="4"/>
  <c r="P1234" i="4"/>
  <c r="V1234" i="4"/>
  <c r="J1234" i="4"/>
  <c r="N1234" i="4"/>
  <c r="N1236" i="4"/>
  <c r="J1236" i="4"/>
  <c r="V1236" i="4"/>
  <c r="P1236" i="4"/>
  <c r="T1236" i="4"/>
  <c r="H1236" i="4"/>
  <c r="W1236" i="4" s="1"/>
  <c r="T1238" i="4"/>
  <c r="P1238" i="4"/>
  <c r="H1238" i="4"/>
  <c r="J1238" i="4"/>
  <c r="V1238" i="4"/>
  <c r="N1238" i="4"/>
  <c r="J1240" i="4"/>
  <c r="V1240" i="4"/>
  <c r="N1240" i="4"/>
  <c r="T1240" i="4"/>
  <c r="H1240" i="4"/>
  <c r="P1240" i="4"/>
  <c r="H1242" i="4"/>
  <c r="T1242" i="4"/>
  <c r="P1242" i="4"/>
  <c r="V1242" i="4"/>
  <c r="J1242" i="4"/>
  <c r="N1242" i="4"/>
  <c r="V1244" i="4"/>
  <c r="P1244" i="4"/>
  <c r="N1244" i="4"/>
  <c r="T1244" i="4"/>
  <c r="J1244" i="4"/>
  <c r="H1244" i="4"/>
  <c r="T1246" i="4"/>
  <c r="P1246" i="4"/>
  <c r="H1246" i="4"/>
  <c r="V1246" i="4"/>
  <c r="J1246" i="4"/>
  <c r="N1246" i="4"/>
  <c r="P1248" i="4"/>
  <c r="N1248" i="4"/>
  <c r="T1248" i="4"/>
  <c r="J1248" i="4"/>
  <c r="H1248" i="4"/>
  <c r="V1248" i="4"/>
  <c r="T1250" i="4"/>
  <c r="N1250" i="4"/>
  <c r="J1250" i="4"/>
  <c r="P1250" i="4"/>
  <c r="H1250" i="4"/>
  <c r="V1250" i="4"/>
  <c r="V1252" i="4"/>
  <c r="N1252" i="4"/>
  <c r="J1252" i="4"/>
  <c r="P1252" i="4"/>
  <c r="T1252" i="4"/>
  <c r="H1252" i="4"/>
  <c r="W1252" i="4" s="1"/>
  <c r="H1254" i="4"/>
  <c r="T1254" i="4"/>
  <c r="P1254" i="4"/>
  <c r="J1254" i="4"/>
  <c r="V1254" i="4"/>
  <c r="N1254" i="4"/>
  <c r="J1256" i="4"/>
  <c r="V1256" i="4"/>
  <c r="N1256" i="4"/>
  <c r="H1256" i="4"/>
  <c r="P1256" i="4"/>
  <c r="T1256" i="4"/>
  <c r="H1258" i="4"/>
  <c r="T1258" i="4"/>
  <c r="P1258" i="4"/>
  <c r="J1258" i="4"/>
  <c r="V1258" i="4"/>
  <c r="N1258" i="4"/>
  <c r="N1260" i="4"/>
  <c r="J1260" i="4"/>
  <c r="V1260" i="4"/>
  <c r="P1260" i="4"/>
  <c r="T1260" i="4"/>
  <c r="H1260" i="4"/>
  <c r="W1260" i="4" s="1"/>
  <c r="T1262" i="4"/>
  <c r="P1262" i="4"/>
  <c r="H1262" i="4"/>
  <c r="V1262" i="4"/>
  <c r="J1262" i="4"/>
  <c r="N1262" i="4"/>
  <c r="N1264" i="4"/>
  <c r="J1264" i="4"/>
  <c r="P1264" i="4"/>
  <c r="T1264" i="4"/>
  <c r="V1264" i="4"/>
  <c r="H1264" i="4"/>
  <c r="W1264" i="4" s="1"/>
  <c r="P1266" i="4"/>
  <c r="H1266" i="4"/>
  <c r="T1266" i="4"/>
  <c r="J1266" i="4"/>
  <c r="V1266" i="4"/>
  <c r="N1266" i="4"/>
  <c r="V1268" i="4"/>
  <c r="N1268" i="4"/>
  <c r="J1268" i="4"/>
  <c r="H1268" i="4"/>
  <c r="W1268" i="4" s="1"/>
  <c r="P1268" i="4"/>
  <c r="T1268" i="4"/>
  <c r="T1270" i="4"/>
  <c r="P1270" i="4"/>
  <c r="H1270" i="4"/>
  <c r="J1270" i="4"/>
  <c r="V1270" i="4"/>
  <c r="N1270" i="4"/>
  <c r="J1272" i="4"/>
  <c r="V1272" i="4"/>
  <c r="N1272" i="4"/>
  <c r="T1272" i="4"/>
  <c r="H1272" i="4"/>
  <c r="P1272" i="4"/>
  <c r="H1274" i="4"/>
  <c r="T1274" i="4"/>
  <c r="P1274" i="4"/>
  <c r="V1274" i="4"/>
  <c r="N1274" i="4"/>
  <c r="J1274" i="4"/>
  <c r="N1276" i="4"/>
  <c r="J1276" i="4"/>
  <c r="V1276" i="4"/>
  <c r="T1276" i="4"/>
  <c r="P1276" i="4"/>
  <c r="H1276" i="4"/>
  <c r="W1276" i="4" s="1"/>
  <c r="V1278" i="4"/>
  <c r="N1278" i="4"/>
  <c r="J1278" i="4"/>
  <c r="P1278" i="4"/>
  <c r="T1278" i="4"/>
  <c r="H1278" i="4"/>
  <c r="N1280" i="4"/>
  <c r="H1280" i="4"/>
  <c r="V1280" i="4"/>
  <c r="P1280" i="4"/>
  <c r="J1280" i="4"/>
  <c r="T1280" i="4"/>
  <c r="P1282" i="4"/>
  <c r="T1282" i="4"/>
  <c r="N1282" i="4"/>
  <c r="H1282" i="4"/>
  <c r="V1282" i="4"/>
  <c r="J1282" i="4"/>
  <c r="V1284" i="4"/>
  <c r="N1284" i="4"/>
  <c r="J1284" i="4"/>
  <c r="P1284" i="4"/>
  <c r="T1284" i="4"/>
  <c r="H1284" i="4"/>
  <c r="W1284" i="4" s="1"/>
  <c r="J1286" i="4"/>
  <c r="P1286" i="4"/>
  <c r="V1286" i="4"/>
  <c r="T1286" i="4"/>
  <c r="H1286" i="4"/>
  <c r="N1286" i="4"/>
  <c r="J1288" i="4"/>
  <c r="V1288" i="4"/>
  <c r="N1288" i="4"/>
  <c r="T1288" i="4"/>
  <c r="H1288" i="4"/>
  <c r="P1288" i="4"/>
  <c r="H1290" i="4"/>
  <c r="T1290" i="4"/>
  <c r="P1290" i="4"/>
  <c r="V1290" i="4"/>
  <c r="J1290" i="4"/>
  <c r="N1290" i="4"/>
  <c r="N1292" i="4"/>
  <c r="J1292" i="4"/>
  <c r="V1292" i="4"/>
  <c r="H1292" i="4"/>
  <c r="W1292" i="4" s="1"/>
  <c r="P1292" i="4"/>
  <c r="T1292" i="4"/>
  <c r="T1294" i="4"/>
  <c r="P1294" i="4"/>
  <c r="H1294" i="4"/>
  <c r="V1294" i="4"/>
  <c r="N1294" i="4"/>
  <c r="J1294" i="4"/>
  <c r="J1296" i="4"/>
  <c r="V1296" i="4"/>
  <c r="N1296" i="4"/>
  <c r="P1296" i="4"/>
  <c r="T1296" i="4"/>
  <c r="H1296" i="4"/>
  <c r="H1298" i="4"/>
  <c r="T1298" i="4"/>
  <c r="P1298" i="4"/>
  <c r="V1298" i="4"/>
  <c r="J1298" i="4"/>
  <c r="N1298" i="4"/>
  <c r="N1300" i="4"/>
  <c r="J1300" i="4"/>
  <c r="V1300" i="4"/>
  <c r="H1300" i="4"/>
  <c r="W1300" i="4" s="1"/>
  <c r="P1300" i="4"/>
  <c r="T1300" i="4"/>
  <c r="T1302" i="4"/>
  <c r="P1302" i="4"/>
  <c r="H1302" i="4"/>
  <c r="N1302" i="4"/>
  <c r="J1302" i="4"/>
  <c r="V1302" i="4"/>
  <c r="J1304" i="4"/>
  <c r="V1304" i="4"/>
  <c r="N1304" i="4"/>
  <c r="P1304" i="4"/>
  <c r="T1304" i="4"/>
  <c r="H1304" i="4"/>
  <c r="H1306" i="4"/>
  <c r="P1306" i="4"/>
  <c r="V1306" i="4"/>
  <c r="T1306" i="4"/>
  <c r="J1306" i="4"/>
  <c r="N1306" i="4"/>
  <c r="N1308" i="4"/>
  <c r="J1308" i="4"/>
  <c r="V1308" i="4"/>
  <c r="P1308" i="4"/>
  <c r="T1308" i="4"/>
  <c r="H1308" i="4"/>
  <c r="P1310" i="4"/>
  <c r="H1310" i="4"/>
  <c r="T1310" i="4"/>
  <c r="V1310" i="4"/>
  <c r="N1310" i="4"/>
  <c r="J1310" i="4"/>
  <c r="N1312" i="4"/>
  <c r="J1312" i="4"/>
  <c r="V1312" i="4"/>
  <c r="T1312" i="4"/>
  <c r="H1312" i="4"/>
  <c r="W1312" i="4" s="1"/>
  <c r="P1312" i="4"/>
  <c r="T1314" i="4"/>
  <c r="P1314" i="4"/>
  <c r="H1314" i="4"/>
  <c r="J1314" i="4"/>
  <c r="V1314" i="4"/>
  <c r="N1314" i="4"/>
  <c r="V1316" i="4"/>
  <c r="J1316" i="4"/>
  <c r="T1316" i="4"/>
  <c r="N1316" i="4"/>
  <c r="P1316" i="4"/>
  <c r="H1316" i="4"/>
  <c r="H1318" i="4"/>
  <c r="T1318" i="4"/>
  <c r="P1318" i="4"/>
  <c r="J1318" i="4"/>
  <c r="N1318" i="4"/>
  <c r="V1318" i="4"/>
  <c r="N1320" i="4"/>
  <c r="J1320" i="4"/>
  <c r="V1320" i="4"/>
  <c r="P1320" i="4"/>
  <c r="T1320" i="4"/>
  <c r="H1320" i="4"/>
  <c r="W1320" i="4" s="1"/>
  <c r="N1322" i="4"/>
  <c r="P1322" i="4"/>
  <c r="H1322" i="4"/>
  <c r="J1322" i="4"/>
  <c r="V1322" i="4"/>
  <c r="T1322" i="4"/>
  <c r="J1324" i="4"/>
  <c r="V1324" i="4"/>
  <c r="N1324" i="4"/>
  <c r="T1324" i="4"/>
  <c r="P1324" i="4"/>
  <c r="H1324" i="4"/>
  <c r="V1326" i="4"/>
  <c r="N1326" i="4"/>
  <c r="P1326" i="4"/>
  <c r="T1326" i="4"/>
  <c r="J1326" i="4"/>
  <c r="H1326" i="4"/>
  <c r="N1328" i="4"/>
  <c r="J1328" i="4"/>
  <c r="P1328" i="4"/>
  <c r="H1328" i="4"/>
  <c r="V1328" i="4"/>
  <c r="T1328" i="4"/>
  <c r="J1330" i="4"/>
  <c r="V1330" i="4"/>
  <c r="P1330" i="4"/>
  <c r="N1330" i="4"/>
  <c r="T1330" i="4"/>
  <c r="H1330" i="4"/>
  <c r="J1332" i="4"/>
  <c r="T1332" i="4"/>
  <c r="P1332" i="4"/>
  <c r="V1332" i="4"/>
  <c r="H1332" i="4"/>
  <c r="N1332" i="4"/>
  <c r="P1334" i="4"/>
  <c r="T1334" i="4"/>
  <c r="J1334" i="4"/>
  <c r="H1334" i="4"/>
  <c r="V1334" i="4"/>
  <c r="N1334" i="4"/>
  <c r="H1336" i="4"/>
  <c r="V1336" i="4"/>
  <c r="T1336" i="4"/>
  <c r="N1336" i="4"/>
  <c r="J1336" i="4"/>
  <c r="P1336" i="4"/>
  <c r="V1338" i="4"/>
  <c r="P1338" i="4"/>
  <c r="N1338" i="4"/>
  <c r="T1338" i="4"/>
  <c r="J1338" i="4"/>
  <c r="H1338" i="4"/>
  <c r="N1340" i="4"/>
  <c r="J1340" i="4"/>
  <c r="P1340" i="4"/>
  <c r="V1340" i="4"/>
  <c r="T1340" i="4"/>
  <c r="H1340" i="4"/>
  <c r="P1342" i="4"/>
  <c r="N1342" i="4"/>
  <c r="J1342" i="4"/>
  <c r="H1342" i="4"/>
  <c r="T1342" i="4"/>
  <c r="V1342" i="4"/>
  <c r="V1344" i="4"/>
  <c r="N1344" i="4"/>
  <c r="J1344" i="4"/>
  <c r="H1344" i="4"/>
  <c r="P1344" i="4"/>
  <c r="T1344" i="4"/>
  <c r="V1348" i="4"/>
  <c r="N1348" i="4"/>
  <c r="J1348" i="4"/>
  <c r="P1348" i="4"/>
  <c r="T1348" i="4"/>
  <c r="H1348" i="4"/>
  <c r="L755" i="4"/>
  <c r="F755" i="4"/>
  <c r="W755" i="4" s="1"/>
  <c r="R755" i="4"/>
  <c r="F757" i="4"/>
  <c r="W757" i="4" s="1"/>
  <c r="R757" i="4"/>
  <c r="L757" i="4"/>
  <c r="F759" i="4"/>
  <c r="W759" i="4" s="1"/>
  <c r="R759" i="4"/>
  <c r="L759" i="4"/>
  <c r="L761" i="4"/>
  <c r="F761" i="4"/>
  <c r="W761" i="4" s="1"/>
  <c r="R761" i="4"/>
  <c r="L763" i="4"/>
  <c r="F763" i="4"/>
  <c r="W763" i="4" s="1"/>
  <c r="R763" i="4"/>
  <c r="L765" i="4"/>
  <c r="F765" i="4"/>
  <c r="W765" i="4" s="1"/>
  <c r="R765" i="4"/>
  <c r="F767" i="4"/>
  <c r="W767" i="4" s="1"/>
  <c r="R767" i="4"/>
  <c r="L767" i="4"/>
  <c r="F769" i="4"/>
  <c r="W769" i="4" s="1"/>
  <c r="R769" i="4"/>
  <c r="L769" i="4"/>
  <c r="L771" i="4"/>
  <c r="R771" i="4"/>
  <c r="F771" i="4"/>
  <c r="W771" i="4" s="1"/>
  <c r="L773" i="4"/>
  <c r="F773" i="4"/>
  <c r="W773" i="4" s="1"/>
  <c r="R773" i="4"/>
  <c r="F775" i="4"/>
  <c r="W775" i="4" s="1"/>
  <c r="R775" i="4"/>
  <c r="L775" i="4"/>
  <c r="F777" i="4"/>
  <c r="W777" i="4" s="1"/>
  <c r="L777" i="4"/>
  <c r="R777" i="4"/>
  <c r="F779" i="4"/>
  <c r="W779" i="4" s="1"/>
  <c r="R779" i="4"/>
  <c r="L779" i="4"/>
  <c r="L781" i="4"/>
  <c r="R781" i="4"/>
  <c r="F781" i="4"/>
  <c r="W781" i="4" s="1"/>
  <c r="F783" i="4"/>
  <c r="W783" i="4" s="1"/>
  <c r="R783" i="4"/>
  <c r="L783" i="4"/>
  <c r="L785" i="4"/>
  <c r="F785" i="4"/>
  <c r="W785" i="4" s="1"/>
  <c r="R785" i="4"/>
  <c r="F787" i="4"/>
  <c r="W787" i="4" s="1"/>
  <c r="R787" i="4"/>
  <c r="L787" i="4"/>
  <c r="L789" i="4"/>
  <c r="R789" i="4"/>
  <c r="F789" i="4"/>
  <c r="W789" i="4" s="1"/>
  <c r="F791" i="4"/>
  <c r="W791" i="4" s="1"/>
  <c r="R791" i="4"/>
  <c r="L791" i="4"/>
  <c r="F793" i="4"/>
  <c r="W793" i="4" s="1"/>
  <c r="R793" i="4"/>
  <c r="L793" i="4"/>
  <c r="F795" i="4"/>
  <c r="W795" i="4" s="1"/>
  <c r="R795" i="4"/>
  <c r="L795" i="4"/>
  <c r="L797" i="4"/>
  <c r="F797" i="4"/>
  <c r="W797" i="4" s="1"/>
  <c r="R797" i="4"/>
  <c r="L799" i="4"/>
  <c r="F799" i="4"/>
  <c r="W799" i="4" s="1"/>
  <c r="R799" i="4"/>
  <c r="F801" i="4"/>
  <c r="W801" i="4" s="1"/>
  <c r="R801" i="4"/>
  <c r="L801" i="4"/>
  <c r="F803" i="4"/>
  <c r="W803" i="4" s="1"/>
  <c r="R803" i="4"/>
  <c r="L803" i="4"/>
  <c r="L805" i="4"/>
  <c r="R805" i="4"/>
  <c r="F805" i="4"/>
  <c r="R807" i="4"/>
  <c r="F807" i="4"/>
  <c r="W807" i="4" s="1"/>
  <c r="L807" i="4"/>
  <c r="L809" i="4"/>
  <c r="F809" i="4"/>
  <c r="R809" i="4"/>
  <c r="R811" i="4"/>
  <c r="F811" i="4"/>
  <c r="W811" i="4" s="1"/>
  <c r="L811" i="4"/>
  <c r="L813" i="4"/>
  <c r="F813" i="4"/>
  <c r="W813" i="4" s="1"/>
  <c r="R813" i="4"/>
  <c r="L815" i="4"/>
  <c r="F815" i="4"/>
  <c r="W815" i="4" s="1"/>
  <c r="R815" i="4"/>
  <c r="F817" i="4"/>
  <c r="W817" i="4" s="1"/>
  <c r="R817" i="4"/>
  <c r="L817" i="4"/>
  <c r="R819" i="4"/>
  <c r="F819" i="4"/>
  <c r="W819" i="4" s="1"/>
  <c r="L819" i="4"/>
  <c r="L821" i="4"/>
  <c r="F821" i="4"/>
  <c r="W821" i="4" s="1"/>
  <c r="R821" i="4"/>
  <c r="F823" i="4"/>
  <c r="W823" i="4" s="1"/>
  <c r="R823" i="4"/>
  <c r="L823" i="4"/>
  <c r="L825" i="4"/>
  <c r="R825" i="4"/>
  <c r="F825" i="4"/>
  <c r="W825" i="4" s="1"/>
  <c r="R827" i="4"/>
  <c r="F827" i="4"/>
  <c r="W827" i="4" s="1"/>
  <c r="L827" i="4"/>
  <c r="L829" i="4"/>
  <c r="R829" i="4"/>
  <c r="F829" i="4"/>
  <c r="W829" i="4" s="1"/>
  <c r="F831" i="4"/>
  <c r="W831" i="4" s="1"/>
  <c r="R831" i="4"/>
  <c r="L831" i="4"/>
  <c r="F833" i="4"/>
  <c r="R833" i="4"/>
  <c r="L833" i="4"/>
  <c r="R835" i="4"/>
  <c r="F835" i="4"/>
  <c r="W835" i="4" s="1"/>
  <c r="L835" i="4"/>
  <c r="L837" i="4"/>
  <c r="R837" i="4"/>
  <c r="F837" i="4"/>
  <c r="L839" i="4"/>
  <c r="F839" i="4"/>
  <c r="W839" i="4" s="1"/>
  <c r="R839" i="4"/>
  <c r="F841" i="4"/>
  <c r="W841" i="4" s="1"/>
  <c r="R841" i="4"/>
  <c r="L841" i="4"/>
  <c r="F843" i="4"/>
  <c r="W843" i="4" s="1"/>
  <c r="R843" i="4"/>
  <c r="L843" i="4"/>
  <c r="L845" i="4"/>
  <c r="R845" i="4"/>
  <c r="F845" i="4"/>
  <c r="W845" i="4" s="1"/>
  <c r="F847" i="4"/>
  <c r="W847" i="4" s="1"/>
  <c r="R847" i="4"/>
  <c r="L847" i="4"/>
  <c r="L849" i="4"/>
  <c r="F849" i="4"/>
  <c r="W849" i="4" s="1"/>
  <c r="R849" i="4"/>
  <c r="F851" i="4"/>
  <c r="W851" i="4" s="1"/>
  <c r="R851" i="4"/>
  <c r="L851" i="4"/>
  <c r="L853" i="4"/>
  <c r="R853" i="4"/>
  <c r="F853" i="4"/>
  <c r="W853" i="4" s="1"/>
  <c r="F855" i="4"/>
  <c r="W855" i="4" s="1"/>
  <c r="R855" i="4"/>
  <c r="L855" i="4"/>
  <c r="L857" i="4"/>
  <c r="F857" i="4"/>
  <c r="W857" i="4" s="1"/>
  <c r="R857" i="4"/>
  <c r="F859" i="4"/>
  <c r="W859" i="4" s="1"/>
  <c r="R859" i="4"/>
  <c r="L859" i="4"/>
  <c r="L861" i="4"/>
  <c r="R861" i="4"/>
  <c r="F861" i="4"/>
  <c r="W861" i="4" s="1"/>
  <c r="F863" i="4"/>
  <c r="W863" i="4" s="1"/>
  <c r="R863" i="4"/>
  <c r="L863" i="4"/>
  <c r="R865" i="4"/>
  <c r="L865" i="4"/>
  <c r="F865" i="4"/>
  <c r="W865" i="4" s="1"/>
  <c r="F867" i="4"/>
  <c r="W867" i="4" s="1"/>
  <c r="R867" i="4"/>
  <c r="L867" i="4"/>
  <c r="L869" i="4"/>
  <c r="R869" i="4"/>
  <c r="F869" i="4"/>
  <c r="W869" i="4" s="1"/>
  <c r="F871" i="4"/>
  <c r="W871" i="4" s="1"/>
  <c r="R871" i="4"/>
  <c r="L871" i="4"/>
  <c r="F873" i="4"/>
  <c r="W873" i="4" s="1"/>
  <c r="L873" i="4"/>
  <c r="R873" i="4"/>
  <c r="F875" i="4"/>
  <c r="W875" i="4" s="1"/>
  <c r="R875" i="4"/>
  <c r="L875" i="4"/>
  <c r="L877" i="4"/>
  <c r="F877" i="4"/>
  <c r="W877" i="4" s="1"/>
  <c r="R877" i="4"/>
  <c r="L879" i="4"/>
  <c r="F879" i="4"/>
  <c r="W879" i="4" s="1"/>
  <c r="R879" i="4"/>
  <c r="F881" i="4"/>
  <c r="R881" i="4"/>
  <c r="L881" i="4"/>
  <c r="F883" i="4"/>
  <c r="W883" i="4" s="1"/>
  <c r="R883" i="4"/>
  <c r="L883" i="4"/>
  <c r="L885" i="4"/>
  <c r="F885" i="4"/>
  <c r="W885" i="4" s="1"/>
  <c r="R885" i="4"/>
  <c r="L887" i="4"/>
  <c r="F887" i="4"/>
  <c r="W887" i="4" s="1"/>
  <c r="R887" i="4"/>
  <c r="F889" i="4"/>
  <c r="W889" i="4" s="1"/>
  <c r="R889" i="4"/>
  <c r="L889" i="4"/>
  <c r="F891" i="4"/>
  <c r="W891" i="4" s="1"/>
  <c r="R891" i="4"/>
  <c r="L891" i="4"/>
  <c r="L893" i="4"/>
  <c r="F893" i="4"/>
  <c r="W893" i="4" s="1"/>
  <c r="R893" i="4"/>
  <c r="L895" i="4"/>
  <c r="F895" i="4"/>
  <c r="W895" i="4" s="1"/>
  <c r="R895" i="4"/>
  <c r="F897" i="4"/>
  <c r="W897" i="4" s="1"/>
  <c r="R897" i="4"/>
  <c r="L897" i="4"/>
  <c r="F899" i="4"/>
  <c r="W899" i="4" s="1"/>
  <c r="R899" i="4"/>
  <c r="L899" i="4"/>
  <c r="L901" i="4"/>
  <c r="R901" i="4"/>
  <c r="F901" i="4"/>
  <c r="W901" i="4" s="1"/>
  <c r="L903" i="4"/>
  <c r="F903" i="4"/>
  <c r="W903" i="4" s="1"/>
  <c r="R903" i="4"/>
  <c r="F905" i="4"/>
  <c r="W905" i="4" s="1"/>
  <c r="R905" i="4"/>
  <c r="L905" i="4"/>
  <c r="F907" i="4"/>
  <c r="W907" i="4" s="1"/>
  <c r="R907" i="4"/>
  <c r="L907" i="4"/>
  <c r="L909" i="4"/>
  <c r="F909" i="4"/>
  <c r="W909" i="4" s="1"/>
  <c r="R909" i="4"/>
  <c r="L911" i="4"/>
  <c r="F911" i="4"/>
  <c r="W911" i="4" s="1"/>
  <c r="R911" i="4"/>
  <c r="F913" i="4"/>
  <c r="W913" i="4" s="1"/>
  <c r="R913" i="4"/>
  <c r="L913" i="4"/>
  <c r="F915" i="4"/>
  <c r="W915" i="4" s="1"/>
  <c r="R915" i="4"/>
  <c r="L915" i="4"/>
  <c r="L917" i="4"/>
  <c r="F917" i="4"/>
  <c r="W917" i="4" s="1"/>
  <c r="R917" i="4"/>
  <c r="L919" i="4"/>
  <c r="F919" i="4"/>
  <c r="W919" i="4" s="1"/>
  <c r="R919" i="4"/>
  <c r="L921" i="4"/>
  <c r="F921" i="4"/>
  <c r="W921" i="4" s="1"/>
  <c r="R921" i="4"/>
  <c r="L923" i="4"/>
  <c r="F923" i="4"/>
  <c r="W923" i="4" s="1"/>
  <c r="R923" i="4"/>
  <c r="L925" i="4"/>
  <c r="F925" i="4"/>
  <c r="W925" i="4" s="1"/>
  <c r="R925" i="4"/>
  <c r="L927" i="4"/>
  <c r="F927" i="4"/>
  <c r="W927" i="4" s="1"/>
  <c r="R927" i="4"/>
  <c r="F929" i="4"/>
  <c r="W929" i="4" s="1"/>
  <c r="R929" i="4"/>
  <c r="L929" i="4"/>
  <c r="F931" i="4"/>
  <c r="R931" i="4"/>
  <c r="L931" i="4"/>
  <c r="F933" i="4"/>
  <c r="W933" i="4" s="1"/>
  <c r="R933" i="4"/>
  <c r="L933" i="4"/>
  <c r="F935" i="4"/>
  <c r="R935" i="4"/>
  <c r="L935" i="4"/>
  <c r="L937" i="4"/>
  <c r="F937" i="4"/>
  <c r="W937" i="4" s="1"/>
  <c r="R937" i="4"/>
  <c r="L939" i="4"/>
  <c r="F939" i="4"/>
  <c r="W939" i="4" s="1"/>
  <c r="R939" i="4"/>
  <c r="L941" i="4"/>
  <c r="F941" i="4"/>
  <c r="W941" i="4" s="1"/>
  <c r="R941" i="4"/>
  <c r="L943" i="4"/>
  <c r="F943" i="4"/>
  <c r="W943" i="4" s="1"/>
  <c r="R943" i="4"/>
  <c r="F945" i="4"/>
  <c r="W945" i="4" s="1"/>
  <c r="R945" i="4"/>
  <c r="L945" i="4"/>
  <c r="F947" i="4"/>
  <c r="R947" i="4"/>
  <c r="L947" i="4"/>
  <c r="F949" i="4"/>
  <c r="W949" i="4" s="1"/>
  <c r="R949" i="4"/>
  <c r="L949" i="4"/>
  <c r="F951" i="4"/>
  <c r="R951" i="4"/>
  <c r="L951" i="4"/>
  <c r="L953" i="4"/>
  <c r="F953" i="4"/>
  <c r="W953" i="4" s="1"/>
  <c r="R953" i="4"/>
  <c r="L955" i="4"/>
  <c r="F955" i="4"/>
  <c r="W955" i="4" s="1"/>
  <c r="R955" i="4"/>
  <c r="L957" i="4"/>
  <c r="F957" i="4"/>
  <c r="W957" i="4" s="1"/>
  <c r="R957" i="4"/>
  <c r="L959" i="4"/>
  <c r="F959" i="4"/>
  <c r="W959" i="4" s="1"/>
  <c r="R959" i="4"/>
  <c r="F961" i="4"/>
  <c r="W961" i="4" s="1"/>
  <c r="R961" i="4"/>
  <c r="L961" i="4"/>
  <c r="F963" i="4"/>
  <c r="W963" i="4" s="1"/>
  <c r="R963" i="4"/>
  <c r="L963" i="4"/>
  <c r="F965" i="4"/>
  <c r="W965" i="4" s="1"/>
  <c r="R965" i="4"/>
  <c r="L965" i="4"/>
  <c r="F967" i="4"/>
  <c r="W967" i="4" s="1"/>
  <c r="R967" i="4"/>
  <c r="L967" i="4"/>
  <c r="L969" i="4"/>
  <c r="R969" i="4"/>
  <c r="F969" i="4"/>
  <c r="W969" i="4" s="1"/>
  <c r="L971" i="4"/>
  <c r="R971" i="4"/>
  <c r="F971" i="4"/>
  <c r="W971" i="4" s="1"/>
  <c r="L973" i="4"/>
  <c r="F973" i="4"/>
  <c r="W973" i="4" s="1"/>
  <c r="R973" i="4"/>
  <c r="L975" i="4"/>
  <c r="F975" i="4"/>
  <c r="W975" i="4" s="1"/>
  <c r="R975" i="4"/>
  <c r="F977" i="4"/>
  <c r="W977" i="4" s="1"/>
  <c r="R977" i="4"/>
  <c r="L977" i="4"/>
  <c r="F979" i="4"/>
  <c r="W979" i="4" s="1"/>
  <c r="R979" i="4"/>
  <c r="L979" i="4"/>
  <c r="F981" i="4"/>
  <c r="W981" i="4" s="1"/>
  <c r="R981" i="4"/>
  <c r="L981" i="4"/>
  <c r="F983" i="4"/>
  <c r="W983" i="4" s="1"/>
  <c r="R983" i="4"/>
  <c r="L983" i="4"/>
  <c r="L985" i="4"/>
  <c r="F985" i="4"/>
  <c r="W985" i="4" s="1"/>
  <c r="R985" i="4"/>
  <c r="L987" i="4"/>
  <c r="R987" i="4"/>
  <c r="F987" i="4"/>
  <c r="W987" i="4" s="1"/>
  <c r="L989" i="4"/>
  <c r="F989" i="4"/>
  <c r="W989" i="4" s="1"/>
  <c r="R989" i="4"/>
  <c r="L991" i="4"/>
  <c r="F991" i="4"/>
  <c r="W991" i="4" s="1"/>
  <c r="R991" i="4"/>
  <c r="F993" i="4"/>
  <c r="W993" i="4" s="1"/>
  <c r="R993" i="4"/>
  <c r="L993" i="4"/>
  <c r="F995" i="4"/>
  <c r="W995" i="4" s="1"/>
  <c r="R995" i="4"/>
  <c r="L995" i="4"/>
  <c r="F997" i="4"/>
  <c r="W997" i="4" s="1"/>
  <c r="R997" i="4"/>
  <c r="L997" i="4"/>
  <c r="F999" i="4"/>
  <c r="W999" i="4" s="1"/>
  <c r="R999" i="4"/>
  <c r="L999" i="4"/>
  <c r="L1001" i="4"/>
  <c r="F1001" i="4"/>
  <c r="W1001" i="4" s="1"/>
  <c r="R1001" i="4"/>
  <c r="L1003" i="4"/>
  <c r="F1003" i="4"/>
  <c r="W1003" i="4" s="1"/>
  <c r="R1003" i="4"/>
  <c r="L1005" i="4"/>
  <c r="F1005" i="4"/>
  <c r="W1005" i="4" s="1"/>
  <c r="R1005" i="4"/>
  <c r="L1007" i="4"/>
  <c r="F1007" i="4"/>
  <c r="W1007" i="4" s="1"/>
  <c r="R1007" i="4"/>
  <c r="F1009" i="4"/>
  <c r="W1009" i="4" s="1"/>
  <c r="R1009" i="4"/>
  <c r="L1009" i="4"/>
  <c r="F1011" i="4"/>
  <c r="W1011" i="4" s="1"/>
  <c r="R1011" i="4"/>
  <c r="L1011" i="4"/>
  <c r="F1013" i="4"/>
  <c r="W1013" i="4" s="1"/>
  <c r="R1013" i="4"/>
  <c r="L1013" i="4"/>
  <c r="F1015" i="4"/>
  <c r="W1015" i="4" s="1"/>
  <c r="R1015" i="4"/>
  <c r="L1015" i="4"/>
  <c r="L1017" i="4"/>
  <c r="F1017" i="4"/>
  <c r="W1017" i="4" s="1"/>
  <c r="R1017" i="4"/>
  <c r="L1019" i="4"/>
  <c r="F1019" i="4"/>
  <c r="W1019" i="4" s="1"/>
  <c r="R1019" i="4"/>
  <c r="L1021" i="4"/>
  <c r="R1021" i="4"/>
  <c r="F1021" i="4"/>
  <c r="W1021" i="4" s="1"/>
  <c r="L1023" i="4"/>
  <c r="F1023" i="4"/>
  <c r="W1023" i="4" s="1"/>
  <c r="R1023" i="4"/>
  <c r="F1025" i="4"/>
  <c r="W1025" i="4" s="1"/>
  <c r="R1025" i="4"/>
  <c r="L1025" i="4"/>
  <c r="F1027" i="4"/>
  <c r="W1027" i="4" s="1"/>
  <c r="R1027" i="4"/>
  <c r="L1027" i="4"/>
  <c r="F1029" i="4"/>
  <c r="W1029" i="4" s="1"/>
  <c r="R1029" i="4"/>
  <c r="L1029" i="4"/>
  <c r="F1031" i="4"/>
  <c r="W1031" i="4" s="1"/>
  <c r="R1031" i="4"/>
  <c r="L1031" i="4"/>
  <c r="L1033" i="4"/>
  <c r="R1033" i="4"/>
  <c r="F1033" i="4"/>
  <c r="W1033" i="4" s="1"/>
  <c r="L1035" i="4"/>
  <c r="F1035" i="4"/>
  <c r="W1035" i="4" s="1"/>
  <c r="R1035" i="4"/>
  <c r="L1037" i="4"/>
  <c r="F1037" i="4"/>
  <c r="W1037" i="4" s="1"/>
  <c r="R1037" i="4"/>
  <c r="L1039" i="4"/>
  <c r="R1039" i="4"/>
  <c r="F1039" i="4"/>
  <c r="W1039" i="4" s="1"/>
  <c r="F1041" i="4"/>
  <c r="W1041" i="4" s="1"/>
  <c r="R1041" i="4"/>
  <c r="L1041" i="4"/>
  <c r="F1043" i="4"/>
  <c r="W1043" i="4" s="1"/>
  <c r="R1043" i="4"/>
  <c r="L1043" i="4"/>
  <c r="F1045" i="4"/>
  <c r="W1045" i="4" s="1"/>
  <c r="R1045" i="4"/>
  <c r="L1045" i="4"/>
  <c r="F1047" i="4"/>
  <c r="W1047" i="4" s="1"/>
  <c r="R1047" i="4"/>
  <c r="L1047" i="4"/>
  <c r="L1049" i="4"/>
  <c r="R1049" i="4"/>
  <c r="F1049" i="4"/>
  <c r="W1049" i="4" s="1"/>
  <c r="F1051" i="4"/>
  <c r="R1051" i="4"/>
  <c r="L1051" i="4"/>
  <c r="F1053" i="4"/>
  <c r="W1053" i="4" s="1"/>
  <c r="R1053" i="4"/>
  <c r="L1053" i="4"/>
  <c r="F1055" i="4"/>
  <c r="R1055" i="4"/>
  <c r="L1055" i="4"/>
  <c r="F1057" i="4"/>
  <c r="W1057" i="4" s="1"/>
  <c r="R1057" i="4"/>
  <c r="L1057" i="4"/>
  <c r="F1059" i="4"/>
  <c r="R1059" i="4"/>
  <c r="L1059" i="4"/>
  <c r="L1061" i="4"/>
  <c r="R1061" i="4"/>
  <c r="F1061" i="4"/>
  <c r="W1061" i="4" s="1"/>
  <c r="F1063" i="4"/>
  <c r="R1063" i="4"/>
  <c r="L1063" i="4"/>
  <c r="L1065" i="4"/>
  <c r="R1065" i="4"/>
  <c r="F1065" i="4"/>
  <c r="W1065" i="4" s="1"/>
  <c r="R1067" i="4"/>
  <c r="F1067" i="4"/>
  <c r="W1067" i="4" s="1"/>
  <c r="L1067" i="4"/>
  <c r="L1069" i="4"/>
  <c r="F1069" i="4"/>
  <c r="W1069" i="4" s="1"/>
  <c r="R1069" i="4"/>
  <c r="R1071" i="4"/>
  <c r="F1071" i="4"/>
  <c r="L1071" i="4"/>
  <c r="F1073" i="4"/>
  <c r="W1073" i="4" s="1"/>
  <c r="R1073" i="4"/>
  <c r="L1073" i="4"/>
  <c r="F1075" i="4"/>
  <c r="W1075" i="4" s="1"/>
  <c r="R1075" i="4"/>
  <c r="L1075" i="4"/>
  <c r="L1077" i="4"/>
  <c r="F1077" i="4"/>
  <c r="W1077" i="4" s="1"/>
  <c r="R1077" i="4"/>
  <c r="F1079" i="4"/>
  <c r="R1079" i="4"/>
  <c r="L1079" i="4"/>
  <c r="L1081" i="4"/>
  <c r="F1081" i="4"/>
  <c r="W1081" i="4" s="1"/>
  <c r="R1081" i="4"/>
  <c r="R1083" i="4"/>
  <c r="F1083" i="4"/>
  <c r="W1083" i="4" s="1"/>
  <c r="L1083" i="4"/>
  <c r="F1085" i="4"/>
  <c r="W1085" i="4" s="1"/>
  <c r="R1085" i="4"/>
  <c r="L1085" i="4"/>
  <c r="F1087" i="4"/>
  <c r="W1087" i="4" s="1"/>
  <c r="R1087" i="4"/>
  <c r="L1087" i="4"/>
  <c r="F1089" i="4"/>
  <c r="W1089" i="4" s="1"/>
  <c r="R1089" i="4"/>
  <c r="L1089" i="4"/>
  <c r="F1091" i="4"/>
  <c r="W1091" i="4" s="1"/>
  <c r="R1091" i="4"/>
  <c r="L1091" i="4"/>
  <c r="L1093" i="4"/>
  <c r="R1093" i="4"/>
  <c r="F1093" i="4"/>
  <c r="W1093" i="4" s="1"/>
  <c r="L1095" i="4"/>
  <c r="R1095" i="4"/>
  <c r="F1095" i="4"/>
  <c r="W1095" i="4" s="1"/>
  <c r="L1097" i="4"/>
  <c r="F1097" i="4"/>
  <c r="W1097" i="4" s="1"/>
  <c r="R1097" i="4"/>
  <c r="F1099" i="4"/>
  <c r="W1099" i="4" s="1"/>
  <c r="R1099" i="4"/>
  <c r="L1099" i="4"/>
  <c r="L1101" i="4"/>
  <c r="F1101" i="4"/>
  <c r="W1101" i="4" s="1"/>
  <c r="R1101" i="4"/>
  <c r="R1103" i="4"/>
  <c r="F1103" i="4"/>
  <c r="W1103" i="4" s="1"/>
  <c r="L1103" i="4"/>
  <c r="R1105" i="4"/>
  <c r="L1105" i="4"/>
  <c r="F1105" i="4"/>
  <c r="W1105" i="4" s="1"/>
  <c r="L1107" i="4"/>
  <c r="R1107" i="4"/>
  <c r="F1107" i="4"/>
  <c r="W1107" i="4" s="1"/>
  <c r="L1109" i="4"/>
  <c r="F1109" i="4"/>
  <c r="W1109" i="4" s="1"/>
  <c r="R1109" i="4"/>
  <c r="R1111" i="4"/>
  <c r="L1111" i="4"/>
  <c r="F1111" i="4"/>
  <c r="W1111" i="4" s="1"/>
  <c r="R1113" i="4"/>
  <c r="F1113" i="4"/>
  <c r="W1113" i="4" s="1"/>
  <c r="L1113" i="4"/>
  <c r="R1115" i="4"/>
  <c r="L1115" i="4"/>
  <c r="F1115" i="4"/>
  <c r="W1115" i="4" s="1"/>
  <c r="F1117" i="4"/>
  <c r="W1117" i="4" s="1"/>
  <c r="R1117" i="4"/>
  <c r="L1117" i="4"/>
  <c r="L1119" i="4"/>
  <c r="F1119" i="4"/>
  <c r="W1119" i="4" s="1"/>
  <c r="R1119" i="4"/>
  <c r="R1121" i="4"/>
  <c r="F1121" i="4"/>
  <c r="W1121" i="4" s="1"/>
  <c r="L1121" i="4"/>
  <c r="L1123" i="4"/>
  <c r="F1123" i="4"/>
  <c r="W1123" i="4" s="1"/>
  <c r="R1123" i="4"/>
  <c r="F1125" i="4"/>
  <c r="W1125" i="4" s="1"/>
  <c r="L1125" i="4"/>
  <c r="R1125" i="4"/>
  <c r="L1127" i="4"/>
  <c r="R1127" i="4"/>
  <c r="F1127" i="4"/>
  <c r="W1127" i="4" s="1"/>
  <c r="R1129" i="4"/>
  <c r="F1129" i="4"/>
  <c r="W1129" i="4" s="1"/>
  <c r="L1129" i="4"/>
  <c r="R1131" i="4"/>
  <c r="F1131" i="4"/>
  <c r="W1131" i="4" s="1"/>
  <c r="L1131" i="4"/>
  <c r="F1133" i="4"/>
  <c r="W1133" i="4" s="1"/>
  <c r="R1133" i="4"/>
  <c r="L1133" i="4"/>
  <c r="L1135" i="4"/>
  <c r="F1135" i="4"/>
  <c r="W1135" i="4" s="1"/>
  <c r="R1135" i="4"/>
  <c r="R1137" i="4"/>
  <c r="F1137" i="4"/>
  <c r="W1137" i="4" s="1"/>
  <c r="L1137" i="4"/>
  <c r="F1139" i="4"/>
  <c r="R1139" i="4"/>
  <c r="L1139" i="4"/>
  <c r="F1141" i="4"/>
  <c r="W1141" i="4" s="1"/>
  <c r="R1141" i="4"/>
  <c r="L1141" i="4"/>
  <c r="L1143" i="4"/>
  <c r="F1143" i="4"/>
  <c r="W1143" i="4" s="1"/>
  <c r="R1143" i="4"/>
  <c r="R1145" i="4"/>
  <c r="F1145" i="4"/>
  <c r="W1145" i="4" s="1"/>
  <c r="L1145" i="4"/>
  <c r="R1147" i="4"/>
  <c r="L1147" i="4"/>
  <c r="F1147" i="4"/>
  <c r="W1147" i="4" s="1"/>
  <c r="F1149" i="4"/>
  <c r="W1149" i="4" s="1"/>
  <c r="R1149" i="4"/>
  <c r="L1149" i="4"/>
  <c r="R1151" i="4"/>
  <c r="F1151" i="4"/>
  <c r="W1151" i="4" s="1"/>
  <c r="L1151" i="4"/>
  <c r="L1153" i="4"/>
  <c r="R1153" i="4"/>
  <c r="F1153" i="4"/>
  <c r="W1153" i="4" s="1"/>
  <c r="F1155" i="4"/>
  <c r="R1155" i="4"/>
  <c r="L1155" i="4"/>
  <c r="L1157" i="4"/>
  <c r="F1157" i="4"/>
  <c r="W1157" i="4" s="1"/>
  <c r="R1157" i="4"/>
  <c r="F1159" i="4"/>
  <c r="R1159" i="4"/>
  <c r="L1159" i="4"/>
  <c r="L1161" i="4"/>
  <c r="F1161" i="4"/>
  <c r="W1161" i="4" s="1"/>
  <c r="R1161" i="4"/>
  <c r="R1163" i="4"/>
  <c r="F1163" i="4"/>
  <c r="W1163" i="4" s="1"/>
  <c r="L1163" i="4"/>
  <c r="L1165" i="4"/>
  <c r="R1165" i="4"/>
  <c r="F1165" i="4"/>
  <c r="W1165" i="4" s="1"/>
  <c r="F1167" i="4"/>
  <c r="R1167" i="4"/>
  <c r="L1167" i="4"/>
  <c r="L1169" i="4"/>
  <c r="R1169" i="4"/>
  <c r="F1169" i="4"/>
  <c r="W1169" i="4" s="1"/>
  <c r="F1171" i="4"/>
  <c r="W1171" i="4" s="1"/>
  <c r="R1171" i="4"/>
  <c r="L1171" i="4"/>
  <c r="L1173" i="4"/>
  <c r="R1173" i="4"/>
  <c r="F1173" i="4"/>
  <c r="W1173" i="4" s="1"/>
  <c r="R1175" i="4"/>
  <c r="F1175" i="4"/>
  <c r="L1175" i="4"/>
  <c r="L1177" i="4"/>
  <c r="R1177" i="4"/>
  <c r="F1177" i="4"/>
  <c r="W1177" i="4" s="1"/>
  <c r="F1179" i="4"/>
  <c r="W1179" i="4" s="1"/>
  <c r="R1179" i="4"/>
  <c r="L1179" i="4"/>
  <c r="L1181" i="4"/>
  <c r="F1181" i="4"/>
  <c r="W1181" i="4" s="1"/>
  <c r="R1181" i="4"/>
  <c r="R1183" i="4"/>
  <c r="F1183" i="4"/>
  <c r="L1183" i="4"/>
  <c r="L1185" i="4"/>
  <c r="R1185" i="4"/>
  <c r="F1185" i="4"/>
  <c r="W1185" i="4" s="1"/>
  <c r="F1187" i="4"/>
  <c r="W1187" i="4" s="1"/>
  <c r="R1187" i="4"/>
  <c r="L1187" i="4"/>
  <c r="L1189" i="4"/>
  <c r="F1189" i="4"/>
  <c r="W1189" i="4" s="1"/>
  <c r="R1189" i="4"/>
  <c r="R1191" i="4"/>
  <c r="F1191" i="4"/>
  <c r="L1191" i="4"/>
  <c r="L1193" i="4"/>
  <c r="F1193" i="4"/>
  <c r="W1193" i="4" s="1"/>
  <c r="R1193" i="4"/>
  <c r="F1195" i="4"/>
  <c r="R1195" i="4"/>
  <c r="L1195" i="4"/>
  <c r="L1197" i="4"/>
  <c r="F1197" i="4"/>
  <c r="W1197" i="4" s="1"/>
  <c r="R1197" i="4"/>
  <c r="R1199" i="4"/>
  <c r="F1199" i="4"/>
  <c r="W1199" i="4" s="1"/>
  <c r="L1199" i="4"/>
  <c r="L1201" i="4"/>
  <c r="F1201" i="4"/>
  <c r="W1201" i="4" s="1"/>
  <c r="R1201" i="4"/>
  <c r="F1203" i="4"/>
  <c r="R1203" i="4"/>
  <c r="L1203" i="4"/>
  <c r="L1205" i="4"/>
  <c r="F1205" i="4"/>
  <c r="W1205" i="4" s="1"/>
  <c r="R1205" i="4"/>
  <c r="F1207" i="4"/>
  <c r="R1207" i="4"/>
  <c r="L1207" i="4"/>
  <c r="L1209" i="4"/>
  <c r="F1209" i="4"/>
  <c r="W1209" i="4" s="1"/>
  <c r="R1209" i="4"/>
  <c r="F1211" i="4"/>
  <c r="W1211" i="4" s="1"/>
  <c r="R1211" i="4"/>
  <c r="L1211" i="4"/>
  <c r="L1213" i="4"/>
  <c r="R1213" i="4"/>
  <c r="F1213" i="4"/>
  <c r="W1213" i="4" s="1"/>
  <c r="F1215" i="4"/>
  <c r="W1215" i="4" s="1"/>
  <c r="R1215" i="4"/>
  <c r="L1215" i="4"/>
  <c r="L1217" i="4"/>
  <c r="F1217" i="4"/>
  <c r="W1217" i="4" s="1"/>
  <c r="R1217" i="4"/>
  <c r="F1219" i="4"/>
  <c r="W1219" i="4" s="1"/>
  <c r="R1219" i="4"/>
  <c r="L1219" i="4"/>
  <c r="L1221" i="4"/>
  <c r="F1221" i="4"/>
  <c r="W1221" i="4" s="1"/>
  <c r="R1221" i="4"/>
  <c r="R1223" i="4"/>
  <c r="F1223" i="4"/>
  <c r="W1223" i="4" s="1"/>
  <c r="L1223" i="4"/>
  <c r="L1225" i="4"/>
  <c r="F1225" i="4"/>
  <c r="W1225" i="4" s="1"/>
  <c r="R1225" i="4"/>
  <c r="F1227" i="4"/>
  <c r="W1227" i="4" s="1"/>
  <c r="R1227" i="4"/>
  <c r="L1227" i="4"/>
  <c r="L1229" i="4"/>
  <c r="F1229" i="4"/>
  <c r="W1229" i="4" s="1"/>
  <c r="R1229" i="4"/>
  <c r="F1231" i="4"/>
  <c r="W1231" i="4" s="1"/>
  <c r="R1231" i="4"/>
  <c r="L1231" i="4"/>
  <c r="L1233" i="4"/>
  <c r="R1233" i="4"/>
  <c r="F1233" i="4"/>
  <c r="W1233" i="4" s="1"/>
  <c r="F1235" i="4"/>
  <c r="W1235" i="4" s="1"/>
  <c r="R1235" i="4"/>
  <c r="L1235" i="4"/>
  <c r="L1237" i="4"/>
  <c r="F1237" i="4"/>
  <c r="W1237" i="4" s="1"/>
  <c r="R1237" i="4"/>
  <c r="R1239" i="4"/>
  <c r="F1239" i="4"/>
  <c r="W1239" i="4" s="1"/>
  <c r="L1239" i="4"/>
  <c r="L1241" i="4"/>
  <c r="R1241" i="4"/>
  <c r="F1241" i="4"/>
  <c r="W1241" i="4" s="1"/>
  <c r="F1243" i="4"/>
  <c r="W1243" i="4" s="1"/>
  <c r="R1243" i="4"/>
  <c r="L1243" i="4"/>
  <c r="L1245" i="4"/>
  <c r="R1245" i="4"/>
  <c r="F1245" i="4"/>
  <c r="W1245" i="4" s="1"/>
  <c r="F1247" i="4"/>
  <c r="W1247" i="4" s="1"/>
  <c r="R1247" i="4"/>
  <c r="L1247" i="4"/>
  <c r="L1249" i="4"/>
  <c r="R1249" i="4"/>
  <c r="F1249" i="4"/>
  <c r="W1249" i="4" s="1"/>
  <c r="F1251" i="4"/>
  <c r="W1251" i="4" s="1"/>
  <c r="R1251" i="4"/>
  <c r="L1251" i="4"/>
  <c r="L1253" i="4"/>
  <c r="R1253" i="4"/>
  <c r="F1253" i="4"/>
  <c r="W1253" i="4" s="1"/>
  <c r="F1255" i="4"/>
  <c r="W1255" i="4" s="1"/>
  <c r="R1255" i="4"/>
  <c r="L1255" i="4"/>
  <c r="L1257" i="4"/>
  <c r="F1257" i="4"/>
  <c r="W1257" i="4" s="1"/>
  <c r="R1257" i="4"/>
  <c r="F1259" i="4"/>
  <c r="W1259" i="4" s="1"/>
  <c r="R1259" i="4"/>
  <c r="L1259" i="4"/>
  <c r="L1261" i="4"/>
  <c r="F1261" i="4"/>
  <c r="W1261" i="4" s="1"/>
  <c r="R1261" i="4"/>
  <c r="F1263" i="4"/>
  <c r="W1263" i="4" s="1"/>
  <c r="R1263" i="4"/>
  <c r="L1263" i="4"/>
  <c r="L1265" i="4"/>
  <c r="F1265" i="4"/>
  <c r="W1265" i="4" s="1"/>
  <c r="R1265" i="4"/>
  <c r="F1267" i="4"/>
  <c r="W1267" i="4" s="1"/>
  <c r="R1267" i="4"/>
  <c r="L1267" i="4"/>
  <c r="L1269" i="4"/>
  <c r="F1269" i="4"/>
  <c r="W1269" i="4" s="1"/>
  <c r="R1269" i="4"/>
  <c r="R1271" i="4"/>
  <c r="F1271" i="4"/>
  <c r="W1271" i="4" s="1"/>
  <c r="L1271" i="4"/>
  <c r="L1273" i="4"/>
  <c r="R1273" i="4"/>
  <c r="F1273" i="4"/>
  <c r="W1273" i="4" s="1"/>
  <c r="F1275" i="4"/>
  <c r="W1275" i="4" s="1"/>
  <c r="R1275" i="4"/>
  <c r="L1275" i="4"/>
  <c r="L1277" i="4"/>
  <c r="F1277" i="4"/>
  <c r="W1277" i="4" s="1"/>
  <c r="R1277" i="4"/>
  <c r="R1279" i="4"/>
  <c r="F1279" i="4"/>
  <c r="W1279" i="4" s="1"/>
  <c r="L1279" i="4"/>
  <c r="L1281" i="4"/>
  <c r="R1281" i="4"/>
  <c r="F1281" i="4"/>
  <c r="W1281" i="4" s="1"/>
  <c r="F1283" i="4"/>
  <c r="W1283" i="4" s="1"/>
  <c r="R1283" i="4"/>
  <c r="L1283" i="4"/>
  <c r="L1285" i="4"/>
  <c r="R1285" i="4"/>
  <c r="F1285" i="4"/>
  <c r="W1285" i="4" s="1"/>
  <c r="F1287" i="4"/>
  <c r="W1287" i="4" s="1"/>
  <c r="R1287" i="4"/>
  <c r="L1287" i="4"/>
  <c r="L1289" i="4"/>
  <c r="R1289" i="4"/>
  <c r="F1289" i="4"/>
  <c r="W1289" i="4" s="1"/>
  <c r="F1291" i="4"/>
  <c r="W1291" i="4" s="1"/>
  <c r="R1291" i="4"/>
  <c r="L1291" i="4"/>
  <c r="L1293" i="4"/>
  <c r="F1293" i="4"/>
  <c r="W1293" i="4" s="1"/>
  <c r="R1293" i="4"/>
  <c r="R1295" i="4"/>
  <c r="F1295" i="4"/>
  <c r="W1295" i="4" s="1"/>
  <c r="L1295" i="4"/>
  <c r="L1297" i="4"/>
  <c r="R1297" i="4"/>
  <c r="F1297" i="4"/>
  <c r="W1297" i="4" s="1"/>
  <c r="F1299" i="4"/>
  <c r="W1299" i="4" s="1"/>
  <c r="R1299" i="4"/>
  <c r="L1299" i="4"/>
  <c r="L1301" i="4"/>
  <c r="F1301" i="4"/>
  <c r="W1301" i="4" s="1"/>
  <c r="R1301" i="4"/>
  <c r="R1303" i="4"/>
  <c r="F1303" i="4"/>
  <c r="W1303" i="4" s="1"/>
  <c r="L1303" i="4"/>
  <c r="L1305" i="4"/>
  <c r="R1305" i="4"/>
  <c r="F1305" i="4"/>
  <c r="W1305" i="4" s="1"/>
  <c r="F1307" i="4"/>
  <c r="W1307" i="4" s="1"/>
  <c r="R1307" i="4"/>
  <c r="L1307" i="4"/>
  <c r="L1309" i="4"/>
  <c r="F1309" i="4"/>
  <c r="W1309" i="4" s="1"/>
  <c r="R1309" i="4"/>
  <c r="F1311" i="4"/>
  <c r="W1311" i="4" s="1"/>
  <c r="R1311" i="4"/>
  <c r="L1311" i="4"/>
  <c r="L1313" i="4"/>
  <c r="F1313" i="4"/>
  <c r="W1313" i="4" s="1"/>
  <c r="R1313" i="4"/>
  <c r="R1315" i="4"/>
  <c r="F1315" i="4"/>
  <c r="W1315" i="4" s="1"/>
  <c r="L1315" i="4"/>
  <c r="L1317" i="4"/>
  <c r="F1317" i="4"/>
  <c r="W1317" i="4" s="1"/>
  <c r="R1317" i="4"/>
  <c r="F1319" i="4"/>
  <c r="W1319" i="4" s="1"/>
  <c r="R1319" i="4"/>
  <c r="L1319" i="4"/>
  <c r="L1321" i="4"/>
  <c r="R1321" i="4"/>
  <c r="F1321" i="4"/>
  <c r="W1321" i="4" s="1"/>
  <c r="R1323" i="4"/>
  <c r="F1323" i="4"/>
  <c r="W1323" i="4" s="1"/>
  <c r="L1323" i="4"/>
  <c r="L1325" i="4"/>
  <c r="F1325" i="4"/>
  <c r="W1325" i="4" s="1"/>
  <c r="R1325" i="4"/>
  <c r="F1327" i="4"/>
  <c r="W1327" i="4" s="1"/>
  <c r="R1327" i="4"/>
  <c r="L1327" i="4"/>
  <c r="F1329" i="4"/>
  <c r="W1329" i="4" s="1"/>
  <c r="R1329" i="4"/>
  <c r="L1329" i="4"/>
  <c r="L1331" i="4"/>
  <c r="F1331" i="4"/>
  <c r="W1331" i="4" s="1"/>
  <c r="R1331" i="4"/>
  <c r="L1333" i="4"/>
  <c r="F1333" i="4"/>
  <c r="R1333" i="4"/>
  <c r="F1335" i="4"/>
  <c r="W1335" i="4" s="1"/>
  <c r="R1335" i="4"/>
  <c r="L1335" i="4"/>
  <c r="L1337" i="4"/>
  <c r="R1337" i="4"/>
  <c r="F1337" i="4"/>
  <c r="W1337" i="4" s="1"/>
  <c r="F1339" i="4"/>
  <c r="W1339" i="4" s="1"/>
  <c r="R1339" i="4"/>
  <c r="L1339" i="4"/>
  <c r="L1341" i="4"/>
  <c r="F1341" i="4"/>
  <c r="W1341" i="4" s="1"/>
  <c r="R1341" i="4"/>
  <c r="R1343" i="4"/>
  <c r="F1343" i="4"/>
  <c r="W1343" i="4" s="1"/>
  <c r="L1343" i="4"/>
  <c r="L1345" i="4"/>
  <c r="F1345" i="4"/>
  <c r="W1345" i="4" s="1"/>
  <c r="R1345" i="4"/>
  <c r="L1349" i="4"/>
  <c r="R1349" i="4"/>
  <c r="F1349" i="4"/>
  <c r="W1349" i="4" s="1"/>
  <c r="B4" i="20"/>
  <c r="E4" i="4" s="1"/>
  <c r="F4" i="20"/>
  <c r="M4" i="4" s="1"/>
  <c r="C4" i="20"/>
  <c r="K4" i="4" s="1"/>
  <c r="J4" i="20"/>
  <c r="U4" i="4" s="1"/>
  <c r="G4" i="4"/>
  <c r="I4" i="20"/>
  <c r="O4" i="4" s="1"/>
  <c r="H4" i="20"/>
  <c r="I4" i="4" s="1"/>
  <c r="G4" i="20"/>
  <c r="S4" i="4" s="1"/>
  <c r="D4" i="20"/>
  <c r="Q4" i="4" s="1"/>
  <c r="J12" i="20"/>
  <c r="U12" i="4" s="1"/>
  <c r="G12" i="20"/>
  <c r="S12" i="4" s="1"/>
  <c r="G12" i="4"/>
  <c r="I12" i="20"/>
  <c r="O12" i="4" s="1"/>
  <c r="B12" i="20"/>
  <c r="E12" i="4" s="1"/>
  <c r="F12" i="20"/>
  <c r="M12" i="4" s="1"/>
  <c r="D12" i="20"/>
  <c r="Q12" i="4" s="1"/>
  <c r="H12" i="20"/>
  <c r="I12" i="4" s="1"/>
  <c r="C12" i="20"/>
  <c r="K12" i="4" s="1"/>
  <c r="B20" i="20"/>
  <c r="E20" i="4" s="1"/>
  <c r="D20" i="20"/>
  <c r="Q20" i="4" s="1"/>
  <c r="F20" i="20"/>
  <c r="M20" i="4" s="1"/>
  <c r="C20" i="20"/>
  <c r="K20" i="4" s="1"/>
  <c r="G20" i="20"/>
  <c r="S20" i="4" s="1"/>
  <c r="J20" i="20"/>
  <c r="U20" i="4" s="1"/>
  <c r="G20" i="4"/>
  <c r="I20" i="20"/>
  <c r="O20" i="4" s="1"/>
  <c r="H20" i="20"/>
  <c r="I20" i="4" s="1"/>
  <c r="F32" i="20"/>
  <c r="M32" i="4" s="1"/>
  <c r="C32" i="20"/>
  <c r="K32" i="4" s="1"/>
  <c r="J32" i="20"/>
  <c r="U32" i="4" s="1"/>
  <c r="G32" i="20"/>
  <c r="S32" i="4" s="1"/>
  <c r="G32" i="4"/>
  <c r="I32" i="20"/>
  <c r="O32" i="4" s="1"/>
  <c r="B32" i="20"/>
  <c r="E32" i="4" s="1"/>
  <c r="H32" i="20"/>
  <c r="I32" i="4" s="1"/>
  <c r="D32" i="20"/>
  <c r="Q32" i="4" s="1"/>
  <c r="I40" i="20"/>
  <c r="O40" i="4" s="1"/>
  <c r="P40" i="4" s="1"/>
  <c r="B40" i="20"/>
  <c r="E40" i="4" s="1"/>
  <c r="F40" i="4" s="1"/>
  <c r="W40" i="4" s="1"/>
  <c r="F40" i="20"/>
  <c r="M40" i="4" s="1"/>
  <c r="N40" i="4" s="1"/>
  <c r="J40" i="20"/>
  <c r="U40" i="4" s="1"/>
  <c r="V40" i="4" s="1"/>
  <c r="G40" i="4"/>
  <c r="H40" i="4" s="1"/>
  <c r="D40" i="20"/>
  <c r="Q40" i="4" s="1"/>
  <c r="R40" i="4" s="1"/>
  <c r="C40" i="20"/>
  <c r="K40" i="4" s="1"/>
  <c r="L40" i="4" s="1"/>
  <c r="H40" i="20"/>
  <c r="I40" i="4" s="1"/>
  <c r="J40" i="4" s="1"/>
  <c r="G40" i="20"/>
  <c r="S40" i="4" s="1"/>
  <c r="T40" i="4" s="1"/>
  <c r="F48" i="20"/>
  <c r="M48" i="4" s="1"/>
  <c r="N48" i="4" s="1"/>
  <c r="G48" i="4"/>
  <c r="H48" i="4" s="1"/>
  <c r="C48" i="20"/>
  <c r="K48" i="4" s="1"/>
  <c r="L48" i="4" s="1"/>
  <c r="D48" i="20"/>
  <c r="Q48" i="4" s="1"/>
  <c r="R48" i="4" s="1"/>
  <c r="I48" i="20"/>
  <c r="O48" i="4" s="1"/>
  <c r="P48" i="4" s="1"/>
  <c r="B48" i="20"/>
  <c r="E48" i="4" s="1"/>
  <c r="F48" i="4" s="1"/>
  <c r="H48" i="20"/>
  <c r="I48" i="4" s="1"/>
  <c r="J48" i="4" s="1"/>
  <c r="G48" i="20"/>
  <c r="S48" i="4" s="1"/>
  <c r="T48" i="4" s="1"/>
  <c r="J48" i="20"/>
  <c r="U48" i="4" s="1"/>
  <c r="V48" i="4" s="1"/>
  <c r="I56" i="20"/>
  <c r="O56" i="4" s="1"/>
  <c r="P56" i="4" s="1"/>
  <c r="J56" i="20"/>
  <c r="U56" i="4" s="1"/>
  <c r="V56" i="4" s="1"/>
  <c r="D56" i="20"/>
  <c r="Q56" i="4" s="1"/>
  <c r="R56" i="4" s="1"/>
  <c r="G56" i="4"/>
  <c r="H56" i="4" s="1"/>
  <c r="B56" i="20"/>
  <c r="E56" i="4" s="1"/>
  <c r="F56" i="4" s="1"/>
  <c r="H56" i="20"/>
  <c r="I56" i="4" s="1"/>
  <c r="J56" i="4" s="1"/>
  <c r="C56" i="20"/>
  <c r="K56" i="4" s="1"/>
  <c r="L56" i="4" s="1"/>
  <c r="G56" i="20"/>
  <c r="S56" i="4" s="1"/>
  <c r="T56" i="4" s="1"/>
  <c r="F56" i="20"/>
  <c r="M56" i="4" s="1"/>
  <c r="N56" i="4" s="1"/>
  <c r="F64" i="20"/>
  <c r="M64" i="4" s="1"/>
  <c r="N64" i="4" s="1"/>
  <c r="I64" i="20"/>
  <c r="O64" i="4" s="1"/>
  <c r="P64" i="4" s="1"/>
  <c r="B64" i="20"/>
  <c r="E64" i="4" s="1"/>
  <c r="F64" i="4" s="1"/>
  <c r="W64" i="4" s="1"/>
  <c r="G64" i="4"/>
  <c r="H64" i="4" s="1"/>
  <c r="D64" i="20"/>
  <c r="Q64" i="4" s="1"/>
  <c r="R64" i="4" s="1"/>
  <c r="H64" i="20"/>
  <c r="I64" i="4" s="1"/>
  <c r="J64" i="4" s="1"/>
  <c r="C64" i="20"/>
  <c r="K64" i="4" s="1"/>
  <c r="L64" i="4" s="1"/>
  <c r="G64" i="20"/>
  <c r="S64" i="4" s="1"/>
  <c r="T64" i="4" s="1"/>
  <c r="J64" i="20"/>
  <c r="U64" i="4" s="1"/>
  <c r="V64" i="4" s="1"/>
  <c r="H72" i="20"/>
  <c r="I72" i="4" s="1"/>
  <c r="J72" i="4" s="1"/>
  <c r="B72" i="20"/>
  <c r="E72" i="4" s="1"/>
  <c r="F72" i="4" s="1"/>
  <c r="G72" i="20"/>
  <c r="S72" i="4" s="1"/>
  <c r="T72" i="4" s="1"/>
  <c r="G72" i="4"/>
  <c r="H72" i="4" s="1"/>
  <c r="F72" i="20"/>
  <c r="M72" i="4" s="1"/>
  <c r="N72" i="4" s="1"/>
  <c r="C72" i="20"/>
  <c r="K72" i="4" s="1"/>
  <c r="L72" i="4" s="1"/>
  <c r="D72" i="20"/>
  <c r="Q72" i="4" s="1"/>
  <c r="R72" i="4" s="1"/>
  <c r="J72" i="20"/>
  <c r="U72" i="4" s="1"/>
  <c r="V72" i="4" s="1"/>
  <c r="I72" i="20"/>
  <c r="O72" i="4" s="1"/>
  <c r="P72" i="4" s="1"/>
  <c r="G80" i="20"/>
  <c r="S80" i="4" s="1"/>
  <c r="T80" i="4" s="1"/>
  <c r="J80" i="20"/>
  <c r="U80" i="4" s="1"/>
  <c r="V80" i="4" s="1"/>
  <c r="C80" i="20"/>
  <c r="K80" i="4" s="1"/>
  <c r="L80" i="4" s="1"/>
  <c r="H80" i="20"/>
  <c r="I80" i="4" s="1"/>
  <c r="J80" i="4" s="1"/>
  <c r="B80" i="20"/>
  <c r="E80" i="4" s="1"/>
  <c r="F80" i="4" s="1"/>
  <c r="D80" i="20"/>
  <c r="Q80" i="4" s="1"/>
  <c r="R80" i="4" s="1"/>
  <c r="F80" i="20"/>
  <c r="M80" i="4" s="1"/>
  <c r="N80" i="4" s="1"/>
  <c r="G80" i="4"/>
  <c r="H80" i="4" s="1"/>
  <c r="I80" i="20"/>
  <c r="O80" i="4" s="1"/>
  <c r="P80" i="4" s="1"/>
  <c r="D92" i="20"/>
  <c r="Q92" i="4" s="1"/>
  <c r="R92" i="4" s="1"/>
  <c r="C92" i="20"/>
  <c r="K92" i="4" s="1"/>
  <c r="L92" i="4" s="1"/>
  <c r="H92" i="20"/>
  <c r="I92" i="4" s="1"/>
  <c r="J92" i="4" s="1"/>
  <c r="F92" i="20"/>
  <c r="M92" i="4" s="1"/>
  <c r="N92" i="4" s="1"/>
  <c r="J92" i="20"/>
  <c r="U92" i="4" s="1"/>
  <c r="V92" i="4" s="1"/>
  <c r="G92" i="20"/>
  <c r="S92" i="4" s="1"/>
  <c r="T92" i="4" s="1"/>
  <c r="B92" i="20"/>
  <c r="E92" i="4" s="1"/>
  <c r="F92" i="4" s="1"/>
  <c r="I92" i="20"/>
  <c r="O92" i="4" s="1"/>
  <c r="P92" i="4" s="1"/>
  <c r="G92" i="4"/>
  <c r="H92" i="4" s="1"/>
  <c r="C100" i="20"/>
  <c r="K100" i="4" s="1"/>
  <c r="L100" i="4" s="1"/>
  <c r="B100" i="20"/>
  <c r="E100" i="4" s="1"/>
  <c r="F100" i="4" s="1"/>
  <c r="F100" i="20"/>
  <c r="M100" i="4" s="1"/>
  <c r="N100" i="4" s="1"/>
  <c r="D100" i="20"/>
  <c r="Q100" i="4" s="1"/>
  <c r="R100" i="4" s="1"/>
  <c r="J100" i="20"/>
  <c r="U100" i="4" s="1"/>
  <c r="V100" i="4" s="1"/>
  <c r="G100" i="20"/>
  <c r="S100" i="4" s="1"/>
  <c r="T100" i="4" s="1"/>
  <c r="H100" i="20"/>
  <c r="I100" i="4" s="1"/>
  <c r="J100" i="4" s="1"/>
  <c r="I100" i="20"/>
  <c r="O100" i="4" s="1"/>
  <c r="P100" i="4" s="1"/>
  <c r="G100" i="4"/>
  <c r="H100" i="4" s="1"/>
  <c r="D108" i="20"/>
  <c r="Q108" i="4" s="1"/>
  <c r="R108" i="4" s="1"/>
  <c r="G108" i="20"/>
  <c r="S108" i="4" s="1"/>
  <c r="T108" i="4" s="1"/>
  <c r="F108" i="20"/>
  <c r="M108" i="4" s="1"/>
  <c r="N108" i="4" s="1"/>
  <c r="C108" i="20"/>
  <c r="K108" i="4" s="1"/>
  <c r="L108" i="4" s="1"/>
  <c r="H108" i="20"/>
  <c r="I108" i="4" s="1"/>
  <c r="J108" i="4" s="1"/>
  <c r="B108" i="20"/>
  <c r="E108" i="4" s="1"/>
  <c r="F108" i="4" s="1"/>
  <c r="J108" i="20"/>
  <c r="U108" i="4" s="1"/>
  <c r="V108" i="4" s="1"/>
  <c r="I108" i="20"/>
  <c r="O108" i="4" s="1"/>
  <c r="P108" i="4" s="1"/>
  <c r="G108" i="4"/>
  <c r="H108" i="4" s="1"/>
  <c r="C116" i="20"/>
  <c r="K116" i="4" s="1"/>
  <c r="L116" i="4" s="1"/>
  <c r="D116" i="20"/>
  <c r="Q116" i="4" s="1"/>
  <c r="R116" i="4" s="1"/>
  <c r="F116" i="20"/>
  <c r="M116" i="4" s="1"/>
  <c r="N116" i="4" s="1"/>
  <c r="J116" i="20"/>
  <c r="U116" i="4" s="1"/>
  <c r="V116" i="4" s="1"/>
  <c r="B116" i="20"/>
  <c r="E116" i="4" s="1"/>
  <c r="F116" i="4" s="1"/>
  <c r="G116" i="4"/>
  <c r="H116" i="4" s="1"/>
  <c r="G116" i="20"/>
  <c r="S116" i="4" s="1"/>
  <c r="T116" i="4" s="1"/>
  <c r="H116" i="20"/>
  <c r="I116" i="4" s="1"/>
  <c r="J116" i="4" s="1"/>
  <c r="I116" i="20"/>
  <c r="O116" i="4" s="1"/>
  <c r="P116" i="4" s="1"/>
  <c r="D124" i="20"/>
  <c r="Q124" i="4" s="1"/>
  <c r="R124" i="4" s="1"/>
  <c r="F124" i="20"/>
  <c r="M124" i="4" s="1"/>
  <c r="N124" i="4" s="1"/>
  <c r="I124" i="20"/>
  <c r="O124" i="4" s="1"/>
  <c r="P124" i="4" s="1"/>
  <c r="C124" i="20"/>
  <c r="K124" i="4" s="1"/>
  <c r="L124" i="4" s="1"/>
  <c r="H124" i="20"/>
  <c r="I124" i="4" s="1"/>
  <c r="J124" i="4" s="1"/>
  <c r="B124" i="20"/>
  <c r="E124" i="4" s="1"/>
  <c r="F124" i="4" s="1"/>
  <c r="G124" i="20"/>
  <c r="S124" i="4" s="1"/>
  <c r="T124" i="4" s="1"/>
  <c r="J124" i="20"/>
  <c r="U124" i="4" s="1"/>
  <c r="V124" i="4" s="1"/>
  <c r="G124" i="4"/>
  <c r="H124" i="4" s="1"/>
  <c r="C132" i="20"/>
  <c r="K132" i="4" s="1"/>
  <c r="L132" i="4" s="1"/>
  <c r="G132" i="20"/>
  <c r="S132" i="4" s="1"/>
  <c r="T132" i="4" s="1"/>
  <c r="H132" i="20"/>
  <c r="I132" i="4" s="1"/>
  <c r="J132" i="4" s="1"/>
  <c r="G132" i="4"/>
  <c r="H132" i="4" s="1"/>
  <c r="J132" i="20"/>
  <c r="U132" i="4" s="1"/>
  <c r="V132" i="4" s="1"/>
  <c r="I132" i="20"/>
  <c r="O132" i="4" s="1"/>
  <c r="P132" i="4" s="1"/>
  <c r="D132" i="20"/>
  <c r="Q132" i="4" s="1"/>
  <c r="R132" i="4" s="1"/>
  <c r="B132" i="20"/>
  <c r="E132" i="4" s="1"/>
  <c r="F132" i="4" s="1"/>
  <c r="F132" i="20"/>
  <c r="M132" i="4" s="1"/>
  <c r="N132" i="4" s="1"/>
  <c r="I140" i="20"/>
  <c r="O140" i="4" s="1"/>
  <c r="P140" i="4" s="1"/>
  <c r="H140" i="20"/>
  <c r="I140" i="4" s="1"/>
  <c r="J140" i="4" s="1"/>
  <c r="G140" i="4"/>
  <c r="H140" i="4" s="1"/>
  <c r="F140" i="20"/>
  <c r="M140" i="4" s="1"/>
  <c r="N140" i="4" s="1"/>
  <c r="C140" i="20"/>
  <c r="K140" i="4" s="1"/>
  <c r="L140" i="4" s="1"/>
  <c r="B140" i="20"/>
  <c r="E140" i="4" s="1"/>
  <c r="F140" i="4" s="1"/>
  <c r="W140" i="4" s="1"/>
  <c r="D140" i="20"/>
  <c r="Q140" i="4" s="1"/>
  <c r="R140" i="4" s="1"/>
  <c r="J140" i="20"/>
  <c r="U140" i="4" s="1"/>
  <c r="V140" i="4" s="1"/>
  <c r="G140" i="20"/>
  <c r="S140" i="4" s="1"/>
  <c r="T140" i="4" s="1"/>
  <c r="F148" i="20"/>
  <c r="M148" i="4" s="1"/>
  <c r="N148" i="4" s="1"/>
  <c r="C148" i="20"/>
  <c r="K148" i="4" s="1"/>
  <c r="L148" i="4" s="1"/>
  <c r="G148" i="20"/>
  <c r="S148" i="4" s="1"/>
  <c r="T148" i="4" s="1"/>
  <c r="G148" i="4"/>
  <c r="H148" i="4" s="1"/>
  <c r="B148" i="20"/>
  <c r="E148" i="4" s="1"/>
  <c r="F148" i="4" s="1"/>
  <c r="D148" i="20"/>
  <c r="Q148" i="4" s="1"/>
  <c r="R148" i="4" s="1"/>
  <c r="I148" i="20"/>
  <c r="O148" i="4" s="1"/>
  <c r="P148" i="4" s="1"/>
  <c r="J148" i="20"/>
  <c r="U148" i="4" s="1"/>
  <c r="V148" i="4" s="1"/>
  <c r="H148" i="20"/>
  <c r="I148" i="4" s="1"/>
  <c r="J148" i="4" s="1"/>
  <c r="I156" i="20"/>
  <c r="O156" i="4" s="1"/>
  <c r="P156" i="4" s="1"/>
  <c r="H156" i="20"/>
  <c r="I156" i="4" s="1"/>
  <c r="J156" i="4" s="1"/>
  <c r="G156" i="4"/>
  <c r="H156" i="4" s="1"/>
  <c r="J156" i="20"/>
  <c r="U156" i="4" s="1"/>
  <c r="V156" i="4" s="1"/>
  <c r="G156" i="20"/>
  <c r="S156" i="4" s="1"/>
  <c r="T156" i="4" s="1"/>
  <c r="F156" i="20"/>
  <c r="M156" i="4" s="1"/>
  <c r="N156" i="4" s="1"/>
  <c r="D156" i="20"/>
  <c r="Q156" i="4" s="1"/>
  <c r="R156" i="4" s="1"/>
  <c r="B156" i="20"/>
  <c r="E156" i="4" s="1"/>
  <c r="F156" i="4" s="1"/>
  <c r="C156" i="20"/>
  <c r="K156" i="4" s="1"/>
  <c r="L156" i="4" s="1"/>
  <c r="F164" i="20"/>
  <c r="M164" i="4" s="1"/>
  <c r="N164" i="4" s="1"/>
  <c r="G164" i="4"/>
  <c r="H164" i="4" s="1"/>
  <c r="B164" i="20"/>
  <c r="E164" i="4" s="1"/>
  <c r="F164" i="4" s="1"/>
  <c r="H164" i="20"/>
  <c r="I164" i="4" s="1"/>
  <c r="J164" i="4" s="1"/>
  <c r="C164" i="20"/>
  <c r="K164" i="4" s="1"/>
  <c r="L164" i="4" s="1"/>
  <c r="I164" i="20"/>
  <c r="O164" i="4" s="1"/>
  <c r="P164" i="4" s="1"/>
  <c r="D164" i="20"/>
  <c r="Q164" i="4" s="1"/>
  <c r="R164" i="4" s="1"/>
  <c r="G164" i="20"/>
  <c r="S164" i="4" s="1"/>
  <c r="T164" i="4" s="1"/>
  <c r="J164" i="20"/>
  <c r="U164" i="4" s="1"/>
  <c r="V164" i="4" s="1"/>
  <c r="G176" i="4"/>
  <c r="H176" i="4" s="1"/>
  <c r="J176" i="20"/>
  <c r="U176" i="4" s="1"/>
  <c r="V176" i="4" s="1"/>
  <c r="D176" i="20"/>
  <c r="Q176" i="4" s="1"/>
  <c r="R176" i="4" s="1"/>
  <c r="G176" i="20"/>
  <c r="S176" i="4" s="1"/>
  <c r="T176" i="4" s="1"/>
  <c r="I176" i="20"/>
  <c r="O176" i="4" s="1"/>
  <c r="P176" i="4" s="1"/>
  <c r="B176" i="20"/>
  <c r="E176" i="4" s="1"/>
  <c r="F176" i="4" s="1"/>
  <c r="W176" i="4" s="1"/>
  <c r="H176" i="20"/>
  <c r="I176" i="4" s="1"/>
  <c r="J176" i="4" s="1"/>
  <c r="F176" i="20"/>
  <c r="M176" i="4" s="1"/>
  <c r="N176" i="4" s="1"/>
  <c r="C176" i="20"/>
  <c r="K176" i="4" s="1"/>
  <c r="L176" i="4" s="1"/>
  <c r="B184" i="20"/>
  <c r="E184" i="4" s="1"/>
  <c r="F184" i="4" s="1"/>
  <c r="W184" i="4" s="1"/>
  <c r="C184" i="20"/>
  <c r="K184" i="4" s="1"/>
  <c r="L184" i="4" s="1"/>
  <c r="I184" i="20"/>
  <c r="O184" i="4" s="1"/>
  <c r="P184" i="4" s="1"/>
  <c r="G184" i="4"/>
  <c r="H184" i="4" s="1"/>
  <c r="F184" i="20"/>
  <c r="M184" i="4" s="1"/>
  <c r="N184" i="4" s="1"/>
  <c r="H184" i="20"/>
  <c r="I184" i="4" s="1"/>
  <c r="J184" i="4" s="1"/>
  <c r="J184" i="20"/>
  <c r="U184" i="4" s="1"/>
  <c r="V184" i="4" s="1"/>
  <c r="D184" i="20"/>
  <c r="Q184" i="4" s="1"/>
  <c r="R184" i="4" s="1"/>
  <c r="G184" i="20"/>
  <c r="S184" i="4" s="1"/>
  <c r="T184" i="4" s="1"/>
  <c r="G192" i="4"/>
  <c r="H192" i="4" s="1"/>
  <c r="J192" i="20"/>
  <c r="U192" i="4" s="1"/>
  <c r="V192" i="4" s="1"/>
  <c r="D192" i="20"/>
  <c r="Q192" i="4" s="1"/>
  <c r="R192" i="4" s="1"/>
  <c r="I192" i="20"/>
  <c r="O192" i="4" s="1"/>
  <c r="P192" i="4" s="1"/>
  <c r="F192" i="20"/>
  <c r="M192" i="4" s="1"/>
  <c r="N192" i="4" s="1"/>
  <c r="G192" i="20"/>
  <c r="S192" i="4" s="1"/>
  <c r="T192" i="4" s="1"/>
  <c r="C192" i="20"/>
  <c r="K192" i="4" s="1"/>
  <c r="L192" i="4" s="1"/>
  <c r="B192" i="20"/>
  <c r="E192" i="4" s="1"/>
  <c r="F192" i="4" s="1"/>
  <c r="W192" i="4" s="1"/>
  <c r="H192" i="20"/>
  <c r="I192" i="4" s="1"/>
  <c r="J192" i="4" s="1"/>
  <c r="D200" i="20"/>
  <c r="Q200" i="4" s="1"/>
  <c r="R200" i="4" s="1"/>
  <c r="I200" i="20"/>
  <c r="O200" i="4" s="1"/>
  <c r="P200" i="4" s="1"/>
  <c r="C200" i="20"/>
  <c r="K200" i="4" s="1"/>
  <c r="L200" i="4" s="1"/>
  <c r="B200" i="20"/>
  <c r="E200" i="4" s="1"/>
  <c r="F200" i="4" s="1"/>
  <c r="H200" i="20"/>
  <c r="I200" i="4" s="1"/>
  <c r="J200" i="4" s="1"/>
  <c r="G200" i="20"/>
  <c r="S200" i="4" s="1"/>
  <c r="T200" i="4" s="1"/>
  <c r="G200" i="4"/>
  <c r="H200" i="4" s="1"/>
  <c r="J200" i="20"/>
  <c r="U200" i="4" s="1"/>
  <c r="V200" i="4" s="1"/>
  <c r="F200" i="20"/>
  <c r="M200" i="4" s="1"/>
  <c r="N200" i="4" s="1"/>
  <c r="H208" i="20"/>
  <c r="I208" i="4" s="1"/>
  <c r="J208" i="4" s="1"/>
  <c r="F208" i="20"/>
  <c r="M208" i="4" s="1"/>
  <c r="N208" i="4" s="1"/>
  <c r="I208" i="20"/>
  <c r="O208" i="4" s="1"/>
  <c r="P208" i="4" s="1"/>
  <c r="D208" i="20"/>
  <c r="Q208" i="4" s="1"/>
  <c r="R208" i="4" s="1"/>
  <c r="C208" i="20"/>
  <c r="K208" i="4" s="1"/>
  <c r="L208" i="4" s="1"/>
  <c r="G208" i="4"/>
  <c r="H208" i="4" s="1"/>
  <c r="G208" i="20"/>
  <c r="S208" i="4" s="1"/>
  <c r="T208" i="4" s="1"/>
  <c r="B208" i="20"/>
  <c r="E208" i="4" s="1"/>
  <c r="F208" i="4" s="1"/>
  <c r="J208" i="20"/>
  <c r="U208" i="4" s="1"/>
  <c r="V208" i="4" s="1"/>
  <c r="H216" i="20"/>
  <c r="I216" i="4" s="1"/>
  <c r="J216" i="4" s="1"/>
  <c r="I216" i="20"/>
  <c r="O216" i="4" s="1"/>
  <c r="P216" i="4" s="1"/>
  <c r="C216" i="20"/>
  <c r="K216" i="4" s="1"/>
  <c r="L216" i="4" s="1"/>
  <c r="D216" i="20"/>
  <c r="Q216" i="4" s="1"/>
  <c r="R216" i="4" s="1"/>
  <c r="G216" i="4"/>
  <c r="H216" i="4" s="1"/>
  <c r="B216" i="20"/>
  <c r="E216" i="4" s="1"/>
  <c r="F216" i="4" s="1"/>
  <c r="J216" i="20"/>
  <c r="U216" i="4" s="1"/>
  <c r="V216" i="4" s="1"/>
  <c r="F216" i="20"/>
  <c r="M216" i="4" s="1"/>
  <c r="N216" i="4" s="1"/>
  <c r="G216" i="20"/>
  <c r="S216" i="4" s="1"/>
  <c r="T216" i="4" s="1"/>
  <c r="D228" i="20"/>
  <c r="Q228" i="4" s="1"/>
  <c r="R228" i="4" s="1"/>
  <c r="H228" i="20"/>
  <c r="I228" i="4" s="1"/>
  <c r="J228" i="4" s="1"/>
  <c r="G228" i="20"/>
  <c r="S228" i="4" s="1"/>
  <c r="T228" i="4" s="1"/>
  <c r="F228" i="20"/>
  <c r="M228" i="4" s="1"/>
  <c r="N228" i="4" s="1"/>
  <c r="G228" i="4"/>
  <c r="H228" i="4" s="1"/>
  <c r="I228" i="20"/>
  <c r="O228" i="4" s="1"/>
  <c r="P228" i="4" s="1"/>
  <c r="C228" i="20"/>
  <c r="K228" i="4" s="1"/>
  <c r="L228" i="4" s="1"/>
  <c r="B228" i="20"/>
  <c r="E228" i="4" s="1"/>
  <c r="F228" i="4" s="1"/>
  <c r="W228" i="4" s="1"/>
  <c r="J228" i="20"/>
  <c r="U228" i="4" s="1"/>
  <c r="V228" i="4" s="1"/>
  <c r="G236" i="4"/>
  <c r="H236" i="4" s="1"/>
  <c r="J236" i="20"/>
  <c r="U236" i="4" s="1"/>
  <c r="V236" i="4" s="1"/>
  <c r="D236" i="20"/>
  <c r="Q236" i="4" s="1"/>
  <c r="R236" i="4" s="1"/>
  <c r="C236" i="20"/>
  <c r="K236" i="4" s="1"/>
  <c r="L236" i="4" s="1"/>
  <c r="H236" i="20"/>
  <c r="I236" i="4" s="1"/>
  <c r="J236" i="4" s="1"/>
  <c r="G236" i="20"/>
  <c r="S236" i="4" s="1"/>
  <c r="T236" i="4" s="1"/>
  <c r="I236" i="20"/>
  <c r="O236" i="4" s="1"/>
  <c r="P236" i="4" s="1"/>
  <c r="F236" i="20"/>
  <c r="M236" i="4" s="1"/>
  <c r="N236" i="4" s="1"/>
  <c r="B236" i="20"/>
  <c r="E236" i="4" s="1"/>
  <c r="F236" i="4" s="1"/>
  <c r="W236" i="4" s="1"/>
  <c r="I248" i="20"/>
  <c r="O248" i="4" s="1"/>
  <c r="P248" i="4" s="1"/>
  <c r="C248" i="20"/>
  <c r="K248" i="4" s="1"/>
  <c r="L248" i="4" s="1"/>
  <c r="J248" i="20"/>
  <c r="U248" i="4" s="1"/>
  <c r="V248" i="4" s="1"/>
  <c r="F248" i="20"/>
  <c r="M248" i="4" s="1"/>
  <c r="N248" i="4" s="1"/>
  <c r="D248" i="20"/>
  <c r="Q248" i="4" s="1"/>
  <c r="R248" i="4" s="1"/>
  <c r="H248" i="20"/>
  <c r="I248" i="4" s="1"/>
  <c r="J248" i="4" s="1"/>
  <c r="G248" i="20"/>
  <c r="S248" i="4" s="1"/>
  <c r="T248" i="4" s="1"/>
  <c r="G248" i="4"/>
  <c r="H248" i="4" s="1"/>
  <c r="B248" i="20"/>
  <c r="E248" i="4" s="1"/>
  <c r="F248" i="4" s="1"/>
  <c r="I260" i="20"/>
  <c r="O260" i="4" s="1"/>
  <c r="P260" i="4" s="1"/>
  <c r="G260" i="20"/>
  <c r="S260" i="4" s="1"/>
  <c r="T260" i="4" s="1"/>
  <c r="B260" i="20"/>
  <c r="E260" i="4" s="1"/>
  <c r="F260" i="4" s="1"/>
  <c r="D260" i="20"/>
  <c r="Q260" i="4" s="1"/>
  <c r="R260" i="4" s="1"/>
  <c r="H260" i="20"/>
  <c r="I260" i="4" s="1"/>
  <c r="J260" i="4" s="1"/>
  <c r="G260" i="4"/>
  <c r="H260" i="4" s="1"/>
  <c r="J260" i="20"/>
  <c r="U260" i="4" s="1"/>
  <c r="V260" i="4" s="1"/>
  <c r="C260" i="20"/>
  <c r="K260" i="4" s="1"/>
  <c r="L260" i="4" s="1"/>
  <c r="F260" i="20"/>
  <c r="M260" i="4" s="1"/>
  <c r="N260" i="4" s="1"/>
  <c r="D272" i="20"/>
  <c r="Q272" i="4" s="1"/>
  <c r="R272" i="4" s="1"/>
  <c r="G272" i="4"/>
  <c r="H272" i="4" s="1"/>
  <c r="G272" i="20"/>
  <c r="S272" i="4" s="1"/>
  <c r="T272" i="4" s="1"/>
  <c r="F272" i="20"/>
  <c r="M272" i="4" s="1"/>
  <c r="N272" i="4" s="1"/>
  <c r="J272" i="20"/>
  <c r="U272" i="4" s="1"/>
  <c r="V272" i="4" s="1"/>
  <c r="I272" i="20"/>
  <c r="O272" i="4" s="1"/>
  <c r="P272" i="4" s="1"/>
  <c r="H272" i="20"/>
  <c r="I272" i="4" s="1"/>
  <c r="J272" i="4" s="1"/>
  <c r="B272" i="20"/>
  <c r="E272" i="4" s="1"/>
  <c r="F272" i="4" s="1"/>
  <c r="W272" i="4" s="1"/>
  <c r="C272" i="20"/>
  <c r="K272" i="4" s="1"/>
  <c r="L272" i="4" s="1"/>
  <c r="D284" i="20"/>
  <c r="Q284" i="4" s="1"/>
  <c r="R284" i="4" s="1"/>
  <c r="H284" i="20"/>
  <c r="I284" i="4" s="1"/>
  <c r="J284" i="4" s="1"/>
  <c r="G284" i="4"/>
  <c r="H284" i="4" s="1"/>
  <c r="G284" i="20"/>
  <c r="S284" i="4" s="1"/>
  <c r="T284" i="4" s="1"/>
  <c r="I284" i="20"/>
  <c r="O284" i="4" s="1"/>
  <c r="P284" i="4" s="1"/>
  <c r="J284" i="20"/>
  <c r="U284" i="4" s="1"/>
  <c r="V284" i="4" s="1"/>
  <c r="C284" i="20"/>
  <c r="K284" i="4" s="1"/>
  <c r="L284" i="4" s="1"/>
  <c r="F284" i="20"/>
  <c r="M284" i="4" s="1"/>
  <c r="N284" i="4" s="1"/>
  <c r="B284" i="20"/>
  <c r="E284" i="4" s="1"/>
  <c r="F284" i="4" s="1"/>
  <c r="I292" i="20"/>
  <c r="O292" i="4" s="1"/>
  <c r="P292" i="4" s="1"/>
  <c r="G292" i="20"/>
  <c r="S292" i="4" s="1"/>
  <c r="T292" i="4" s="1"/>
  <c r="F292" i="20"/>
  <c r="M292" i="4" s="1"/>
  <c r="N292" i="4" s="1"/>
  <c r="H292" i="20"/>
  <c r="I292" i="4" s="1"/>
  <c r="J292" i="4" s="1"/>
  <c r="B292" i="20"/>
  <c r="E292" i="4" s="1"/>
  <c r="F292" i="4" s="1"/>
  <c r="C292" i="20"/>
  <c r="K292" i="4" s="1"/>
  <c r="L292" i="4" s="1"/>
  <c r="G292" i="4"/>
  <c r="H292" i="4" s="1"/>
  <c r="D292" i="20"/>
  <c r="Q292" i="4" s="1"/>
  <c r="R292" i="4" s="1"/>
  <c r="J292" i="20"/>
  <c r="U292" i="4" s="1"/>
  <c r="V292" i="4" s="1"/>
  <c r="C304" i="20"/>
  <c r="K304" i="4" s="1"/>
  <c r="L304" i="4" s="1"/>
  <c r="F304" i="20"/>
  <c r="M304" i="4" s="1"/>
  <c r="N304" i="4" s="1"/>
  <c r="D304" i="20"/>
  <c r="Q304" i="4" s="1"/>
  <c r="R304" i="4" s="1"/>
  <c r="G304" i="4"/>
  <c r="H304" i="4" s="1"/>
  <c r="G304" i="20"/>
  <c r="S304" i="4" s="1"/>
  <c r="T304" i="4" s="1"/>
  <c r="H304" i="20"/>
  <c r="I304" i="4" s="1"/>
  <c r="J304" i="4" s="1"/>
  <c r="I304" i="20"/>
  <c r="O304" i="4" s="1"/>
  <c r="P304" i="4" s="1"/>
  <c r="B304" i="20"/>
  <c r="E304" i="4" s="1"/>
  <c r="F304" i="4" s="1"/>
  <c r="W304" i="4" s="1"/>
  <c r="J304" i="20"/>
  <c r="U304" i="4" s="1"/>
  <c r="V304" i="4" s="1"/>
  <c r="D316" i="20"/>
  <c r="Q316" i="4" s="1"/>
  <c r="R316" i="4" s="1"/>
  <c r="J316" i="20"/>
  <c r="U316" i="4" s="1"/>
  <c r="V316" i="4" s="1"/>
  <c r="C316" i="20"/>
  <c r="K316" i="4" s="1"/>
  <c r="L316" i="4" s="1"/>
  <c r="G316" i="4"/>
  <c r="H316" i="4" s="1"/>
  <c r="G316" i="20"/>
  <c r="S316" i="4" s="1"/>
  <c r="T316" i="4" s="1"/>
  <c r="H316" i="20"/>
  <c r="I316" i="4" s="1"/>
  <c r="J316" i="4" s="1"/>
  <c r="I316" i="20"/>
  <c r="O316" i="4" s="1"/>
  <c r="P316" i="4" s="1"/>
  <c r="F316" i="20"/>
  <c r="M316" i="4" s="1"/>
  <c r="N316" i="4" s="1"/>
  <c r="B316" i="20"/>
  <c r="E316" i="4" s="1"/>
  <c r="F316" i="4" s="1"/>
  <c r="H328" i="20"/>
  <c r="I328" i="4" s="1"/>
  <c r="J328" i="4" s="1"/>
  <c r="G328" i="4"/>
  <c r="H328" i="4" s="1"/>
  <c r="C328" i="20"/>
  <c r="K328" i="4" s="1"/>
  <c r="L328" i="4" s="1"/>
  <c r="B328" i="20"/>
  <c r="E328" i="4" s="1"/>
  <c r="F328" i="4" s="1"/>
  <c r="W328" i="4" s="1"/>
  <c r="G328" i="20"/>
  <c r="S328" i="4" s="1"/>
  <c r="T328" i="4" s="1"/>
  <c r="J328" i="20"/>
  <c r="U328" i="4" s="1"/>
  <c r="V328" i="4" s="1"/>
  <c r="D328" i="20"/>
  <c r="Q328" i="4" s="1"/>
  <c r="R328" i="4" s="1"/>
  <c r="I328" i="20"/>
  <c r="O328" i="4" s="1"/>
  <c r="P328" i="4" s="1"/>
  <c r="F328" i="20"/>
  <c r="M328" i="4" s="1"/>
  <c r="N328" i="4" s="1"/>
  <c r="D336" i="20"/>
  <c r="Q336" i="4" s="1"/>
  <c r="R336" i="4" s="1"/>
  <c r="G336" i="4"/>
  <c r="H336" i="4" s="1"/>
  <c r="G336" i="20"/>
  <c r="S336" i="4" s="1"/>
  <c r="T336" i="4" s="1"/>
  <c r="H336" i="20"/>
  <c r="I336" i="4" s="1"/>
  <c r="J336" i="4" s="1"/>
  <c r="I336" i="20"/>
  <c r="O336" i="4" s="1"/>
  <c r="P336" i="4" s="1"/>
  <c r="F336" i="20"/>
  <c r="M336" i="4" s="1"/>
  <c r="N336" i="4" s="1"/>
  <c r="B336" i="20"/>
  <c r="E336" i="4" s="1"/>
  <c r="F336" i="4" s="1"/>
  <c r="C336" i="20"/>
  <c r="K336" i="4" s="1"/>
  <c r="L336" i="4" s="1"/>
  <c r="J336" i="20"/>
  <c r="U336" i="4" s="1"/>
  <c r="V336" i="4" s="1"/>
  <c r="D348" i="20"/>
  <c r="Q348" i="4" s="1"/>
  <c r="R348" i="4" s="1"/>
  <c r="G348" i="4"/>
  <c r="H348" i="4" s="1"/>
  <c r="G348" i="20"/>
  <c r="S348" i="4" s="1"/>
  <c r="T348" i="4" s="1"/>
  <c r="J348" i="20"/>
  <c r="U348" i="4" s="1"/>
  <c r="V348" i="4" s="1"/>
  <c r="H348" i="20"/>
  <c r="I348" i="4" s="1"/>
  <c r="J348" i="4" s="1"/>
  <c r="I348" i="20"/>
  <c r="O348" i="4" s="1"/>
  <c r="P348" i="4" s="1"/>
  <c r="F348" i="20"/>
  <c r="M348" i="4" s="1"/>
  <c r="N348" i="4" s="1"/>
  <c r="C348" i="20"/>
  <c r="K348" i="4" s="1"/>
  <c r="L348" i="4" s="1"/>
  <c r="B348" i="20"/>
  <c r="E348" i="4" s="1"/>
  <c r="F348" i="4" s="1"/>
  <c r="I356" i="20"/>
  <c r="O356" i="4" s="1"/>
  <c r="P356" i="4" s="1"/>
  <c r="G356" i="20"/>
  <c r="S356" i="4" s="1"/>
  <c r="T356" i="4" s="1"/>
  <c r="C356" i="20"/>
  <c r="K356" i="4" s="1"/>
  <c r="L356" i="4" s="1"/>
  <c r="F356" i="20"/>
  <c r="M356" i="4" s="1"/>
  <c r="N356" i="4" s="1"/>
  <c r="D356" i="20"/>
  <c r="Q356" i="4" s="1"/>
  <c r="R356" i="4" s="1"/>
  <c r="G356" i="4"/>
  <c r="H356" i="4" s="1"/>
  <c r="B356" i="20"/>
  <c r="E356" i="4" s="1"/>
  <c r="F356" i="4" s="1"/>
  <c r="H356" i="20"/>
  <c r="I356" i="4" s="1"/>
  <c r="J356" i="4" s="1"/>
  <c r="J356" i="20"/>
  <c r="U356" i="4" s="1"/>
  <c r="V356" i="4" s="1"/>
  <c r="D364" i="20"/>
  <c r="Q364" i="4" s="1"/>
  <c r="R364" i="4" s="1"/>
  <c r="H364" i="20"/>
  <c r="I364" i="4" s="1"/>
  <c r="J364" i="4" s="1"/>
  <c r="I364" i="20"/>
  <c r="O364" i="4" s="1"/>
  <c r="P364" i="4" s="1"/>
  <c r="C364" i="20"/>
  <c r="K364" i="4" s="1"/>
  <c r="L364" i="4" s="1"/>
  <c r="J364" i="20"/>
  <c r="U364" i="4" s="1"/>
  <c r="V364" i="4" s="1"/>
  <c r="F364" i="20"/>
  <c r="M364" i="4" s="1"/>
  <c r="N364" i="4" s="1"/>
  <c r="G364" i="4"/>
  <c r="H364" i="4" s="1"/>
  <c r="G364" i="20"/>
  <c r="S364" i="4" s="1"/>
  <c r="T364" i="4" s="1"/>
  <c r="B364" i="20"/>
  <c r="E364" i="4" s="1"/>
  <c r="F364" i="4" s="1"/>
  <c r="H376" i="20"/>
  <c r="I376" i="4" s="1"/>
  <c r="J376" i="4" s="1"/>
  <c r="G376" i="4"/>
  <c r="H376" i="4" s="1"/>
  <c r="C376" i="20"/>
  <c r="K376" i="4" s="1"/>
  <c r="L376" i="4" s="1"/>
  <c r="D376" i="20"/>
  <c r="Q376" i="4" s="1"/>
  <c r="R376" i="4" s="1"/>
  <c r="I376" i="20"/>
  <c r="O376" i="4" s="1"/>
  <c r="P376" i="4" s="1"/>
  <c r="B376" i="20"/>
  <c r="E376" i="4" s="1"/>
  <c r="F376" i="4" s="1"/>
  <c r="J376" i="20"/>
  <c r="U376" i="4" s="1"/>
  <c r="V376" i="4" s="1"/>
  <c r="G376" i="20"/>
  <c r="S376" i="4" s="1"/>
  <c r="T376" i="4" s="1"/>
  <c r="F376" i="20"/>
  <c r="M376" i="4" s="1"/>
  <c r="N376" i="4" s="1"/>
  <c r="C384" i="20"/>
  <c r="K384" i="4" s="1"/>
  <c r="L384" i="4" s="1"/>
  <c r="H384" i="20"/>
  <c r="I384" i="4" s="1"/>
  <c r="J384" i="4" s="1"/>
  <c r="G384" i="20"/>
  <c r="S384" i="4" s="1"/>
  <c r="T384" i="4" s="1"/>
  <c r="J384" i="20"/>
  <c r="U384" i="4" s="1"/>
  <c r="V384" i="4" s="1"/>
  <c r="D384" i="20"/>
  <c r="Q384" i="4" s="1"/>
  <c r="R384" i="4" s="1"/>
  <c r="B384" i="20"/>
  <c r="E384" i="4" s="1"/>
  <c r="F384" i="4" s="1"/>
  <c r="W384" i="4" s="1"/>
  <c r="G384" i="4"/>
  <c r="H384" i="4" s="1"/>
  <c r="F384" i="20"/>
  <c r="M384" i="4" s="1"/>
  <c r="N384" i="4" s="1"/>
  <c r="I384" i="20"/>
  <c r="O384" i="4" s="1"/>
  <c r="P384" i="4" s="1"/>
  <c r="D392" i="20"/>
  <c r="Q392" i="4" s="1"/>
  <c r="R392" i="4" s="1"/>
  <c r="C392" i="20"/>
  <c r="K392" i="4" s="1"/>
  <c r="L392" i="4" s="1"/>
  <c r="B392" i="20"/>
  <c r="E392" i="4" s="1"/>
  <c r="F392" i="4" s="1"/>
  <c r="F392" i="20"/>
  <c r="M392" i="4" s="1"/>
  <c r="N392" i="4" s="1"/>
  <c r="G392" i="20"/>
  <c r="S392" i="4" s="1"/>
  <c r="T392" i="4" s="1"/>
  <c r="J392" i="20"/>
  <c r="U392" i="4" s="1"/>
  <c r="V392" i="4" s="1"/>
  <c r="G392" i="4"/>
  <c r="H392" i="4" s="1"/>
  <c r="H392" i="20"/>
  <c r="I392" i="4" s="1"/>
  <c r="J392" i="4" s="1"/>
  <c r="I392" i="20"/>
  <c r="O392" i="4" s="1"/>
  <c r="P392" i="4" s="1"/>
  <c r="C400" i="20"/>
  <c r="K400" i="4" s="1"/>
  <c r="L400" i="4" s="1"/>
  <c r="G400" i="20"/>
  <c r="S400" i="4" s="1"/>
  <c r="T400" i="4" s="1"/>
  <c r="H400" i="20"/>
  <c r="I400" i="4" s="1"/>
  <c r="J400" i="4" s="1"/>
  <c r="D400" i="20"/>
  <c r="Q400" i="4" s="1"/>
  <c r="R400" i="4" s="1"/>
  <c r="J400" i="20"/>
  <c r="U400" i="4" s="1"/>
  <c r="V400" i="4" s="1"/>
  <c r="B400" i="20"/>
  <c r="E400" i="4" s="1"/>
  <c r="F400" i="4" s="1"/>
  <c r="I400" i="20"/>
  <c r="O400" i="4" s="1"/>
  <c r="P400" i="4" s="1"/>
  <c r="G400" i="4"/>
  <c r="H400" i="4" s="1"/>
  <c r="F400" i="20"/>
  <c r="M400" i="4" s="1"/>
  <c r="N400" i="4" s="1"/>
  <c r="C408" i="20"/>
  <c r="K408" i="4" s="1"/>
  <c r="L408" i="4" s="1"/>
  <c r="D408" i="20"/>
  <c r="Q408" i="4" s="1"/>
  <c r="R408" i="4" s="1"/>
  <c r="G408" i="20"/>
  <c r="S408" i="4" s="1"/>
  <c r="T408" i="4" s="1"/>
  <c r="B408" i="20"/>
  <c r="E408" i="4" s="1"/>
  <c r="F408" i="4" s="1"/>
  <c r="H408" i="20"/>
  <c r="I408" i="4" s="1"/>
  <c r="J408" i="4" s="1"/>
  <c r="F408" i="20"/>
  <c r="M408" i="4" s="1"/>
  <c r="N408" i="4" s="1"/>
  <c r="J408" i="20"/>
  <c r="U408" i="4" s="1"/>
  <c r="V408" i="4" s="1"/>
  <c r="I408" i="20"/>
  <c r="O408" i="4" s="1"/>
  <c r="P408" i="4" s="1"/>
  <c r="G408" i="4"/>
  <c r="H408" i="4" s="1"/>
  <c r="G412" i="20"/>
  <c r="S412" i="4" s="1"/>
  <c r="T412" i="4" s="1"/>
  <c r="C412" i="20"/>
  <c r="K412" i="4" s="1"/>
  <c r="L412" i="4" s="1"/>
  <c r="D412" i="20"/>
  <c r="Q412" i="4" s="1"/>
  <c r="R412" i="4" s="1"/>
  <c r="B412" i="20"/>
  <c r="E412" i="4" s="1"/>
  <c r="F412" i="4" s="1"/>
  <c r="H412" i="20"/>
  <c r="I412" i="4" s="1"/>
  <c r="J412" i="4" s="1"/>
  <c r="F412" i="20"/>
  <c r="M412" i="4" s="1"/>
  <c r="N412" i="4" s="1"/>
  <c r="I412" i="20"/>
  <c r="O412" i="4" s="1"/>
  <c r="P412" i="4" s="1"/>
  <c r="J412" i="20"/>
  <c r="U412" i="4" s="1"/>
  <c r="V412" i="4" s="1"/>
  <c r="G412" i="4"/>
  <c r="H412" i="4" s="1"/>
  <c r="C416" i="20"/>
  <c r="K416" i="4" s="1"/>
  <c r="L416" i="4" s="1"/>
  <c r="H416" i="20"/>
  <c r="I416" i="4" s="1"/>
  <c r="J416" i="4" s="1"/>
  <c r="G416" i="20"/>
  <c r="S416" i="4" s="1"/>
  <c r="T416" i="4" s="1"/>
  <c r="J416" i="20"/>
  <c r="U416" i="4" s="1"/>
  <c r="V416" i="4" s="1"/>
  <c r="G416" i="4"/>
  <c r="H416" i="4" s="1"/>
  <c r="D416" i="20"/>
  <c r="Q416" i="4" s="1"/>
  <c r="R416" i="4" s="1"/>
  <c r="B416" i="20"/>
  <c r="E416" i="4" s="1"/>
  <c r="F416" i="4" s="1"/>
  <c r="F416" i="20"/>
  <c r="M416" i="4" s="1"/>
  <c r="N416" i="4" s="1"/>
  <c r="I416" i="20"/>
  <c r="O416" i="4" s="1"/>
  <c r="P416" i="4" s="1"/>
  <c r="C424" i="20"/>
  <c r="K424" i="4" s="1"/>
  <c r="L424" i="4" s="1"/>
  <c r="G424" i="20"/>
  <c r="S424" i="4" s="1"/>
  <c r="T424" i="4" s="1"/>
  <c r="D424" i="20"/>
  <c r="Q424" i="4" s="1"/>
  <c r="R424" i="4" s="1"/>
  <c r="B424" i="20"/>
  <c r="E424" i="4" s="1"/>
  <c r="F424" i="4" s="1"/>
  <c r="F424" i="20"/>
  <c r="M424" i="4" s="1"/>
  <c r="N424" i="4" s="1"/>
  <c r="J424" i="20"/>
  <c r="U424" i="4" s="1"/>
  <c r="V424" i="4" s="1"/>
  <c r="I424" i="20"/>
  <c r="O424" i="4" s="1"/>
  <c r="P424" i="4" s="1"/>
  <c r="G424" i="4"/>
  <c r="H424" i="4" s="1"/>
  <c r="H424" i="20"/>
  <c r="I424" i="4" s="1"/>
  <c r="J424" i="4" s="1"/>
  <c r="G428" i="20"/>
  <c r="S428" i="4" s="1"/>
  <c r="T428" i="4" s="1"/>
  <c r="H428" i="20"/>
  <c r="I428" i="4" s="1"/>
  <c r="J428" i="4" s="1"/>
  <c r="C428" i="20"/>
  <c r="K428" i="4" s="1"/>
  <c r="L428" i="4" s="1"/>
  <c r="B428" i="20"/>
  <c r="E428" i="4" s="1"/>
  <c r="F428" i="4" s="1"/>
  <c r="F428" i="20"/>
  <c r="M428" i="4" s="1"/>
  <c r="N428" i="4" s="1"/>
  <c r="D428" i="20"/>
  <c r="Q428" i="4" s="1"/>
  <c r="R428" i="4" s="1"/>
  <c r="I428" i="20"/>
  <c r="O428" i="4" s="1"/>
  <c r="P428" i="4" s="1"/>
  <c r="J428" i="20"/>
  <c r="U428" i="4" s="1"/>
  <c r="V428" i="4" s="1"/>
  <c r="G428" i="4"/>
  <c r="H428" i="4" s="1"/>
  <c r="C432" i="20"/>
  <c r="K432" i="4" s="1"/>
  <c r="L432" i="4" s="1"/>
  <c r="H432" i="20"/>
  <c r="I432" i="4" s="1"/>
  <c r="J432" i="4" s="1"/>
  <c r="G432" i="20"/>
  <c r="S432" i="4" s="1"/>
  <c r="T432" i="4" s="1"/>
  <c r="D432" i="20"/>
  <c r="Q432" i="4" s="1"/>
  <c r="R432" i="4" s="1"/>
  <c r="J432" i="20"/>
  <c r="U432" i="4" s="1"/>
  <c r="V432" i="4" s="1"/>
  <c r="I432" i="20"/>
  <c r="O432" i="4" s="1"/>
  <c r="P432" i="4" s="1"/>
  <c r="G432" i="4"/>
  <c r="H432" i="4" s="1"/>
  <c r="B432" i="20"/>
  <c r="E432" i="4" s="1"/>
  <c r="F432" i="4" s="1"/>
  <c r="W432" i="4" s="1"/>
  <c r="F432" i="20"/>
  <c r="M432" i="4" s="1"/>
  <c r="N432" i="4" s="1"/>
  <c r="C436" i="20"/>
  <c r="K436" i="4" s="1"/>
  <c r="L436" i="4" s="1"/>
  <c r="D436" i="20"/>
  <c r="Q436" i="4" s="1"/>
  <c r="R436" i="4" s="1"/>
  <c r="G436" i="20"/>
  <c r="S436" i="4" s="1"/>
  <c r="T436" i="4" s="1"/>
  <c r="H436" i="20"/>
  <c r="I436" i="4" s="1"/>
  <c r="J436" i="4" s="1"/>
  <c r="F436" i="20"/>
  <c r="M436" i="4" s="1"/>
  <c r="N436" i="4" s="1"/>
  <c r="J436" i="20"/>
  <c r="U436" i="4" s="1"/>
  <c r="V436" i="4" s="1"/>
  <c r="G436" i="4"/>
  <c r="H436" i="4" s="1"/>
  <c r="I436" i="20"/>
  <c r="O436" i="4" s="1"/>
  <c r="P436" i="4" s="1"/>
  <c r="B436" i="20"/>
  <c r="E436" i="4" s="1"/>
  <c r="F436" i="4" s="1"/>
  <c r="W436" i="4" s="1"/>
  <c r="G440" i="20"/>
  <c r="S440" i="4" s="1"/>
  <c r="T440" i="4" s="1"/>
  <c r="D440" i="20"/>
  <c r="Q440" i="4" s="1"/>
  <c r="R440" i="4" s="1"/>
  <c r="B440" i="20"/>
  <c r="E440" i="4" s="1"/>
  <c r="F440" i="4" s="1"/>
  <c r="H440" i="20"/>
  <c r="I440" i="4" s="1"/>
  <c r="J440" i="4" s="1"/>
  <c r="F440" i="20"/>
  <c r="M440" i="4" s="1"/>
  <c r="N440" i="4" s="1"/>
  <c r="C440" i="20"/>
  <c r="K440" i="4" s="1"/>
  <c r="L440" i="4" s="1"/>
  <c r="J440" i="20"/>
  <c r="U440" i="4" s="1"/>
  <c r="V440" i="4" s="1"/>
  <c r="G440" i="4"/>
  <c r="H440" i="4" s="1"/>
  <c r="I440" i="20"/>
  <c r="O440" i="4" s="1"/>
  <c r="P440" i="4" s="1"/>
  <c r="G444" i="20"/>
  <c r="S444" i="4" s="1"/>
  <c r="T444" i="4" s="1"/>
  <c r="C444" i="20"/>
  <c r="K444" i="4" s="1"/>
  <c r="L444" i="4" s="1"/>
  <c r="I444" i="20"/>
  <c r="O444" i="4" s="1"/>
  <c r="P444" i="4" s="1"/>
  <c r="D444" i="20"/>
  <c r="Q444" i="4" s="1"/>
  <c r="R444" i="4" s="1"/>
  <c r="B444" i="20"/>
  <c r="E444" i="4" s="1"/>
  <c r="F444" i="4" s="1"/>
  <c r="H444" i="20"/>
  <c r="I444" i="4" s="1"/>
  <c r="J444" i="4" s="1"/>
  <c r="F444" i="20"/>
  <c r="M444" i="4" s="1"/>
  <c r="N444" i="4" s="1"/>
  <c r="G444" i="4"/>
  <c r="H444" i="4" s="1"/>
  <c r="J444" i="20"/>
  <c r="U444" i="4" s="1"/>
  <c r="V444" i="4" s="1"/>
  <c r="C448" i="20"/>
  <c r="K448" i="4" s="1"/>
  <c r="L448" i="4" s="1"/>
  <c r="H448" i="20"/>
  <c r="I448" i="4" s="1"/>
  <c r="J448" i="4" s="1"/>
  <c r="G448" i="20"/>
  <c r="S448" i="4" s="1"/>
  <c r="T448" i="4" s="1"/>
  <c r="J448" i="20"/>
  <c r="U448" i="4" s="1"/>
  <c r="V448" i="4" s="1"/>
  <c r="D448" i="20"/>
  <c r="Q448" i="4" s="1"/>
  <c r="R448" i="4" s="1"/>
  <c r="B448" i="20"/>
  <c r="E448" i="4" s="1"/>
  <c r="F448" i="4" s="1"/>
  <c r="W448" i="4" s="1"/>
  <c r="G448" i="4"/>
  <c r="H448" i="4" s="1"/>
  <c r="I448" i="20"/>
  <c r="O448" i="4" s="1"/>
  <c r="P448" i="4" s="1"/>
  <c r="F448" i="20"/>
  <c r="M448" i="4" s="1"/>
  <c r="N448" i="4" s="1"/>
  <c r="G452" i="20"/>
  <c r="S452" i="4" s="1"/>
  <c r="T452" i="4" s="1"/>
  <c r="D452" i="20"/>
  <c r="Q452" i="4" s="1"/>
  <c r="R452" i="4" s="1"/>
  <c r="H452" i="20"/>
  <c r="I452" i="4" s="1"/>
  <c r="J452" i="4" s="1"/>
  <c r="F452" i="20"/>
  <c r="M452" i="4" s="1"/>
  <c r="N452" i="4" s="1"/>
  <c r="J452" i="20"/>
  <c r="U452" i="4" s="1"/>
  <c r="V452" i="4" s="1"/>
  <c r="C452" i="20"/>
  <c r="K452" i="4" s="1"/>
  <c r="L452" i="4" s="1"/>
  <c r="G452" i="4"/>
  <c r="H452" i="4" s="1"/>
  <c r="I452" i="20"/>
  <c r="O452" i="4" s="1"/>
  <c r="P452" i="4" s="1"/>
  <c r="B452" i="20"/>
  <c r="E452" i="4" s="1"/>
  <c r="F452" i="4" s="1"/>
  <c r="W452" i="4" s="1"/>
  <c r="D456" i="20"/>
  <c r="Q456" i="4" s="1"/>
  <c r="R456" i="4" s="1"/>
  <c r="B456" i="20"/>
  <c r="E456" i="4" s="1"/>
  <c r="F456" i="4" s="1"/>
  <c r="C456" i="20"/>
  <c r="K456" i="4" s="1"/>
  <c r="L456" i="4" s="1"/>
  <c r="H456" i="20"/>
  <c r="I456" i="4" s="1"/>
  <c r="J456" i="4" s="1"/>
  <c r="F456" i="20"/>
  <c r="M456" i="4" s="1"/>
  <c r="N456" i="4" s="1"/>
  <c r="G456" i="20"/>
  <c r="S456" i="4" s="1"/>
  <c r="T456" i="4" s="1"/>
  <c r="J456" i="20"/>
  <c r="U456" i="4" s="1"/>
  <c r="V456" i="4" s="1"/>
  <c r="G456" i="4"/>
  <c r="H456" i="4" s="1"/>
  <c r="I456" i="20"/>
  <c r="O456" i="4" s="1"/>
  <c r="P456" i="4" s="1"/>
  <c r="G460" i="20"/>
  <c r="S460" i="4" s="1"/>
  <c r="T460" i="4" s="1"/>
  <c r="C460" i="20"/>
  <c r="K460" i="4" s="1"/>
  <c r="L460" i="4" s="1"/>
  <c r="D460" i="20"/>
  <c r="Q460" i="4" s="1"/>
  <c r="R460" i="4" s="1"/>
  <c r="B460" i="20"/>
  <c r="E460" i="4" s="1"/>
  <c r="F460" i="4" s="1"/>
  <c r="I460" i="20"/>
  <c r="O460" i="4" s="1"/>
  <c r="P460" i="4" s="1"/>
  <c r="H460" i="20"/>
  <c r="I460" i="4" s="1"/>
  <c r="J460" i="4" s="1"/>
  <c r="F460" i="20"/>
  <c r="M460" i="4" s="1"/>
  <c r="N460" i="4" s="1"/>
  <c r="J460" i="20"/>
  <c r="U460" i="4" s="1"/>
  <c r="V460" i="4" s="1"/>
  <c r="G460" i="4"/>
  <c r="H460" i="4" s="1"/>
  <c r="C464" i="20"/>
  <c r="K464" i="4" s="1"/>
  <c r="L464" i="4" s="1"/>
  <c r="G464" i="20"/>
  <c r="S464" i="4" s="1"/>
  <c r="T464" i="4" s="1"/>
  <c r="J464" i="20"/>
  <c r="U464" i="4" s="1"/>
  <c r="V464" i="4" s="1"/>
  <c r="D464" i="20"/>
  <c r="Q464" i="4" s="1"/>
  <c r="R464" i="4" s="1"/>
  <c r="B464" i="20"/>
  <c r="E464" i="4" s="1"/>
  <c r="F464" i="4" s="1"/>
  <c r="I464" i="20"/>
  <c r="O464" i="4" s="1"/>
  <c r="P464" i="4" s="1"/>
  <c r="H464" i="20"/>
  <c r="I464" i="4" s="1"/>
  <c r="J464" i="4" s="1"/>
  <c r="G464" i="4"/>
  <c r="H464" i="4" s="1"/>
  <c r="F464" i="20"/>
  <c r="M464" i="4" s="1"/>
  <c r="N464" i="4" s="1"/>
  <c r="G468" i="20"/>
  <c r="S468" i="4" s="1"/>
  <c r="T468" i="4" s="1"/>
  <c r="H468" i="20"/>
  <c r="I468" i="4" s="1"/>
  <c r="J468" i="4" s="1"/>
  <c r="F468" i="20"/>
  <c r="M468" i="4" s="1"/>
  <c r="N468" i="4" s="1"/>
  <c r="G468" i="4"/>
  <c r="H468" i="4" s="1"/>
  <c r="J468" i="20"/>
  <c r="U468" i="4" s="1"/>
  <c r="V468" i="4" s="1"/>
  <c r="C468" i="20"/>
  <c r="K468" i="4" s="1"/>
  <c r="L468" i="4" s="1"/>
  <c r="B468" i="20"/>
  <c r="E468" i="4" s="1"/>
  <c r="F468" i="4" s="1"/>
  <c r="I468" i="20"/>
  <c r="O468" i="4" s="1"/>
  <c r="P468" i="4" s="1"/>
  <c r="D468" i="20"/>
  <c r="Q468" i="4" s="1"/>
  <c r="R468" i="4" s="1"/>
  <c r="C472" i="20"/>
  <c r="K472" i="4" s="1"/>
  <c r="L472" i="4" s="1"/>
  <c r="D472" i="20"/>
  <c r="Q472" i="4" s="1"/>
  <c r="R472" i="4" s="1"/>
  <c r="B472" i="20"/>
  <c r="E472" i="4" s="1"/>
  <c r="F472" i="4" s="1"/>
  <c r="H472" i="20"/>
  <c r="I472" i="4" s="1"/>
  <c r="J472" i="4" s="1"/>
  <c r="F472" i="20"/>
  <c r="M472" i="4" s="1"/>
  <c r="N472" i="4" s="1"/>
  <c r="J472" i="20"/>
  <c r="U472" i="4" s="1"/>
  <c r="V472" i="4" s="1"/>
  <c r="I472" i="20"/>
  <c r="O472" i="4" s="1"/>
  <c r="P472" i="4" s="1"/>
  <c r="G472" i="20"/>
  <c r="S472" i="4" s="1"/>
  <c r="T472" i="4" s="1"/>
  <c r="G472" i="4"/>
  <c r="H472" i="4" s="1"/>
  <c r="G476" i="20"/>
  <c r="S476" i="4" s="1"/>
  <c r="T476" i="4" s="1"/>
  <c r="C476" i="20"/>
  <c r="K476" i="4" s="1"/>
  <c r="L476" i="4" s="1"/>
  <c r="D476" i="20"/>
  <c r="Q476" i="4" s="1"/>
  <c r="R476" i="4" s="1"/>
  <c r="B476" i="20"/>
  <c r="E476" i="4" s="1"/>
  <c r="F476" i="4" s="1"/>
  <c r="H476" i="20"/>
  <c r="I476" i="4" s="1"/>
  <c r="J476" i="4" s="1"/>
  <c r="F476" i="20"/>
  <c r="M476" i="4" s="1"/>
  <c r="N476" i="4" s="1"/>
  <c r="I476" i="20"/>
  <c r="O476" i="4" s="1"/>
  <c r="P476" i="4" s="1"/>
  <c r="J476" i="20"/>
  <c r="U476" i="4" s="1"/>
  <c r="V476" i="4" s="1"/>
  <c r="G476" i="4"/>
  <c r="H476" i="4" s="1"/>
  <c r="C480" i="20"/>
  <c r="K480" i="4" s="1"/>
  <c r="L480" i="4" s="1"/>
  <c r="J480" i="20"/>
  <c r="U480" i="4" s="1"/>
  <c r="V480" i="4" s="1"/>
  <c r="G480" i="4"/>
  <c r="H480" i="4" s="1"/>
  <c r="G480" i="20"/>
  <c r="S480" i="4" s="1"/>
  <c r="T480" i="4" s="1"/>
  <c r="D480" i="20"/>
  <c r="Q480" i="4" s="1"/>
  <c r="R480" i="4" s="1"/>
  <c r="B480" i="20"/>
  <c r="E480" i="4" s="1"/>
  <c r="F480" i="4" s="1"/>
  <c r="I480" i="20"/>
  <c r="O480" i="4" s="1"/>
  <c r="P480" i="4" s="1"/>
  <c r="H480" i="20"/>
  <c r="I480" i="4" s="1"/>
  <c r="J480" i="4" s="1"/>
  <c r="F480" i="20"/>
  <c r="M480" i="4" s="1"/>
  <c r="N480" i="4" s="1"/>
  <c r="C484" i="20"/>
  <c r="K484" i="4" s="1"/>
  <c r="L484" i="4" s="1"/>
  <c r="H484" i="20"/>
  <c r="I484" i="4" s="1"/>
  <c r="J484" i="4" s="1"/>
  <c r="F484" i="20"/>
  <c r="M484" i="4" s="1"/>
  <c r="N484" i="4" s="1"/>
  <c r="G484" i="20"/>
  <c r="S484" i="4" s="1"/>
  <c r="T484" i="4" s="1"/>
  <c r="J484" i="20"/>
  <c r="U484" i="4" s="1"/>
  <c r="V484" i="4" s="1"/>
  <c r="D484" i="20"/>
  <c r="Q484" i="4" s="1"/>
  <c r="R484" i="4" s="1"/>
  <c r="B484" i="20"/>
  <c r="E484" i="4" s="1"/>
  <c r="F484" i="4" s="1"/>
  <c r="G484" i="4"/>
  <c r="H484" i="4" s="1"/>
  <c r="I484" i="20"/>
  <c r="O484" i="4" s="1"/>
  <c r="P484" i="4" s="1"/>
  <c r="C488" i="20"/>
  <c r="K488" i="4" s="1"/>
  <c r="L488" i="4" s="1"/>
  <c r="G488" i="20"/>
  <c r="S488" i="4" s="1"/>
  <c r="T488" i="4" s="1"/>
  <c r="D488" i="20"/>
  <c r="Q488" i="4" s="1"/>
  <c r="R488" i="4" s="1"/>
  <c r="B488" i="20"/>
  <c r="E488" i="4" s="1"/>
  <c r="F488" i="4" s="1"/>
  <c r="W488" i="4" s="1"/>
  <c r="H488" i="20"/>
  <c r="I488" i="4" s="1"/>
  <c r="J488" i="4" s="1"/>
  <c r="F488" i="20"/>
  <c r="M488" i="4" s="1"/>
  <c r="N488" i="4" s="1"/>
  <c r="J488" i="20"/>
  <c r="U488" i="4" s="1"/>
  <c r="V488" i="4" s="1"/>
  <c r="I488" i="20"/>
  <c r="O488" i="4" s="1"/>
  <c r="P488" i="4" s="1"/>
  <c r="G488" i="4"/>
  <c r="H488" i="4" s="1"/>
  <c r="G492" i="20"/>
  <c r="S492" i="4" s="1"/>
  <c r="T492" i="4" s="1"/>
  <c r="C492" i="20"/>
  <c r="K492" i="4" s="1"/>
  <c r="L492" i="4" s="1"/>
  <c r="D492" i="20"/>
  <c r="Q492" i="4" s="1"/>
  <c r="R492" i="4" s="1"/>
  <c r="B492" i="20"/>
  <c r="E492" i="4" s="1"/>
  <c r="F492" i="4" s="1"/>
  <c r="H492" i="20"/>
  <c r="I492" i="4" s="1"/>
  <c r="J492" i="4" s="1"/>
  <c r="F492" i="20"/>
  <c r="M492" i="4" s="1"/>
  <c r="N492" i="4" s="1"/>
  <c r="I492" i="20"/>
  <c r="O492" i="4" s="1"/>
  <c r="P492" i="4" s="1"/>
  <c r="J492" i="20"/>
  <c r="U492" i="4" s="1"/>
  <c r="V492" i="4" s="1"/>
  <c r="G492" i="4"/>
  <c r="H492" i="4" s="1"/>
  <c r="C496" i="20"/>
  <c r="K496" i="4" s="1"/>
  <c r="L496" i="4" s="1"/>
  <c r="H496" i="20"/>
  <c r="I496" i="4" s="1"/>
  <c r="J496" i="4" s="1"/>
  <c r="G496" i="4"/>
  <c r="H496" i="4" s="1"/>
  <c r="D496" i="20"/>
  <c r="Q496" i="4" s="1"/>
  <c r="R496" i="4" s="1"/>
  <c r="B496" i="20"/>
  <c r="E496" i="4" s="1"/>
  <c r="F496" i="4" s="1"/>
  <c r="F496" i="20"/>
  <c r="M496" i="4" s="1"/>
  <c r="N496" i="4" s="1"/>
  <c r="I496" i="20"/>
  <c r="O496" i="4" s="1"/>
  <c r="P496" i="4" s="1"/>
  <c r="G496" i="20"/>
  <c r="S496" i="4" s="1"/>
  <c r="T496" i="4" s="1"/>
  <c r="J496" i="20"/>
  <c r="U496" i="4" s="1"/>
  <c r="V496" i="4" s="1"/>
  <c r="D500" i="20"/>
  <c r="Q500" i="4" s="1"/>
  <c r="R500" i="4" s="1"/>
  <c r="C500" i="20"/>
  <c r="K500" i="4" s="1"/>
  <c r="L500" i="4" s="1"/>
  <c r="G500" i="20"/>
  <c r="S500" i="4" s="1"/>
  <c r="T500" i="4" s="1"/>
  <c r="I500" i="20"/>
  <c r="O500" i="4" s="1"/>
  <c r="P500" i="4" s="1"/>
  <c r="B500" i="20"/>
  <c r="E500" i="4" s="1"/>
  <c r="F500" i="4" s="1"/>
  <c r="G500" i="4"/>
  <c r="H500" i="4" s="1"/>
  <c r="H500" i="20"/>
  <c r="I500" i="4" s="1"/>
  <c r="J500" i="4" s="1"/>
  <c r="F500" i="20"/>
  <c r="M500" i="4" s="1"/>
  <c r="N500" i="4" s="1"/>
  <c r="J500" i="20"/>
  <c r="U500" i="4" s="1"/>
  <c r="V500" i="4" s="1"/>
  <c r="C504" i="20"/>
  <c r="K504" i="4" s="1"/>
  <c r="L504" i="4" s="1"/>
  <c r="H504" i="20"/>
  <c r="I504" i="4" s="1"/>
  <c r="J504" i="4" s="1"/>
  <c r="J504" i="20"/>
  <c r="U504" i="4" s="1"/>
  <c r="V504" i="4" s="1"/>
  <c r="G504" i="4"/>
  <c r="H504" i="4" s="1"/>
  <c r="I504" i="20"/>
  <c r="O504" i="4" s="1"/>
  <c r="P504" i="4" s="1"/>
  <c r="G504" i="20"/>
  <c r="S504" i="4" s="1"/>
  <c r="T504" i="4" s="1"/>
  <c r="D504" i="20"/>
  <c r="Q504" i="4" s="1"/>
  <c r="R504" i="4" s="1"/>
  <c r="B504" i="20"/>
  <c r="E504" i="4" s="1"/>
  <c r="F504" i="4" s="1"/>
  <c r="F504" i="20"/>
  <c r="M504" i="4" s="1"/>
  <c r="N504" i="4" s="1"/>
  <c r="G508" i="20"/>
  <c r="S508" i="4" s="1"/>
  <c r="T508" i="4" s="1"/>
  <c r="D508" i="20"/>
  <c r="Q508" i="4" s="1"/>
  <c r="R508" i="4" s="1"/>
  <c r="C508" i="20"/>
  <c r="K508" i="4" s="1"/>
  <c r="L508" i="4" s="1"/>
  <c r="F508" i="20"/>
  <c r="M508" i="4" s="1"/>
  <c r="N508" i="4" s="1"/>
  <c r="J508" i="20"/>
  <c r="U508" i="4" s="1"/>
  <c r="V508" i="4" s="1"/>
  <c r="I508" i="20"/>
  <c r="O508" i="4" s="1"/>
  <c r="P508" i="4" s="1"/>
  <c r="G508" i="4"/>
  <c r="H508" i="4" s="1"/>
  <c r="H508" i="20"/>
  <c r="I508" i="4" s="1"/>
  <c r="J508" i="4" s="1"/>
  <c r="B508" i="20"/>
  <c r="E508" i="4" s="1"/>
  <c r="F508" i="4" s="1"/>
  <c r="C512" i="20"/>
  <c r="K512" i="4" s="1"/>
  <c r="L512" i="4" s="1"/>
  <c r="H512" i="20"/>
  <c r="I512" i="4" s="1"/>
  <c r="J512" i="4" s="1"/>
  <c r="G512" i="20"/>
  <c r="S512" i="4" s="1"/>
  <c r="T512" i="4" s="1"/>
  <c r="B512" i="20"/>
  <c r="E512" i="4" s="1"/>
  <c r="F512" i="4" s="1"/>
  <c r="G512" i="4"/>
  <c r="H512" i="4" s="1"/>
  <c r="F512" i="20"/>
  <c r="M512" i="4" s="1"/>
  <c r="N512" i="4" s="1"/>
  <c r="I512" i="20"/>
  <c r="O512" i="4" s="1"/>
  <c r="P512" i="4" s="1"/>
  <c r="J512" i="20"/>
  <c r="U512" i="4" s="1"/>
  <c r="V512" i="4" s="1"/>
  <c r="D512" i="20"/>
  <c r="Q512" i="4" s="1"/>
  <c r="R512" i="4" s="1"/>
  <c r="D516" i="20"/>
  <c r="Q516" i="4" s="1"/>
  <c r="R516" i="4" s="1"/>
  <c r="C516" i="20"/>
  <c r="K516" i="4" s="1"/>
  <c r="L516" i="4" s="1"/>
  <c r="G516" i="20"/>
  <c r="S516" i="4" s="1"/>
  <c r="T516" i="4" s="1"/>
  <c r="H516" i="20"/>
  <c r="I516" i="4" s="1"/>
  <c r="J516" i="4" s="1"/>
  <c r="B516" i="20"/>
  <c r="E516" i="4" s="1"/>
  <c r="F516" i="4" s="1"/>
  <c r="F516" i="20"/>
  <c r="M516" i="4" s="1"/>
  <c r="N516" i="4" s="1"/>
  <c r="G516" i="4"/>
  <c r="H516" i="4" s="1"/>
  <c r="I516" i="20"/>
  <c r="O516" i="4" s="1"/>
  <c r="P516" i="4" s="1"/>
  <c r="J516" i="20"/>
  <c r="U516" i="4" s="1"/>
  <c r="V516" i="4" s="1"/>
  <c r="C520" i="20"/>
  <c r="K520" i="4" s="1"/>
  <c r="L520" i="4" s="1"/>
  <c r="H520" i="20"/>
  <c r="I520" i="4" s="1"/>
  <c r="J520" i="4" s="1"/>
  <c r="D520" i="20"/>
  <c r="Q520" i="4" s="1"/>
  <c r="R520" i="4" s="1"/>
  <c r="J520" i="20"/>
  <c r="U520" i="4" s="1"/>
  <c r="V520" i="4" s="1"/>
  <c r="I520" i="20"/>
  <c r="O520" i="4" s="1"/>
  <c r="P520" i="4" s="1"/>
  <c r="G520" i="4"/>
  <c r="H520" i="4" s="1"/>
  <c r="B520" i="20"/>
  <c r="E520" i="4" s="1"/>
  <c r="F520" i="4" s="1"/>
  <c r="G520" i="20"/>
  <c r="S520" i="4" s="1"/>
  <c r="T520" i="4" s="1"/>
  <c r="F520" i="20"/>
  <c r="M520" i="4" s="1"/>
  <c r="N520" i="4" s="1"/>
  <c r="G524" i="20"/>
  <c r="S524" i="4" s="1"/>
  <c r="T524" i="4" s="1"/>
  <c r="D524" i="20"/>
  <c r="Q524" i="4" s="1"/>
  <c r="R524" i="4" s="1"/>
  <c r="F524" i="20"/>
  <c r="M524" i="4" s="1"/>
  <c r="N524" i="4" s="1"/>
  <c r="G524" i="4"/>
  <c r="H524" i="4" s="1"/>
  <c r="C524" i="20"/>
  <c r="K524" i="4" s="1"/>
  <c r="L524" i="4" s="1"/>
  <c r="H524" i="20"/>
  <c r="I524" i="4" s="1"/>
  <c r="J524" i="4" s="1"/>
  <c r="J524" i="20"/>
  <c r="U524" i="4" s="1"/>
  <c r="V524" i="4" s="1"/>
  <c r="I524" i="20"/>
  <c r="O524" i="4" s="1"/>
  <c r="P524" i="4" s="1"/>
  <c r="B524" i="20"/>
  <c r="E524" i="4" s="1"/>
  <c r="F524" i="4" s="1"/>
  <c r="C528" i="20"/>
  <c r="K528" i="4" s="1"/>
  <c r="L528" i="4" s="1"/>
  <c r="H528" i="20"/>
  <c r="I528" i="4" s="1"/>
  <c r="J528" i="4" s="1"/>
  <c r="G528" i="20"/>
  <c r="S528" i="4" s="1"/>
  <c r="T528" i="4" s="1"/>
  <c r="B528" i="20"/>
  <c r="E528" i="4" s="1"/>
  <c r="F528" i="4" s="1"/>
  <c r="D528" i="20"/>
  <c r="Q528" i="4" s="1"/>
  <c r="R528" i="4" s="1"/>
  <c r="F528" i="20"/>
  <c r="M528" i="4" s="1"/>
  <c r="N528" i="4" s="1"/>
  <c r="G528" i="4"/>
  <c r="H528" i="4" s="1"/>
  <c r="J528" i="20"/>
  <c r="U528" i="4" s="1"/>
  <c r="V528" i="4" s="1"/>
  <c r="I528" i="20"/>
  <c r="O528" i="4" s="1"/>
  <c r="P528" i="4" s="1"/>
  <c r="D532" i="20"/>
  <c r="Q532" i="4" s="1"/>
  <c r="R532" i="4" s="1"/>
  <c r="C532" i="20"/>
  <c r="K532" i="4" s="1"/>
  <c r="L532" i="4" s="1"/>
  <c r="G532" i="20"/>
  <c r="S532" i="4" s="1"/>
  <c r="T532" i="4" s="1"/>
  <c r="G532" i="4"/>
  <c r="H532" i="4" s="1"/>
  <c r="I532" i="20"/>
  <c r="O532" i="4" s="1"/>
  <c r="P532" i="4" s="1"/>
  <c r="B532" i="20"/>
  <c r="E532" i="4" s="1"/>
  <c r="F532" i="4" s="1"/>
  <c r="H532" i="20"/>
  <c r="I532" i="4" s="1"/>
  <c r="J532" i="4" s="1"/>
  <c r="F532" i="20"/>
  <c r="M532" i="4" s="1"/>
  <c r="N532" i="4" s="1"/>
  <c r="J532" i="20"/>
  <c r="U532" i="4" s="1"/>
  <c r="V532" i="4" s="1"/>
  <c r="C536" i="20"/>
  <c r="K536" i="4" s="1"/>
  <c r="L536" i="4" s="1"/>
  <c r="G536" i="20"/>
  <c r="S536" i="4" s="1"/>
  <c r="T536" i="4" s="1"/>
  <c r="H536" i="20"/>
  <c r="I536" i="4" s="1"/>
  <c r="J536" i="4" s="1"/>
  <c r="J536" i="20"/>
  <c r="U536" i="4" s="1"/>
  <c r="V536" i="4" s="1"/>
  <c r="G536" i="4"/>
  <c r="H536" i="4" s="1"/>
  <c r="B536" i="20"/>
  <c r="E536" i="4" s="1"/>
  <c r="F536" i="4" s="1"/>
  <c r="I536" i="20"/>
  <c r="O536" i="4" s="1"/>
  <c r="P536" i="4" s="1"/>
  <c r="D536" i="20"/>
  <c r="Q536" i="4" s="1"/>
  <c r="R536" i="4" s="1"/>
  <c r="F536" i="20"/>
  <c r="M536" i="4" s="1"/>
  <c r="N536" i="4" s="1"/>
  <c r="D548" i="20"/>
  <c r="Q548" i="4" s="1"/>
  <c r="R548" i="4" s="1"/>
  <c r="G548" i="20"/>
  <c r="S548" i="4" s="1"/>
  <c r="T548" i="4" s="1"/>
  <c r="C548" i="20"/>
  <c r="K548" i="4" s="1"/>
  <c r="L548" i="4" s="1"/>
  <c r="H548" i="20"/>
  <c r="I548" i="4" s="1"/>
  <c r="J548" i="4" s="1"/>
  <c r="B548" i="20"/>
  <c r="E548" i="4" s="1"/>
  <c r="F548" i="4" s="1"/>
  <c r="G548" i="4"/>
  <c r="H548" i="4" s="1"/>
  <c r="I548" i="20"/>
  <c r="O548" i="4" s="1"/>
  <c r="P548" i="4" s="1"/>
  <c r="F548" i="20"/>
  <c r="M548" i="4" s="1"/>
  <c r="N548" i="4" s="1"/>
  <c r="J548" i="20"/>
  <c r="U548" i="4" s="1"/>
  <c r="V548" i="4" s="1"/>
  <c r="G556" i="20"/>
  <c r="S556" i="4" s="1"/>
  <c r="T556" i="4" s="1"/>
  <c r="F556" i="20"/>
  <c r="M556" i="4" s="1"/>
  <c r="N556" i="4" s="1"/>
  <c r="G556" i="4"/>
  <c r="H556" i="4" s="1"/>
  <c r="C556" i="20"/>
  <c r="K556" i="4" s="1"/>
  <c r="L556" i="4" s="1"/>
  <c r="D556" i="20"/>
  <c r="Q556" i="4" s="1"/>
  <c r="R556" i="4" s="1"/>
  <c r="J556" i="20"/>
  <c r="U556" i="4" s="1"/>
  <c r="V556" i="4" s="1"/>
  <c r="I556" i="20"/>
  <c r="O556" i="4" s="1"/>
  <c r="P556" i="4" s="1"/>
  <c r="H556" i="20"/>
  <c r="I556" i="4" s="1"/>
  <c r="J556" i="4" s="1"/>
  <c r="B556" i="20"/>
  <c r="E556" i="4" s="1"/>
  <c r="F556" i="4" s="1"/>
  <c r="W556" i="4" s="1"/>
  <c r="D564" i="20"/>
  <c r="Q564" i="4" s="1"/>
  <c r="R564" i="4" s="1"/>
  <c r="G564" i="20"/>
  <c r="S564" i="4" s="1"/>
  <c r="T564" i="4" s="1"/>
  <c r="B564" i="20"/>
  <c r="E564" i="4" s="1"/>
  <c r="F564" i="4" s="1"/>
  <c r="C564" i="20"/>
  <c r="K564" i="4" s="1"/>
  <c r="L564" i="4" s="1"/>
  <c r="F564" i="20"/>
  <c r="M564" i="4" s="1"/>
  <c r="N564" i="4" s="1"/>
  <c r="G564" i="4"/>
  <c r="H564" i="4" s="1"/>
  <c r="I564" i="20"/>
  <c r="O564" i="4" s="1"/>
  <c r="P564" i="4" s="1"/>
  <c r="H564" i="20"/>
  <c r="I564" i="4" s="1"/>
  <c r="J564" i="4" s="1"/>
  <c r="J564" i="20"/>
  <c r="U564" i="4" s="1"/>
  <c r="V564" i="4" s="1"/>
  <c r="G572" i="20"/>
  <c r="S572" i="4" s="1"/>
  <c r="T572" i="4" s="1"/>
  <c r="D572" i="20"/>
  <c r="Q572" i="4" s="1"/>
  <c r="R572" i="4" s="1"/>
  <c r="F572" i="20"/>
  <c r="M572" i="4" s="1"/>
  <c r="N572" i="4" s="1"/>
  <c r="H572" i="20"/>
  <c r="I572" i="4" s="1"/>
  <c r="J572" i="4" s="1"/>
  <c r="J572" i="20"/>
  <c r="U572" i="4" s="1"/>
  <c r="V572" i="4" s="1"/>
  <c r="I572" i="20"/>
  <c r="O572" i="4" s="1"/>
  <c r="P572" i="4" s="1"/>
  <c r="C572" i="20"/>
  <c r="K572" i="4" s="1"/>
  <c r="L572" i="4" s="1"/>
  <c r="G572" i="4"/>
  <c r="H572" i="4" s="1"/>
  <c r="B572" i="20"/>
  <c r="E572" i="4" s="1"/>
  <c r="F572" i="4" s="1"/>
  <c r="D580" i="20"/>
  <c r="Q580" i="4" s="1"/>
  <c r="R580" i="4" s="1"/>
  <c r="G580" i="20"/>
  <c r="S580" i="4" s="1"/>
  <c r="T580" i="4" s="1"/>
  <c r="C580" i="20"/>
  <c r="K580" i="4" s="1"/>
  <c r="L580" i="4" s="1"/>
  <c r="B580" i="20"/>
  <c r="E580" i="4" s="1"/>
  <c r="F580" i="4" s="1"/>
  <c r="H580" i="20"/>
  <c r="I580" i="4" s="1"/>
  <c r="J580" i="4" s="1"/>
  <c r="F580" i="20"/>
  <c r="M580" i="4" s="1"/>
  <c r="N580" i="4" s="1"/>
  <c r="G580" i="4"/>
  <c r="H580" i="4" s="1"/>
  <c r="I580" i="20"/>
  <c r="O580" i="4" s="1"/>
  <c r="P580" i="4" s="1"/>
  <c r="J580" i="20"/>
  <c r="U580" i="4" s="1"/>
  <c r="V580" i="4" s="1"/>
  <c r="C592" i="20"/>
  <c r="K592" i="4" s="1"/>
  <c r="L592" i="4" s="1"/>
  <c r="H592" i="20"/>
  <c r="I592" i="4" s="1"/>
  <c r="J592" i="4" s="1"/>
  <c r="B592" i="20"/>
  <c r="E592" i="4" s="1"/>
  <c r="F592" i="4" s="1"/>
  <c r="F592" i="20"/>
  <c r="M592" i="4" s="1"/>
  <c r="N592" i="4" s="1"/>
  <c r="G592" i="4"/>
  <c r="H592" i="4" s="1"/>
  <c r="G592" i="20"/>
  <c r="S592" i="4" s="1"/>
  <c r="T592" i="4" s="1"/>
  <c r="D592" i="20"/>
  <c r="Q592" i="4" s="1"/>
  <c r="R592" i="4" s="1"/>
  <c r="J592" i="20"/>
  <c r="U592" i="4" s="1"/>
  <c r="V592" i="4" s="1"/>
  <c r="I592" i="20"/>
  <c r="O592" i="4" s="1"/>
  <c r="P592" i="4" s="1"/>
  <c r="C600" i="20"/>
  <c r="K600" i="4" s="1"/>
  <c r="L600" i="4" s="1"/>
  <c r="H600" i="20"/>
  <c r="I600" i="4" s="1"/>
  <c r="J600" i="4" s="1"/>
  <c r="J600" i="20"/>
  <c r="U600" i="4" s="1"/>
  <c r="V600" i="4" s="1"/>
  <c r="B600" i="20"/>
  <c r="E600" i="4" s="1"/>
  <c r="F600" i="4" s="1"/>
  <c r="W600" i="4" s="1"/>
  <c r="G600" i="4"/>
  <c r="H600" i="4" s="1"/>
  <c r="G600" i="20"/>
  <c r="S600" i="4" s="1"/>
  <c r="T600" i="4" s="1"/>
  <c r="D600" i="20"/>
  <c r="Q600" i="4" s="1"/>
  <c r="R600" i="4" s="1"/>
  <c r="I600" i="20"/>
  <c r="O600" i="4" s="1"/>
  <c r="P600" i="4" s="1"/>
  <c r="F600" i="20"/>
  <c r="M600" i="4" s="1"/>
  <c r="N600" i="4" s="1"/>
  <c r="C608" i="20"/>
  <c r="K608" i="4" s="1"/>
  <c r="L608" i="4" s="1"/>
  <c r="G608" i="20"/>
  <c r="S608" i="4" s="1"/>
  <c r="T608" i="4" s="1"/>
  <c r="H608" i="20"/>
  <c r="I608" i="4" s="1"/>
  <c r="J608" i="4" s="1"/>
  <c r="B608" i="20"/>
  <c r="E608" i="4" s="1"/>
  <c r="F608" i="4" s="1"/>
  <c r="F608" i="20"/>
  <c r="M608" i="4" s="1"/>
  <c r="N608" i="4" s="1"/>
  <c r="J608" i="20"/>
  <c r="U608" i="4" s="1"/>
  <c r="V608" i="4" s="1"/>
  <c r="G608" i="4"/>
  <c r="H608" i="4" s="1"/>
  <c r="D608" i="20"/>
  <c r="Q608" i="4" s="1"/>
  <c r="R608" i="4" s="1"/>
  <c r="I608" i="20"/>
  <c r="O608" i="4" s="1"/>
  <c r="P608" i="4" s="1"/>
  <c r="G616" i="4"/>
  <c r="H616" i="4" s="1"/>
  <c r="B616" i="20"/>
  <c r="E616" i="4" s="1"/>
  <c r="F616" i="4" s="1"/>
  <c r="I616" i="20"/>
  <c r="O616" i="4" s="1"/>
  <c r="P616" i="4" s="1"/>
  <c r="F616" i="20"/>
  <c r="M616" i="4" s="1"/>
  <c r="N616" i="4" s="1"/>
  <c r="D616" i="20"/>
  <c r="Q616" i="4" s="1"/>
  <c r="R616" i="4" s="1"/>
  <c r="J616" i="20"/>
  <c r="U616" i="4" s="1"/>
  <c r="V616" i="4" s="1"/>
  <c r="H616" i="20"/>
  <c r="I616" i="4" s="1"/>
  <c r="J616" i="4" s="1"/>
  <c r="G616" i="20"/>
  <c r="S616" i="4" s="1"/>
  <c r="T616" i="4" s="1"/>
  <c r="C616" i="20"/>
  <c r="K616" i="4" s="1"/>
  <c r="L616" i="4" s="1"/>
  <c r="I628" i="20"/>
  <c r="O628" i="4" s="1"/>
  <c r="P628" i="4" s="1"/>
  <c r="F628" i="20"/>
  <c r="M628" i="4" s="1"/>
  <c r="N628" i="4" s="1"/>
  <c r="D628" i="20"/>
  <c r="Q628" i="4" s="1"/>
  <c r="R628" i="4" s="1"/>
  <c r="G628" i="20"/>
  <c r="S628" i="4" s="1"/>
  <c r="T628" i="4" s="1"/>
  <c r="J628" i="20"/>
  <c r="U628" i="4" s="1"/>
  <c r="V628" i="4" s="1"/>
  <c r="H628" i="20"/>
  <c r="I628" i="4" s="1"/>
  <c r="J628" i="4" s="1"/>
  <c r="C628" i="20"/>
  <c r="K628" i="4" s="1"/>
  <c r="L628" i="4" s="1"/>
  <c r="G628" i="4"/>
  <c r="H628" i="4" s="1"/>
  <c r="B628" i="20"/>
  <c r="E628" i="4" s="1"/>
  <c r="F628" i="4" s="1"/>
  <c r="W628" i="4" s="1"/>
  <c r="G636" i="20"/>
  <c r="S636" i="4" s="1"/>
  <c r="T636" i="4" s="1"/>
  <c r="F636" i="20"/>
  <c r="M636" i="4" s="1"/>
  <c r="N636" i="4" s="1"/>
  <c r="G636" i="4"/>
  <c r="H636" i="4" s="1"/>
  <c r="B636" i="20"/>
  <c r="E636" i="4" s="1"/>
  <c r="F636" i="4" s="1"/>
  <c r="W636" i="4" s="1"/>
  <c r="C636" i="20"/>
  <c r="K636" i="4" s="1"/>
  <c r="L636" i="4" s="1"/>
  <c r="I636" i="20"/>
  <c r="O636" i="4" s="1"/>
  <c r="P636" i="4" s="1"/>
  <c r="D636" i="20"/>
  <c r="Q636" i="4" s="1"/>
  <c r="R636" i="4" s="1"/>
  <c r="J636" i="20"/>
  <c r="U636" i="4" s="1"/>
  <c r="V636" i="4" s="1"/>
  <c r="H636" i="20"/>
  <c r="I636" i="4" s="1"/>
  <c r="J636" i="4" s="1"/>
  <c r="I644" i="20"/>
  <c r="O644" i="4" s="1"/>
  <c r="P644" i="4" s="1"/>
  <c r="F644" i="20"/>
  <c r="M644" i="4" s="1"/>
  <c r="N644" i="4" s="1"/>
  <c r="D644" i="20"/>
  <c r="Q644" i="4" s="1"/>
  <c r="R644" i="4" s="1"/>
  <c r="J644" i="20"/>
  <c r="U644" i="4" s="1"/>
  <c r="V644" i="4" s="1"/>
  <c r="H644" i="20"/>
  <c r="I644" i="4" s="1"/>
  <c r="J644" i="4" s="1"/>
  <c r="G644" i="4"/>
  <c r="H644" i="4" s="1"/>
  <c r="B644" i="20"/>
  <c r="E644" i="4" s="1"/>
  <c r="F644" i="4" s="1"/>
  <c r="W644" i="4" s="1"/>
  <c r="C644" i="20"/>
  <c r="K644" i="4" s="1"/>
  <c r="L644" i="4" s="1"/>
  <c r="G644" i="20"/>
  <c r="S644" i="4" s="1"/>
  <c r="T644" i="4" s="1"/>
  <c r="J656" i="20"/>
  <c r="U656" i="4" s="1"/>
  <c r="V656" i="4" s="1"/>
  <c r="H656" i="20"/>
  <c r="I656" i="4" s="1"/>
  <c r="J656" i="4" s="1"/>
  <c r="G656" i="20"/>
  <c r="S656" i="4" s="1"/>
  <c r="T656" i="4" s="1"/>
  <c r="G656" i="4"/>
  <c r="H656" i="4" s="1"/>
  <c r="B656" i="20"/>
  <c r="E656" i="4" s="1"/>
  <c r="F656" i="4" s="1"/>
  <c r="D656" i="20"/>
  <c r="Q656" i="4" s="1"/>
  <c r="R656" i="4" s="1"/>
  <c r="C656" i="20"/>
  <c r="K656" i="4" s="1"/>
  <c r="L656" i="4" s="1"/>
  <c r="F656" i="20"/>
  <c r="M656" i="4" s="1"/>
  <c r="N656" i="4" s="1"/>
  <c r="I656" i="20"/>
  <c r="O656" i="4" s="1"/>
  <c r="P656" i="4" s="1"/>
  <c r="I660" i="20"/>
  <c r="O660" i="4" s="1"/>
  <c r="P660" i="4" s="1"/>
  <c r="F660" i="20"/>
  <c r="M660" i="4" s="1"/>
  <c r="N660" i="4" s="1"/>
  <c r="D660" i="20"/>
  <c r="Q660" i="4" s="1"/>
  <c r="R660" i="4" s="1"/>
  <c r="G660" i="20"/>
  <c r="S660" i="4" s="1"/>
  <c r="T660" i="4" s="1"/>
  <c r="J660" i="20"/>
  <c r="U660" i="4" s="1"/>
  <c r="V660" i="4" s="1"/>
  <c r="H660" i="20"/>
  <c r="I660" i="4" s="1"/>
  <c r="J660" i="4" s="1"/>
  <c r="G660" i="4"/>
  <c r="H660" i="4" s="1"/>
  <c r="B660" i="20"/>
  <c r="E660" i="4" s="1"/>
  <c r="F660" i="4" s="1"/>
  <c r="W660" i="4" s="1"/>
  <c r="C660" i="20"/>
  <c r="K660" i="4" s="1"/>
  <c r="L660" i="4" s="1"/>
  <c r="D668" i="20"/>
  <c r="Q668" i="4" s="1"/>
  <c r="R668" i="4" s="1"/>
  <c r="G668" i="4"/>
  <c r="H668" i="4" s="1"/>
  <c r="B668" i="20"/>
  <c r="E668" i="4" s="1"/>
  <c r="F668" i="4" s="1"/>
  <c r="I668" i="20"/>
  <c r="O668" i="4" s="1"/>
  <c r="P668" i="4" s="1"/>
  <c r="F668" i="20"/>
  <c r="M668" i="4" s="1"/>
  <c r="N668" i="4" s="1"/>
  <c r="C668" i="20"/>
  <c r="K668" i="4" s="1"/>
  <c r="L668" i="4" s="1"/>
  <c r="H668" i="20"/>
  <c r="I668" i="4" s="1"/>
  <c r="J668" i="4" s="1"/>
  <c r="G668" i="20"/>
  <c r="S668" i="4" s="1"/>
  <c r="T668" i="4" s="1"/>
  <c r="J668" i="20"/>
  <c r="U668" i="4" s="1"/>
  <c r="V668" i="4" s="1"/>
  <c r="I676" i="20"/>
  <c r="O676" i="4" s="1"/>
  <c r="P676" i="4" s="1"/>
  <c r="F676" i="20"/>
  <c r="M676" i="4" s="1"/>
  <c r="N676" i="4" s="1"/>
  <c r="D676" i="20"/>
  <c r="Q676" i="4" s="1"/>
  <c r="R676" i="4" s="1"/>
  <c r="C676" i="20"/>
  <c r="K676" i="4" s="1"/>
  <c r="L676" i="4" s="1"/>
  <c r="J676" i="20"/>
  <c r="U676" i="4" s="1"/>
  <c r="V676" i="4" s="1"/>
  <c r="H676" i="20"/>
  <c r="I676" i="4" s="1"/>
  <c r="J676" i="4" s="1"/>
  <c r="G676" i="20"/>
  <c r="S676" i="4" s="1"/>
  <c r="T676" i="4" s="1"/>
  <c r="G676" i="4"/>
  <c r="H676" i="4" s="1"/>
  <c r="B676" i="20"/>
  <c r="E676" i="4" s="1"/>
  <c r="F676" i="4" s="1"/>
  <c r="D684" i="20"/>
  <c r="Q684" i="4" s="1"/>
  <c r="R684" i="4" s="1"/>
  <c r="I684" i="20"/>
  <c r="O684" i="4" s="1"/>
  <c r="P684" i="4" s="1"/>
  <c r="B684" i="20"/>
  <c r="E684" i="4" s="1"/>
  <c r="F684" i="4" s="1"/>
  <c r="C684" i="20"/>
  <c r="K684" i="4" s="1"/>
  <c r="L684" i="4" s="1"/>
  <c r="H684" i="20"/>
  <c r="I684" i="4" s="1"/>
  <c r="J684" i="4" s="1"/>
  <c r="F684" i="20"/>
  <c r="M684" i="4" s="1"/>
  <c r="N684" i="4" s="1"/>
  <c r="G684" i="20"/>
  <c r="S684" i="4" s="1"/>
  <c r="T684" i="4" s="1"/>
  <c r="G684" i="4"/>
  <c r="H684" i="4" s="1"/>
  <c r="J684" i="20"/>
  <c r="U684" i="4" s="1"/>
  <c r="V684" i="4" s="1"/>
  <c r="C696" i="20"/>
  <c r="K696" i="4" s="1"/>
  <c r="L696" i="4" s="1"/>
  <c r="H696" i="20"/>
  <c r="I696" i="4" s="1"/>
  <c r="J696" i="4" s="1"/>
  <c r="F696" i="20"/>
  <c r="M696" i="4" s="1"/>
  <c r="N696" i="4" s="1"/>
  <c r="G696" i="20"/>
  <c r="S696" i="4" s="1"/>
  <c r="T696" i="4" s="1"/>
  <c r="J696" i="20"/>
  <c r="U696" i="4" s="1"/>
  <c r="V696" i="4" s="1"/>
  <c r="G696" i="4"/>
  <c r="H696" i="4" s="1"/>
  <c r="D696" i="20"/>
  <c r="Q696" i="4" s="1"/>
  <c r="R696" i="4" s="1"/>
  <c r="I696" i="20"/>
  <c r="O696" i="4" s="1"/>
  <c r="P696" i="4" s="1"/>
  <c r="B696" i="20"/>
  <c r="E696" i="4" s="1"/>
  <c r="F696" i="4" s="1"/>
  <c r="W696" i="4" s="1"/>
  <c r="G704" i="4"/>
  <c r="H704" i="4" s="1"/>
  <c r="C704" i="20"/>
  <c r="K704" i="4" s="1"/>
  <c r="L704" i="4" s="1"/>
  <c r="D704" i="20"/>
  <c r="Q704" i="4" s="1"/>
  <c r="R704" i="4" s="1"/>
  <c r="I704" i="20"/>
  <c r="O704" i="4" s="1"/>
  <c r="P704" i="4" s="1"/>
  <c r="B704" i="20"/>
  <c r="E704" i="4" s="1"/>
  <c r="F704" i="4" s="1"/>
  <c r="W704" i="4" s="1"/>
  <c r="J704" i="20"/>
  <c r="U704" i="4" s="1"/>
  <c r="V704" i="4" s="1"/>
  <c r="G704" i="20"/>
  <c r="S704" i="4" s="1"/>
  <c r="T704" i="4" s="1"/>
  <c r="H704" i="20"/>
  <c r="I704" i="4" s="1"/>
  <c r="J704" i="4" s="1"/>
  <c r="F704" i="20"/>
  <c r="M704" i="4" s="1"/>
  <c r="N704" i="4" s="1"/>
  <c r="C712" i="20"/>
  <c r="K712" i="4" s="1"/>
  <c r="L712" i="4" s="1"/>
  <c r="H712" i="20"/>
  <c r="I712" i="4" s="1"/>
  <c r="J712" i="4" s="1"/>
  <c r="F712" i="20"/>
  <c r="M712" i="4" s="1"/>
  <c r="N712" i="4" s="1"/>
  <c r="G712" i="20"/>
  <c r="S712" i="4" s="1"/>
  <c r="T712" i="4" s="1"/>
  <c r="J712" i="20"/>
  <c r="U712" i="4" s="1"/>
  <c r="V712" i="4" s="1"/>
  <c r="D712" i="20"/>
  <c r="Q712" i="4" s="1"/>
  <c r="R712" i="4" s="1"/>
  <c r="I712" i="20"/>
  <c r="O712" i="4" s="1"/>
  <c r="P712" i="4" s="1"/>
  <c r="B712" i="20"/>
  <c r="E712" i="4" s="1"/>
  <c r="F712" i="4" s="1"/>
  <c r="G712" i="4"/>
  <c r="H712" i="4" s="1"/>
  <c r="G720" i="4"/>
  <c r="H720" i="4" s="1"/>
  <c r="D720" i="20"/>
  <c r="Q720" i="4" s="1"/>
  <c r="R720" i="4" s="1"/>
  <c r="I720" i="20"/>
  <c r="O720" i="4" s="1"/>
  <c r="P720" i="4" s="1"/>
  <c r="B720" i="20"/>
  <c r="E720" i="4" s="1"/>
  <c r="F720" i="4" s="1"/>
  <c r="G720" i="20"/>
  <c r="S720" i="4" s="1"/>
  <c r="T720" i="4" s="1"/>
  <c r="C720" i="20"/>
  <c r="K720" i="4" s="1"/>
  <c r="L720" i="4" s="1"/>
  <c r="H720" i="20"/>
  <c r="I720" i="4" s="1"/>
  <c r="J720" i="4" s="1"/>
  <c r="F720" i="20"/>
  <c r="M720" i="4" s="1"/>
  <c r="N720" i="4" s="1"/>
  <c r="J720" i="20"/>
  <c r="U720" i="4" s="1"/>
  <c r="V720" i="4" s="1"/>
  <c r="C728" i="20"/>
  <c r="K728" i="4" s="1"/>
  <c r="L728" i="4" s="1"/>
  <c r="H728" i="20"/>
  <c r="I728" i="4" s="1"/>
  <c r="J728" i="4" s="1"/>
  <c r="F728" i="20"/>
  <c r="M728" i="4" s="1"/>
  <c r="N728" i="4" s="1"/>
  <c r="G728" i="20"/>
  <c r="S728" i="4" s="1"/>
  <c r="T728" i="4" s="1"/>
  <c r="J728" i="20"/>
  <c r="U728" i="4" s="1"/>
  <c r="V728" i="4" s="1"/>
  <c r="G728" i="4"/>
  <c r="H728" i="4" s="1"/>
  <c r="D728" i="20"/>
  <c r="Q728" i="4" s="1"/>
  <c r="R728" i="4" s="1"/>
  <c r="I728" i="20"/>
  <c r="O728" i="4" s="1"/>
  <c r="P728" i="4" s="1"/>
  <c r="B728" i="20"/>
  <c r="E728" i="4" s="1"/>
  <c r="F728" i="4" s="1"/>
  <c r="W728" i="4" s="1"/>
  <c r="G736" i="4"/>
  <c r="H736" i="4" s="1"/>
  <c r="D736" i="20"/>
  <c r="Q736" i="4" s="1"/>
  <c r="R736" i="4" s="1"/>
  <c r="I736" i="20"/>
  <c r="O736" i="4" s="1"/>
  <c r="P736" i="4" s="1"/>
  <c r="B736" i="20"/>
  <c r="E736" i="4" s="1"/>
  <c r="F736" i="4" s="1"/>
  <c r="W736" i="4" s="1"/>
  <c r="J736" i="20"/>
  <c r="U736" i="4" s="1"/>
  <c r="V736" i="4" s="1"/>
  <c r="H736" i="20"/>
  <c r="I736" i="4" s="1"/>
  <c r="J736" i="4" s="1"/>
  <c r="F736" i="20"/>
  <c r="M736" i="4" s="1"/>
  <c r="N736" i="4" s="1"/>
  <c r="C736" i="20"/>
  <c r="K736" i="4" s="1"/>
  <c r="L736" i="4" s="1"/>
  <c r="G736" i="20"/>
  <c r="S736" i="4" s="1"/>
  <c r="T736" i="4" s="1"/>
  <c r="J744" i="20"/>
  <c r="U744" i="4" s="1"/>
  <c r="V744" i="4" s="1"/>
  <c r="G744" i="20"/>
  <c r="S744" i="4" s="1"/>
  <c r="T744" i="4" s="1"/>
  <c r="F744" i="20"/>
  <c r="M744" i="4" s="1"/>
  <c r="N744" i="4" s="1"/>
  <c r="C744" i="20"/>
  <c r="K744" i="4" s="1"/>
  <c r="L744" i="4" s="1"/>
  <c r="B744" i="20"/>
  <c r="E744" i="4" s="1"/>
  <c r="F744" i="4" s="1"/>
  <c r="G744" i="4"/>
  <c r="H744" i="4" s="1"/>
  <c r="D744" i="20"/>
  <c r="Q744" i="4" s="1"/>
  <c r="R744" i="4" s="1"/>
  <c r="H744" i="20"/>
  <c r="I744" i="4" s="1"/>
  <c r="J744" i="4" s="1"/>
  <c r="I744" i="20"/>
  <c r="O744" i="4" s="1"/>
  <c r="P744" i="4" s="1"/>
  <c r="G752" i="20"/>
  <c r="S752" i="4" s="1"/>
  <c r="T752" i="4" s="1"/>
  <c r="F752" i="20"/>
  <c r="M752" i="4" s="1"/>
  <c r="N752" i="4" s="1"/>
  <c r="C752" i="20"/>
  <c r="K752" i="4" s="1"/>
  <c r="L752" i="4" s="1"/>
  <c r="B752" i="20"/>
  <c r="E752" i="4" s="1"/>
  <c r="F752" i="4" s="1"/>
  <c r="J752" i="20"/>
  <c r="U752" i="4" s="1"/>
  <c r="V752" i="4" s="1"/>
  <c r="I752" i="20"/>
  <c r="O752" i="4" s="1"/>
  <c r="P752" i="4" s="1"/>
  <c r="H752" i="20"/>
  <c r="I752" i="4" s="1"/>
  <c r="J752" i="4" s="1"/>
  <c r="G752" i="4"/>
  <c r="H752" i="4" s="1"/>
  <c r="D752" i="20"/>
  <c r="Q752" i="4" s="1"/>
  <c r="R752" i="4" s="1"/>
  <c r="I5" i="20"/>
  <c r="O5" i="4" s="1"/>
  <c r="F5" i="20"/>
  <c r="M5" i="4" s="1"/>
  <c r="D5" i="20"/>
  <c r="Q5" i="4" s="1"/>
  <c r="J5" i="20"/>
  <c r="U5" i="4" s="1"/>
  <c r="H5" i="20"/>
  <c r="I5" i="4" s="1"/>
  <c r="G5" i="4"/>
  <c r="C5" i="20"/>
  <c r="K5" i="4" s="1"/>
  <c r="B5" i="20"/>
  <c r="E5" i="4" s="1"/>
  <c r="G5" i="20"/>
  <c r="S5" i="4" s="1"/>
  <c r="G9" i="4"/>
  <c r="B9" i="20"/>
  <c r="E9" i="4" s="1"/>
  <c r="I9" i="20"/>
  <c r="O9" i="4" s="1"/>
  <c r="F9" i="20"/>
  <c r="M9" i="4" s="1"/>
  <c r="N9" i="4" s="1"/>
  <c r="D9" i="20"/>
  <c r="Q9" i="4" s="1"/>
  <c r="J9" i="20"/>
  <c r="U9" i="4" s="1"/>
  <c r="C9" i="20"/>
  <c r="K9" i="4" s="1"/>
  <c r="H9" i="20"/>
  <c r="I9" i="4" s="1"/>
  <c r="G9" i="20"/>
  <c r="S9" i="4" s="1"/>
  <c r="C13" i="20"/>
  <c r="K13" i="4" s="1"/>
  <c r="L13" i="4" s="1"/>
  <c r="G13" i="4"/>
  <c r="B13" i="20"/>
  <c r="E13" i="4" s="1"/>
  <c r="F13" i="20"/>
  <c r="M13" i="4" s="1"/>
  <c r="J13" i="20"/>
  <c r="U13" i="4" s="1"/>
  <c r="I13" i="20"/>
  <c r="O13" i="4" s="1"/>
  <c r="G13" i="20"/>
  <c r="S13" i="4" s="1"/>
  <c r="D13" i="20"/>
  <c r="Q13" i="4" s="1"/>
  <c r="H13" i="20"/>
  <c r="I13" i="4" s="1"/>
  <c r="J17" i="20"/>
  <c r="U17" i="4" s="1"/>
  <c r="H17" i="20"/>
  <c r="I17" i="4" s="1"/>
  <c r="B17" i="20"/>
  <c r="E17" i="4" s="1"/>
  <c r="F17" i="20"/>
  <c r="M17" i="4" s="1"/>
  <c r="C17" i="20"/>
  <c r="K17" i="4" s="1"/>
  <c r="G17" i="4"/>
  <c r="H17" i="4" s="1"/>
  <c r="D17" i="20"/>
  <c r="Q17" i="4" s="1"/>
  <c r="I17" i="20"/>
  <c r="O17" i="4" s="1"/>
  <c r="G17" i="20"/>
  <c r="S17" i="4" s="1"/>
  <c r="I21" i="20"/>
  <c r="O21" i="4" s="1"/>
  <c r="F21" i="20"/>
  <c r="M21" i="4" s="1"/>
  <c r="D21" i="20"/>
  <c r="Q21" i="4" s="1"/>
  <c r="J21" i="20"/>
  <c r="U21" i="4" s="1"/>
  <c r="H21" i="20"/>
  <c r="I21" i="4" s="1"/>
  <c r="B21" i="20"/>
  <c r="E21" i="4" s="1"/>
  <c r="C21" i="20"/>
  <c r="K21" i="4" s="1"/>
  <c r="G21" i="20"/>
  <c r="S21" i="4" s="1"/>
  <c r="G21" i="4"/>
  <c r="G25" i="4"/>
  <c r="B25" i="20"/>
  <c r="E25" i="4" s="1"/>
  <c r="I25" i="20"/>
  <c r="O25" i="4" s="1"/>
  <c r="F25" i="20"/>
  <c r="M25" i="4" s="1"/>
  <c r="D25" i="20"/>
  <c r="Q25" i="4" s="1"/>
  <c r="G25" i="20"/>
  <c r="S25" i="4" s="1"/>
  <c r="J25" i="20"/>
  <c r="U25" i="4" s="1"/>
  <c r="H25" i="20"/>
  <c r="I25" i="4" s="1"/>
  <c r="C25" i="20"/>
  <c r="K25" i="4" s="1"/>
  <c r="G29" i="4"/>
  <c r="B29" i="20"/>
  <c r="E29" i="4" s="1"/>
  <c r="C29" i="20"/>
  <c r="K29" i="4" s="1"/>
  <c r="I29" i="20"/>
  <c r="O29" i="4" s="1"/>
  <c r="H29" i="20"/>
  <c r="I29" i="4" s="1"/>
  <c r="J29" i="20"/>
  <c r="U29" i="4" s="1"/>
  <c r="D29" i="20"/>
  <c r="Q29" i="4" s="1"/>
  <c r="G29" i="20"/>
  <c r="S29" i="4" s="1"/>
  <c r="F29" i="20"/>
  <c r="M29" i="4" s="1"/>
  <c r="J33" i="20"/>
  <c r="U33" i="4" s="1"/>
  <c r="V33" i="4" s="1"/>
  <c r="H33" i="20"/>
  <c r="I33" i="4" s="1"/>
  <c r="J33" i="4" s="1"/>
  <c r="G33" i="4"/>
  <c r="H33" i="4" s="1"/>
  <c r="I33" i="20"/>
  <c r="O33" i="4" s="1"/>
  <c r="P33" i="4" s="1"/>
  <c r="D33" i="20"/>
  <c r="Q33" i="4" s="1"/>
  <c r="R33" i="4" s="1"/>
  <c r="C33" i="20"/>
  <c r="K33" i="4" s="1"/>
  <c r="L33" i="4" s="1"/>
  <c r="B33" i="20"/>
  <c r="E33" i="4" s="1"/>
  <c r="F33" i="4" s="1"/>
  <c r="G33" i="20"/>
  <c r="S33" i="4" s="1"/>
  <c r="T33" i="4" s="1"/>
  <c r="F33" i="20"/>
  <c r="M33" i="4" s="1"/>
  <c r="N33" i="4" s="1"/>
  <c r="I37" i="20"/>
  <c r="O37" i="4" s="1"/>
  <c r="P37" i="4" s="1"/>
  <c r="F37" i="20"/>
  <c r="M37" i="4" s="1"/>
  <c r="N37" i="4" s="1"/>
  <c r="D37" i="20"/>
  <c r="Q37" i="4" s="1"/>
  <c r="R37" i="4" s="1"/>
  <c r="J37" i="20"/>
  <c r="U37" i="4" s="1"/>
  <c r="V37" i="4" s="1"/>
  <c r="H37" i="20"/>
  <c r="I37" i="4" s="1"/>
  <c r="J37" i="4" s="1"/>
  <c r="G37" i="4"/>
  <c r="H37" i="4" s="1"/>
  <c r="G37" i="20"/>
  <c r="S37" i="4" s="1"/>
  <c r="T37" i="4" s="1"/>
  <c r="B37" i="20"/>
  <c r="E37" i="4" s="1"/>
  <c r="F37" i="4" s="1"/>
  <c r="C37" i="20"/>
  <c r="K37" i="4" s="1"/>
  <c r="L37" i="4" s="1"/>
  <c r="G41" i="4"/>
  <c r="H41" i="4" s="1"/>
  <c r="B41" i="20"/>
  <c r="E41" i="4" s="1"/>
  <c r="F41" i="4" s="1"/>
  <c r="F41" i="20"/>
  <c r="M41" i="4" s="1"/>
  <c r="N41" i="4" s="1"/>
  <c r="D41" i="20"/>
  <c r="Q41" i="4" s="1"/>
  <c r="R41" i="4" s="1"/>
  <c r="I41" i="20"/>
  <c r="O41" i="4" s="1"/>
  <c r="P41" i="4" s="1"/>
  <c r="J41" i="20"/>
  <c r="U41" i="4" s="1"/>
  <c r="V41" i="4" s="1"/>
  <c r="C41" i="20"/>
  <c r="K41" i="4" s="1"/>
  <c r="L41" i="4" s="1"/>
  <c r="G41" i="20"/>
  <c r="S41" i="4" s="1"/>
  <c r="T41" i="4" s="1"/>
  <c r="H41" i="20"/>
  <c r="I41" i="4" s="1"/>
  <c r="J41" i="4" s="1"/>
  <c r="H45" i="20"/>
  <c r="I45" i="4" s="1"/>
  <c r="J45" i="4" s="1"/>
  <c r="G45" i="4"/>
  <c r="H45" i="4" s="1"/>
  <c r="G45" i="20"/>
  <c r="S45" i="4" s="1"/>
  <c r="T45" i="4" s="1"/>
  <c r="F45" i="20"/>
  <c r="M45" i="4" s="1"/>
  <c r="N45" i="4" s="1"/>
  <c r="I45" i="20"/>
  <c r="O45" i="4" s="1"/>
  <c r="P45" i="4" s="1"/>
  <c r="C45" i="20"/>
  <c r="K45" i="4" s="1"/>
  <c r="L45" i="4" s="1"/>
  <c r="B45" i="20"/>
  <c r="E45" i="4" s="1"/>
  <c r="F45" i="4" s="1"/>
  <c r="J45" i="20"/>
  <c r="U45" i="4" s="1"/>
  <c r="V45" i="4" s="1"/>
  <c r="D45" i="20"/>
  <c r="Q45" i="4" s="1"/>
  <c r="R45" i="4" s="1"/>
  <c r="H49" i="20"/>
  <c r="I49" i="4" s="1"/>
  <c r="J49" i="4" s="1"/>
  <c r="I49" i="20"/>
  <c r="O49" i="4" s="1"/>
  <c r="P49" i="4" s="1"/>
  <c r="C49" i="20"/>
  <c r="K49" i="4" s="1"/>
  <c r="L49" i="4" s="1"/>
  <c r="G49" i="4"/>
  <c r="H49" i="4" s="1"/>
  <c r="G49" i="20"/>
  <c r="S49" i="4" s="1"/>
  <c r="T49" i="4" s="1"/>
  <c r="F49" i="20"/>
  <c r="M49" i="4" s="1"/>
  <c r="N49" i="4" s="1"/>
  <c r="J49" i="20"/>
  <c r="U49" i="4" s="1"/>
  <c r="V49" i="4" s="1"/>
  <c r="D49" i="20"/>
  <c r="Q49" i="4" s="1"/>
  <c r="R49" i="4" s="1"/>
  <c r="B49" i="20"/>
  <c r="E49" i="4" s="1"/>
  <c r="F49" i="4" s="1"/>
  <c r="D53" i="20"/>
  <c r="Q53" i="4" s="1"/>
  <c r="R53" i="4" s="1"/>
  <c r="I53" i="20"/>
  <c r="O53" i="4" s="1"/>
  <c r="P53" i="4" s="1"/>
  <c r="J53" i="20"/>
  <c r="U53" i="4" s="1"/>
  <c r="V53" i="4" s="1"/>
  <c r="H53" i="20"/>
  <c r="I53" i="4" s="1"/>
  <c r="J53" i="4" s="1"/>
  <c r="G53" i="20"/>
  <c r="S53" i="4" s="1"/>
  <c r="T53" i="4" s="1"/>
  <c r="G53" i="4"/>
  <c r="H53" i="4" s="1"/>
  <c r="W53" i="4" s="1"/>
  <c r="C53" i="20"/>
  <c r="K53" i="4" s="1"/>
  <c r="L53" i="4" s="1"/>
  <c r="F53" i="20"/>
  <c r="M53" i="4" s="1"/>
  <c r="N53" i="4" s="1"/>
  <c r="B53" i="20"/>
  <c r="E53" i="4" s="1"/>
  <c r="F53" i="4" s="1"/>
  <c r="G57" i="4"/>
  <c r="H57" i="4" s="1"/>
  <c r="H57" i="20"/>
  <c r="I57" i="4" s="1"/>
  <c r="J57" i="4" s="1"/>
  <c r="J57" i="20"/>
  <c r="U57" i="4" s="1"/>
  <c r="V57" i="4" s="1"/>
  <c r="B57" i="20"/>
  <c r="E57" i="4" s="1"/>
  <c r="F57" i="4" s="1"/>
  <c r="C57" i="20"/>
  <c r="K57" i="4" s="1"/>
  <c r="L57" i="4" s="1"/>
  <c r="G57" i="20"/>
  <c r="S57" i="4" s="1"/>
  <c r="T57" i="4" s="1"/>
  <c r="F57" i="20"/>
  <c r="M57" i="4" s="1"/>
  <c r="N57" i="4" s="1"/>
  <c r="D57" i="20"/>
  <c r="Q57" i="4" s="1"/>
  <c r="R57" i="4" s="1"/>
  <c r="I57" i="20"/>
  <c r="O57" i="4" s="1"/>
  <c r="P57" i="4" s="1"/>
  <c r="I61" i="20"/>
  <c r="O61" i="4" s="1"/>
  <c r="P61" i="4" s="1"/>
  <c r="G61" i="20"/>
  <c r="S61" i="4" s="1"/>
  <c r="T61" i="4" s="1"/>
  <c r="B61" i="20"/>
  <c r="E61" i="4" s="1"/>
  <c r="F61" i="4" s="1"/>
  <c r="C61" i="20"/>
  <c r="K61" i="4" s="1"/>
  <c r="L61" i="4" s="1"/>
  <c r="J61" i="20"/>
  <c r="U61" i="4" s="1"/>
  <c r="V61" i="4" s="1"/>
  <c r="F61" i="20"/>
  <c r="M61" i="4" s="1"/>
  <c r="N61" i="4" s="1"/>
  <c r="G61" i="4"/>
  <c r="H61" i="4" s="1"/>
  <c r="D61" i="20"/>
  <c r="Q61" i="4" s="1"/>
  <c r="R61" i="4" s="1"/>
  <c r="H61" i="20"/>
  <c r="I61" i="4" s="1"/>
  <c r="J61" i="4" s="1"/>
  <c r="H65" i="20"/>
  <c r="I65" i="4" s="1"/>
  <c r="J65" i="4" s="1"/>
  <c r="C65" i="20"/>
  <c r="K65" i="4" s="1"/>
  <c r="L65" i="4" s="1"/>
  <c r="B65" i="20"/>
  <c r="E65" i="4" s="1"/>
  <c r="F65" i="4" s="1"/>
  <c r="G65" i="4"/>
  <c r="H65" i="4" s="1"/>
  <c r="J65" i="20"/>
  <c r="U65" i="4" s="1"/>
  <c r="V65" i="4" s="1"/>
  <c r="F65" i="20"/>
  <c r="M65" i="4" s="1"/>
  <c r="N65" i="4" s="1"/>
  <c r="D65" i="20"/>
  <c r="Q65" i="4" s="1"/>
  <c r="R65" i="4" s="1"/>
  <c r="G65" i="20"/>
  <c r="S65" i="4" s="1"/>
  <c r="T65" i="4" s="1"/>
  <c r="I65" i="20"/>
  <c r="O65" i="4" s="1"/>
  <c r="P65" i="4" s="1"/>
  <c r="D69" i="20"/>
  <c r="Q69" i="4" s="1"/>
  <c r="R69" i="4" s="1"/>
  <c r="I69" i="20"/>
  <c r="O69" i="4" s="1"/>
  <c r="P69" i="4" s="1"/>
  <c r="H69" i="20"/>
  <c r="I69" i="4" s="1"/>
  <c r="J69" i="4" s="1"/>
  <c r="F69" i="20"/>
  <c r="M69" i="4" s="1"/>
  <c r="N69" i="4" s="1"/>
  <c r="G69" i="20"/>
  <c r="S69" i="4" s="1"/>
  <c r="T69" i="4" s="1"/>
  <c r="J69" i="20"/>
  <c r="U69" i="4" s="1"/>
  <c r="V69" i="4" s="1"/>
  <c r="G69" i="4"/>
  <c r="H69" i="4" s="1"/>
  <c r="B69" i="20"/>
  <c r="E69" i="4" s="1"/>
  <c r="F69" i="4" s="1"/>
  <c r="C69" i="20"/>
  <c r="K69" i="4" s="1"/>
  <c r="L69" i="4" s="1"/>
  <c r="F73" i="20"/>
  <c r="M73" i="4" s="1"/>
  <c r="N73" i="4" s="1"/>
  <c r="I73" i="20"/>
  <c r="O73" i="4" s="1"/>
  <c r="P73" i="4" s="1"/>
  <c r="B73" i="20"/>
  <c r="E73" i="4" s="1"/>
  <c r="F73" i="4" s="1"/>
  <c r="G73" i="20"/>
  <c r="S73" i="4" s="1"/>
  <c r="T73" i="4" s="1"/>
  <c r="C73" i="20"/>
  <c r="K73" i="4" s="1"/>
  <c r="L73" i="4" s="1"/>
  <c r="G73" i="4"/>
  <c r="H73" i="4" s="1"/>
  <c r="H73" i="20"/>
  <c r="I73" i="4" s="1"/>
  <c r="J73" i="4" s="1"/>
  <c r="J73" i="20"/>
  <c r="U73" i="4" s="1"/>
  <c r="V73" i="4" s="1"/>
  <c r="D73" i="20"/>
  <c r="Q73" i="4" s="1"/>
  <c r="R73" i="4" s="1"/>
  <c r="B77" i="20"/>
  <c r="E77" i="4" s="1"/>
  <c r="F77" i="4" s="1"/>
  <c r="G77" i="4"/>
  <c r="H77" i="4" s="1"/>
  <c r="J77" i="20"/>
  <c r="U77" i="4" s="1"/>
  <c r="V77" i="4" s="1"/>
  <c r="H77" i="20"/>
  <c r="I77" i="4" s="1"/>
  <c r="J77" i="4" s="1"/>
  <c r="C77" i="20"/>
  <c r="K77" i="4" s="1"/>
  <c r="L77" i="4" s="1"/>
  <c r="I77" i="20"/>
  <c r="O77" i="4" s="1"/>
  <c r="P77" i="4" s="1"/>
  <c r="D77" i="20"/>
  <c r="Q77" i="4" s="1"/>
  <c r="R77" i="4" s="1"/>
  <c r="F77" i="20"/>
  <c r="M77" i="4" s="1"/>
  <c r="N77" i="4" s="1"/>
  <c r="G77" i="20"/>
  <c r="S77" i="4" s="1"/>
  <c r="T77" i="4" s="1"/>
  <c r="G81" i="20"/>
  <c r="S81" i="4" s="1"/>
  <c r="T81" i="4" s="1"/>
  <c r="G81" i="4"/>
  <c r="H81" i="4" s="1"/>
  <c r="J81" i="20"/>
  <c r="U81" i="4" s="1"/>
  <c r="V81" i="4" s="1"/>
  <c r="B81" i="20"/>
  <c r="E81" i="4" s="1"/>
  <c r="F81" i="4" s="1"/>
  <c r="C81" i="20"/>
  <c r="K81" i="4" s="1"/>
  <c r="L81" i="4" s="1"/>
  <c r="I81" i="20"/>
  <c r="O81" i="4" s="1"/>
  <c r="P81" i="4" s="1"/>
  <c r="D81" i="20"/>
  <c r="Q81" i="4" s="1"/>
  <c r="R81" i="4" s="1"/>
  <c r="F81" i="20"/>
  <c r="M81" i="4" s="1"/>
  <c r="N81" i="4" s="1"/>
  <c r="H81" i="20"/>
  <c r="I81" i="4" s="1"/>
  <c r="J81" i="4" s="1"/>
  <c r="J85" i="20"/>
  <c r="U85" i="4" s="1"/>
  <c r="V85" i="4" s="1"/>
  <c r="C85" i="20"/>
  <c r="K85" i="4" s="1"/>
  <c r="L85" i="4" s="1"/>
  <c r="B85" i="20"/>
  <c r="E85" i="4" s="1"/>
  <c r="F85" i="4" s="1"/>
  <c r="G85" i="20"/>
  <c r="S85" i="4" s="1"/>
  <c r="T85" i="4" s="1"/>
  <c r="G85" i="4"/>
  <c r="H85" i="4" s="1"/>
  <c r="F85" i="20"/>
  <c r="M85" i="4" s="1"/>
  <c r="N85" i="4" s="1"/>
  <c r="I85" i="20"/>
  <c r="O85" i="4" s="1"/>
  <c r="P85" i="4" s="1"/>
  <c r="D85" i="20"/>
  <c r="Q85" i="4" s="1"/>
  <c r="R85" i="4" s="1"/>
  <c r="H85" i="20"/>
  <c r="I85" i="4" s="1"/>
  <c r="J85" i="4" s="1"/>
  <c r="F89" i="20"/>
  <c r="M89" i="4" s="1"/>
  <c r="N89" i="4" s="1"/>
  <c r="J89" i="20"/>
  <c r="U89" i="4" s="1"/>
  <c r="V89" i="4" s="1"/>
  <c r="H89" i="20"/>
  <c r="I89" i="4" s="1"/>
  <c r="J89" i="4" s="1"/>
  <c r="D89" i="20"/>
  <c r="Q89" i="4" s="1"/>
  <c r="R89" i="4" s="1"/>
  <c r="C89" i="20"/>
  <c r="K89" i="4" s="1"/>
  <c r="L89" i="4" s="1"/>
  <c r="B89" i="20"/>
  <c r="E89" i="4" s="1"/>
  <c r="F89" i="4" s="1"/>
  <c r="G89" i="20"/>
  <c r="S89" i="4" s="1"/>
  <c r="T89" i="4" s="1"/>
  <c r="G89" i="4"/>
  <c r="H89" i="4" s="1"/>
  <c r="I89" i="20"/>
  <c r="O89" i="4" s="1"/>
  <c r="P89" i="4" s="1"/>
  <c r="B93" i="20"/>
  <c r="E93" i="4" s="1"/>
  <c r="F93" i="4" s="1"/>
  <c r="D93" i="20"/>
  <c r="Q93" i="4" s="1"/>
  <c r="R93" i="4" s="1"/>
  <c r="C93" i="20"/>
  <c r="K93" i="4" s="1"/>
  <c r="L93" i="4" s="1"/>
  <c r="G93" i="4"/>
  <c r="H93" i="4" s="1"/>
  <c r="F93" i="20"/>
  <c r="M93" i="4" s="1"/>
  <c r="N93" i="4" s="1"/>
  <c r="G93" i="20"/>
  <c r="S93" i="4" s="1"/>
  <c r="T93" i="4" s="1"/>
  <c r="H93" i="20"/>
  <c r="I93" i="4" s="1"/>
  <c r="J93" i="4" s="1"/>
  <c r="J93" i="20"/>
  <c r="U93" i="4" s="1"/>
  <c r="V93" i="4" s="1"/>
  <c r="I93" i="20"/>
  <c r="O93" i="4" s="1"/>
  <c r="P93" i="4" s="1"/>
  <c r="G97" i="20"/>
  <c r="S97" i="4" s="1"/>
  <c r="T97" i="4" s="1"/>
  <c r="B97" i="20"/>
  <c r="E97" i="4" s="1"/>
  <c r="F97" i="4" s="1"/>
  <c r="C97" i="20"/>
  <c r="K97" i="4" s="1"/>
  <c r="L97" i="4" s="1"/>
  <c r="I97" i="20"/>
  <c r="O97" i="4" s="1"/>
  <c r="P97" i="4" s="1"/>
  <c r="H97" i="20"/>
  <c r="I97" i="4" s="1"/>
  <c r="J97" i="4" s="1"/>
  <c r="J97" i="20"/>
  <c r="U97" i="4" s="1"/>
  <c r="V97" i="4" s="1"/>
  <c r="G97" i="4"/>
  <c r="H97" i="4" s="1"/>
  <c r="D97" i="20"/>
  <c r="Q97" i="4" s="1"/>
  <c r="R97" i="4" s="1"/>
  <c r="F97" i="20"/>
  <c r="M97" i="4" s="1"/>
  <c r="N97" i="4" s="1"/>
  <c r="J101" i="20"/>
  <c r="U101" i="4" s="1"/>
  <c r="V101" i="4" s="1"/>
  <c r="C101" i="20"/>
  <c r="K101" i="4" s="1"/>
  <c r="L101" i="4" s="1"/>
  <c r="F101" i="20"/>
  <c r="M101" i="4" s="1"/>
  <c r="N101" i="4" s="1"/>
  <c r="G101" i="4"/>
  <c r="H101" i="4" s="1"/>
  <c r="B101" i="20"/>
  <c r="E101" i="4" s="1"/>
  <c r="F101" i="4" s="1"/>
  <c r="G101" i="20"/>
  <c r="S101" i="4" s="1"/>
  <c r="T101" i="4" s="1"/>
  <c r="I101" i="20"/>
  <c r="O101" i="4" s="1"/>
  <c r="P101" i="4" s="1"/>
  <c r="H101" i="20"/>
  <c r="I101" i="4" s="1"/>
  <c r="J101" i="4" s="1"/>
  <c r="D101" i="20"/>
  <c r="Q101" i="4" s="1"/>
  <c r="R101" i="4" s="1"/>
  <c r="F105" i="20"/>
  <c r="M105" i="4" s="1"/>
  <c r="N105" i="4" s="1"/>
  <c r="C105" i="20"/>
  <c r="K105" i="4" s="1"/>
  <c r="L105" i="4" s="1"/>
  <c r="B105" i="20"/>
  <c r="E105" i="4" s="1"/>
  <c r="F105" i="4" s="1"/>
  <c r="G105" i="20"/>
  <c r="S105" i="4" s="1"/>
  <c r="T105" i="4" s="1"/>
  <c r="G105" i="4"/>
  <c r="H105" i="4" s="1"/>
  <c r="H105" i="20"/>
  <c r="I105" i="4" s="1"/>
  <c r="J105" i="4" s="1"/>
  <c r="J105" i="20"/>
  <c r="U105" i="4" s="1"/>
  <c r="V105" i="4" s="1"/>
  <c r="I105" i="20"/>
  <c r="O105" i="4" s="1"/>
  <c r="P105" i="4" s="1"/>
  <c r="D105" i="20"/>
  <c r="Q105" i="4" s="1"/>
  <c r="R105" i="4" s="1"/>
  <c r="B109" i="20"/>
  <c r="E109" i="4" s="1"/>
  <c r="F109" i="4" s="1"/>
  <c r="C109" i="20"/>
  <c r="K109" i="4" s="1"/>
  <c r="L109" i="4" s="1"/>
  <c r="G109" i="4"/>
  <c r="H109" i="4" s="1"/>
  <c r="I109" i="20"/>
  <c r="O109" i="4" s="1"/>
  <c r="P109" i="4" s="1"/>
  <c r="D109" i="20"/>
  <c r="Q109" i="4" s="1"/>
  <c r="R109" i="4" s="1"/>
  <c r="H109" i="20"/>
  <c r="I109" i="4" s="1"/>
  <c r="J109" i="4" s="1"/>
  <c r="F109" i="20"/>
  <c r="M109" i="4" s="1"/>
  <c r="N109" i="4" s="1"/>
  <c r="G109" i="20"/>
  <c r="S109" i="4" s="1"/>
  <c r="T109" i="4" s="1"/>
  <c r="J109" i="20"/>
  <c r="U109" i="4" s="1"/>
  <c r="V109" i="4" s="1"/>
  <c r="G113" i="20"/>
  <c r="S113" i="4" s="1"/>
  <c r="T113" i="4" s="1"/>
  <c r="F113" i="20"/>
  <c r="M113" i="4" s="1"/>
  <c r="N113" i="4" s="1"/>
  <c r="I113" i="20"/>
  <c r="O113" i="4" s="1"/>
  <c r="P113" i="4" s="1"/>
  <c r="D113" i="20"/>
  <c r="Q113" i="4" s="1"/>
  <c r="R113" i="4" s="1"/>
  <c r="J113" i="20"/>
  <c r="U113" i="4" s="1"/>
  <c r="V113" i="4" s="1"/>
  <c r="B113" i="20"/>
  <c r="E113" i="4" s="1"/>
  <c r="F113" i="4" s="1"/>
  <c r="C113" i="20"/>
  <c r="K113" i="4" s="1"/>
  <c r="L113" i="4" s="1"/>
  <c r="H113" i="20"/>
  <c r="I113" i="4" s="1"/>
  <c r="J113" i="4" s="1"/>
  <c r="G113" i="4"/>
  <c r="H113" i="4" s="1"/>
  <c r="J117" i="20"/>
  <c r="U117" i="4" s="1"/>
  <c r="V117" i="4" s="1"/>
  <c r="C117" i="20"/>
  <c r="K117" i="4" s="1"/>
  <c r="L117" i="4" s="1"/>
  <c r="G117" i="4"/>
  <c r="H117" i="4" s="1"/>
  <c r="H117" i="20"/>
  <c r="I117" i="4" s="1"/>
  <c r="J117" i="4" s="1"/>
  <c r="B117" i="20"/>
  <c r="E117" i="4" s="1"/>
  <c r="F117" i="4" s="1"/>
  <c r="G117" i="20"/>
  <c r="S117" i="4" s="1"/>
  <c r="T117" i="4" s="1"/>
  <c r="F117" i="20"/>
  <c r="M117" i="4" s="1"/>
  <c r="N117" i="4" s="1"/>
  <c r="I117" i="20"/>
  <c r="O117" i="4" s="1"/>
  <c r="P117" i="4" s="1"/>
  <c r="D117" i="20"/>
  <c r="Q117" i="4" s="1"/>
  <c r="R117" i="4" s="1"/>
  <c r="F121" i="20"/>
  <c r="M121" i="4" s="1"/>
  <c r="N121" i="4" s="1"/>
  <c r="C121" i="20"/>
  <c r="K121" i="4" s="1"/>
  <c r="L121" i="4" s="1"/>
  <c r="G121" i="4"/>
  <c r="H121" i="4" s="1"/>
  <c r="H121" i="20"/>
  <c r="I121" i="4" s="1"/>
  <c r="J121" i="4" s="1"/>
  <c r="B121" i="20"/>
  <c r="E121" i="4" s="1"/>
  <c r="F121" i="4" s="1"/>
  <c r="W121" i="4" s="1"/>
  <c r="G121" i="20"/>
  <c r="S121" i="4" s="1"/>
  <c r="T121" i="4" s="1"/>
  <c r="I121" i="20"/>
  <c r="O121" i="4" s="1"/>
  <c r="P121" i="4" s="1"/>
  <c r="J121" i="20"/>
  <c r="U121" i="4" s="1"/>
  <c r="V121" i="4" s="1"/>
  <c r="D121" i="20"/>
  <c r="Q121" i="4" s="1"/>
  <c r="R121" i="4" s="1"/>
  <c r="B125" i="20"/>
  <c r="E125" i="4" s="1"/>
  <c r="F125" i="4" s="1"/>
  <c r="F125" i="20"/>
  <c r="M125" i="4" s="1"/>
  <c r="N125" i="4" s="1"/>
  <c r="G125" i="20"/>
  <c r="S125" i="4" s="1"/>
  <c r="T125" i="4" s="1"/>
  <c r="D125" i="20"/>
  <c r="Q125" i="4" s="1"/>
  <c r="R125" i="4" s="1"/>
  <c r="I125" i="20"/>
  <c r="O125" i="4" s="1"/>
  <c r="P125" i="4" s="1"/>
  <c r="C125" i="20"/>
  <c r="K125" i="4" s="1"/>
  <c r="L125" i="4" s="1"/>
  <c r="J125" i="20"/>
  <c r="U125" i="4" s="1"/>
  <c r="V125" i="4" s="1"/>
  <c r="G125" i="4"/>
  <c r="H125" i="4" s="1"/>
  <c r="H125" i="20"/>
  <c r="I125" i="4" s="1"/>
  <c r="J125" i="4" s="1"/>
  <c r="G129" i="20"/>
  <c r="S129" i="4" s="1"/>
  <c r="T129" i="4" s="1"/>
  <c r="J129" i="20"/>
  <c r="U129" i="4" s="1"/>
  <c r="V129" i="4" s="1"/>
  <c r="I129" i="20"/>
  <c r="O129" i="4" s="1"/>
  <c r="P129" i="4" s="1"/>
  <c r="F129" i="20"/>
  <c r="M129" i="4" s="1"/>
  <c r="N129" i="4" s="1"/>
  <c r="G129" i="4"/>
  <c r="H129" i="4" s="1"/>
  <c r="H129" i="20"/>
  <c r="I129" i="4" s="1"/>
  <c r="J129" i="4" s="1"/>
  <c r="B129" i="20"/>
  <c r="E129" i="4" s="1"/>
  <c r="F129" i="4" s="1"/>
  <c r="W129" i="4" s="1"/>
  <c r="C129" i="20"/>
  <c r="K129" i="4" s="1"/>
  <c r="L129" i="4" s="1"/>
  <c r="D129" i="20"/>
  <c r="Q129" i="4" s="1"/>
  <c r="R129" i="4" s="1"/>
  <c r="J133" i="20"/>
  <c r="U133" i="4" s="1"/>
  <c r="V133" i="4" s="1"/>
  <c r="C133" i="20"/>
  <c r="K133" i="4" s="1"/>
  <c r="L133" i="4" s="1"/>
  <c r="G133" i="4"/>
  <c r="H133" i="4" s="1"/>
  <c r="B133" i="20"/>
  <c r="E133" i="4" s="1"/>
  <c r="F133" i="4" s="1"/>
  <c r="G133" i="20"/>
  <c r="S133" i="4" s="1"/>
  <c r="T133" i="4" s="1"/>
  <c r="F133" i="20"/>
  <c r="M133" i="4" s="1"/>
  <c r="N133" i="4" s="1"/>
  <c r="I133" i="20"/>
  <c r="O133" i="4" s="1"/>
  <c r="P133" i="4" s="1"/>
  <c r="D133" i="20"/>
  <c r="Q133" i="4" s="1"/>
  <c r="R133" i="4" s="1"/>
  <c r="H133" i="20"/>
  <c r="I133" i="4" s="1"/>
  <c r="J133" i="4" s="1"/>
  <c r="D137" i="20"/>
  <c r="Q137" i="4" s="1"/>
  <c r="R137" i="4" s="1"/>
  <c r="I137" i="20"/>
  <c r="O137" i="4" s="1"/>
  <c r="P137" i="4" s="1"/>
  <c r="C137" i="20"/>
  <c r="K137" i="4" s="1"/>
  <c r="L137" i="4" s="1"/>
  <c r="H137" i="20"/>
  <c r="I137" i="4" s="1"/>
  <c r="J137" i="4" s="1"/>
  <c r="G137" i="4"/>
  <c r="H137" i="4" s="1"/>
  <c r="G137" i="20"/>
  <c r="S137" i="4" s="1"/>
  <c r="T137" i="4" s="1"/>
  <c r="F137" i="20"/>
  <c r="M137" i="4" s="1"/>
  <c r="N137" i="4" s="1"/>
  <c r="B137" i="20"/>
  <c r="E137" i="4" s="1"/>
  <c r="F137" i="4" s="1"/>
  <c r="W137" i="4" s="1"/>
  <c r="J137" i="20"/>
  <c r="U137" i="4" s="1"/>
  <c r="V137" i="4" s="1"/>
  <c r="G141" i="4"/>
  <c r="H141" i="4" s="1"/>
  <c r="B141" i="20"/>
  <c r="E141" i="4" s="1"/>
  <c r="F141" i="4" s="1"/>
  <c r="F141" i="20"/>
  <c r="M141" i="4" s="1"/>
  <c r="N141" i="4" s="1"/>
  <c r="I141" i="20"/>
  <c r="O141" i="4" s="1"/>
  <c r="P141" i="4" s="1"/>
  <c r="C141" i="20"/>
  <c r="K141" i="4" s="1"/>
  <c r="L141" i="4" s="1"/>
  <c r="D141" i="20"/>
  <c r="Q141" i="4" s="1"/>
  <c r="R141" i="4" s="1"/>
  <c r="G141" i="20"/>
  <c r="S141" i="4" s="1"/>
  <c r="T141" i="4" s="1"/>
  <c r="J141" i="20"/>
  <c r="U141" i="4" s="1"/>
  <c r="V141" i="4" s="1"/>
  <c r="H141" i="20"/>
  <c r="I141" i="4" s="1"/>
  <c r="J141" i="4" s="1"/>
  <c r="D145" i="20"/>
  <c r="Q145" i="4" s="1"/>
  <c r="R145" i="4" s="1"/>
  <c r="G145" i="4"/>
  <c r="H145" i="4" s="1"/>
  <c r="G145" i="20"/>
  <c r="S145" i="4" s="1"/>
  <c r="T145" i="4" s="1"/>
  <c r="I145" i="20"/>
  <c r="O145" i="4" s="1"/>
  <c r="P145" i="4" s="1"/>
  <c r="H145" i="20"/>
  <c r="I145" i="4" s="1"/>
  <c r="J145" i="4" s="1"/>
  <c r="B145" i="20"/>
  <c r="E145" i="4" s="1"/>
  <c r="F145" i="4" s="1"/>
  <c r="J145" i="20"/>
  <c r="U145" i="4" s="1"/>
  <c r="V145" i="4" s="1"/>
  <c r="C145" i="20"/>
  <c r="K145" i="4" s="1"/>
  <c r="L145" i="4" s="1"/>
  <c r="F145" i="20"/>
  <c r="M145" i="4" s="1"/>
  <c r="N145" i="4" s="1"/>
  <c r="H149" i="20"/>
  <c r="I149" i="4" s="1"/>
  <c r="J149" i="4" s="1"/>
  <c r="G149" i="20"/>
  <c r="S149" i="4" s="1"/>
  <c r="T149" i="4" s="1"/>
  <c r="D149" i="20"/>
  <c r="Q149" i="4" s="1"/>
  <c r="R149" i="4" s="1"/>
  <c r="I149" i="20"/>
  <c r="O149" i="4" s="1"/>
  <c r="P149" i="4" s="1"/>
  <c r="F149" i="20"/>
  <c r="M149" i="4" s="1"/>
  <c r="N149" i="4" s="1"/>
  <c r="G149" i="4"/>
  <c r="H149" i="4" s="1"/>
  <c r="J149" i="20"/>
  <c r="U149" i="4" s="1"/>
  <c r="V149" i="4" s="1"/>
  <c r="C149" i="20"/>
  <c r="K149" i="4" s="1"/>
  <c r="L149" i="4" s="1"/>
  <c r="B149" i="20"/>
  <c r="E149" i="4" s="1"/>
  <c r="F149" i="4" s="1"/>
  <c r="W149" i="4" s="1"/>
  <c r="D153" i="20"/>
  <c r="Q153" i="4" s="1"/>
  <c r="R153" i="4" s="1"/>
  <c r="I153" i="20"/>
  <c r="O153" i="4" s="1"/>
  <c r="P153" i="4" s="1"/>
  <c r="C153" i="20"/>
  <c r="K153" i="4" s="1"/>
  <c r="L153" i="4" s="1"/>
  <c r="F153" i="20"/>
  <c r="M153" i="4" s="1"/>
  <c r="N153" i="4" s="1"/>
  <c r="H153" i="20"/>
  <c r="I153" i="4" s="1"/>
  <c r="J153" i="4" s="1"/>
  <c r="G153" i="20"/>
  <c r="S153" i="4" s="1"/>
  <c r="T153" i="4" s="1"/>
  <c r="B153" i="20"/>
  <c r="E153" i="4" s="1"/>
  <c r="F153" i="4" s="1"/>
  <c r="G153" i="4"/>
  <c r="H153" i="4" s="1"/>
  <c r="J153" i="20"/>
  <c r="U153" i="4" s="1"/>
  <c r="V153" i="4" s="1"/>
  <c r="G157" i="4"/>
  <c r="H157" i="4" s="1"/>
  <c r="D157" i="20"/>
  <c r="Q157" i="4" s="1"/>
  <c r="R157" i="4" s="1"/>
  <c r="H157" i="20"/>
  <c r="I157" i="4" s="1"/>
  <c r="J157" i="4" s="1"/>
  <c r="I157" i="20"/>
  <c r="O157" i="4" s="1"/>
  <c r="P157" i="4" s="1"/>
  <c r="G157" i="20"/>
  <c r="S157" i="4" s="1"/>
  <c r="T157" i="4" s="1"/>
  <c r="F157" i="20"/>
  <c r="M157" i="4" s="1"/>
  <c r="N157" i="4" s="1"/>
  <c r="C157" i="20"/>
  <c r="K157" i="4" s="1"/>
  <c r="L157" i="4" s="1"/>
  <c r="J157" i="20"/>
  <c r="U157" i="4" s="1"/>
  <c r="V157" i="4" s="1"/>
  <c r="B157" i="20"/>
  <c r="E157" i="4" s="1"/>
  <c r="F157" i="4" s="1"/>
  <c r="D161" i="20"/>
  <c r="Q161" i="4" s="1"/>
  <c r="R161" i="4" s="1"/>
  <c r="H161" i="20"/>
  <c r="I161" i="4" s="1"/>
  <c r="J161" i="4" s="1"/>
  <c r="I161" i="20"/>
  <c r="O161" i="4" s="1"/>
  <c r="P161" i="4" s="1"/>
  <c r="B161" i="20"/>
  <c r="E161" i="4" s="1"/>
  <c r="F161" i="4" s="1"/>
  <c r="G161" i="4"/>
  <c r="H161" i="4" s="1"/>
  <c r="J161" i="20"/>
  <c r="U161" i="4" s="1"/>
  <c r="V161" i="4" s="1"/>
  <c r="C161" i="20"/>
  <c r="K161" i="4" s="1"/>
  <c r="L161" i="4" s="1"/>
  <c r="F161" i="20"/>
  <c r="M161" i="4" s="1"/>
  <c r="N161" i="4" s="1"/>
  <c r="G161" i="20"/>
  <c r="S161" i="4" s="1"/>
  <c r="T161" i="4" s="1"/>
  <c r="H165" i="20"/>
  <c r="I165" i="4" s="1"/>
  <c r="J165" i="4" s="1"/>
  <c r="G165" i="20"/>
  <c r="S165" i="4" s="1"/>
  <c r="T165" i="4" s="1"/>
  <c r="D165" i="20"/>
  <c r="Q165" i="4" s="1"/>
  <c r="R165" i="4" s="1"/>
  <c r="G165" i="4"/>
  <c r="H165" i="4" s="1"/>
  <c r="I165" i="20"/>
  <c r="O165" i="4" s="1"/>
  <c r="P165" i="4" s="1"/>
  <c r="F165" i="20"/>
  <c r="M165" i="4" s="1"/>
  <c r="N165" i="4" s="1"/>
  <c r="J165" i="20"/>
  <c r="U165" i="4" s="1"/>
  <c r="V165" i="4" s="1"/>
  <c r="C165" i="20"/>
  <c r="K165" i="4" s="1"/>
  <c r="L165" i="4" s="1"/>
  <c r="B165" i="20"/>
  <c r="E165" i="4" s="1"/>
  <c r="F165" i="4" s="1"/>
  <c r="D169" i="20"/>
  <c r="Q169" i="4" s="1"/>
  <c r="R169" i="4" s="1"/>
  <c r="I169" i="20"/>
  <c r="O169" i="4" s="1"/>
  <c r="P169" i="4" s="1"/>
  <c r="C169" i="20"/>
  <c r="K169" i="4" s="1"/>
  <c r="L169" i="4" s="1"/>
  <c r="F169" i="20"/>
  <c r="M169" i="4" s="1"/>
  <c r="N169" i="4" s="1"/>
  <c r="J169" i="20"/>
  <c r="U169" i="4" s="1"/>
  <c r="V169" i="4" s="1"/>
  <c r="G169" i="20"/>
  <c r="S169" i="4" s="1"/>
  <c r="T169" i="4" s="1"/>
  <c r="H169" i="20"/>
  <c r="I169" i="4" s="1"/>
  <c r="J169" i="4" s="1"/>
  <c r="G169" i="4"/>
  <c r="H169" i="4" s="1"/>
  <c r="B169" i="20"/>
  <c r="E169" i="4" s="1"/>
  <c r="F169" i="4" s="1"/>
  <c r="G173" i="4"/>
  <c r="H173" i="4" s="1"/>
  <c r="D173" i="20"/>
  <c r="Q173" i="4" s="1"/>
  <c r="R173" i="4" s="1"/>
  <c r="H173" i="20"/>
  <c r="I173" i="4" s="1"/>
  <c r="J173" i="4" s="1"/>
  <c r="I173" i="20"/>
  <c r="O173" i="4" s="1"/>
  <c r="P173" i="4" s="1"/>
  <c r="B173" i="20"/>
  <c r="E173" i="4" s="1"/>
  <c r="F173" i="4" s="1"/>
  <c r="C173" i="20"/>
  <c r="K173" i="4" s="1"/>
  <c r="L173" i="4" s="1"/>
  <c r="F173" i="20"/>
  <c r="M173" i="4" s="1"/>
  <c r="N173" i="4" s="1"/>
  <c r="G173" i="20"/>
  <c r="S173" i="4" s="1"/>
  <c r="T173" i="4" s="1"/>
  <c r="J173" i="20"/>
  <c r="U173" i="4" s="1"/>
  <c r="V173" i="4" s="1"/>
  <c r="B177" i="20"/>
  <c r="E177" i="4" s="1"/>
  <c r="F177" i="4" s="1"/>
  <c r="H177" i="20"/>
  <c r="I177" i="4" s="1"/>
  <c r="J177" i="4" s="1"/>
  <c r="J177" i="20"/>
  <c r="U177" i="4" s="1"/>
  <c r="V177" i="4" s="1"/>
  <c r="D177" i="20"/>
  <c r="Q177" i="4" s="1"/>
  <c r="R177" i="4" s="1"/>
  <c r="I177" i="20"/>
  <c r="O177" i="4" s="1"/>
  <c r="P177" i="4" s="1"/>
  <c r="C177" i="20"/>
  <c r="K177" i="4" s="1"/>
  <c r="L177" i="4" s="1"/>
  <c r="F177" i="20"/>
  <c r="M177" i="4" s="1"/>
  <c r="N177" i="4" s="1"/>
  <c r="G177" i="20"/>
  <c r="S177" i="4" s="1"/>
  <c r="T177" i="4" s="1"/>
  <c r="G177" i="4"/>
  <c r="H177" i="4" s="1"/>
  <c r="H181" i="20"/>
  <c r="I181" i="4" s="1"/>
  <c r="J181" i="4" s="1"/>
  <c r="G181" i="20"/>
  <c r="S181" i="4" s="1"/>
  <c r="T181" i="4" s="1"/>
  <c r="D181" i="20"/>
  <c r="Q181" i="4" s="1"/>
  <c r="R181" i="4" s="1"/>
  <c r="C181" i="20"/>
  <c r="K181" i="4" s="1"/>
  <c r="L181" i="4" s="1"/>
  <c r="J181" i="20"/>
  <c r="U181" i="4" s="1"/>
  <c r="V181" i="4" s="1"/>
  <c r="G181" i="4"/>
  <c r="H181" i="4" s="1"/>
  <c r="F181" i="20"/>
  <c r="M181" i="4" s="1"/>
  <c r="N181" i="4" s="1"/>
  <c r="I181" i="20"/>
  <c r="O181" i="4" s="1"/>
  <c r="P181" i="4" s="1"/>
  <c r="B181" i="20"/>
  <c r="E181" i="4" s="1"/>
  <c r="F181" i="4" s="1"/>
  <c r="D185" i="20"/>
  <c r="Q185" i="4" s="1"/>
  <c r="R185" i="4" s="1"/>
  <c r="I185" i="20"/>
  <c r="O185" i="4" s="1"/>
  <c r="P185" i="4" s="1"/>
  <c r="C185" i="20"/>
  <c r="K185" i="4" s="1"/>
  <c r="L185" i="4" s="1"/>
  <c r="H185" i="20"/>
  <c r="I185" i="4" s="1"/>
  <c r="J185" i="4" s="1"/>
  <c r="G185" i="4"/>
  <c r="H185" i="4" s="1"/>
  <c r="B185" i="20"/>
  <c r="E185" i="4" s="1"/>
  <c r="F185" i="4" s="1"/>
  <c r="F185" i="20"/>
  <c r="M185" i="4" s="1"/>
  <c r="N185" i="4" s="1"/>
  <c r="G185" i="20"/>
  <c r="S185" i="4" s="1"/>
  <c r="T185" i="4" s="1"/>
  <c r="J185" i="20"/>
  <c r="U185" i="4" s="1"/>
  <c r="V185" i="4" s="1"/>
  <c r="G189" i="4"/>
  <c r="H189" i="4" s="1"/>
  <c r="H189" i="20"/>
  <c r="I189" i="4" s="1"/>
  <c r="J189" i="4" s="1"/>
  <c r="F189" i="20"/>
  <c r="M189" i="4" s="1"/>
  <c r="N189" i="4" s="1"/>
  <c r="D189" i="20"/>
  <c r="Q189" i="4" s="1"/>
  <c r="R189" i="4" s="1"/>
  <c r="C189" i="20"/>
  <c r="K189" i="4" s="1"/>
  <c r="L189" i="4" s="1"/>
  <c r="J189" i="20"/>
  <c r="U189" i="4" s="1"/>
  <c r="V189" i="4" s="1"/>
  <c r="G189" i="20"/>
  <c r="S189" i="4" s="1"/>
  <c r="T189" i="4" s="1"/>
  <c r="B189" i="20"/>
  <c r="E189" i="4" s="1"/>
  <c r="F189" i="4" s="1"/>
  <c r="I189" i="20"/>
  <c r="O189" i="4" s="1"/>
  <c r="P189" i="4" s="1"/>
  <c r="C193" i="20"/>
  <c r="K193" i="4" s="1"/>
  <c r="L193" i="4" s="1"/>
  <c r="D193" i="20"/>
  <c r="Q193" i="4" s="1"/>
  <c r="R193" i="4" s="1"/>
  <c r="H193" i="20"/>
  <c r="I193" i="4" s="1"/>
  <c r="J193" i="4" s="1"/>
  <c r="F193" i="20"/>
  <c r="M193" i="4" s="1"/>
  <c r="N193" i="4" s="1"/>
  <c r="J193" i="20"/>
  <c r="U193" i="4" s="1"/>
  <c r="V193" i="4" s="1"/>
  <c r="G193" i="20"/>
  <c r="S193" i="4" s="1"/>
  <c r="T193" i="4" s="1"/>
  <c r="B193" i="20"/>
  <c r="E193" i="4" s="1"/>
  <c r="F193" i="4" s="1"/>
  <c r="I193" i="20"/>
  <c r="O193" i="4" s="1"/>
  <c r="P193" i="4" s="1"/>
  <c r="G193" i="4"/>
  <c r="H193" i="4" s="1"/>
  <c r="G197" i="20"/>
  <c r="S197" i="4" s="1"/>
  <c r="T197" i="4" s="1"/>
  <c r="D197" i="20"/>
  <c r="Q197" i="4" s="1"/>
  <c r="R197" i="4" s="1"/>
  <c r="C197" i="20"/>
  <c r="K197" i="4" s="1"/>
  <c r="L197" i="4" s="1"/>
  <c r="F197" i="20"/>
  <c r="M197" i="4" s="1"/>
  <c r="N197" i="4" s="1"/>
  <c r="H197" i="20"/>
  <c r="I197" i="4" s="1"/>
  <c r="J197" i="4" s="1"/>
  <c r="J197" i="20"/>
  <c r="U197" i="4" s="1"/>
  <c r="V197" i="4" s="1"/>
  <c r="I197" i="20"/>
  <c r="O197" i="4" s="1"/>
  <c r="P197" i="4" s="1"/>
  <c r="G197" i="4"/>
  <c r="H197" i="4" s="1"/>
  <c r="B197" i="20"/>
  <c r="E197" i="4" s="1"/>
  <c r="F197" i="4" s="1"/>
  <c r="G201" i="20"/>
  <c r="S201" i="4" s="1"/>
  <c r="T201" i="4" s="1"/>
  <c r="J201" i="20"/>
  <c r="U201" i="4" s="1"/>
  <c r="V201" i="4" s="1"/>
  <c r="G201" i="4"/>
  <c r="H201" i="4" s="1"/>
  <c r="H201" i="20"/>
  <c r="I201" i="4" s="1"/>
  <c r="J201" i="4" s="1"/>
  <c r="C201" i="20"/>
  <c r="K201" i="4" s="1"/>
  <c r="L201" i="4" s="1"/>
  <c r="B201" i="20"/>
  <c r="E201" i="4" s="1"/>
  <c r="F201" i="4" s="1"/>
  <c r="D201" i="20"/>
  <c r="Q201" i="4" s="1"/>
  <c r="R201" i="4" s="1"/>
  <c r="F201" i="20"/>
  <c r="M201" i="4" s="1"/>
  <c r="N201" i="4" s="1"/>
  <c r="I201" i="20"/>
  <c r="O201" i="4" s="1"/>
  <c r="P201" i="4" s="1"/>
  <c r="C205" i="20"/>
  <c r="K205" i="4" s="1"/>
  <c r="L205" i="4" s="1"/>
  <c r="F205" i="20"/>
  <c r="M205" i="4" s="1"/>
  <c r="N205" i="4" s="1"/>
  <c r="B205" i="20"/>
  <c r="E205" i="4" s="1"/>
  <c r="F205" i="4" s="1"/>
  <c r="G205" i="20"/>
  <c r="S205" i="4" s="1"/>
  <c r="T205" i="4" s="1"/>
  <c r="D205" i="20"/>
  <c r="Q205" i="4" s="1"/>
  <c r="R205" i="4" s="1"/>
  <c r="J205" i="20"/>
  <c r="U205" i="4" s="1"/>
  <c r="V205" i="4" s="1"/>
  <c r="G205" i="4"/>
  <c r="H205" i="4" s="1"/>
  <c r="I205" i="20"/>
  <c r="O205" i="4" s="1"/>
  <c r="P205" i="4" s="1"/>
  <c r="H205" i="20"/>
  <c r="I205" i="4" s="1"/>
  <c r="J205" i="4" s="1"/>
  <c r="G209" i="20"/>
  <c r="S209" i="4" s="1"/>
  <c r="T209" i="4" s="1"/>
  <c r="H209" i="20"/>
  <c r="I209" i="4" s="1"/>
  <c r="J209" i="4" s="1"/>
  <c r="B209" i="20"/>
  <c r="E209" i="4" s="1"/>
  <c r="F209" i="4" s="1"/>
  <c r="D209" i="20"/>
  <c r="Q209" i="4" s="1"/>
  <c r="R209" i="4" s="1"/>
  <c r="J209" i="20"/>
  <c r="U209" i="4" s="1"/>
  <c r="V209" i="4" s="1"/>
  <c r="F209" i="20"/>
  <c r="M209" i="4" s="1"/>
  <c r="N209" i="4" s="1"/>
  <c r="I209" i="20"/>
  <c r="O209" i="4" s="1"/>
  <c r="P209" i="4" s="1"/>
  <c r="C209" i="20"/>
  <c r="K209" i="4" s="1"/>
  <c r="L209" i="4" s="1"/>
  <c r="G209" i="4"/>
  <c r="H209" i="4" s="1"/>
  <c r="D213" i="20"/>
  <c r="Q213" i="4" s="1"/>
  <c r="R213" i="4" s="1"/>
  <c r="G213" i="4"/>
  <c r="H213" i="4" s="1"/>
  <c r="C213" i="20"/>
  <c r="K213" i="4" s="1"/>
  <c r="L213" i="4" s="1"/>
  <c r="H213" i="20"/>
  <c r="I213" i="4" s="1"/>
  <c r="J213" i="4" s="1"/>
  <c r="G213" i="20"/>
  <c r="S213" i="4" s="1"/>
  <c r="T213" i="4" s="1"/>
  <c r="B213" i="20"/>
  <c r="E213" i="4" s="1"/>
  <c r="F213" i="4" s="1"/>
  <c r="I213" i="20"/>
  <c r="O213" i="4" s="1"/>
  <c r="P213" i="4" s="1"/>
  <c r="F213" i="20"/>
  <c r="M213" i="4" s="1"/>
  <c r="N213" i="4" s="1"/>
  <c r="J213" i="20"/>
  <c r="U213" i="4" s="1"/>
  <c r="V213" i="4" s="1"/>
  <c r="G217" i="20"/>
  <c r="S217" i="4" s="1"/>
  <c r="T217" i="4" s="1"/>
  <c r="J217" i="20"/>
  <c r="U217" i="4" s="1"/>
  <c r="V217" i="4" s="1"/>
  <c r="C217" i="20"/>
  <c r="K217" i="4" s="1"/>
  <c r="L217" i="4" s="1"/>
  <c r="B217" i="20"/>
  <c r="E217" i="4" s="1"/>
  <c r="F217" i="4" s="1"/>
  <c r="D217" i="20"/>
  <c r="Q217" i="4" s="1"/>
  <c r="R217" i="4" s="1"/>
  <c r="F217" i="20"/>
  <c r="M217" i="4" s="1"/>
  <c r="N217" i="4" s="1"/>
  <c r="H217" i="20"/>
  <c r="I217" i="4" s="1"/>
  <c r="J217" i="4" s="1"/>
  <c r="G217" i="4"/>
  <c r="H217" i="4" s="1"/>
  <c r="I217" i="20"/>
  <c r="O217" i="4" s="1"/>
  <c r="P217" i="4" s="1"/>
  <c r="C221" i="20"/>
  <c r="K221" i="4" s="1"/>
  <c r="L221" i="4" s="1"/>
  <c r="G221" i="20"/>
  <c r="S221" i="4" s="1"/>
  <c r="T221" i="4" s="1"/>
  <c r="F221" i="20"/>
  <c r="M221" i="4" s="1"/>
  <c r="N221" i="4" s="1"/>
  <c r="G221" i="4"/>
  <c r="H221" i="4" s="1"/>
  <c r="D221" i="20"/>
  <c r="Q221" i="4" s="1"/>
  <c r="R221" i="4" s="1"/>
  <c r="J221" i="20"/>
  <c r="U221" i="4" s="1"/>
  <c r="V221" i="4" s="1"/>
  <c r="H221" i="20"/>
  <c r="I221" i="4" s="1"/>
  <c r="J221" i="4" s="1"/>
  <c r="B221" i="20"/>
  <c r="E221" i="4" s="1"/>
  <c r="F221" i="4" s="1"/>
  <c r="I221" i="20"/>
  <c r="O221" i="4" s="1"/>
  <c r="P221" i="4" s="1"/>
  <c r="H225" i="20"/>
  <c r="I225" i="4" s="1"/>
  <c r="J225" i="4" s="1"/>
  <c r="B225" i="20"/>
  <c r="E225" i="4" s="1"/>
  <c r="F225" i="4" s="1"/>
  <c r="G225" i="20"/>
  <c r="S225" i="4" s="1"/>
  <c r="T225" i="4" s="1"/>
  <c r="D225" i="20"/>
  <c r="Q225" i="4" s="1"/>
  <c r="R225" i="4" s="1"/>
  <c r="C225" i="20"/>
  <c r="K225" i="4" s="1"/>
  <c r="L225" i="4" s="1"/>
  <c r="I225" i="20"/>
  <c r="O225" i="4" s="1"/>
  <c r="P225" i="4" s="1"/>
  <c r="G225" i="4"/>
  <c r="H225" i="4" s="1"/>
  <c r="F225" i="20"/>
  <c r="M225" i="4" s="1"/>
  <c r="N225" i="4" s="1"/>
  <c r="J225" i="20"/>
  <c r="U225" i="4" s="1"/>
  <c r="V225" i="4" s="1"/>
  <c r="D229" i="20"/>
  <c r="Q229" i="4" s="1"/>
  <c r="R229" i="4" s="1"/>
  <c r="I229" i="20"/>
  <c r="O229" i="4" s="1"/>
  <c r="P229" i="4" s="1"/>
  <c r="C229" i="20"/>
  <c r="K229" i="4" s="1"/>
  <c r="L229" i="4" s="1"/>
  <c r="G229" i="20"/>
  <c r="S229" i="4" s="1"/>
  <c r="T229" i="4" s="1"/>
  <c r="B229" i="20"/>
  <c r="E229" i="4" s="1"/>
  <c r="F229" i="4" s="1"/>
  <c r="F229" i="20"/>
  <c r="M229" i="4" s="1"/>
  <c r="N229" i="4" s="1"/>
  <c r="H229" i="20"/>
  <c r="I229" i="4" s="1"/>
  <c r="J229" i="4" s="1"/>
  <c r="G229" i="4"/>
  <c r="H229" i="4" s="1"/>
  <c r="J229" i="20"/>
  <c r="U229" i="4" s="1"/>
  <c r="V229" i="4" s="1"/>
  <c r="G233" i="20"/>
  <c r="S233" i="4" s="1"/>
  <c r="T233" i="4" s="1"/>
  <c r="C233" i="20"/>
  <c r="K233" i="4" s="1"/>
  <c r="L233" i="4" s="1"/>
  <c r="J233" i="20"/>
  <c r="U233" i="4" s="1"/>
  <c r="V233" i="4" s="1"/>
  <c r="D233" i="20"/>
  <c r="Q233" i="4" s="1"/>
  <c r="R233" i="4" s="1"/>
  <c r="F233" i="20"/>
  <c r="M233" i="4" s="1"/>
  <c r="N233" i="4" s="1"/>
  <c r="H233" i="20"/>
  <c r="I233" i="4" s="1"/>
  <c r="J233" i="4" s="1"/>
  <c r="G233" i="4"/>
  <c r="H233" i="4" s="1"/>
  <c r="I233" i="20"/>
  <c r="O233" i="4" s="1"/>
  <c r="P233" i="4" s="1"/>
  <c r="B233" i="20"/>
  <c r="E233" i="4" s="1"/>
  <c r="F233" i="4" s="1"/>
  <c r="C237" i="20"/>
  <c r="K237" i="4" s="1"/>
  <c r="L237" i="4" s="1"/>
  <c r="F237" i="20"/>
  <c r="M237" i="4" s="1"/>
  <c r="N237" i="4" s="1"/>
  <c r="D237" i="20"/>
  <c r="Q237" i="4" s="1"/>
  <c r="R237" i="4" s="1"/>
  <c r="H237" i="20"/>
  <c r="I237" i="4" s="1"/>
  <c r="J237" i="4" s="1"/>
  <c r="G237" i="20"/>
  <c r="S237" i="4" s="1"/>
  <c r="T237" i="4" s="1"/>
  <c r="B237" i="20"/>
  <c r="E237" i="4" s="1"/>
  <c r="F237" i="4" s="1"/>
  <c r="J237" i="20"/>
  <c r="U237" i="4" s="1"/>
  <c r="V237" i="4" s="1"/>
  <c r="G237" i="4"/>
  <c r="H237" i="4" s="1"/>
  <c r="I237" i="20"/>
  <c r="O237" i="4" s="1"/>
  <c r="P237" i="4" s="1"/>
  <c r="H241" i="20"/>
  <c r="I241" i="4" s="1"/>
  <c r="J241" i="4" s="1"/>
  <c r="B241" i="20"/>
  <c r="E241" i="4" s="1"/>
  <c r="F241" i="4" s="1"/>
  <c r="I241" i="20"/>
  <c r="O241" i="4" s="1"/>
  <c r="P241" i="4" s="1"/>
  <c r="G241" i="20"/>
  <c r="S241" i="4" s="1"/>
  <c r="T241" i="4" s="1"/>
  <c r="F241" i="20"/>
  <c r="M241" i="4" s="1"/>
  <c r="N241" i="4" s="1"/>
  <c r="J241" i="20"/>
  <c r="U241" i="4" s="1"/>
  <c r="V241" i="4" s="1"/>
  <c r="C241" i="20"/>
  <c r="K241" i="4" s="1"/>
  <c r="L241" i="4" s="1"/>
  <c r="D241" i="20"/>
  <c r="Q241" i="4" s="1"/>
  <c r="R241" i="4" s="1"/>
  <c r="G241" i="4"/>
  <c r="H241" i="4" s="1"/>
  <c r="C245" i="20"/>
  <c r="K245" i="4" s="1"/>
  <c r="L245" i="4" s="1"/>
  <c r="D245" i="20"/>
  <c r="Q245" i="4" s="1"/>
  <c r="R245" i="4" s="1"/>
  <c r="G245" i="20"/>
  <c r="S245" i="4" s="1"/>
  <c r="T245" i="4" s="1"/>
  <c r="F245" i="20"/>
  <c r="M245" i="4" s="1"/>
  <c r="N245" i="4" s="1"/>
  <c r="H245" i="20"/>
  <c r="I245" i="4" s="1"/>
  <c r="J245" i="4" s="1"/>
  <c r="J245" i="20"/>
  <c r="U245" i="4" s="1"/>
  <c r="V245" i="4" s="1"/>
  <c r="G245" i="4"/>
  <c r="H245" i="4" s="1"/>
  <c r="I245" i="20"/>
  <c r="O245" i="4" s="1"/>
  <c r="P245" i="4" s="1"/>
  <c r="B245" i="20"/>
  <c r="E245" i="4" s="1"/>
  <c r="F245" i="4" s="1"/>
  <c r="G249" i="20"/>
  <c r="S249" i="4" s="1"/>
  <c r="T249" i="4" s="1"/>
  <c r="J249" i="20"/>
  <c r="U249" i="4" s="1"/>
  <c r="V249" i="4" s="1"/>
  <c r="I249" i="20"/>
  <c r="O249" i="4" s="1"/>
  <c r="P249" i="4" s="1"/>
  <c r="D249" i="20"/>
  <c r="Q249" i="4" s="1"/>
  <c r="R249" i="4" s="1"/>
  <c r="H249" i="20"/>
  <c r="I249" i="4" s="1"/>
  <c r="J249" i="4" s="1"/>
  <c r="G249" i="4"/>
  <c r="H249" i="4" s="1"/>
  <c r="C249" i="20"/>
  <c r="K249" i="4" s="1"/>
  <c r="L249" i="4" s="1"/>
  <c r="B249" i="20"/>
  <c r="E249" i="4" s="1"/>
  <c r="F249" i="4" s="1"/>
  <c r="F249" i="20"/>
  <c r="M249" i="4" s="1"/>
  <c r="N249" i="4" s="1"/>
  <c r="H253" i="20"/>
  <c r="I253" i="4" s="1"/>
  <c r="J253" i="4" s="1"/>
  <c r="F253" i="20"/>
  <c r="M253" i="4" s="1"/>
  <c r="N253" i="4" s="1"/>
  <c r="C253" i="20"/>
  <c r="K253" i="4" s="1"/>
  <c r="L253" i="4" s="1"/>
  <c r="D253" i="20"/>
  <c r="Q253" i="4" s="1"/>
  <c r="R253" i="4" s="1"/>
  <c r="J253" i="20"/>
  <c r="U253" i="4" s="1"/>
  <c r="V253" i="4" s="1"/>
  <c r="G253" i="4"/>
  <c r="H253" i="4" s="1"/>
  <c r="G253" i="20"/>
  <c r="S253" i="4" s="1"/>
  <c r="T253" i="4" s="1"/>
  <c r="B253" i="20"/>
  <c r="E253" i="4" s="1"/>
  <c r="F253" i="4" s="1"/>
  <c r="I253" i="20"/>
  <c r="O253" i="4" s="1"/>
  <c r="P253" i="4" s="1"/>
  <c r="G257" i="20"/>
  <c r="S257" i="4" s="1"/>
  <c r="T257" i="4" s="1"/>
  <c r="D257" i="20"/>
  <c r="Q257" i="4" s="1"/>
  <c r="R257" i="4" s="1"/>
  <c r="B257" i="20"/>
  <c r="E257" i="4" s="1"/>
  <c r="F257" i="4" s="1"/>
  <c r="C257" i="20"/>
  <c r="K257" i="4" s="1"/>
  <c r="L257" i="4" s="1"/>
  <c r="F257" i="20"/>
  <c r="M257" i="4" s="1"/>
  <c r="N257" i="4" s="1"/>
  <c r="H257" i="20"/>
  <c r="I257" i="4" s="1"/>
  <c r="J257" i="4" s="1"/>
  <c r="J257" i="20"/>
  <c r="U257" i="4" s="1"/>
  <c r="V257" i="4" s="1"/>
  <c r="I257" i="20"/>
  <c r="O257" i="4" s="1"/>
  <c r="P257" i="4" s="1"/>
  <c r="G257" i="4"/>
  <c r="H257" i="4" s="1"/>
  <c r="C261" i="20"/>
  <c r="K261" i="4" s="1"/>
  <c r="L261" i="4" s="1"/>
  <c r="B261" i="20"/>
  <c r="E261" i="4" s="1"/>
  <c r="F261" i="4" s="1"/>
  <c r="G261" i="20"/>
  <c r="S261" i="4" s="1"/>
  <c r="T261" i="4" s="1"/>
  <c r="D261" i="20"/>
  <c r="Q261" i="4" s="1"/>
  <c r="R261" i="4" s="1"/>
  <c r="F261" i="20"/>
  <c r="M261" i="4" s="1"/>
  <c r="N261" i="4" s="1"/>
  <c r="H261" i="20"/>
  <c r="I261" i="4" s="1"/>
  <c r="J261" i="4" s="1"/>
  <c r="J261" i="20"/>
  <c r="U261" i="4" s="1"/>
  <c r="V261" i="4" s="1"/>
  <c r="I261" i="20"/>
  <c r="O261" i="4" s="1"/>
  <c r="P261" i="4" s="1"/>
  <c r="G261" i="4"/>
  <c r="H261" i="4" s="1"/>
  <c r="J265" i="20"/>
  <c r="U265" i="4" s="1"/>
  <c r="V265" i="4" s="1"/>
  <c r="C265" i="20"/>
  <c r="K265" i="4" s="1"/>
  <c r="L265" i="4" s="1"/>
  <c r="G265" i="20"/>
  <c r="S265" i="4" s="1"/>
  <c r="T265" i="4" s="1"/>
  <c r="D265" i="20"/>
  <c r="Q265" i="4" s="1"/>
  <c r="R265" i="4" s="1"/>
  <c r="F265" i="20"/>
  <c r="M265" i="4" s="1"/>
  <c r="N265" i="4" s="1"/>
  <c r="H265" i="20"/>
  <c r="I265" i="4" s="1"/>
  <c r="J265" i="4" s="1"/>
  <c r="G265" i="4"/>
  <c r="H265" i="4" s="1"/>
  <c r="I265" i="20"/>
  <c r="O265" i="4" s="1"/>
  <c r="P265" i="4" s="1"/>
  <c r="B265" i="20"/>
  <c r="E265" i="4" s="1"/>
  <c r="F265" i="4" s="1"/>
  <c r="H269" i="20"/>
  <c r="I269" i="4" s="1"/>
  <c r="J269" i="4" s="1"/>
  <c r="F269" i="20"/>
  <c r="M269" i="4" s="1"/>
  <c r="N269" i="4" s="1"/>
  <c r="C269" i="20"/>
  <c r="K269" i="4" s="1"/>
  <c r="L269" i="4" s="1"/>
  <c r="G269" i="20"/>
  <c r="S269" i="4" s="1"/>
  <c r="T269" i="4" s="1"/>
  <c r="B269" i="20"/>
  <c r="E269" i="4" s="1"/>
  <c r="F269" i="4" s="1"/>
  <c r="G269" i="4"/>
  <c r="H269" i="4" s="1"/>
  <c r="I269" i="20"/>
  <c r="O269" i="4" s="1"/>
  <c r="P269" i="4" s="1"/>
  <c r="D269" i="20"/>
  <c r="Q269" i="4" s="1"/>
  <c r="R269" i="4" s="1"/>
  <c r="J269" i="20"/>
  <c r="U269" i="4" s="1"/>
  <c r="V269" i="4" s="1"/>
  <c r="G273" i="20"/>
  <c r="S273" i="4" s="1"/>
  <c r="T273" i="4" s="1"/>
  <c r="D273" i="20"/>
  <c r="Q273" i="4" s="1"/>
  <c r="R273" i="4" s="1"/>
  <c r="B273" i="20"/>
  <c r="E273" i="4" s="1"/>
  <c r="F273" i="4" s="1"/>
  <c r="F273" i="20"/>
  <c r="M273" i="4" s="1"/>
  <c r="N273" i="4" s="1"/>
  <c r="H273" i="20"/>
  <c r="I273" i="4" s="1"/>
  <c r="J273" i="4" s="1"/>
  <c r="J273" i="20"/>
  <c r="U273" i="4" s="1"/>
  <c r="V273" i="4" s="1"/>
  <c r="C273" i="20"/>
  <c r="K273" i="4" s="1"/>
  <c r="L273" i="4" s="1"/>
  <c r="I273" i="20"/>
  <c r="O273" i="4" s="1"/>
  <c r="P273" i="4" s="1"/>
  <c r="G273" i="4"/>
  <c r="H273" i="4" s="1"/>
  <c r="C277" i="20"/>
  <c r="K277" i="4" s="1"/>
  <c r="L277" i="4" s="1"/>
  <c r="D277" i="20"/>
  <c r="Q277" i="4" s="1"/>
  <c r="R277" i="4" s="1"/>
  <c r="F277" i="20"/>
  <c r="M277" i="4" s="1"/>
  <c r="N277" i="4" s="1"/>
  <c r="H277" i="20"/>
  <c r="I277" i="4" s="1"/>
  <c r="J277" i="4" s="1"/>
  <c r="J277" i="20"/>
  <c r="U277" i="4" s="1"/>
  <c r="V277" i="4" s="1"/>
  <c r="G277" i="20"/>
  <c r="S277" i="4" s="1"/>
  <c r="T277" i="4" s="1"/>
  <c r="I277" i="20"/>
  <c r="O277" i="4" s="1"/>
  <c r="P277" i="4" s="1"/>
  <c r="G277" i="4"/>
  <c r="H277" i="4" s="1"/>
  <c r="B277" i="20"/>
  <c r="E277" i="4" s="1"/>
  <c r="F277" i="4" s="1"/>
  <c r="J281" i="20"/>
  <c r="U281" i="4" s="1"/>
  <c r="V281" i="4" s="1"/>
  <c r="G281" i="4"/>
  <c r="H281" i="4" s="1"/>
  <c r="C281" i="20"/>
  <c r="K281" i="4" s="1"/>
  <c r="L281" i="4" s="1"/>
  <c r="G281" i="20"/>
  <c r="S281" i="4" s="1"/>
  <c r="T281" i="4" s="1"/>
  <c r="H281" i="20"/>
  <c r="I281" i="4" s="1"/>
  <c r="J281" i="4" s="1"/>
  <c r="I281" i="20"/>
  <c r="O281" i="4" s="1"/>
  <c r="P281" i="4" s="1"/>
  <c r="B281" i="20"/>
  <c r="E281" i="4" s="1"/>
  <c r="F281" i="4" s="1"/>
  <c r="W281" i="4" s="1"/>
  <c r="D281" i="20"/>
  <c r="Q281" i="4" s="1"/>
  <c r="R281" i="4" s="1"/>
  <c r="F281" i="20"/>
  <c r="M281" i="4" s="1"/>
  <c r="N281" i="4" s="1"/>
  <c r="H285" i="20"/>
  <c r="I285" i="4" s="1"/>
  <c r="J285" i="4" s="1"/>
  <c r="F285" i="20"/>
  <c r="M285" i="4" s="1"/>
  <c r="N285" i="4" s="1"/>
  <c r="G285" i="4"/>
  <c r="H285" i="4" s="1"/>
  <c r="G285" i="20"/>
  <c r="S285" i="4" s="1"/>
  <c r="T285" i="4" s="1"/>
  <c r="C285" i="20"/>
  <c r="K285" i="4" s="1"/>
  <c r="L285" i="4" s="1"/>
  <c r="B285" i="20"/>
  <c r="E285" i="4" s="1"/>
  <c r="F285" i="4" s="1"/>
  <c r="D285" i="20"/>
  <c r="Q285" i="4" s="1"/>
  <c r="R285" i="4" s="1"/>
  <c r="J285" i="20"/>
  <c r="U285" i="4" s="1"/>
  <c r="V285" i="4" s="1"/>
  <c r="I285" i="20"/>
  <c r="O285" i="4" s="1"/>
  <c r="P285" i="4" s="1"/>
  <c r="G289" i="20"/>
  <c r="S289" i="4" s="1"/>
  <c r="T289" i="4" s="1"/>
  <c r="D289" i="20"/>
  <c r="Q289" i="4" s="1"/>
  <c r="R289" i="4" s="1"/>
  <c r="B289" i="20"/>
  <c r="E289" i="4" s="1"/>
  <c r="F289" i="4" s="1"/>
  <c r="W289" i="4" s="1"/>
  <c r="C289" i="20"/>
  <c r="K289" i="4" s="1"/>
  <c r="L289" i="4" s="1"/>
  <c r="F289" i="20"/>
  <c r="M289" i="4" s="1"/>
  <c r="N289" i="4" s="1"/>
  <c r="H289" i="20"/>
  <c r="I289" i="4" s="1"/>
  <c r="J289" i="4" s="1"/>
  <c r="J289" i="20"/>
  <c r="U289" i="4" s="1"/>
  <c r="V289" i="4" s="1"/>
  <c r="G289" i="4"/>
  <c r="H289" i="4" s="1"/>
  <c r="I289" i="20"/>
  <c r="O289" i="4" s="1"/>
  <c r="P289" i="4" s="1"/>
  <c r="C293" i="20"/>
  <c r="K293" i="4" s="1"/>
  <c r="L293" i="4" s="1"/>
  <c r="G293" i="20"/>
  <c r="S293" i="4" s="1"/>
  <c r="T293" i="4" s="1"/>
  <c r="H293" i="20"/>
  <c r="I293" i="4" s="1"/>
  <c r="J293" i="4" s="1"/>
  <c r="J293" i="20"/>
  <c r="U293" i="4" s="1"/>
  <c r="V293" i="4" s="1"/>
  <c r="I293" i="20"/>
  <c r="O293" i="4" s="1"/>
  <c r="P293" i="4" s="1"/>
  <c r="B293" i="20"/>
  <c r="E293" i="4" s="1"/>
  <c r="F293" i="4" s="1"/>
  <c r="D293" i="20"/>
  <c r="Q293" i="4" s="1"/>
  <c r="R293" i="4" s="1"/>
  <c r="F293" i="20"/>
  <c r="M293" i="4" s="1"/>
  <c r="N293" i="4" s="1"/>
  <c r="G293" i="4"/>
  <c r="H293" i="4" s="1"/>
  <c r="J297" i="20"/>
  <c r="U297" i="4" s="1"/>
  <c r="V297" i="4" s="1"/>
  <c r="G297" i="20"/>
  <c r="S297" i="4" s="1"/>
  <c r="T297" i="4" s="1"/>
  <c r="B297" i="20"/>
  <c r="E297" i="4" s="1"/>
  <c r="F297" i="4" s="1"/>
  <c r="D297" i="20"/>
  <c r="Q297" i="4" s="1"/>
  <c r="R297" i="4" s="1"/>
  <c r="F297" i="20"/>
  <c r="M297" i="4" s="1"/>
  <c r="N297" i="4" s="1"/>
  <c r="G297" i="4"/>
  <c r="H297" i="4" s="1"/>
  <c r="C297" i="20"/>
  <c r="K297" i="4" s="1"/>
  <c r="L297" i="4" s="1"/>
  <c r="H297" i="20"/>
  <c r="I297" i="4" s="1"/>
  <c r="J297" i="4" s="1"/>
  <c r="I297" i="20"/>
  <c r="O297" i="4" s="1"/>
  <c r="P297" i="4" s="1"/>
  <c r="H301" i="20"/>
  <c r="I301" i="4" s="1"/>
  <c r="J301" i="4" s="1"/>
  <c r="F301" i="20"/>
  <c r="M301" i="4" s="1"/>
  <c r="N301" i="4" s="1"/>
  <c r="B301" i="20"/>
  <c r="E301" i="4" s="1"/>
  <c r="F301" i="4" s="1"/>
  <c r="G301" i="4"/>
  <c r="H301" i="4" s="1"/>
  <c r="C301" i="20"/>
  <c r="K301" i="4" s="1"/>
  <c r="L301" i="4" s="1"/>
  <c r="D301" i="20"/>
  <c r="Q301" i="4" s="1"/>
  <c r="R301" i="4" s="1"/>
  <c r="J301" i="20"/>
  <c r="U301" i="4" s="1"/>
  <c r="V301" i="4" s="1"/>
  <c r="G301" i="20"/>
  <c r="S301" i="4" s="1"/>
  <c r="T301" i="4" s="1"/>
  <c r="I301" i="20"/>
  <c r="O301" i="4" s="1"/>
  <c r="P301" i="4" s="1"/>
  <c r="G305" i="20"/>
  <c r="S305" i="4" s="1"/>
  <c r="T305" i="4" s="1"/>
  <c r="D305" i="20"/>
  <c r="Q305" i="4" s="1"/>
  <c r="R305" i="4" s="1"/>
  <c r="B305" i="20"/>
  <c r="E305" i="4" s="1"/>
  <c r="F305" i="4" s="1"/>
  <c r="C305" i="20"/>
  <c r="K305" i="4" s="1"/>
  <c r="L305" i="4" s="1"/>
  <c r="H305" i="20"/>
  <c r="I305" i="4" s="1"/>
  <c r="J305" i="4" s="1"/>
  <c r="J305" i="20"/>
  <c r="U305" i="4" s="1"/>
  <c r="V305" i="4" s="1"/>
  <c r="I305" i="20"/>
  <c r="O305" i="4" s="1"/>
  <c r="P305" i="4" s="1"/>
  <c r="F305" i="20"/>
  <c r="M305" i="4" s="1"/>
  <c r="N305" i="4" s="1"/>
  <c r="G305" i="4"/>
  <c r="H305" i="4" s="1"/>
  <c r="C309" i="20"/>
  <c r="K309" i="4" s="1"/>
  <c r="L309" i="4" s="1"/>
  <c r="I309" i="20"/>
  <c r="O309" i="4" s="1"/>
  <c r="P309" i="4" s="1"/>
  <c r="B309" i="20"/>
  <c r="E309" i="4" s="1"/>
  <c r="F309" i="4" s="1"/>
  <c r="D309" i="20"/>
  <c r="Q309" i="4" s="1"/>
  <c r="R309" i="4" s="1"/>
  <c r="F309" i="20"/>
  <c r="M309" i="4" s="1"/>
  <c r="N309" i="4" s="1"/>
  <c r="G309" i="4"/>
  <c r="H309" i="4" s="1"/>
  <c r="G309" i="20"/>
  <c r="S309" i="4" s="1"/>
  <c r="T309" i="4" s="1"/>
  <c r="H309" i="20"/>
  <c r="I309" i="4" s="1"/>
  <c r="J309" i="4" s="1"/>
  <c r="J309" i="20"/>
  <c r="U309" i="4" s="1"/>
  <c r="V309" i="4" s="1"/>
  <c r="J313" i="20"/>
  <c r="U313" i="4" s="1"/>
  <c r="V313" i="4" s="1"/>
  <c r="I313" i="20"/>
  <c r="O313" i="4" s="1"/>
  <c r="P313" i="4" s="1"/>
  <c r="B313" i="20"/>
  <c r="E313" i="4" s="1"/>
  <c r="F313" i="4" s="1"/>
  <c r="C313" i="20"/>
  <c r="K313" i="4" s="1"/>
  <c r="L313" i="4" s="1"/>
  <c r="D313" i="20"/>
  <c r="Q313" i="4" s="1"/>
  <c r="R313" i="4" s="1"/>
  <c r="F313" i="20"/>
  <c r="M313" i="4" s="1"/>
  <c r="N313" i="4" s="1"/>
  <c r="G313" i="4"/>
  <c r="H313" i="4" s="1"/>
  <c r="G313" i="20"/>
  <c r="S313" i="4" s="1"/>
  <c r="T313" i="4" s="1"/>
  <c r="H313" i="20"/>
  <c r="I313" i="4" s="1"/>
  <c r="J313" i="4" s="1"/>
  <c r="H317" i="20"/>
  <c r="I317" i="4" s="1"/>
  <c r="J317" i="4" s="1"/>
  <c r="F317" i="20"/>
  <c r="M317" i="4" s="1"/>
  <c r="N317" i="4" s="1"/>
  <c r="C317" i="20"/>
  <c r="K317" i="4" s="1"/>
  <c r="L317" i="4" s="1"/>
  <c r="D317" i="20"/>
  <c r="Q317" i="4" s="1"/>
  <c r="R317" i="4" s="1"/>
  <c r="J317" i="20"/>
  <c r="U317" i="4" s="1"/>
  <c r="V317" i="4" s="1"/>
  <c r="G317" i="20"/>
  <c r="S317" i="4" s="1"/>
  <c r="T317" i="4" s="1"/>
  <c r="I317" i="20"/>
  <c r="O317" i="4" s="1"/>
  <c r="P317" i="4" s="1"/>
  <c r="B317" i="20"/>
  <c r="E317" i="4" s="1"/>
  <c r="F317" i="4" s="1"/>
  <c r="G317" i="4"/>
  <c r="H317" i="4" s="1"/>
  <c r="G321" i="20"/>
  <c r="S321" i="4" s="1"/>
  <c r="T321" i="4" s="1"/>
  <c r="D321" i="20"/>
  <c r="Q321" i="4" s="1"/>
  <c r="R321" i="4" s="1"/>
  <c r="B321" i="20"/>
  <c r="E321" i="4" s="1"/>
  <c r="F321" i="4" s="1"/>
  <c r="F321" i="20"/>
  <c r="M321" i="4" s="1"/>
  <c r="N321" i="4" s="1"/>
  <c r="C321" i="20"/>
  <c r="K321" i="4" s="1"/>
  <c r="L321" i="4" s="1"/>
  <c r="H321" i="20"/>
  <c r="I321" i="4" s="1"/>
  <c r="J321" i="4" s="1"/>
  <c r="J321" i="20"/>
  <c r="U321" i="4" s="1"/>
  <c r="V321" i="4" s="1"/>
  <c r="I321" i="20"/>
  <c r="O321" i="4" s="1"/>
  <c r="P321" i="4" s="1"/>
  <c r="G321" i="4"/>
  <c r="H321" i="4" s="1"/>
  <c r="C325" i="20"/>
  <c r="K325" i="4" s="1"/>
  <c r="L325" i="4" s="1"/>
  <c r="B325" i="20"/>
  <c r="E325" i="4" s="1"/>
  <c r="F325" i="4" s="1"/>
  <c r="D325" i="20"/>
  <c r="Q325" i="4" s="1"/>
  <c r="R325" i="4" s="1"/>
  <c r="F325" i="20"/>
  <c r="M325" i="4" s="1"/>
  <c r="N325" i="4" s="1"/>
  <c r="G325" i="20"/>
  <c r="S325" i="4" s="1"/>
  <c r="T325" i="4" s="1"/>
  <c r="H325" i="20"/>
  <c r="I325" i="4" s="1"/>
  <c r="J325" i="4" s="1"/>
  <c r="J325" i="20"/>
  <c r="U325" i="4" s="1"/>
  <c r="V325" i="4" s="1"/>
  <c r="I325" i="20"/>
  <c r="O325" i="4" s="1"/>
  <c r="P325" i="4" s="1"/>
  <c r="G325" i="4"/>
  <c r="H325" i="4" s="1"/>
  <c r="J329" i="20"/>
  <c r="U329" i="4" s="1"/>
  <c r="V329" i="4" s="1"/>
  <c r="C329" i="20"/>
  <c r="K329" i="4" s="1"/>
  <c r="L329" i="4" s="1"/>
  <c r="D329" i="20"/>
  <c r="Q329" i="4" s="1"/>
  <c r="R329" i="4" s="1"/>
  <c r="F329" i="20"/>
  <c r="M329" i="4" s="1"/>
  <c r="N329" i="4" s="1"/>
  <c r="G329" i="4"/>
  <c r="H329" i="4" s="1"/>
  <c r="G329" i="20"/>
  <c r="S329" i="4" s="1"/>
  <c r="T329" i="4" s="1"/>
  <c r="H329" i="20"/>
  <c r="I329" i="4" s="1"/>
  <c r="J329" i="4" s="1"/>
  <c r="I329" i="20"/>
  <c r="O329" i="4" s="1"/>
  <c r="P329" i="4" s="1"/>
  <c r="B329" i="20"/>
  <c r="E329" i="4" s="1"/>
  <c r="F329" i="4" s="1"/>
  <c r="W329" i="4" s="1"/>
  <c r="H333" i="20"/>
  <c r="I333" i="4" s="1"/>
  <c r="J333" i="4" s="1"/>
  <c r="F333" i="20"/>
  <c r="M333" i="4" s="1"/>
  <c r="N333" i="4" s="1"/>
  <c r="G333" i="20"/>
  <c r="S333" i="4" s="1"/>
  <c r="T333" i="4" s="1"/>
  <c r="G333" i="4"/>
  <c r="H333" i="4" s="1"/>
  <c r="B333" i="20"/>
  <c r="E333" i="4" s="1"/>
  <c r="F333" i="4" s="1"/>
  <c r="C333" i="20"/>
  <c r="K333" i="4" s="1"/>
  <c r="L333" i="4" s="1"/>
  <c r="D333" i="20"/>
  <c r="Q333" i="4" s="1"/>
  <c r="R333" i="4" s="1"/>
  <c r="J333" i="20"/>
  <c r="U333" i="4" s="1"/>
  <c r="V333" i="4" s="1"/>
  <c r="I333" i="20"/>
  <c r="O333" i="4" s="1"/>
  <c r="P333" i="4" s="1"/>
  <c r="G337" i="20"/>
  <c r="S337" i="4" s="1"/>
  <c r="T337" i="4" s="1"/>
  <c r="D337" i="20"/>
  <c r="Q337" i="4" s="1"/>
  <c r="R337" i="4" s="1"/>
  <c r="B337" i="20"/>
  <c r="E337" i="4" s="1"/>
  <c r="F337" i="4" s="1"/>
  <c r="W337" i="4" s="1"/>
  <c r="F337" i="20"/>
  <c r="M337" i="4" s="1"/>
  <c r="N337" i="4" s="1"/>
  <c r="C337" i="20"/>
  <c r="K337" i="4" s="1"/>
  <c r="L337" i="4" s="1"/>
  <c r="H337" i="20"/>
  <c r="I337" i="4" s="1"/>
  <c r="J337" i="4" s="1"/>
  <c r="J337" i="20"/>
  <c r="U337" i="4" s="1"/>
  <c r="V337" i="4" s="1"/>
  <c r="I337" i="20"/>
  <c r="O337" i="4" s="1"/>
  <c r="P337" i="4" s="1"/>
  <c r="G337" i="4"/>
  <c r="H337" i="4" s="1"/>
  <c r="C341" i="20"/>
  <c r="K341" i="4" s="1"/>
  <c r="L341" i="4" s="1"/>
  <c r="D341" i="20"/>
  <c r="Q341" i="4" s="1"/>
  <c r="R341" i="4" s="1"/>
  <c r="F341" i="20"/>
  <c r="M341" i="4" s="1"/>
  <c r="N341" i="4" s="1"/>
  <c r="G341" i="20"/>
  <c r="S341" i="4" s="1"/>
  <c r="T341" i="4" s="1"/>
  <c r="H341" i="20"/>
  <c r="I341" i="4" s="1"/>
  <c r="J341" i="4" s="1"/>
  <c r="J341" i="20"/>
  <c r="U341" i="4" s="1"/>
  <c r="V341" i="4" s="1"/>
  <c r="I341" i="20"/>
  <c r="O341" i="4" s="1"/>
  <c r="P341" i="4" s="1"/>
  <c r="B341" i="20"/>
  <c r="E341" i="4" s="1"/>
  <c r="F341" i="4" s="1"/>
  <c r="G341" i="4"/>
  <c r="H341" i="4" s="1"/>
  <c r="J345" i="20"/>
  <c r="U345" i="4" s="1"/>
  <c r="V345" i="4" s="1"/>
  <c r="G345" i="4"/>
  <c r="H345" i="4" s="1"/>
  <c r="G345" i="20"/>
  <c r="S345" i="4" s="1"/>
  <c r="T345" i="4" s="1"/>
  <c r="H345" i="20"/>
  <c r="I345" i="4" s="1"/>
  <c r="J345" i="4" s="1"/>
  <c r="B345" i="20"/>
  <c r="E345" i="4" s="1"/>
  <c r="F345" i="4" s="1"/>
  <c r="W345" i="4" s="1"/>
  <c r="C345" i="20"/>
  <c r="K345" i="4" s="1"/>
  <c r="L345" i="4" s="1"/>
  <c r="D345" i="20"/>
  <c r="Q345" i="4" s="1"/>
  <c r="R345" i="4" s="1"/>
  <c r="F345" i="20"/>
  <c r="M345" i="4" s="1"/>
  <c r="N345" i="4" s="1"/>
  <c r="I345" i="20"/>
  <c r="O345" i="4" s="1"/>
  <c r="P345" i="4" s="1"/>
  <c r="H349" i="20"/>
  <c r="I349" i="4" s="1"/>
  <c r="J349" i="4" s="1"/>
  <c r="F349" i="20"/>
  <c r="M349" i="4" s="1"/>
  <c r="N349" i="4" s="1"/>
  <c r="B349" i="20"/>
  <c r="E349" i="4" s="1"/>
  <c r="F349" i="4" s="1"/>
  <c r="G349" i="4"/>
  <c r="H349" i="4" s="1"/>
  <c r="C349" i="20"/>
  <c r="K349" i="4" s="1"/>
  <c r="L349" i="4" s="1"/>
  <c r="D349" i="20"/>
  <c r="Q349" i="4" s="1"/>
  <c r="R349" i="4" s="1"/>
  <c r="J349" i="20"/>
  <c r="U349" i="4" s="1"/>
  <c r="V349" i="4" s="1"/>
  <c r="G349" i="20"/>
  <c r="S349" i="4" s="1"/>
  <c r="T349" i="4" s="1"/>
  <c r="I349" i="20"/>
  <c r="O349" i="4" s="1"/>
  <c r="P349" i="4" s="1"/>
  <c r="G353" i="20"/>
  <c r="S353" i="4" s="1"/>
  <c r="T353" i="4" s="1"/>
  <c r="D353" i="20"/>
  <c r="Q353" i="4" s="1"/>
  <c r="R353" i="4" s="1"/>
  <c r="B353" i="20"/>
  <c r="E353" i="4" s="1"/>
  <c r="F353" i="4" s="1"/>
  <c r="W353" i="4" s="1"/>
  <c r="F353" i="20"/>
  <c r="M353" i="4" s="1"/>
  <c r="N353" i="4" s="1"/>
  <c r="C353" i="20"/>
  <c r="K353" i="4" s="1"/>
  <c r="L353" i="4" s="1"/>
  <c r="H353" i="20"/>
  <c r="I353" i="4" s="1"/>
  <c r="J353" i="4" s="1"/>
  <c r="J353" i="20"/>
  <c r="U353" i="4" s="1"/>
  <c r="V353" i="4" s="1"/>
  <c r="G353" i="4"/>
  <c r="H353" i="4" s="1"/>
  <c r="I353" i="20"/>
  <c r="O353" i="4" s="1"/>
  <c r="P353" i="4" s="1"/>
  <c r="C357" i="20"/>
  <c r="K357" i="4" s="1"/>
  <c r="L357" i="4" s="1"/>
  <c r="G357" i="20"/>
  <c r="S357" i="4" s="1"/>
  <c r="T357" i="4" s="1"/>
  <c r="H357" i="20"/>
  <c r="I357" i="4" s="1"/>
  <c r="J357" i="4" s="1"/>
  <c r="J357" i="20"/>
  <c r="U357" i="4" s="1"/>
  <c r="V357" i="4" s="1"/>
  <c r="I357" i="20"/>
  <c r="O357" i="4" s="1"/>
  <c r="P357" i="4" s="1"/>
  <c r="B357" i="20"/>
  <c r="E357" i="4" s="1"/>
  <c r="F357" i="4" s="1"/>
  <c r="W357" i="4" s="1"/>
  <c r="G357" i="4"/>
  <c r="H357" i="4" s="1"/>
  <c r="D357" i="20"/>
  <c r="Q357" i="4" s="1"/>
  <c r="R357" i="4" s="1"/>
  <c r="F357" i="20"/>
  <c r="M357" i="4" s="1"/>
  <c r="N357" i="4" s="1"/>
  <c r="J361" i="20"/>
  <c r="U361" i="4" s="1"/>
  <c r="V361" i="4" s="1"/>
  <c r="I361" i="20"/>
  <c r="O361" i="4" s="1"/>
  <c r="P361" i="4" s="1"/>
  <c r="B361" i="20"/>
  <c r="E361" i="4" s="1"/>
  <c r="F361" i="4" s="1"/>
  <c r="G361" i="4"/>
  <c r="H361" i="4" s="1"/>
  <c r="C361" i="20"/>
  <c r="K361" i="4" s="1"/>
  <c r="L361" i="4" s="1"/>
  <c r="D361" i="20"/>
  <c r="Q361" i="4" s="1"/>
  <c r="R361" i="4" s="1"/>
  <c r="F361" i="20"/>
  <c r="M361" i="4" s="1"/>
  <c r="N361" i="4" s="1"/>
  <c r="G361" i="20"/>
  <c r="S361" i="4" s="1"/>
  <c r="T361" i="4" s="1"/>
  <c r="H361" i="20"/>
  <c r="I361" i="4" s="1"/>
  <c r="J361" i="4" s="1"/>
  <c r="H365" i="20"/>
  <c r="I365" i="4" s="1"/>
  <c r="J365" i="4" s="1"/>
  <c r="F365" i="20"/>
  <c r="M365" i="4" s="1"/>
  <c r="N365" i="4" s="1"/>
  <c r="B365" i="20"/>
  <c r="E365" i="4" s="1"/>
  <c r="F365" i="4" s="1"/>
  <c r="W365" i="4" s="1"/>
  <c r="C365" i="20"/>
  <c r="K365" i="4" s="1"/>
  <c r="L365" i="4" s="1"/>
  <c r="D365" i="20"/>
  <c r="Q365" i="4" s="1"/>
  <c r="R365" i="4" s="1"/>
  <c r="J365" i="20"/>
  <c r="U365" i="4" s="1"/>
  <c r="V365" i="4" s="1"/>
  <c r="G365" i="20"/>
  <c r="S365" i="4" s="1"/>
  <c r="T365" i="4" s="1"/>
  <c r="G365" i="4"/>
  <c r="H365" i="4" s="1"/>
  <c r="I365" i="20"/>
  <c r="O365" i="4" s="1"/>
  <c r="P365" i="4" s="1"/>
  <c r="G369" i="20"/>
  <c r="S369" i="4" s="1"/>
  <c r="T369" i="4" s="1"/>
  <c r="D369" i="20"/>
  <c r="Q369" i="4" s="1"/>
  <c r="R369" i="4" s="1"/>
  <c r="B369" i="20"/>
  <c r="E369" i="4" s="1"/>
  <c r="F369" i="4" s="1"/>
  <c r="C369" i="20"/>
  <c r="K369" i="4" s="1"/>
  <c r="L369" i="4" s="1"/>
  <c r="H369" i="20"/>
  <c r="I369" i="4" s="1"/>
  <c r="J369" i="4" s="1"/>
  <c r="J369" i="20"/>
  <c r="U369" i="4" s="1"/>
  <c r="V369" i="4" s="1"/>
  <c r="F369" i="20"/>
  <c r="M369" i="4" s="1"/>
  <c r="N369" i="4" s="1"/>
  <c r="I369" i="20"/>
  <c r="O369" i="4" s="1"/>
  <c r="P369" i="4" s="1"/>
  <c r="G369" i="4"/>
  <c r="H369" i="4" s="1"/>
  <c r="C373" i="20"/>
  <c r="K373" i="4" s="1"/>
  <c r="L373" i="4" s="1"/>
  <c r="I373" i="20"/>
  <c r="O373" i="4" s="1"/>
  <c r="P373" i="4" s="1"/>
  <c r="B373" i="20"/>
  <c r="E373" i="4" s="1"/>
  <c r="F373" i="4" s="1"/>
  <c r="D373" i="20"/>
  <c r="Q373" i="4" s="1"/>
  <c r="R373" i="4" s="1"/>
  <c r="F373" i="20"/>
  <c r="M373" i="4" s="1"/>
  <c r="N373" i="4" s="1"/>
  <c r="G373" i="20"/>
  <c r="S373" i="4" s="1"/>
  <c r="T373" i="4" s="1"/>
  <c r="H373" i="20"/>
  <c r="I373" i="4" s="1"/>
  <c r="J373" i="4" s="1"/>
  <c r="J373" i="20"/>
  <c r="U373" i="4" s="1"/>
  <c r="V373" i="4" s="1"/>
  <c r="G373" i="4"/>
  <c r="H373" i="4" s="1"/>
  <c r="J377" i="20"/>
  <c r="U377" i="4" s="1"/>
  <c r="V377" i="4" s="1"/>
  <c r="B377" i="20"/>
  <c r="E377" i="4" s="1"/>
  <c r="F377" i="4" s="1"/>
  <c r="G377" i="4"/>
  <c r="H377" i="4" s="1"/>
  <c r="C377" i="20"/>
  <c r="K377" i="4" s="1"/>
  <c r="L377" i="4" s="1"/>
  <c r="D377" i="20"/>
  <c r="Q377" i="4" s="1"/>
  <c r="R377" i="4" s="1"/>
  <c r="F377" i="20"/>
  <c r="M377" i="4" s="1"/>
  <c r="N377" i="4" s="1"/>
  <c r="I377" i="20"/>
  <c r="O377" i="4" s="1"/>
  <c r="P377" i="4" s="1"/>
  <c r="G377" i="20"/>
  <c r="S377" i="4" s="1"/>
  <c r="T377" i="4" s="1"/>
  <c r="H377" i="20"/>
  <c r="I377" i="4" s="1"/>
  <c r="J377" i="4" s="1"/>
  <c r="H381" i="20"/>
  <c r="I381" i="4" s="1"/>
  <c r="J381" i="4" s="1"/>
  <c r="F381" i="20"/>
  <c r="M381" i="4" s="1"/>
  <c r="N381" i="4" s="1"/>
  <c r="C381" i="20"/>
  <c r="K381" i="4" s="1"/>
  <c r="L381" i="4" s="1"/>
  <c r="D381" i="20"/>
  <c r="Q381" i="4" s="1"/>
  <c r="R381" i="4" s="1"/>
  <c r="J381" i="20"/>
  <c r="U381" i="4" s="1"/>
  <c r="V381" i="4" s="1"/>
  <c r="G381" i="20"/>
  <c r="S381" i="4" s="1"/>
  <c r="T381" i="4" s="1"/>
  <c r="G381" i="4"/>
  <c r="H381" i="4" s="1"/>
  <c r="B381" i="20"/>
  <c r="E381" i="4" s="1"/>
  <c r="F381" i="4" s="1"/>
  <c r="I381" i="20"/>
  <c r="O381" i="4" s="1"/>
  <c r="P381" i="4" s="1"/>
  <c r="J385" i="20"/>
  <c r="U385" i="4" s="1"/>
  <c r="V385" i="4" s="1"/>
  <c r="C385" i="20"/>
  <c r="K385" i="4" s="1"/>
  <c r="L385" i="4" s="1"/>
  <c r="B385" i="20"/>
  <c r="E385" i="4" s="1"/>
  <c r="F385" i="4" s="1"/>
  <c r="W385" i="4" s="1"/>
  <c r="G385" i="4"/>
  <c r="H385" i="4" s="1"/>
  <c r="I385" i="20"/>
  <c r="O385" i="4" s="1"/>
  <c r="P385" i="4" s="1"/>
  <c r="G385" i="20"/>
  <c r="S385" i="4" s="1"/>
  <c r="T385" i="4" s="1"/>
  <c r="D385" i="20"/>
  <c r="Q385" i="4" s="1"/>
  <c r="R385" i="4" s="1"/>
  <c r="F385" i="20"/>
  <c r="M385" i="4" s="1"/>
  <c r="N385" i="4" s="1"/>
  <c r="H385" i="20"/>
  <c r="I385" i="4" s="1"/>
  <c r="J385" i="4" s="1"/>
  <c r="F389" i="20"/>
  <c r="M389" i="4" s="1"/>
  <c r="N389" i="4" s="1"/>
  <c r="B389" i="20"/>
  <c r="E389" i="4" s="1"/>
  <c r="F389" i="4" s="1"/>
  <c r="J389" i="20"/>
  <c r="U389" i="4" s="1"/>
  <c r="V389" i="4" s="1"/>
  <c r="G389" i="20"/>
  <c r="S389" i="4" s="1"/>
  <c r="T389" i="4" s="1"/>
  <c r="H389" i="20"/>
  <c r="I389" i="4" s="1"/>
  <c r="J389" i="4" s="1"/>
  <c r="G389" i="4"/>
  <c r="H389" i="4" s="1"/>
  <c r="I389" i="20"/>
  <c r="O389" i="4" s="1"/>
  <c r="P389" i="4" s="1"/>
  <c r="C389" i="20"/>
  <c r="K389" i="4" s="1"/>
  <c r="L389" i="4" s="1"/>
  <c r="D389" i="20"/>
  <c r="Q389" i="4" s="1"/>
  <c r="R389" i="4" s="1"/>
  <c r="B393" i="20"/>
  <c r="E393" i="4" s="1"/>
  <c r="F393" i="4" s="1"/>
  <c r="F393" i="20"/>
  <c r="M393" i="4" s="1"/>
  <c r="N393" i="4" s="1"/>
  <c r="G393" i="20"/>
  <c r="S393" i="4" s="1"/>
  <c r="T393" i="4" s="1"/>
  <c r="J393" i="20"/>
  <c r="U393" i="4" s="1"/>
  <c r="V393" i="4" s="1"/>
  <c r="C393" i="20"/>
  <c r="K393" i="4" s="1"/>
  <c r="L393" i="4" s="1"/>
  <c r="I393" i="20"/>
  <c r="O393" i="4" s="1"/>
  <c r="P393" i="4" s="1"/>
  <c r="H393" i="20"/>
  <c r="I393" i="4" s="1"/>
  <c r="J393" i="4" s="1"/>
  <c r="G393" i="4"/>
  <c r="H393" i="4" s="1"/>
  <c r="D393" i="20"/>
  <c r="Q393" i="4" s="1"/>
  <c r="R393" i="4" s="1"/>
  <c r="J397" i="20"/>
  <c r="U397" i="4" s="1"/>
  <c r="V397" i="4" s="1"/>
  <c r="C397" i="20"/>
  <c r="K397" i="4" s="1"/>
  <c r="L397" i="4" s="1"/>
  <c r="G397" i="20"/>
  <c r="S397" i="4" s="1"/>
  <c r="T397" i="4" s="1"/>
  <c r="B397" i="20"/>
  <c r="E397" i="4" s="1"/>
  <c r="F397" i="4" s="1"/>
  <c r="W397" i="4" s="1"/>
  <c r="F397" i="20"/>
  <c r="M397" i="4" s="1"/>
  <c r="N397" i="4" s="1"/>
  <c r="G397" i="4"/>
  <c r="H397" i="4" s="1"/>
  <c r="D397" i="20"/>
  <c r="Q397" i="4" s="1"/>
  <c r="R397" i="4" s="1"/>
  <c r="I397" i="20"/>
  <c r="O397" i="4" s="1"/>
  <c r="P397" i="4" s="1"/>
  <c r="H397" i="20"/>
  <c r="I397" i="4" s="1"/>
  <c r="J397" i="4" s="1"/>
  <c r="J401" i="20"/>
  <c r="U401" i="4" s="1"/>
  <c r="V401" i="4" s="1"/>
  <c r="B401" i="20"/>
  <c r="E401" i="4" s="1"/>
  <c r="F401" i="4" s="1"/>
  <c r="C401" i="20"/>
  <c r="K401" i="4" s="1"/>
  <c r="L401" i="4" s="1"/>
  <c r="F401" i="20"/>
  <c r="M401" i="4" s="1"/>
  <c r="N401" i="4" s="1"/>
  <c r="G401" i="20"/>
  <c r="S401" i="4" s="1"/>
  <c r="T401" i="4" s="1"/>
  <c r="G401" i="4"/>
  <c r="H401" i="4" s="1"/>
  <c r="I401" i="20"/>
  <c r="O401" i="4" s="1"/>
  <c r="P401" i="4" s="1"/>
  <c r="H401" i="20"/>
  <c r="I401" i="4" s="1"/>
  <c r="J401" i="4" s="1"/>
  <c r="D401" i="20"/>
  <c r="Q401" i="4" s="1"/>
  <c r="R401" i="4" s="1"/>
  <c r="F405" i="20"/>
  <c r="M405" i="4" s="1"/>
  <c r="N405" i="4" s="1"/>
  <c r="B405" i="20"/>
  <c r="E405" i="4" s="1"/>
  <c r="F405" i="4" s="1"/>
  <c r="J405" i="20"/>
  <c r="U405" i="4" s="1"/>
  <c r="V405" i="4" s="1"/>
  <c r="C405" i="20"/>
  <c r="K405" i="4" s="1"/>
  <c r="L405" i="4" s="1"/>
  <c r="G405" i="20"/>
  <c r="S405" i="4" s="1"/>
  <c r="T405" i="4" s="1"/>
  <c r="G405" i="4"/>
  <c r="H405" i="4" s="1"/>
  <c r="H405" i="20"/>
  <c r="I405" i="4" s="1"/>
  <c r="J405" i="4" s="1"/>
  <c r="I405" i="20"/>
  <c r="O405" i="4" s="1"/>
  <c r="P405" i="4" s="1"/>
  <c r="D405" i="20"/>
  <c r="Q405" i="4" s="1"/>
  <c r="R405" i="4" s="1"/>
  <c r="B409" i="20"/>
  <c r="E409" i="4" s="1"/>
  <c r="F409" i="4" s="1"/>
  <c r="J409" i="20"/>
  <c r="U409" i="4" s="1"/>
  <c r="V409" i="4" s="1"/>
  <c r="G409" i="20"/>
  <c r="S409" i="4" s="1"/>
  <c r="T409" i="4" s="1"/>
  <c r="I409" i="20"/>
  <c r="O409" i="4" s="1"/>
  <c r="P409" i="4" s="1"/>
  <c r="D409" i="20"/>
  <c r="Q409" i="4" s="1"/>
  <c r="R409" i="4" s="1"/>
  <c r="F409" i="20"/>
  <c r="M409" i="4" s="1"/>
  <c r="N409" i="4" s="1"/>
  <c r="C409" i="20"/>
  <c r="K409" i="4" s="1"/>
  <c r="L409" i="4" s="1"/>
  <c r="H409" i="20"/>
  <c r="I409" i="4" s="1"/>
  <c r="J409" i="4" s="1"/>
  <c r="G409" i="4"/>
  <c r="H409" i="4" s="1"/>
  <c r="C413" i="20"/>
  <c r="K413" i="4" s="1"/>
  <c r="L413" i="4" s="1"/>
  <c r="B413" i="20"/>
  <c r="E413" i="4" s="1"/>
  <c r="F413" i="4" s="1"/>
  <c r="G413" i="20"/>
  <c r="S413" i="4" s="1"/>
  <c r="T413" i="4" s="1"/>
  <c r="F413" i="20"/>
  <c r="M413" i="4" s="1"/>
  <c r="N413" i="4" s="1"/>
  <c r="G413" i="4"/>
  <c r="H413" i="4" s="1"/>
  <c r="I413" i="20"/>
  <c r="O413" i="4" s="1"/>
  <c r="P413" i="4" s="1"/>
  <c r="H413" i="20"/>
  <c r="I413" i="4" s="1"/>
  <c r="J413" i="4" s="1"/>
  <c r="J413" i="20"/>
  <c r="U413" i="4" s="1"/>
  <c r="V413" i="4" s="1"/>
  <c r="D413" i="20"/>
  <c r="Q413" i="4" s="1"/>
  <c r="R413" i="4" s="1"/>
  <c r="J417" i="20"/>
  <c r="U417" i="4" s="1"/>
  <c r="V417" i="4" s="1"/>
  <c r="B417" i="20"/>
  <c r="E417" i="4" s="1"/>
  <c r="F417" i="4" s="1"/>
  <c r="F417" i="20"/>
  <c r="M417" i="4" s="1"/>
  <c r="N417" i="4" s="1"/>
  <c r="C417" i="20"/>
  <c r="K417" i="4" s="1"/>
  <c r="L417" i="4" s="1"/>
  <c r="G417" i="4"/>
  <c r="H417" i="4" s="1"/>
  <c r="I417" i="20"/>
  <c r="O417" i="4" s="1"/>
  <c r="P417" i="4" s="1"/>
  <c r="D417" i="20"/>
  <c r="Q417" i="4" s="1"/>
  <c r="R417" i="4" s="1"/>
  <c r="G417" i="20"/>
  <c r="S417" i="4" s="1"/>
  <c r="T417" i="4" s="1"/>
  <c r="H417" i="20"/>
  <c r="I417" i="4" s="1"/>
  <c r="J417" i="4" s="1"/>
  <c r="F421" i="20"/>
  <c r="M421" i="4" s="1"/>
  <c r="N421" i="4" s="1"/>
  <c r="J421" i="20"/>
  <c r="U421" i="4" s="1"/>
  <c r="V421" i="4" s="1"/>
  <c r="G421" i="20"/>
  <c r="S421" i="4" s="1"/>
  <c r="T421" i="4" s="1"/>
  <c r="B421" i="20"/>
  <c r="E421" i="4" s="1"/>
  <c r="F421" i="4" s="1"/>
  <c r="G421" i="4"/>
  <c r="H421" i="4" s="1"/>
  <c r="C421" i="20"/>
  <c r="K421" i="4" s="1"/>
  <c r="L421" i="4" s="1"/>
  <c r="I421" i="20"/>
  <c r="O421" i="4" s="1"/>
  <c r="P421" i="4" s="1"/>
  <c r="D421" i="20"/>
  <c r="Q421" i="4" s="1"/>
  <c r="R421" i="4" s="1"/>
  <c r="H421" i="20"/>
  <c r="I421" i="4" s="1"/>
  <c r="J421" i="4" s="1"/>
  <c r="B425" i="20"/>
  <c r="E425" i="4" s="1"/>
  <c r="F425" i="4" s="1"/>
  <c r="G425" i="20"/>
  <c r="S425" i="4" s="1"/>
  <c r="T425" i="4" s="1"/>
  <c r="F425" i="20"/>
  <c r="M425" i="4" s="1"/>
  <c r="N425" i="4" s="1"/>
  <c r="J425" i="20"/>
  <c r="U425" i="4" s="1"/>
  <c r="V425" i="4" s="1"/>
  <c r="C425" i="20"/>
  <c r="K425" i="4" s="1"/>
  <c r="L425" i="4" s="1"/>
  <c r="I425" i="20"/>
  <c r="O425" i="4" s="1"/>
  <c r="P425" i="4" s="1"/>
  <c r="H425" i="20"/>
  <c r="I425" i="4" s="1"/>
  <c r="J425" i="4" s="1"/>
  <c r="D425" i="20"/>
  <c r="Q425" i="4" s="1"/>
  <c r="R425" i="4" s="1"/>
  <c r="G425" i="4"/>
  <c r="H425" i="4" s="1"/>
  <c r="B429" i="20"/>
  <c r="E429" i="4" s="1"/>
  <c r="F429" i="4" s="1"/>
  <c r="C429" i="20"/>
  <c r="K429" i="4" s="1"/>
  <c r="L429" i="4" s="1"/>
  <c r="F429" i="20"/>
  <c r="M429" i="4" s="1"/>
  <c r="N429" i="4" s="1"/>
  <c r="G429" i="20"/>
  <c r="S429" i="4" s="1"/>
  <c r="T429" i="4" s="1"/>
  <c r="J429" i="20"/>
  <c r="U429" i="4" s="1"/>
  <c r="V429" i="4" s="1"/>
  <c r="G429" i="4"/>
  <c r="H429" i="4" s="1"/>
  <c r="I429" i="20"/>
  <c r="O429" i="4" s="1"/>
  <c r="P429" i="4" s="1"/>
  <c r="D429" i="20"/>
  <c r="Q429" i="4" s="1"/>
  <c r="R429" i="4" s="1"/>
  <c r="H429" i="20"/>
  <c r="I429" i="4" s="1"/>
  <c r="J429" i="4" s="1"/>
  <c r="J433" i="20"/>
  <c r="U433" i="4" s="1"/>
  <c r="V433" i="4" s="1"/>
  <c r="F433" i="20"/>
  <c r="M433" i="4" s="1"/>
  <c r="N433" i="4" s="1"/>
  <c r="C433" i="20"/>
  <c r="K433" i="4" s="1"/>
  <c r="L433" i="4" s="1"/>
  <c r="G433" i="20"/>
  <c r="S433" i="4" s="1"/>
  <c r="T433" i="4" s="1"/>
  <c r="G433" i="4"/>
  <c r="H433" i="4" s="1"/>
  <c r="I433" i="20"/>
  <c r="O433" i="4" s="1"/>
  <c r="P433" i="4" s="1"/>
  <c r="H433" i="20"/>
  <c r="I433" i="4" s="1"/>
  <c r="J433" i="4" s="1"/>
  <c r="B433" i="20"/>
  <c r="E433" i="4" s="1"/>
  <c r="F433" i="4" s="1"/>
  <c r="D433" i="20"/>
  <c r="Q433" i="4" s="1"/>
  <c r="R433" i="4" s="1"/>
  <c r="F437" i="20"/>
  <c r="M437" i="4" s="1"/>
  <c r="N437" i="4" s="1"/>
  <c r="B437" i="20"/>
  <c r="E437" i="4" s="1"/>
  <c r="F437" i="4" s="1"/>
  <c r="W437" i="4" s="1"/>
  <c r="H437" i="20"/>
  <c r="I437" i="4" s="1"/>
  <c r="J437" i="4" s="1"/>
  <c r="J437" i="20"/>
  <c r="U437" i="4" s="1"/>
  <c r="V437" i="4" s="1"/>
  <c r="C437" i="20"/>
  <c r="K437" i="4" s="1"/>
  <c r="L437" i="4" s="1"/>
  <c r="G437" i="20"/>
  <c r="S437" i="4" s="1"/>
  <c r="T437" i="4" s="1"/>
  <c r="G437" i="4"/>
  <c r="H437" i="4" s="1"/>
  <c r="D437" i="20"/>
  <c r="Q437" i="4" s="1"/>
  <c r="R437" i="4" s="1"/>
  <c r="I437" i="20"/>
  <c r="O437" i="4" s="1"/>
  <c r="P437" i="4" s="1"/>
  <c r="B441" i="20"/>
  <c r="E441" i="4" s="1"/>
  <c r="F441" i="4" s="1"/>
  <c r="G441" i="20"/>
  <c r="S441" i="4" s="1"/>
  <c r="T441" i="4" s="1"/>
  <c r="F441" i="20"/>
  <c r="M441" i="4" s="1"/>
  <c r="N441" i="4" s="1"/>
  <c r="J441" i="20"/>
  <c r="U441" i="4" s="1"/>
  <c r="V441" i="4" s="1"/>
  <c r="I441" i="20"/>
  <c r="O441" i="4" s="1"/>
  <c r="P441" i="4" s="1"/>
  <c r="C441" i="20"/>
  <c r="K441" i="4" s="1"/>
  <c r="L441" i="4" s="1"/>
  <c r="D441" i="20"/>
  <c r="Q441" i="4" s="1"/>
  <c r="R441" i="4" s="1"/>
  <c r="G441" i="4"/>
  <c r="H441" i="4" s="1"/>
  <c r="H441" i="20"/>
  <c r="I441" i="4" s="1"/>
  <c r="J441" i="4" s="1"/>
  <c r="F445" i="20"/>
  <c r="M445" i="4" s="1"/>
  <c r="N445" i="4" s="1"/>
  <c r="C445" i="20"/>
  <c r="K445" i="4" s="1"/>
  <c r="L445" i="4" s="1"/>
  <c r="J445" i="20"/>
  <c r="U445" i="4" s="1"/>
  <c r="V445" i="4" s="1"/>
  <c r="G445" i="20"/>
  <c r="S445" i="4" s="1"/>
  <c r="T445" i="4" s="1"/>
  <c r="B445" i="20"/>
  <c r="E445" i="4" s="1"/>
  <c r="F445" i="4" s="1"/>
  <c r="G445" i="4"/>
  <c r="H445" i="4" s="1"/>
  <c r="I445" i="20"/>
  <c r="O445" i="4" s="1"/>
  <c r="P445" i="4" s="1"/>
  <c r="H445" i="20"/>
  <c r="I445" i="4" s="1"/>
  <c r="J445" i="4" s="1"/>
  <c r="D445" i="20"/>
  <c r="Q445" i="4" s="1"/>
  <c r="R445" i="4" s="1"/>
  <c r="J449" i="20"/>
  <c r="U449" i="4" s="1"/>
  <c r="V449" i="4" s="1"/>
  <c r="C449" i="20"/>
  <c r="K449" i="4" s="1"/>
  <c r="L449" i="4" s="1"/>
  <c r="B449" i="20"/>
  <c r="E449" i="4" s="1"/>
  <c r="F449" i="4" s="1"/>
  <c r="W449" i="4" s="1"/>
  <c r="G449" i="4"/>
  <c r="H449" i="4" s="1"/>
  <c r="F449" i="20"/>
  <c r="M449" i="4" s="1"/>
  <c r="N449" i="4" s="1"/>
  <c r="I449" i="20"/>
  <c r="O449" i="4" s="1"/>
  <c r="P449" i="4" s="1"/>
  <c r="D449" i="20"/>
  <c r="Q449" i="4" s="1"/>
  <c r="R449" i="4" s="1"/>
  <c r="G449" i="20"/>
  <c r="S449" i="4" s="1"/>
  <c r="T449" i="4" s="1"/>
  <c r="H449" i="20"/>
  <c r="I449" i="4" s="1"/>
  <c r="J449" i="4" s="1"/>
  <c r="F453" i="20"/>
  <c r="M453" i="4" s="1"/>
  <c r="N453" i="4" s="1"/>
  <c r="B453" i="20"/>
  <c r="E453" i="4" s="1"/>
  <c r="F453" i="4" s="1"/>
  <c r="J453" i="20"/>
  <c r="U453" i="4" s="1"/>
  <c r="V453" i="4" s="1"/>
  <c r="G453" i="20"/>
  <c r="S453" i="4" s="1"/>
  <c r="T453" i="4" s="1"/>
  <c r="H453" i="20"/>
  <c r="I453" i="4" s="1"/>
  <c r="J453" i="4" s="1"/>
  <c r="G453" i="4"/>
  <c r="H453" i="4" s="1"/>
  <c r="I453" i="20"/>
  <c r="O453" i="4" s="1"/>
  <c r="P453" i="4" s="1"/>
  <c r="D453" i="20"/>
  <c r="Q453" i="4" s="1"/>
  <c r="R453" i="4" s="1"/>
  <c r="C453" i="20"/>
  <c r="K453" i="4" s="1"/>
  <c r="L453" i="4" s="1"/>
  <c r="B457" i="20"/>
  <c r="E457" i="4" s="1"/>
  <c r="F457" i="4" s="1"/>
  <c r="F457" i="20"/>
  <c r="M457" i="4" s="1"/>
  <c r="N457" i="4" s="1"/>
  <c r="J457" i="20"/>
  <c r="U457" i="4" s="1"/>
  <c r="V457" i="4" s="1"/>
  <c r="I457" i="20"/>
  <c r="O457" i="4" s="1"/>
  <c r="P457" i="4" s="1"/>
  <c r="C457" i="20"/>
  <c r="K457" i="4" s="1"/>
  <c r="L457" i="4" s="1"/>
  <c r="H457" i="20"/>
  <c r="I457" i="4" s="1"/>
  <c r="J457" i="4" s="1"/>
  <c r="D457" i="20"/>
  <c r="Q457" i="4" s="1"/>
  <c r="R457" i="4" s="1"/>
  <c r="G457" i="20"/>
  <c r="S457" i="4" s="1"/>
  <c r="T457" i="4" s="1"/>
  <c r="G457" i="4"/>
  <c r="H457" i="4" s="1"/>
  <c r="J461" i="20"/>
  <c r="U461" i="4" s="1"/>
  <c r="V461" i="4" s="1"/>
  <c r="G461" i="20"/>
  <c r="S461" i="4" s="1"/>
  <c r="T461" i="4" s="1"/>
  <c r="G461" i="4"/>
  <c r="H461" i="4" s="1"/>
  <c r="D461" i="20"/>
  <c r="Q461" i="4" s="1"/>
  <c r="R461" i="4" s="1"/>
  <c r="B461" i="20"/>
  <c r="E461" i="4" s="1"/>
  <c r="F461" i="4" s="1"/>
  <c r="I461" i="20"/>
  <c r="O461" i="4" s="1"/>
  <c r="P461" i="4" s="1"/>
  <c r="F461" i="20"/>
  <c r="M461" i="4" s="1"/>
  <c r="N461" i="4" s="1"/>
  <c r="H461" i="20"/>
  <c r="I461" i="4" s="1"/>
  <c r="J461" i="4" s="1"/>
  <c r="C461" i="20"/>
  <c r="K461" i="4" s="1"/>
  <c r="L461" i="4" s="1"/>
  <c r="J465" i="20"/>
  <c r="U465" i="4" s="1"/>
  <c r="V465" i="4" s="1"/>
  <c r="B465" i="20"/>
  <c r="E465" i="4" s="1"/>
  <c r="F465" i="4" s="1"/>
  <c r="C465" i="20"/>
  <c r="K465" i="4" s="1"/>
  <c r="L465" i="4" s="1"/>
  <c r="F465" i="20"/>
  <c r="M465" i="4" s="1"/>
  <c r="N465" i="4" s="1"/>
  <c r="G465" i="20"/>
  <c r="S465" i="4" s="1"/>
  <c r="T465" i="4" s="1"/>
  <c r="G465" i="4"/>
  <c r="H465" i="4" s="1"/>
  <c r="I465" i="20"/>
  <c r="O465" i="4" s="1"/>
  <c r="P465" i="4" s="1"/>
  <c r="H465" i="20"/>
  <c r="I465" i="4" s="1"/>
  <c r="J465" i="4" s="1"/>
  <c r="D465" i="20"/>
  <c r="Q465" i="4" s="1"/>
  <c r="R465" i="4" s="1"/>
  <c r="F469" i="20"/>
  <c r="M469" i="4" s="1"/>
  <c r="N469" i="4" s="1"/>
  <c r="B469" i="20"/>
  <c r="E469" i="4" s="1"/>
  <c r="F469" i="4" s="1"/>
  <c r="J469" i="20"/>
  <c r="U469" i="4" s="1"/>
  <c r="V469" i="4" s="1"/>
  <c r="C469" i="20"/>
  <c r="K469" i="4" s="1"/>
  <c r="L469" i="4" s="1"/>
  <c r="G469" i="20"/>
  <c r="S469" i="4" s="1"/>
  <c r="T469" i="4" s="1"/>
  <c r="G469" i="4"/>
  <c r="H469" i="4" s="1"/>
  <c r="H469" i="20"/>
  <c r="I469" i="4" s="1"/>
  <c r="J469" i="4" s="1"/>
  <c r="I469" i="20"/>
  <c r="O469" i="4" s="1"/>
  <c r="P469" i="4" s="1"/>
  <c r="D469" i="20"/>
  <c r="Q469" i="4" s="1"/>
  <c r="R469" i="4" s="1"/>
  <c r="B473" i="20"/>
  <c r="E473" i="4" s="1"/>
  <c r="F473" i="4" s="1"/>
  <c r="J473" i="20"/>
  <c r="U473" i="4" s="1"/>
  <c r="V473" i="4" s="1"/>
  <c r="F473" i="20"/>
  <c r="M473" i="4" s="1"/>
  <c r="N473" i="4" s="1"/>
  <c r="I473" i="20"/>
  <c r="O473" i="4" s="1"/>
  <c r="P473" i="4" s="1"/>
  <c r="D473" i="20"/>
  <c r="Q473" i="4" s="1"/>
  <c r="R473" i="4" s="1"/>
  <c r="C473" i="20"/>
  <c r="K473" i="4" s="1"/>
  <c r="L473" i="4" s="1"/>
  <c r="G473" i="20"/>
  <c r="S473" i="4" s="1"/>
  <c r="T473" i="4" s="1"/>
  <c r="G473" i="4"/>
  <c r="H473" i="4" s="1"/>
  <c r="H473" i="20"/>
  <c r="I473" i="4" s="1"/>
  <c r="J473" i="4" s="1"/>
  <c r="B477" i="20"/>
  <c r="E477" i="4" s="1"/>
  <c r="F477" i="4" s="1"/>
  <c r="J477" i="20"/>
  <c r="U477" i="4" s="1"/>
  <c r="V477" i="4" s="1"/>
  <c r="G477" i="20"/>
  <c r="S477" i="4" s="1"/>
  <c r="T477" i="4" s="1"/>
  <c r="G477" i="4"/>
  <c r="H477" i="4" s="1"/>
  <c r="I477" i="20"/>
  <c r="O477" i="4" s="1"/>
  <c r="P477" i="4" s="1"/>
  <c r="C477" i="20"/>
  <c r="K477" i="4" s="1"/>
  <c r="L477" i="4" s="1"/>
  <c r="D477" i="20"/>
  <c r="Q477" i="4" s="1"/>
  <c r="R477" i="4" s="1"/>
  <c r="H477" i="20"/>
  <c r="I477" i="4" s="1"/>
  <c r="J477" i="4" s="1"/>
  <c r="F477" i="20"/>
  <c r="M477" i="4" s="1"/>
  <c r="N477" i="4" s="1"/>
  <c r="J481" i="20"/>
  <c r="U481" i="4" s="1"/>
  <c r="V481" i="4" s="1"/>
  <c r="B481" i="20"/>
  <c r="E481" i="4" s="1"/>
  <c r="F481" i="4" s="1"/>
  <c r="F481" i="20"/>
  <c r="M481" i="4" s="1"/>
  <c r="N481" i="4" s="1"/>
  <c r="C481" i="20"/>
  <c r="K481" i="4" s="1"/>
  <c r="L481" i="4" s="1"/>
  <c r="G481" i="20"/>
  <c r="S481" i="4" s="1"/>
  <c r="T481" i="4" s="1"/>
  <c r="G481" i="4"/>
  <c r="H481" i="4" s="1"/>
  <c r="I481" i="20"/>
  <c r="O481" i="4" s="1"/>
  <c r="P481" i="4" s="1"/>
  <c r="H481" i="20"/>
  <c r="I481" i="4" s="1"/>
  <c r="J481" i="4" s="1"/>
  <c r="D481" i="20"/>
  <c r="Q481" i="4" s="1"/>
  <c r="R481" i="4" s="1"/>
  <c r="F485" i="20"/>
  <c r="M485" i="4" s="1"/>
  <c r="N485" i="4" s="1"/>
  <c r="J485" i="20"/>
  <c r="U485" i="4" s="1"/>
  <c r="V485" i="4" s="1"/>
  <c r="C485" i="20"/>
  <c r="K485" i="4" s="1"/>
  <c r="L485" i="4" s="1"/>
  <c r="B485" i="20"/>
  <c r="E485" i="4" s="1"/>
  <c r="F485" i="4" s="1"/>
  <c r="G485" i="20"/>
  <c r="S485" i="4" s="1"/>
  <c r="T485" i="4" s="1"/>
  <c r="G485" i="4"/>
  <c r="H485" i="4" s="1"/>
  <c r="H485" i="20"/>
  <c r="I485" i="4" s="1"/>
  <c r="J485" i="4" s="1"/>
  <c r="I485" i="20"/>
  <c r="O485" i="4" s="1"/>
  <c r="P485" i="4" s="1"/>
  <c r="D485" i="20"/>
  <c r="Q485" i="4" s="1"/>
  <c r="R485" i="4" s="1"/>
  <c r="B489" i="20"/>
  <c r="E489" i="4" s="1"/>
  <c r="F489" i="4" s="1"/>
  <c r="I489" i="20"/>
  <c r="O489" i="4" s="1"/>
  <c r="P489" i="4" s="1"/>
  <c r="H489" i="20"/>
  <c r="I489" i="4" s="1"/>
  <c r="J489" i="4" s="1"/>
  <c r="F489" i="20"/>
  <c r="M489" i="4" s="1"/>
  <c r="N489" i="4" s="1"/>
  <c r="D489" i="20"/>
  <c r="Q489" i="4" s="1"/>
  <c r="R489" i="4" s="1"/>
  <c r="J489" i="20"/>
  <c r="U489" i="4" s="1"/>
  <c r="V489" i="4" s="1"/>
  <c r="C489" i="20"/>
  <c r="K489" i="4" s="1"/>
  <c r="L489" i="4" s="1"/>
  <c r="G489" i="4"/>
  <c r="H489" i="4" s="1"/>
  <c r="W489" i="4" s="1"/>
  <c r="G489" i="20"/>
  <c r="S489" i="4" s="1"/>
  <c r="T489" i="4" s="1"/>
  <c r="B493" i="20"/>
  <c r="E493" i="4" s="1"/>
  <c r="F493" i="4" s="1"/>
  <c r="F493" i="20"/>
  <c r="M493" i="4" s="1"/>
  <c r="N493" i="4" s="1"/>
  <c r="G493" i="20"/>
  <c r="S493" i="4" s="1"/>
  <c r="T493" i="4" s="1"/>
  <c r="G493" i="4"/>
  <c r="H493" i="4" s="1"/>
  <c r="J493" i="20"/>
  <c r="U493" i="4" s="1"/>
  <c r="V493" i="4" s="1"/>
  <c r="I493" i="20"/>
  <c r="O493" i="4" s="1"/>
  <c r="P493" i="4" s="1"/>
  <c r="D493" i="20"/>
  <c r="Q493" i="4" s="1"/>
  <c r="R493" i="4" s="1"/>
  <c r="H493" i="20"/>
  <c r="I493" i="4" s="1"/>
  <c r="J493" i="4" s="1"/>
  <c r="C493" i="20"/>
  <c r="K493" i="4" s="1"/>
  <c r="L493" i="4" s="1"/>
  <c r="J497" i="20"/>
  <c r="U497" i="4" s="1"/>
  <c r="V497" i="4" s="1"/>
  <c r="B497" i="20"/>
  <c r="E497" i="4" s="1"/>
  <c r="F497" i="4" s="1"/>
  <c r="G497" i="20"/>
  <c r="S497" i="4" s="1"/>
  <c r="T497" i="4" s="1"/>
  <c r="I497" i="20"/>
  <c r="O497" i="4" s="1"/>
  <c r="P497" i="4" s="1"/>
  <c r="D497" i="20"/>
  <c r="Q497" i="4" s="1"/>
  <c r="R497" i="4" s="1"/>
  <c r="H497" i="20"/>
  <c r="I497" i="4" s="1"/>
  <c r="J497" i="4" s="1"/>
  <c r="F497" i="20"/>
  <c r="M497" i="4" s="1"/>
  <c r="N497" i="4" s="1"/>
  <c r="C497" i="20"/>
  <c r="K497" i="4" s="1"/>
  <c r="L497" i="4" s="1"/>
  <c r="G497" i="4"/>
  <c r="H497" i="4" s="1"/>
  <c r="F501" i="20"/>
  <c r="M501" i="4" s="1"/>
  <c r="N501" i="4" s="1"/>
  <c r="J501" i="20"/>
  <c r="U501" i="4" s="1"/>
  <c r="V501" i="4" s="1"/>
  <c r="C501" i="20"/>
  <c r="K501" i="4" s="1"/>
  <c r="L501" i="4" s="1"/>
  <c r="B501" i="20"/>
  <c r="E501" i="4" s="1"/>
  <c r="F501" i="4" s="1"/>
  <c r="G501" i="4"/>
  <c r="H501" i="4" s="1"/>
  <c r="I501" i="20"/>
  <c r="O501" i="4" s="1"/>
  <c r="P501" i="4" s="1"/>
  <c r="H501" i="20"/>
  <c r="I501" i="4" s="1"/>
  <c r="J501" i="4" s="1"/>
  <c r="G501" i="20"/>
  <c r="S501" i="4" s="1"/>
  <c r="T501" i="4" s="1"/>
  <c r="D501" i="20"/>
  <c r="Q501" i="4" s="1"/>
  <c r="R501" i="4" s="1"/>
  <c r="B505" i="20"/>
  <c r="E505" i="4" s="1"/>
  <c r="F505" i="4" s="1"/>
  <c r="W505" i="4" s="1"/>
  <c r="G505" i="20"/>
  <c r="S505" i="4" s="1"/>
  <c r="T505" i="4" s="1"/>
  <c r="F505" i="20"/>
  <c r="M505" i="4" s="1"/>
  <c r="N505" i="4" s="1"/>
  <c r="J505" i="20"/>
  <c r="U505" i="4" s="1"/>
  <c r="V505" i="4" s="1"/>
  <c r="D505" i="20"/>
  <c r="Q505" i="4" s="1"/>
  <c r="R505" i="4" s="1"/>
  <c r="G505" i="4"/>
  <c r="H505" i="4" s="1"/>
  <c r="H505" i="20"/>
  <c r="I505" i="4" s="1"/>
  <c r="J505" i="4" s="1"/>
  <c r="I505" i="20"/>
  <c r="O505" i="4" s="1"/>
  <c r="P505" i="4" s="1"/>
  <c r="C505" i="20"/>
  <c r="K505" i="4" s="1"/>
  <c r="L505" i="4" s="1"/>
  <c r="C509" i="20"/>
  <c r="K509" i="4" s="1"/>
  <c r="L509" i="4" s="1"/>
  <c r="B509" i="20"/>
  <c r="E509" i="4" s="1"/>
  <c r="F509" i="4" s="1"/>
  <c r="F509" i="20"/>
  <c r="M509" i="4" s="1"/>
  <c r="N509" i="4" s="1"/>
  <c r="G509" i="20"/>
  <c r="S509" i="4" s="1"/>
  <c r="T509" i="4" s="1"/>
  <c r="J509" i="20"/>
  <c r="U509" i="4" s="1"/>
  <c r="V509" i="4" s="1"/>
  <c r="G509" i="4"/>
  <c r="H509" i="4" s="1"/>
  <c r="D509" i="20"/>
  <c r="Q509" i="4" s="1"/>
  <c r="R509" i="4" s="1"/>
  <c r="H509" i="20"/>
  <c r="I509" i="4" s="1"/>
  <c r="J509" i="4" s="1"/>
  <c r="I509" i="20"/>
  <c r="O509" i="4" s="1"/>
  <c r="P509" i="4" s="1"/>
  <c r="J513" i="20"/>
  <c r="U513" i="4" s="1"/>
  <c r="V513" i="4" s="1"/>
  <c r="B513" i="20"/>
  <c r="E513" i="4" s="1"/>
  <c r="F513" i="4" s="1"/>
  <c r="G513" i="20"/>
  <c r="S513" i="4" s="1"/>
  <c r="T513" i="4" s="1"/>
  <c r="C513" i="20"/>
  <c r="K513" i="4" s="1"/>
  <c r="L513" i="4" s="1"/>
  <c r="I513" i="20"/>
  <c r="O513" i="4" s="1"/>
  <c r="P513" i="4" s="1"/>
  <c r="D513" i="20"/>
  <c r="Q513" i="4" s="1"/>
  <c r="R513" i="4" s="1"/>
  <c r="H513" i="20"/>
  <c r="I513" i="4" s="1"/>
  <c r="J513" i="4" s="1"/>
  <c r="F513" i="20"/>
  <c r="M513" i="4" s="1"/>
  <c r="N513" i="4" s="1"/>
  <c r="G513" i="4"/>
  <c r="H513" i="4" s="1"/>
  <c r="F517" i="20"/>
  <c r="M517" i="4" s="1"/>
  <c r="N517" i="4" s="1"/>
  <c r="J517" i="20"/>
  <c r="U517" i="4" s="1"/>
  <c r="V517" i="4" s="1"/>
  <c r="C517" i="20"/>
  <c r="K517" i="4" s="1"/>
  <c r="L517" i="4" s="1"/>
  <c r="G517" i="4"/>
  <c r="H517" i="4" s="1"/>
  <c r="D517" i="20"/>
  <c r="Q517" i="4" s="1"/>
  <c r="R517" i="4" s="1"/>
  <c r="B517" i="20"/>
  <c r="E517" i="4" s="1"/>
  <c r="F517" i="4" s="1"/>
  <c r="W517" i="4" s="1"/>
  <c r="G517" i="20"/>
  <c r="S517" i="4" s="1"/>
  <c r="T517" i="4" s="1"/>
  <c r="I517" i="20"/>
  <c r="O517" i="4" s="1"/>
  <c r="P517" i="4" s="1"/>
  <c r="H517" i="20"/>
  <c r="I517" i="4" s="1"/>
  <c r="J517" i="4" s="1"/>
  <c r="B521" i="20"/>
  <c r="E521" i="4" s="1"/>
  <c r="F521" i="4" s="1"/>
  <c r="W521" i="4" s="1"/>
  <c r="G521" i="20"/>
  <c r="S521" i="4" s="1"/>
  <c r="T521" i="4" s="1"/>
  <c r="F521" i="20"/>
  <c r="M521" i="4" s="1"/>
  <c r="N521" i="4" s="1"/>
  <c r="J521" i="20"/>
  <c r="U521" i="4" s="1"/>
  <c r="V521" i="4" s="1"/>
  <c r="C521" i="20"/>
  <c r="K521" i="4" s="1"/>
  <c r="L521" i="4" s="1"/>
  <c r="G521" i="4"/>
  <c r="H521" i="4" s="1"/>
  <c r="D521" i="20"/>
  <c r="Q521" i="4" s="1"/>
  <c r="R521" i="4" s="1"/>
  <c r="H521" i="20"/>
  <c r="I521" i="4" s="1"/>
  <c r="J521" i="4" s="1"/>
  <c r="I521" i="20"/>
  <c r="O521" i="4" s="1"/>
  <c r="P521" i="4" s="1"/>
  <c r="C525" i="20"/>
  <c r="K525" i="4" s="1"/>
  <c r="L525" i="4" s="1"/>
  <c r="B525" i="20"/>
  <c r="E525" i="4" s="1"/>
  <c r="F525" i="4" s="1"/>
  <c r="F525" i="20"/>
  <c r="M525" i="4" s="1"/>
  <c r="N525" i="4" s="1"/>
  <c r="D525" i="20"/>
  <c r="Q525" i="4" s="1"/>
  <c r="R525" i="4" s="1"/>
  <c r="H525" i="20"/>
  <c r="I525" i="4" s="1"/>
  <c r="J525" i="4" s="1"/>
  <c r="J525" i="20"/>
  <c r="U525" i="4" s="1"/>
  <c r="V525" i="4" s="1"/>
  <c r="G525" i="20"/>
  <c r="S525" i="4" s="1"/>
  <c r="T525" i="4" s="1"/>
  <c r="G525" i="4"/>
  <c r="H525" i="4" s="1"/>
  <c r="I525" i="20"/>
  <c r="O525" i="4" s="1"/>
  <c r="P525" i="4" s="1"/>
  <c r="J529" i="20"/>
  <c r="U529" i="4" s="1"/>
  <c r="V529" i="4" s="1"/>
  <c r="B529" i="20"/>
  <c r="E529" i="4" s="1"/>
  <c r="F529" i="4" s="1"/>
  <c r="G529" i="20"/>
  <c r="S529" i="4" s="1"/>
  <c r="T529" i="4" s="1"/>
  <c r="F529" i="20"/>
  <c r="M529" i="4" s="1"/>
  <c r="N529" i="4" s="1"/>
  <c r="I529" i="20"/>
  <c r="O529" i="4" s="1"/>
  <c r="P529" i="4" s="1"/>
  <c r="C529" i="20"/>
  <c r="K529" i="4" s="1"/>
  <c r="L529" i="4" s="1"/>
  <c r="D529" i="20"/>
  <c r="Q529" i="4" s="1"/>
  <c r="R529" i="4" s="1"/>
  <c r="G529" i="4"/>
  <c r="H529" i="4" s="1"/>
  <c r="H529" i="20"/>
  <c r="I529" i="4" s="1"/>
  <c r="J529" i="4" s="1"/>
  <c r="F533" i="20"/>
  <c r="M533" i="4" s="1"/>
  <c r="N533" i="4" s="1"/>
  <c r="J533" i="20"/>
  <c r="U533" i="4" s="1"/>
  <c r="V533" i="4" s="1"/>
  <c r="C533" i="20"/>
  <c r="K533" i="4" s="1"/>
  <c r="L533" i="4" s="1"/>
  <c r="G533" i="4"/>
  <c r="H533" i="4" s="1"/>
  <c r="H533" i="20"/>
  <c r="I533" i="4" s="1"/>
  <c r="J533" i="4" s="1"/>
  <c r="I533" i="20"/>
  <c r="O533" i="4" s="1"/>
  <c r="P533" i="4" s="1"/>
  <c r="D533" i="20"/>
  <c r="Q533" i="4" s="1"/>
  <c r="R533" i="4" s="1"/>
  <c r="B533" i="20"/>
  <c r="E533" i="4" s="1"/>
  <c r="F533" i="4" s="1"/>
  <c r="W533" i="4" s="1"/>
  <c r="G533" i="20"/>
  <c r="S533" i="4" s="1"/>
  <c r="T533" i="4" s="1"/>
  <c r="B537" i="20"/>
  <c r="E537" i="4" s="1"/>
  <c r="F537" i="4" s="1"/>
  <c r="G537" i="20"/>
  <c r="S537" i="4" s="1"/>
  <c r="T537" i="4" s="1"/>
  <c r="F537" i="20"/>
  <c r="M537" i="4" s="1"/>
  <c r="N537" i="4" s="1"/>
  <c r="J537" i="20"/>
  <c r="U537" i="4" s="1"/>
  <c r="V537" i="4" s="1"/>
  <c r="C537" i="20"/>
  <c r="K537" i="4" s="1"/>
  <c r="L537" i="4" s="1"/>
  <c r="G537" i="4"/>
  <c r="H537" i="4" s="1"/>
  <c r="I537" i="20"/>
  <c r="O537" i="4" s="1"/>
  <c r="P537" i="4" s="1"/>
  <c r="D537" i="20"/>
  <c r="Q537" i="4" s="1"/>
  <c r="R537" i="4" s="1"/>
  <c r="H537" i="20"/>
  <c r="I537" i="4" s="1"/>
  <c r="J537" i="4" s="1"/>
  <c r="C541" i="20"/>
  <c r="K541" i="4" s="1"/>
  <c r="L541" i="4" s="1"/>
  <c r="F541" i="20"/>
  <c r="M541" i="4" s="1"/>
  <c r="N541" i="4" s="1"/>
  <c r="B541" i="20"/>
  <c r="E541" i="4" s="1"/>
  <c r="F541" i="4" s="1"/>
  <c r="G541" i="20"/>
  <c r="S541" i="4" s="1"/>
  <c r="T541" i="4" s="1"/>
  <c r="J541" i="20"/>
  <c r="U541" i="4" s="1"/>
  <c r="V541" i="4" s="1"/>
  <c r="D541" i="20"/>
  <c r="Q541" i="4" s="1"/>
  <c r="R541" i="4" s="1"/>
  <c r="H541" i="20"/>
  <c r="I541" i="4" s="1"/>
  <c r="J541" i="4" s="1"/>
  <c r="G541" i="4"/>
  <c r="H541" i="4" s="1"/>
  <c r="I541" i="20"/>
  <c r="O541" i="4" s="1"/>
  <c r="P541" i="4" s="1"/>
  <c r="J545" i="20"/>
  <c r="U545" i="4" s="1"/>
  <c r="V545" i="4" s="1"/>
  <c r="B545" i="20"/>
  <c r="E545" i="4" s="1"/>
  <c r="F545" i="4" s="1"/>
  <c r="W545" i="4" s="1"/>
  <c r="I545" i="20"/>
  <c r="O545" i="4" s="1"/>
  <c r="P545" i="4" s="1"/>
  <c r="H545" i="20"/>
  <c r="I545" i="4" s="1"/>
  <c r="J545" i="4" s="1"/>
  <c r="F545" i="20"/>
  <c r="M545" i="4" s="1"/>
  <c r="N545" i="4" s="1"/>
  <c r="C545" i="20"/>
  <c r="K545" i="4" s="1"/>
  <c r="L545" i="4" s="1"/>
  <c r="D545" i="20"/>
  <c r="Q545" i="4" s="1"/>
  <c r="R545" i="4" s="1"/>
  <c r="G545" i="20"/>
  <c r="S545" i="4" s="1"/>
  <c r="T545" i="4" s="1"/>
  <c r="G545" i="4"/>
  <c r="H545" i="4" s="1"/>
  <c r="F549" i="20"/>
  <c r="M549" i="4" s="1"/>
  <c r="N549" i="4" s="1"/>
  <c r="G549" i="4"/>
  <c r="H549" i="4" s="1"/>
  <c r="B549" i="20"/>
  <c r="E549" i="4" s="1"/>
  <c r="F549" i="4" s="1"/>
  <c r="C549" i="20"/>
  <c r="K549" i="4" s="1"/>
  <c r="L549" i="4" s="1"/>
  <c r="I549" i="20"/>
  <c r="O549" i="4" s="1"/>
  <c r="P549" i="4" s="1"/>
  <c r="H549" i="20"/>
  <c r="I549" i="4" s="1"/>
  <c r="J549" i="4" s="1"/>
  <c r="J549" i="20"/>
  <c r="U549" i="4" s="1"/>
  <c r="V549" i="4" s="1"/>
  <c r="G549" i="20"/>
  <c r="S549" i="4" s="1"/>
  <c r="T549" i="4" s="1"/>
  <c r="D549" i="20"/>
  <c r="Q549" i="4" s="1"/>
  <c r="R549" i="4" s="1"/>
  <c r="B553" i="20"/>
  <c r="E553" i="4" s="1"/>
  <c r="F553" i="4" s="1"/>
  <c r="G553" i="20"/>
  <c r="S553" i="4" s="1"/>
  <c r="T553" i="4" s="1"/>
  <c r="J553" i="20"/>
  <c r="U553" i="4" s="1"/>
  <c r="V553" i="4" s="1"/>
  <c r="C553" i="20"/>
  <c r="K553" i="4" s="1"/>
  <c r="L553" i="4" s="1"/>
  <c r="H553" i="20"/>
  <c r="I553" i="4" s="1"/>
  <c r="J553" i="4" s="1"/>
  <c r="G553" i="4"/>
  <c r="H553" i="4" s="1"/>
  <c r="F553" i="20"/>
  <c r="M553" i="4" s="1"/>
  <c r="N553" i="4" s="1"/>
  <c r="I553" i="20"/>
  <c r="O553" i="4" s="1"/>
  <c r="P553" i="4" s="1"/>
  <c r="D553" i="20"/>
  <c r="Q553" i="4" s="1"/>
  <c r="R553" i="4" s="1"/>
  <c r="C557" i="20"/>
  <c r="K557" i="4" s="1"/>
  <c r="L557" i="4" s="1"/>
  <c r="F557" i="20"/>
  <c r="M557" i="4" s="1"/>
  <c r="N557" i="4" s="1"/>
  <c r="H557" i="20"/>
  <c r="I557" i="4" s="1"/>
  <c r="J557" i="4" s="1"/>
  <c r="D557" i="20"/>
  <c r="Q557" i="4" s="1"/>
  <c r="R557" i="4" s="1"/>
  <c r="B557" i="20"/>
  <c r="E557" i="4" s="1"/>
  <c r="F557" i="4" s="1"/>
  <c r="W557" i="4" s="1"/>
  <c r="G557" i="4"/>
  <c r="H557" i="4" s="1"/>
  <c r="J557" i="20"/>
  <c r="U557" i="4" s="1"/>
  <c r="V557" i="4" s="1"/>
  <c r="I557" i="20"/>
  <c r="O557" i="4" s="1"/>
  <c r="P557" i="4" s="1"/>
  <c r="G557" i="20"/>
  <c r="S557" i="4" s="1"/>
  <c r="T557" i="4" s="1"/>
  <c r="J561" i="20"/>
  <c r="U561" i="4" s="1"/>
  <c r="V561" i="4" s="1"/>
  <c r="B561" i="20"/>
  <c r="E561" i="4" s="1"/>
  <c r="F561" i="4" s="1"/>
  <c r="I561" i="20"/>
  <c r="O561" i="4" s="1"/>
  <c r="P561" i="4" s="1"/>
  <c r="D561" i="20"/>
  <c r="Q561" i="4" s="1"/>
  <c r="R561" i="4" s="1"/>
  <c r="C561" i="20"/>
  <c r="K561" i="4" s="1"/>
  <c r="L561" i="4" s="1"/>
  <c r="H561" i="20"/>
  <c r="I561" i="4" s="1"/>
  <c r="J561" i="4" s="1"/>
  <c r="G561" i="20"/>
  <c r="S561" i="4" s="1"/>
  <c r="T561" i="4" s="1"/>
  <c r="G561" i="4"/>
  <c r="H561" i="4" s="1"/>
  <c r="F561" i="20"/>
  <c r="M561" i="4" s="1"/>
  <c r="N561" i="4" s="1"/>
  <c r="F565" i="20"/>
  <c r="M565" i="4" s="1"/>
  <c r="N565" i="4" s="1"/>
  <c r="J565" i="20"/>
  <c r="U565" i="4" s="1"/>
  <c r="V565" i="4" s="1"/>
  <c r="C565" i="20"/>
  <c r="K565" i="4" s="1"/>
  <c r="L565" i="4" s="1"/>
  <c r="G565" i="4"/>
  <c r="H565" i="4" s="1"/>
  <c r="G565" i="20"/>
  <c r="S565" i="4" s="1"/>
  <c r="T565" i="4" s="1"/>
  <c r="I565" i="20"/>
  <c r="O565" i="4" s="1"/>
  <c r="P565" i="4" s="1"/>
  <c r="H565" i="20"/>
  <c r="I565" i="4" s="1"/>
  <c r="J565" i="4" s="1"/>
  <c r="D565" i="20"/>
  <c r="Q565" i="4" s="1"/>
  <c r="R565" i="4" s="1"/>
  <c r="B565" i="20"/>
  <c r="E565" i="4" s="1"/>
  <c r="F565" i="4" s="1"/>
  <c r="W565" i="4" s="1"/>
  <c r="B569" i="20"/>
  <c r="E569" i="4" s="1"/>
  <c r="F569" i="4" s="1"/>
  <c r="G569" i="20"/>
  <c r="S569" i="4" s="1"/>
  <c r="T569" i="4" s="1"/>
  <c r="J569" i="20"/>
  <c r="U569" i="4" s="1"/>
  <c r="V569" i="4" s="1"/>
  <c r="F569" i="20"/>
  <c r="M569" i="4" s="1"/>
  <c r="N569" i="4" s="1"/>
  <c r="D569" i="20"/>
  <c r="Q569" i="4" s="1"/>
  <c r="R569" i="4" s="1"/>
  <c r="G569" i="4"/>
  <c r="H569" i="4" s="1"/>
  <c r="H569" i="20"/>
  <c r="I569" i="4" s="1"/>
  <c r="J569" i="4" s="1"/>
  <c r="I569" i="20"/>
  <c r="O569" i="4" s="1"/>
  <c r="P569" i="4" s="1"/>
  <c r="C569" i="20"/>
  <c r="K569" i="4" s="1"/>
  <c r="L569" i="4" s="1"/>
  <c r="C573" i="20"/>
  <c r="K573" i="4" s="1"/>
  <c r="L573" i="4" s="1"/>
  <c r="F573" i="20"/>
  <c r="M573" i="4" s="1"/>
  <c r="N573" i="4" s="1"/>
  <c r="B573" i="20"/>
  <c r="E573" i="4" s="1"/>
  <c r="F573" i="4" s="1"/>
  <c r="J573" i="20"/>
  <c r="U573" i="4" s="1"/>
  <c r="V573" i="4" s="1"/>
  <c r="G573" i="20"/>
  <c r="S573" i="4" s="1"/>
  <c r="T573" i="4" s="1"/>
  <c r="G573" i="4"/>
  <c r="H573" i="4" s="1"/>
  <c r="D573" i="20"/>
  <c r="Q573" i="4" s="1"/>
  <c r="R573" i="4" s="1"/>
  <c r="H573" i="20"/>
  <c r="I573" i="4" s="1"/>
  <c r="J573" i="4" s="1"/>
  <c r="I573" i="20"/>
  <c r="O573" i="4" s="1"/>
  <c r="P573" i="4" s="1"/>
  <c r="J577" i="20"/>
  <c r="U577" i="4" s="1"/>
  <c r="V577" i="4" s="1"/>
  <c r="B577" i="20"/>
  <c r="E577" i="4" s="1"/>
  <c r="F577" i="4" s="1"/>
  <c r="C577" i="20"/>
  <c r="K577" i="4" s="1"/>
  <c r="L577" i="4" s="1"/>
  <c r="I577" i="20"/>
  <c r="O577" i="4" s="1"/>
  <c r="P577" i="4" s="1"/>
  <c r="H577" i="20"/>
  <c r="I577" i="4" s="1"/>
  <c r="J577" i="4" s="1"/>
  <c r="F577" i="20"/>
  <c r="M577" i="4" s="1"/>
  <c r="N577" i="4" s="1"/>
  <c r="G577" i="20"/>
  <c r="S577" i="4" s="1"/>
  <c r="T577" i="4" s="1"/>
  <c r="D577" i="20"/>
  <c r="Q577" i="4" s="1"/>
  <c r="R577" i="4" s="1"/>
  <c r="G577" i="4"/>
  <c r="H577" i="4" s="1"/>
  <c r="F581" i="20"/>
  <c r="M581" i="4" s="1"/>
  <c r="N581" i="4" s="1"/>
  <c r="G581" i="20"/>
  <c r="S581" i="4" s="1"/>
  <c r="T581" i="4" s="1"/>
  <c r="G581" i="4"/>
  <c r="H581" i="4" s="1"/>
  <c r="D581" i="20"/>
  <c r="Q581" i="4" s="1"/>
  <c r="R581" i="4" s="1"/>
  <c r="B581" i="20"/>
  <c r="E581" i="4" s="1"/>
  <c r="F581" i="4" s="1"/>
  <c r="I581" i="20"/>
  <c r="O581" i="4" s="1"/>
  <c r="P581" i="4" s="1"/>
  <c r="J581" i="20"/>
  <c r="U581" i="4" s="1"/>
  <c r="V581" i="4" s="1"/>
  <c r="C581" i="20"/>
  <c r="K581" i="4" s="1"/>
  <c r="L581" i="4" s="1"/>
  <c r="H581" i="20"/>
  <c r="I581" i="4" s="1"/>
  <c r="J581" i="4" s="1"/>
  <c r="B585" i="20"/>
  <c r="E585" i="4" s="1"/>
  <c r="F585" i="4" s="1"/>
  <c r="G585" i="20"/>
  <c r="S585" i="4" s="1"/>
  <c r="T585" i="4" s="1"/>
  <c r="J585" i="20"/>
  <c r="U585" i="4" s="1"/>
  <c r="V585" i="4" s="1"/>
  <c r="H585" i="20"/>
  <c r="I585" i="4" s="1"/>
  <c r="J585" i="4" s="1"/>
  <c r="G585" i="4"/>
  <c r="H585" i="4" s="1"/>
  <c r="D585" i="20"/>
  <c r="Q585" i="4" s="1"/>
  <c r="R585" i="4" s="1"/>
  <c r="F585" i="20"/>
  <c r="M585" i="4" s="1"/>
  <c r="N585" i="4" s="1"/>
  <c r="C585" i="20"/>
  <c r="K585" i="4" s="1"/>
  <c r="L585" i="4" s="1"/>
  <c r="I585" i="20"/>
  <c r="O585" i="4" s="1"/>
  <c r="P585" i="4" s="1"/>
  <c r="C589" i="20"/>
  <c r="K589" i="4" s="1"/>
  <c r="L589" i="4" s="1"/>
  <c r="F589" i="20"/>
  <c r="M589" i="4" s="1"/>
  <c r="N589" i="4" s="1"/>
  <c r="D589" i="20"/>
  <c r="Q589" i="4" s="1"/>
  <c r="R589" i="4" s="1"/>
  <c r="H589" i="20"/>
  <c r="I589" i="4" s="1"/>
  <c r="J589" i="4" s="1"/>
  <c r="G589" i="20"/>
  <c r="S589" i="4" s="1"/>
  <c r="T589" i="4" s="1"/>
  <c r="B589" i="20"/>
  <c r="E589" i="4" s="1"/>
  <c r="F589" i="4" s="1"/>
  <c r="G589" i="4"/>
  <c r="H589" i="4" s="1"/>
  <c r="I589" i="20"/>
  <c r="O589" i="4" s="1"/>
  <c r="P589" i="4" s="1"/>
  <c r="J589" i="20"/>
  <c r="U589" i="4" s="1"/>
  <c r="V589" i="4" s="1"/>
  <c r="J593" i="20"/>
  <c r="U593" i="4" s="1"/>
  <c r="V593" i="4" s="1"/>
  <c r="B593" i="20"/>
  <c r="E593" i="4" s="1"/>
  <c r="F593" i="4" s="1"/>
  <c r="G593" i="20"/>
  <c r="S593" i="4" s="1"/>
  <c r="T593" i="4" s="1"/>
  <c r="I593" i="20"/>
  <c r="O593" i="4" s="1"/>
  <c r="P593" i="4" s="1"/>
  <c r="D593" i="20"/>
  <c r="Q593" i="4" s="1"/>
  <c r="R593" i="4" s="1"/>
  <c r="H593" i="20"/>
  <c r="I593" i="4" s="1"/>
  <c r="J593" i="4" s="1"/>
  <c r="C593" i="20"/>
  <c r="K593" i="4" s="1"/>
  <c r="L593" i="4" s="1"/>
  <c r="G593" i="4"/>
  <c r="H593" i="4" s="1"/>
  <c r="F593" i="20"/>
  <c r="M593" i="4" s="1"/>
  <c r="N593" i="4" s="1"/>
  <c r="F597" i="20"/>
  <c r="M597" i="4" s="1"/>
  <c r="N597" i="4" s="1"/>
  <c r="J597" i="20"/>
  <c r="U597" i="4" s="1"/>
  <c r="V597" i="4" s="1"/>
  <c r="G597" i="4"/>
  <c r="H597" i="4" s="1"/>
  <c r="H597" i="20"/>
  <c r="I597" i="4" s="1"/>
  <c r="J597" i="4" s="1"/>
  <c r="I597" i="20"/>
  <c r="O597" i="4" s="1"/>
  <c r="P597" i="4" s="1"/>
  <c r="D597" i="20"/>
  <c r="Q597" i="4" s="1"/>
  <c r="R597" i="4" s="1"/>
  <c r="C597" i="20"/>
  <c r="K597" i="4" s="1"/>
  <c r="L597" i="4" s="1"/>
  <c r="B597" i="20"/>
  <c r="E597" i="4" s="1"/>
  <c r="F597" i="4" s="1"/>
  <c r="G597" i="20"/>
  <c r="S597" i="4" s="1"/>
  <c r="T597" i="4" s="1"/>
  <c r="B601" i="20"/>
  <c r="E601" i="4" s="1"/>
  <c r="F601" i="4" s="1"/>
  <c r="G601" i="20"/>
  <c r="S601" i="4" s="1"/>
  <c r="T601" i="4" s="1"/>
  <c r="J601" i="20"/>
  <c r="U601" i="4" s="1"/>
  <c r="V601" i="4" s="1"/>
  <c r="F601" i="20"/>
  <c r="M601" i="4" s="1"/>
  <c r="N601" i="4" s="1"/>
  <c r="C601" i="20"/>
  <c r="K601" i="4" s="1"/>
  <c r="L601" i="4" s="1"/>
  <c r="G601" i="4"/>
  <c r="H601" i="4" s="1"/>
  <c r="I601" i="20"/>
  <c r="O601" i="4" s="1"/>
  <c r="P601" i="4" s="1"/>
  <c r="D601" i="20"/>
  <c r="Q601" i="4" s="1"/>
  <c r="R601" i="4" s="1"/>
  <c r="H601" i="20"/>
  <c r="I601" i="4" s="1"/>
  <c r="J601" i="4" s="1"/>
  <c r="F605" i="20"/>
  <c r="M605" i="4" s="1"/>
  <c r="N605" i="4" s="1"/>
  <c r="B605" i="20"/>
  <c r="E605" i="4" s="1"/>
  <c r="F605" i="4" s="1"/>
  <c r="C605" i="20"/>
  <c r="K605" i="4" s="1"/>
  <c r="L605" i="4" s="1"/>
  <c r="J605" i="20"/>
  <c r="U605" i="4" s="1"/>
  <c r="V605" i="4" s="1"/>
  <c r="G605" i="20"/>
  <c r="S605" i="4" s="1"/>
  <c r="T605" i="4" s="1"/>
  <c r="D605" i="20"/>
  <c r="Q605" i="4" s="1"/>
  <c r="R605" i="4" s="1"/>
  <c r="H605" i="20"/>
  <c r="I605" i="4" s="1"/>
  <c r="J605" i="4" s="1"/>
  <c r="G605" i="4"/>
  <c r="H605" i="4" s="1"/>
  <c r="I605" i="20"/>
  <c r="O605" i="4" s="1"/>
  <c r="P605" i="4" s="1"/>
  <c r="J609" i="20"/>
  <c r="U609" i="4" s="1"/>
  <c r="V609" i="4" s="1"/>
  <c r="B609" i="20"/>
  <c r="E609" i="4" s="1"/>
  <c r="F609" i="4" s="1"/>
  <c r="I609" i="20"/>
  <c r="O609" i="4" s="1"/>
  <c r="P609" i="4" s="1"/>
  <c r="H609" i="20"/>
  <c r="I609" i="4" s="1"/>
  <c r="J609" i="4" s="1"/>
  <c r="F609" i="20"/>
  <c r="M609" i="4" s="1"/>
  <c r="N609" i="4" s="1"/>
  <c r="C609" i="20"/>
  <c r="K609" i="4" s="1"/>
  <c r="L609" i="4" s="1"/>
  <c r="G609" i="20"/>
  <c r="S609" i="4" s="1"/>
  <c r="T609" i="4" s="1"/>
  <c r="D609" i="20"/>
  <c r="Q609" i="4" s="1"/>
  <c r="R609" i="4" s="1"/>
  <c r="G609" i="4"/>
  <c r="H609" i="4" s="1"/>
  <c r="B613" i="20"/>
  <c r="E613" i="4" s="1"/>
  <c r="F613" i="4" s="1"/>
  <c r="H613" i="20"/>
  <c r="I613" i="4" s="1"/>
  <c r="J613" i="4" s="1"/>
  <c r="D613" i="20"/>
  <c r="Q613" i="4" s="1"/>
  <c r="R613" i="4" s="1"/>
  <c r="J613" i="20"/>
  <c r="U613" i="4" s="1"/>
  <c r="V613" i="4" s="1"/>
  <c r="G613" i="4"/>
  <c r="H613" i="4" s="1"/>
  <c r="C613" i="20"/>
  <c r="K613" i="4" s="1"/>
  <c r="L613" i="4" s="1"/>
  <c r="G613" i="20"/>
  <c r="S613" i="4" s="1"/>
  <c r="T613" i="4" s="1"/>
  <c r="F613" i="20"/>
  <c r="M613" i="4" s="1"/>
  <c r="N613" i="4" s="1"/>
  <c r="I613" i="20"/>
  <c r="O613" i="4" s="1"/>
  <c r="P613" i="4" s="1"/>
  <c r="I617" i="20"/>
  <c r="O617" i="4" s="1"/>
  <c r="P617" i="4" s="1"/>
  <c r="G617" i="20"/>
  <c r="S617" i="4" s="1"/>
  <c r="T617" i="4" s="1"/>
  <c r="J617" i="20"/>
  <c r="U617" i="4" s="1"/>
  <c r="V617" i="4" s="1"/>
  <c r="B617" i="20"/>
  <c r="E617" i="4" s="1"/>
  <c r="F617" i="4" s="1"/>
  <c r="W617" i="4" s="1"/>
  <c r="D617" i="20"/>
  <c r="Q617" i="4" s="1"/>
  <c r="R617" i="4" s="1"/>
  <c r="H617" i="20"/>
  <c r="I617" i="4" s="1"/>
  <c r="J617" i="4" s="1"/>
  <c r="G617" i="4"/>
  <c r="H617" i="4" s="1"/>
  <c r="C617" i="20"/>
  <c r="K617" i="4" s="1"/>
  <c r="L617" i="4" s="1"/>
  <c r="F617" i="20"/>
  <c r="M617" i="4" s="1"/>
  <c r="N617" i="4" s="1"/>
  <c r="H621" i="20"/>
  <c r="I621" i="4" s="1"/>
  <c r="J621" i="4" s="1"/>
  <c r="G621" i="4"/>
  <c r="H621" i="4" s="1"/>
  <c r="C621" i="20"/>
  <c r="K621" i="4" s="1"/>
  <c r="L621" i="4" s="1"/>
  <c r="I621" i="20"/>
  <c r="O621" i="4" s="1"/>
  <c r="P621" i="4" s="1"/>
  <c r="G621" i="20"/>
  <c r="S621" i="4" s="1"/>
  <c r="T621" i="4" s="1"/>
  <c r="J621" i="20"/>
  <c r="U621" i="4" s="1"/>
  <c r="V621" i="4" s="1"/>
  <c r="B621" i="20"/>
  <c r="E621" i="4" s="1"/>
  <c r="F621" i="4" s="1"/>
  <c r="F621" i="20"/>
  <c r="M621" i="4" s="1"/>
  <c r="N621" i="4" s="1"/>
  <c r="D621" i="20"/>
  <c r="Q621" i="4" s="1"/>
  <c r="R621" i="4" s="1"/>
  <c r="D625" i="20"/>
  <c r="Q625" i="4" s="1"/>
  <c r="R625" i="4" s="1"/>
  <c r="B625" i="20"/>
  <c r="E625" i="4" s="1"/>
  <c r="F625" i="4" s="1"/>
  <c r="H625" i="20"/>
  <c r="I625" i="4" s="1"/>
  <c r="J625" i="4" s="1"/>
  <c r="G625" i="4"/>
  <c r="H625" i="4" s="1"/>
  <c r="C625" i="20"/>
  <c r="K625" i="4" s="1"/>
  <c r="L625" i="4" s="1"/>
  <c r="I625" i="20"/>
  <c r="O625" i="4" s="1"/>
  <c r="P625" i="4" s="1"/>
  <c r="G625" i="20"/>
  <c r="S625" i="4" s="1"/>
  <c r="T625" i="4" s="1"/>
  <c r="F625" i="20"/>
  <c r="M625" i="4" s="1"/>
  <c r="N625" i="4" s="1"/>
  <c r="J625" i="20"/>
  <c r="U625" i="4" s="1"/>
  <c r="V625" i="4" s="1"/>
  <c r="F629" i="20"/>
  <c r="M629" i="4" s="1"/>
  <c r="N629" i="4" s="1"/>
  <c r="C629" i="20"/>
  <c r="K629" i="4" s="1"/>
  <c r="L629" i="4" s="1"/>
  <c r="D629" i="20"/>
  <c r="Q629" i="4" s="1"/>
  <c r="R629" i="4" s="1"/>
  <c r="B629" i="20"/>
  <c r="E629" i="4" s="1"/>
  <c r="F629" i="4" s="1"/>
  <c r="H629" i="20"/>
  <c r="I629" i="4" s="1"/>
  <c r="J629" i="4" s="1"/>
  <c r="G629" i="4"/>
  <c r="H629" i="4" s="1"/>
  <c r="I629" i="20"/>
  <c r="O629" i="4" s="1"/>
  <c r="P629" i="4" s="1"/>
  <c r="G629" i="20"/>
  <c r="S629" i="4" s="1"/>
  <c r="T629" i="4" s="1"/>
  <c r="J629" i="20"/>
  <c r="U629" i="4" s="1"/>
  <c r="V629" i="4" s="1"/>
  <c r="I633" i="20"/>
  <c r="O633" i="4" s="1"/>
  <c r="P633" i="4" s="1"/>
  <c r="G633" i="20"/>
  <c r="S633" i="4" s="1"/>
  <c r="T633" i="4" s="1"/>
  <c r="F633" i="20"/>
  <c r="M633" i="4" s="1"/>
  <c r="N633" i="4" s="1"/>
  <c r="J633" i="20"/>
  <c r="U633" i="4" s="1"/>
  <c r="V633" i="4" s="1"/>
  <c r="D633" i="20"/>
  <c r="Q633" i="4" s="1"/>
  <c r="R633" i="4" s="1"/>
  <c r="B633" i="20"/>
  <c r="E633" i="4" s="1"/>
  <c r="F633" i="4" s="1"/>
  <c r="H633" i="20"/>
  <c r="I633" i="4" s="1"/>
  <c r="J633" i="4" s="1"/>
  <c r="G633" i="4"/>
  <c r="H633" i="4" s="1"/>
  <c r="C633" i="20"/>
  <c r="K633" i="4" s="1"/>
  <c r="L633" i="4" s="1"/>
  <c r="H637" i="20"/>
  <c r="I637" i="4" s="1"/>
  <c r="J637" i="4" s="1"/>
  <c r="G637" i="4"/>
  <c r="H637" i="4" s="1"/>
  <c r="C637" i="20"/>
  <c r="K637" i="4" s="1"/>
  <c r="L637" i="4" s="1"/>
  <c r="I637" i="20"/>
  <c r="O637" i="4" s="1"/>
  <c r="P637" i="4" s="1"/>
  <c r="G637" i="20"/>
  <c r="S637" i="4" s="1"/>
  <c r="T637" i="4" s="1"/>
  <c r="D637" i="20"/>
  <c r="Q637" i="4" s="1"/>
  <c r="R637" i="4" s="1"/>
  <c r="F637" i="20"/>
  <c r="M637" i="4" s="1"/>
  <c r="N637" i="4" s="1"/>
  <c r="J637" i="20"/>
  <c r="U637" i="4" s="1"/>
  <c r="V637" i="4" s="1"/>
  <c r="B637" i="20"/>
  <c r="E637" i="4" s="1"/>
  <c r="F637" i="4" s="1"/>
  <c r="D641" i="20"/>
  <c r="Q641" i="4" s="1"/>
  <c r="R641" i="4" s="1"/>
  <c r="F641" i="20"/>
  <c r="M641" i="4" s="1"/>
  <c r="N641" i="4" s="1"/>
  <c r="G641" i="20"/>
  <c r="S641" i="4" s="1"/>
  <c r="T641" i="4" s="1"/>
  <c r="H641" i="20"/>
  <c r="I641" i="4" s="1"/>
  <c r="J641" i="4" s="1"/>
  <c r="G641" i="4"/>
  <c r="H641" i="4" s="1"/>
  <c r="C641" i="20"/>
  <c r="K641" i="4" s="1"/>
  <c r="L641" i="4" s="1"/>
  <c r="B641" i="20"/>
  <c r="E641" i="4" s="1"/>
  <c r="F641" i="4" s="1"/>
  <c r="I641" i="20"/>
  <c r="O641" i="4" s="1"/>
  <c r="P641" i="4" s="1"/>
  <c r="J641" i="20"/>
  <c r="U641" i="4" s="1"/>
  <c r="V641" i="4" s="1"/>
  <c r="D645" i="20"/>
  <c r="Q645" i="4" s="1"/>
  <c r="R645" i="4" s="1"/>
  <c r="F645" i="20"/>
  <c r="M645" i="4" s="1"/>
  <c r="N645" i="4" s="1"/>
  <c r="H645" i="20"/>
  <c r="I645" i="4" s="1"/>
  <c r="J645" i="4" s="1"/>
  <c r="G645" i="4"/>
  <c r="H645" i="4" s="1"/>
  <c r="C645" i="20"/>
  <c r="K645" i="4" s="1"/>
  <c r="L645" i="4" s="1"/>
  <c r="I645" i="20"/>
  <c r="O645" i="4" s="1"/>
  <c r="P645" i="4" s="1"/>
  <c r="B645" i="20"/>
  <c r="E645" i="4" s="1"/>
  <c r="F645" i="4" s="1"/>
  <c r="G645" i="20"/>
  <c r="S645" i="4" s="1"/>
  <c r="T645" i="4" s="1"/>
  <c r="J645" i="20"/>
  <c r="U645" i="4" s="1"/>
  <c r="V645" i="4" s="1"/>
  <c r="I649" i="20"/>
  <c r="O649" i="4" s="1"/>
  <c r="P649" i="4" s="1"/>
  <c r="G649" i="20"/>
  <c r="S649" i="4" s="1"/>
  <c r="T649" i="4" s="1"/>
  <c r="J649" i="20"/>
  <c r="U649" i="4" s="1"/>
  <c r="V649" i="4" s="1"/>
  <c r="F649" i="20"/>
  <c r="M649" i="4" s="1"/>
  <c r="N649" i="4" s="1"/>
  <c r="D649" i="20"/>
  <c r="Q649" i="4" s="1"/>
  <c r="R649" i="4" s="1"/>
  <c r="C649" i="20"/>
  <c r="K649" i="4" s="1"/>
  <c r="L649" i="4" s="1"/>
  <c r="H649" i="20"/>
  <c r="I649" i="4" s="1"/>
  <c r="J649" i="4" s="1"/>
  <c r="B649" i="20"/>
  <c r="E649" i="4" s="1"/>
  <c r="F649" i="4" s="1"/>
  <c r="G649" i="4"/>
  <c r="H649" i="4" s="1"/>
  <c r="H653" i="20"/>
  <c r="I653" i="4" s="1"/>
  <c r="J653" i="4" s="1"/>
  <c r="G653" i="4"/>
  <c r="H653" i="4" s="1"/>
  <c r="C653" i="20"/>
  <c r="K653" i="4" s="1"/>
  <c r="L653" i="4" s="1"/>
  <c r="F653" i="20"/>
  <c r="M653" i="4" s="1"/>
  <c r="N653" i="4" s="1"/>
  <c r="I653" i="20"/>
  <c r="O653" i="4" s="1"/>
  <c r="P653" i="4" s="1"/>
  <c r="G653" i="20"/>
  <c r="S653" i="4" s="1"/>
  <c r="T653" i="4" s="1"/>
  <c r="J653" i="20"/>
  <c r="U653" i="4" s="1"/>
  <c r="V653" i="4" s="1"/>
  <c r="B653" i="20"/>
  <c r="E653" i="4" s="1"/>
  <c r="F653" i="4" s="1"/>
  <c r="D653" i="20"/>
  <c r="Q653" i="4" s="1"/>
  <c r="R653" i="4" s="1"/>
  <c r="D657" i="20"/>
  <c r="Q657" i="4" s="1"/>
  <c r="R657" i="4" s="1"/>
  <c r="J657" i="20"/>
  <c r="U657" i="4" s="1"/>
  <c r="V657" i="4" s="1"/>
  <c r="I657" i="20"/>
  <c r="O657" i="4" s="1"/>
  <c r="P657" i="4" s="1"/>
  <c r="H657" i="20"/>
  <c r="I657" i="4" s="1"/>
  <c r="J657" i="4" s="1"/>
  <c r="G657" i="4"/>
  <c r="H657" i="4" s="1"/>
  <c r="C657" i="20"/>
  <c r="K657" i="4" s="1"/>
  <c r="L657" i="4" s="1"/>
  <c r="F657" i="20"/>
  <c r="M657" i="4" s="1"/>
  <c r="N657" i="4" s="1"/>
  <c r="G657" i="20"/>
  <c r="S657" i="4" s="1"/>
  <c r="T657" i="4" s="1"/>
  <c r="B657" i="20"/>
  <c r="E657" i="4" s="1"/>
  <c r="F657" i="4" s="1"/>
  <c r="J661" i="20"/>
  <c r="U661" i="4" s="1"/>
  <c r="V661" i="4" s="1"/>
  <c r="D661" i="20"/>
  <c r="Q661" i="4" s="1"/>
  <c r="R661" i="4" s="1"/>
  <c r="H661" i="20"/>
  <c r="I661" i="4" s="1"/>
  <c r="J661" i="4" s="1"/>
  <c r="G661" i="4"/>
  <c r="H661" i="4" s="1"/>
  <c r="C661" i="20"/>
  <c r="K661" i="4" s="1"/>
  <c r="L661" i="4" s="1"/>
  <c r="F661" i="20"/>
  <c r="M661" i="4" s="1"/>
  <c r="N661" i="4" s="1"/>
  <c r="I661" i="20"/>
  <c r="O661" i="4" s="1"/>
  <c r="P661" i="4" s="1"/>
  <c r="B661" i="20"/>
  <c r="E661" i="4" s="1"/>
  <c r="F661" i="4" s="1"/>
  <c r="G661" i="20"/>
  <c r="S661" i="4" s="1"/>
  <c r="T661" i="4" s="1"/>
  <c r="I665" i="20"/>
  <c r="O665" i="4" s="1"/>
  <c r="P665" i="4" s="1"/>
  <c r="G665" i="20"/>
  <c r="S665" i="4" s="1"/>
  <c r="T665" i="4" s="1"/>
  <c r="B665" i="20"/>
  <c r="E665" i="4" s="1"/>
  <c r="F665" i="4" s="1"/>
  <c r="D665" i="20"/>
  <c r="Q665" i="4" s="1"/>
  <c r="R665" i="4" s="1"/>
  <c r="H665" i="20"/>
  <c r="I665" i="4" s="1"/>
  <c r="J665" i="4" s="1"/>
  <c r="G665" i="4"/>
  <c r="H665" i="4" s="1"/>
  <c r="F665" i="20"/>
  <c r="M665" i="4" s="1"/>
  <c r="N665" i="4" s="1"/>
  <c r="C665" i="20"/>
  <c r="K665" i="4" s="1"/>
  <c r="L665" i="4" s="1"/>
  <c r="J665" i="20"/>
  <c r="U665" i="4" s="1"/>
  <c r="V665" i="4" s="1"/>
  <c r="H669" i="20"/>
  <c r="I669" i="4" s="1"/>
  <c r="J669" i="4" s="1"/>
  <c r="G669" i="4"/>
  <c r="H669" i="4" s="1"/>
  <c r="C669" i="20"/>
  <c r="K669" i="4" s="1"/>
  <c r="L669" i="4" s="1"/>
  <c r="J669" i="20"/>
  <c r="U669" i="4" s="1"/>
  <c r="V669" i="4" s="1"/>
  <c r="B669" i="20"/>
  <c r="E669" i="4" s="1"/>
  <c r="F669" i="4" s="1"/>
  <c r="I669" i="20"/>
  <c r="O669" i="4" s="1"/>
  <c r="P669" i="4" s="1"/>
  <c r="G669" i="20"/>
  <c r="S669" i="4" s="1"/>
  <c r="T669" i="4" s="1"/>
  <c r="F669" i="20"/>
  <c r="M669" i="4" s="1"/>
  <c r="N669" i="4" s="1"/>
  <c r="D669" i="20"/>
  <c r="Q669" i="4" s="1"/>
  <c r="R669" i="4" s="1"/>
  <c r="D673" i="20"/>
  <c r="Q673" i="4" s="1"/>
  <c r="R673" i="4" s="1"/>
  <c r="H673" i="20"/>
  <c r="I673" i="4" s="1"/>
  <c r="J673" i="4" s="1"/>
  <c r="G673" i="4"/>
  <c r="H673" i="4" s="1"/>
  <c r="C673" i="20"/>
  <c r="K673" i="4" s="1"/>
  <c r="L673" i="4" s="1"/>
  <c r="J673" i="20"/>
  <c r="U673" i="4" s="1"/>
  <c r="V673" i="4" s="1"/>
  <c r="I673" i="20"/>
  <c r="O673" i="4" s="1"/>
  <c r="P673" i="4" s="1"/>
  <c r="G673" i="20"/>
  <c r="S673" i="4" s="1"/>
  <c r="T673" i="4" s="1"/>
  <c r="F673" i="20"/>
  <c r="M673" i="4" s="1"/>
  <c r="N673" i="4" s="1"/>
  <c r="B673" i="20"/>
  <c r="E673" i="4" s="1"/>
  <c r="F673" i="4" s="1"/>
  <c r="B677" i="20"/>
  <c r="E677" i="4" s="1"/>
  <c r="F677" i="4" s="1"/>
  <c r="D677" i="20"/>
  <c r="Q677" i="4" s="1"/>
  <c r="R677" i="4" s="1"/>
  <c r="J677" i="20"/>
  <c r="U677" i="4" s="1"/>
  <c r="V677" i="4" s="1"/>
  <c r="H677" i="20"/>
  <c r="I677" i="4" s="1"/>
  <c r="J677" i="4" s="1"/>
  <c r="G677" i="4"/>
  <c r="H677" i="4" s="1"/>
  <c r="C677" i="20"/>
  <c r="K677" i="4" s="1"/>
  <c r="L677" i="4" s="1"/>
  <c r="G677" i="20"/>
  <c r="S677" i="4" s="1"/>
  <c r="T677" i="4" s="1"/>
  <c r="F677" i="20"/>
  <c r="M677" i="4" s="1"/>
  <c r="N677" i="4" s="1"/>
  <c r="I677" i="20"/>
  <c r="O677" i="4" s="1"/>
  <c r="P677" i="4" s="1"/>
  <c r="J681" i="20"/>
  <c r="U681" i="4" s="1"/>
  <c r="V681" i="4" s="1"/>
  <c r="D681" i="20"/>
  <c r="Q681" i="4" s="1"/>
  <c r="R681" i="4" s="1"/>
  <c r="C681" i="20"/>
  <c r="K681" i="4" s="1"/>
  <c r="L681" i="4" s="1"/>
  <c r="H681" i="20"/>
  <c r="I681" i="4" s="1"/>
  <c r="J681" i="4" s="1"/>
  <c r="B681" i="20"/>
  <c r="E681" i="4" s="1"/>
  <c r="F681" i="4" s="1"/>
  <c r="F681" i="20"/>
  <c r="M681" i="4" s="1"/>
  <c r="N681" i="4" s="1"/>
  <c r="G681" i="20"/>
  <c r="S681" i="4" s="1"/>
  <c r="T681" i="4" s="1"/>
  <c r="G681" i="4"/>
  <c r="H681" i="4" s="1"/>
  <c r="I681" i="20"/>
  <c r="O681" i="4" s="1"/>
  <c r="P681" i="4" s="1"/>
  <c r="F685" i="20"/>
  <c r="M685" i="4" s="1"/>
  <c r="N685" i="4" s="1"/>
  <c r="I685" i="20"/>
  <c r="O685" i="4" s="1"/>
  <c r="P685" i="4" s="1"/>
  <c r="J685" i="20"/>
  <c r="U685" i="4" s="1"/>
  <c r="V685" i="4" s="1"/>
  <c r="D685" i="20"/>
  <c r="Q685" i="4" s="1"/>
  <c r="R685" i="4" s="1"/>
  <c r="C685" i="20"/>
  <c r="K685" i="4" s="1"/>
  <c r="L685" i="4" s="1"/>
  <c r="H685" i="20"/>
  <c r="I685" i="4" s="1"/>
  <c r="J685" i="4" s="1"/>
  <c r="B685" i="20"/>
  <c r="E685" i="4" s="1"/>
  <c r="F685" i="4" s="1"/>
  <c r="G685" i="20"/>
  <c r="S685" i="4" s="1"/>
  <c r="T685" i="4" s="1"/>
  <c r="G685" i="4"/>
  <c r="H685" i="4" s="1"/>
  <c r="B689" i="20"/>
  <c r="E689" i="4" s="1"/>
  <c r="F689" i="4" s="1"/>
  <c r="G689" i="20"/>
  <c r="S689" i="4" s="1"/>
  <c r="T689" i="4" s="1"/>
  <c r="G689" i="4"/>
  <c r="H689" i="4" s="1"/>
  <c r="F689" i="20"/>
  <c r="M689" i="4" s="1"/>
  <c r="N689" i="4" s="1"/>
  <c r="I689" i="20"/>
  <c r="O689" i="4" s="1"/>
  <c r="P689" i="4" s="1"/>
  <c r="J689" i="20"/>
  <c r="U689" i="4" s="1"/>
  <c r="V689" i="4" s="1"/>
  <c r="D689" i="20"/>
  <c r="Q689" i="4" s="1"/>
  <c r="R689" i="4" s="1"/>
  <c r="C689" i="20"/>
  <c r="K689" i="4" s="1"/>
  <c r="L689" i="4" s="1"/>
  <c r="H689" i="20"/>
  <c r="I689" i="4" s="1"/>
  <c r="J689" i="4" s="1"/>
  <c r="C693" i="20"/>
  <c r="K693" i="4" s="1"/>
  <c r="L693" i="4" s="1"/>
  <c r="H693" i="20"/>
  <c r="I693" i="4" s="1"/>
  <c r="J693" i="4" s="1"/>
  <c r="B693" i="20"/>
  <c r="E693" i="4" s="1"/>
  <c r="F693" i="4" s="1"/>
  <c r="G693" i="20"/>
  <c r="S693" i="4" s="1"/>
  <c r="T693" i="4" s="1"/>
  <c r="G693" i="4"/>
  <c r="H693" i="4" s="1"/>
  <c r="F693" i="20"/>
  <c r="M693" i="4" s="1"/>
  <c r="N693" i="4" s="1"/>
  <c r="I693" i="20"/>
  <c r="O693" i="4" s="1"/>
  <c r="P693" i="4" s="1"/>
  <c r="D693" i="20"/>
  <c r="Q693" i="4" s="1"/>
  <c r="R693" i="4" s="1"/>
  <c r="J693" i="20"/>
  <c r="U693" i="4" s="1"/>
  <c r="V693" i="4" s="1"/>
  <c r="J697" i="20"/>
  <c r="U697" i="4" s="1"/>
  <c r="V697" i="4" s="1"/>
  <c r="D697" i="20"/>
  <c r="Q697" i="4" s="1"/>
  <c r="R697" i="4" s="1"/>
  <c r="B697" i="20"/>
  <c r="E697" i="4" s="1"/>
  <c r="F697" i="4" s="1"/>
  <c r="C697" i="20"/>
  <c r="K697" i="4" s="1"/>
  <c r="L697" i="4" s="1"/>
  <c r="H697" i="20"/>
  <c r="I697" i="4" s="1"/>
  <c r="J697" i="4" s="1"/>
  <c r="I697" i="20"/>
  <c r="O697" i="4" s="1"/>
  <c r="P697" i="4" s="1"/>
  <c r="G697" i="20"/>
  <c r="S697" i="4" s="1"/>
  <c r="T697" i="4" s="1"/>
  <c r="F697" i="20"/>
  <c r="M697" i="4" s="1"/>
  <c r="N697" i="4" s="1"/>
  <c r="G697" i="4"/>
  <c r="H697" i="4" s="1"/>
  <c r="W697" i="4" s="1"/>
  <c r="F701" i="20"/>
  <c r="M701" i="4" s="1"/>
  <c r="N701" i="4" s="1"/>
  <c r="I701" i="20"/>
  <c r="O701" i="4" s="1"/>
  <c r="P701" i="4" s="1"/>
  <c r="J701" i="20"/>
  <c r="U701" i="4" s="1"/>
  <c r="V701" i="4" s="1"/>
  <c r="D701" i="20"/>
  <c r="Q701" i="4" s="1"/>
  <c r="R701" i="4" s="1"/>
  <c r="G701" i="20"/>
  <c r="S701" i="4" s="1"/>
  <c r="T701" i="4" s="1"/>
  <c r="G701" i="4"/>
  <c r="H701" i="4" s="1"/>
  <c r="B701" i="20"/>
  <c r="E701" i="4" s="1"/>
  <c r="F701" i="4" s="1"/>
  <c r="C701" i="20"/>
  <c r="K701" i="4" s="1"/>
  <c r="L701" i="4" s="1"/>
  <c r="H701" i="20"/>
  <c r="I701" i="4" s="1"/>
  <c r="J701" i="4" s="1"/>
  <c r="B705" i="20"/>
  <c r="E705" i="4" s="1"/>
  <c r="F705" i="4" s="1"/>
  <c r="G705" i="20"/>
  <c r="S705" i="4" s="1"/>
  <c r="T705" i="4" s="1"/>
  <c r="G705" i="4"/>
  <c r="H705" i="4" s="1"/>
  <c r="F705" i="20"/>
  <c r="M705" i="4" s="1"/>
  <c r="N705" i="4" s="1"/>
  <c r="I705" i="20"/>
  <c r="O705" i="4" s="1"/>
  <c r="P705" i="4" s="1"/>
  <c r="J705" i="20"/>
  <c r="U705" i="4" s="1"/>
  <c r="V705" i="4" s="1"/>
  <c r="C705" i="20"/>
  <c r="K705" i="4" s="1"/>
  <c r="L705" i="4" s="1"/>
  <c r="H705" i="20"/>
  <c r="I705" i="4" s="1"/>
  <c r="J705" i="4" s="1"/>
  <c r="D705" i="20"/>
  <c r="Q705" i="4" s="1"/>
  <c r="R705" i="4" s="1"/>
  <c r="C709" i="20"/>
  <c r="K709" i="4" s="1"/>
  <c r="L709" i="4" s="1"/>
  <c r="H709" i="20"/>
  <c r="I709" i="4" s="1"/>
  <c r="J709" i="4" s="1"/>
  <c r="B709" i="20"/>
  <c r="E709" i="4" s="1"/>
  <c r="F709" i="4" s="1"/>
  <c r="G709" i="20"/>
  <c r="S709" i="4" s="1"/>
  <c r="T709" i="4" s="1"/>
  <c r="G709" i="4"/>
  <c r="H709" i="4" s="1"/>
  <c r="F709" i="20"/>
  <c r="M709" i="4" s="1"/>
  <c r="N709" i="4" s="1"/>
  <c r="J709" i="20"/>
  <c r="U709" i="4" s="1"/>
  <c r="V709" i="4" s="1"/>
  <c r="D709" i="20"/>
  <c r="Q709" i="4" s="1"/>
  <c r="R709" i="4" s="1"/>
  <c r="I709" i="20"/>
  <c r="O709" i="4" s="1"/>
  <c r="P709" i="4" s="1"/>
  <c r="J713" i="20"/>
  <c r="U713" i="4" s="1"/>
  <c r="V713" i="4" s="1"/>
  <c r="D713" i="20"/>
  <c r="Q713" i="4" s="1"/>
  <c r="R713" i="4" s="1"/>
  <c r="C713" i="20"/>
  <c r="K713" i="4" s="1"/>
  <c r="L713" i="4" s="1"/>
  <c r="H713" i="20"/>
  <c r="I713" i="4" s="1"/>
  <c r="J713" i="4" s="1"/>
  <c r="F713" i="20"/>
  <c r="M713" i="4" s="1"/>
  <c r="N713" i="4" s="1"/>
  <c r="G713" i="20"/>
  <c r="S713" i="4" s="1"/>
  <c r="T713" i="4" s="1"/>
  <c r="G713" i="4"/>
  <c r="H713" i="4" s="1"/>
  <c r="I713" i="20"/>
  <c r="O713" i="4" s="1"/>
  <c r="P713" i="4" s="1"/>
  <c r="B713" i="20"/>
  <c r="E713" i="4" s="1"/>
  <c r="F713" i="4" s="1"/>
  <c r="F717" i="20"/>
  <c r="M717" i="4" s="1"/>
  <c r="N717" i="4" s="1"/>
  <c r="I717" i="20"/>
  <c r="O717" i="4" s="1"/>
  <c r="P717" i="4" s="1"/>
  <c r="J717" i="20"/>
  <c r="U717" i="4" s="1"/>
  <c r="V717" i="4" s="1"/>
  <c r="D717" i="20"/>
  <c r="Q717" i="4" s="1"/>
  <c r="R717" i="4" s="1"/>
  <c r="B717" i="20"/>
  <c r="E717" i="4" s="1"/>
  <c r="F717" i="4" s="1"/>
  <c r="C717" i="20"/>
  <c r="K717" i="4" s="1"/>
  <c r="L717" i="4" s="1"/>
  <c r="H717" i="20"/>
  <c r="I717" i="4" s="1"/>
  <c r="J717" i="4" s="1"/>
  <c r="G717" i="20"/>
  <c r="S717" i="4" s="1"/>
  <c r="T717" i="4" s="1"/>
  <c r="G717" i="4"/>
  <c r="H717" i="4" s="1"/>
  <c r="W717" i="4" s="1"/>
  <c r="B721" i="20"/>
  <c r="E721" i="4" s="1"/>
  <c r="F721" i="4" s="1"/>
  <c r="G721" i="20"/>
  <c r="S721" i="4" s="1"/>
  <c r="T721" i="4" s="1"/>
  <c r="G721" i="4"/>
  <c r="H721" i="4" s="1"/>
  <c r="F721" i="20"/>
  <c r="M721" i="4" s="1"/>
  <c r="N721" i="4" s="1"/>
  <c r="I721" i="20"/>
  <c r="O721" i="4" s="1"/>
  <c r="P721" i="4" s="1"/>
  <c r="J721" i="20"/>
  <c r="U721" i="4" s="1"/>
  <c r="V721" i="4" s="1"/>
  <c r="D721" i="20"/>
  <c r="Q721" i="4" s="1"/>
  <c r="R721" i="4" s="1"/>
  <c r="C721" i="20"/>
  <c r="K721" i="4" s="1"/>
  <c r="L721" i="4" s="1"/>
  <c r="H721" i="20"/>
  <c r="I721" i="4" s="1"/>
  <c r="J721" i="4" s="1"/>
  <c r="C725" i="20"/>
  <c r="K725" i="4" s="1"/>
  <c r="L725" i="4" s="1"/>
  <c r="H725" i="20"/>
  <c r="I725" i="4" s="1"/>
  <c r="J725" i="4" s="1"/>
  <c r="B725" i="20"/>
  <c r="E725" i="4" s="1"/>
  <c r="F725" i="4" s="1"/>
  <c r="G725" i="20"/>
  <c r="S725" i="4" s="1"/>
  <c r="T725" i="4" s="1"/>
  <c r="G725" i="4"/>
  <c r="H725" i="4" s="1"/>
  <c r="F725" i="20"/>
  <c r="M725" i="4" s="1"/>
  <c r="N725" i="4" s="1"/>
  <c r="I725" i="20"/>
  <c r="O725" i="4" s="1"/>
  <c r="P725" i="4" s="1"/>
  <c r="J725" i="20"/>
  <c r="U725" i="4" s="1"/>
  <c r="V725" i="4" s="1"/>
  <c r="D725" i="20"/>
  <c r="Q725" i="4" s="1"/>
  <c r="R725" i="4" s="1"/>
  <c r="J729" i="20"/>
  <c r="U729" i="4" s="1"/>
  <c r="V729" i="4" s="1"/>
  <c r="D729" i="20"/>
  <c r="Q729" i="4" s="1"/>
  <c r="R729" i="4" s="1"/>
  <c r="C729" i="20"/>
  <c r="K729" i="4" s="1"/>
  <c r="L729" i="4" s="1"/>
  <c r="H729" i="20"/>
  <c r="I729" i="4" s="1"/>
  <c r="J729" i="4" s="1"/>
  <c r="I729" i="20"/>
  <c r="O729" i="4" s="1"/>
  <c r="P729" i="4" s="1"/>
  <c r="G729" i="4"/>
  <c r="H729" i="4" s="1"/>
  <c r="B729" i="20"/>
  <c r="E729" i="4" s="1"/>
  <c r="F729" i="4" s="1"/>
  <c r="G729" i="20"/>
  <c r="S729" i="4" s="1"/>
  <c r="T729" i="4" s="1"/>
  <c r="F729" i="20"/>
  <c r="M729" i="4" s="1"/>
  <c r="N729" i="4" s="1"/>
  <c r="F733" i="20"/>
  <c r="M733" i="4" s="1"/>
  <c r="N733" i="4" s="1"/>
  <c r="I733" i="20"/>
  <c r="O733" i="4" s="1"/>
  <c r="P733" i="4" s="1"/>
  <c r="J733" i="20"/>
  <c r="U733" i="4" s="1"/>
  <c r="V733" i="4" s="1"/>
  <c r="D733" i="20"/>
  <c r="Q733" i="4" s="1"/>
  <c r="R733" i="4" s="1"/>
  <c r="G733" i="20"/>
  <c r="S733" i="4" s="1"/>
  <c r="T733" i="4" s="1"/>
  <c r="G733" i="4"/>
  <c r="H733" i="4" s="1"/>
  <c r="H733" i="20"/>
  <c r="I733" i="4" s="1"/>
  <c r="J733" i="4" s="1"/>
  <c r="B733" i="20"/>
  <c r="E733" i="4" s="1"/>
  <c r="F733" i="4" s="1"/>
  <c r="C733" i="20"/>
  <c r="K733" i="4" s="1"/>
  <c r="L733" i="4" s="1"/>
  <c r="B737" i="20"/>
  <c r="E737" i="4" s="1"/>
  <c r="F737" i="4" s="1"/>
  <c r="G737" i="20"/>
  <c r="S737" i="4" s="1"/>
  <c r="T737" i="4" s="1"/>
  <c r="G737" i="4"/>
  <c r="H737" i="4" s="1"/>
  <c r="F737" i="20"/>
  <c r="M737" i="4" s="1"/>
  <c r="N737" i="4" s="1"/>
  <c r="I737" i="20"/>
  <c r="O737" i="4" s="1"/>
  <c r="P737" i="4" s="1"/>
  <c r="C737" i="20"/>
  <c r="K737" i="4" s="1"/>
  <c r="L737" i="4" s="1"/>
  <c r="H737" i="20"/>
  <c r="I737" i="4" s="1"/>
  <c r="J737" i="4" s="1"/>
  <c r="J737" i="20"/>
  <c r="U737" i="4" s="1"/>
  <c r="V737" i="4" s="1"/>
  <c r="D737" i="20"/>
  <c r="Q737" i="4" s="1"/>
  <c r="R737" i="4" s="1"/>
  <c r="J741" i="20"/>
  <c r="U741" i="4" s="1"/>
  <c r="V741" i="4" s="1"/>
  <c r="I741" i="20"/>
  <c r="O741" i="4" s="1"/>
  <c r="P741" i="4" s="1"/>
  <c r="G741" i="4"/>
  <c r="H741" i="4" s="1"/>
  <c r="D741" i="20"/>
  <c r="Q741" i="4" s="1"/>
  <c r="R741" i="4" s="1"/>
  <c r="B741" i="20"/>
  <c r="E741" i="4" s="1"/>
  <c r="F741" i="4" s="1"/>
  <c r="H741" i="20"/>
  <c r="I741" i="4" s="1"/>
  <c r="J741" i="4" s="1"/>
  <c r="G741" i="20"/>
  <c r="S741" i="4" s="1"/>
  <c r="T741" i="4" s="1"/>
  <c r="C741" i="20"/>
  <c r="K741" i="4" s="1"/>
  <c r="L741" i="4" s="1"/>
  <c r="F741" i="20"/>
  <c r="M741" i="4" s="1"/>
  <c r="N741" i="4" s="1"/>
  <c r="F745" i="20"/>
  <c r="M745" i="4" s="1"/>
  <c r="N745" i="4" s="1"/>
  <c r="G745" i="4"/>
  <c r="H745" i="4" s="1"/>
  <c r="B745" i="20"/>
  <c r="E745" i="4" s="1"/>
  <c r="F745" i="4" s="1"/>
  <c r="J745" i="20"/>
  <c r="U745" i="4" s="1"/>
  <c r="V745" i="4" s="1"/>
  <c r="I745" i="20"/>
  <c r="O745" i="4" s="1"/>
  <c r="P745" i="4" s="1"/>
  <c r="H745" i="20"/>
  <c r="I745" i="4" s="1"/>
  <c r="J745" i="4" s="1"/>
  <c r="G745" i="20"/>
  <c r="S745" i="4" s="1"/>
  <c r="T745" i="4" s="1"/>
  <c r="D745" i="20"/>
  <c r="Q745" i="4" s="1"/>
  <c r="R745" i="4" s="1"/>
  <c r="C745" i="20"/>
  <c r="K745" i="4" s="1"/>
  <c r="L745" i="4" s="1"/>
  <c r="B749" i="20"/>
  <c r="E749" i="4" s="1"/>
  <c r="F749" i="4" s="1"/>
  <c r="J749" i="20"/>
  <c r="U749" i="4" s="1"/>
  <c r="V749" i="4" s="1"/>
  <c r="I749" i="20"/>
  <c r="O749" i="4" s="1"/>
  <c r="P749" i="4" s="1"/>
  <c r="F749" i="20"/>
  <c r="M749" i="4" s="1"/>
  <c r="N749" i="4" s="1"/>
  <c r="G749" i="4"/>
  <c r="H749" i="4" s="1"/>
  <c r="W749" i="4" s="1"/>
  <c r="D749" i="20"/>
  <c r="Q749" i="4" s="1"/>
  <c r="R749" i="4" s="1"/>
  <c r="C749" i="20"/>
  <c r="K749" i="4" s="1"/>
  <c r="L749" i="4" s="1"/>
  <c r="H749" i="20"/>
  <c r="I749" i="4" s="1"/>
  <c r="J749" i="4" s="1"/>
  <c r="G749" i="20"/>
  <c r="S749" i="4" s="1"/>
  <c r="T749" i="4" s="1"/>
  <c r="J753" i="20"/>
  <c r="U753" i="4" s="1"/>
  <c r="V753" i="4" s="1"/>
  <c r="I753" i="20"/>
  <c r="O753" i="4" s="1"/>
  <c r="P753" i="4" s="1"/>
  <c r="F753" i="20"/>
  <c r="M753" i="4" s="1"/>
  <c r="N753" i="4" s="1"/>
  <c r="G753" i="4"/>
  <c r="H753" i="4" s="1"/>
  <c r="W753" i="4" s="1"/>
  <c r="B753" i="20"/>
  <c r="E753" i="4" s="1"/>
  <c r="F753" i="4" s="1"/>
  <c r="H753" i="20"/>
  <c r="I753" i="4" s="1"/>
  <c r="J753" i="4" s="1"/>
  <c r="G753" i="20"/>
  <c r="S753" i="4" s="1"/>
  <c r="T753" i="4" s="1"/>
  <c r="D753" i="20"/>
  <c r="Q753" i="4" s="1"/>
  <c r="R753" i="4" s="1"/>
  <c r="C753" i="20"/>
  <c r="K753" i="4" s="1"/>
  <c r="L753" i="4" s="1"/>
  <c r="I8" i="20"/>
  <c r="O8" i="4" s="1"/>
  <c r="B8" i="20"/>
  <c r="E8" i="4" s="1"/>
  <c r="F8" i="20"/>
  <c r="M8" i="4" s="1"/>
  <c r="N8" i="4" s="1"/>
  <c r="J8" i="20"/>
  <c r="U8" i="4" s="1"/>
  <c r="G8" i="4"/>
  <c r="H8" i="4" s="1"/>
  <c r="D8" i="20"/>
  <c r="Q8" i="4" s="1"/>
  <c r="C8" i="20"/>
  <c r="K8" i="4" s="1"/>
  <c r="H8" i="20"/>
  <c r="I8" i="4" s="1"/>
  <c r="G8" i="20"/>
  <c r="S8" i="4" s="1"/>
  <c r="F16" i="20"/>
  <c r="M16" i="4" s="1"/>
  <c r="N16" i="4" s="1"/>
  <c r="C16" i="20"/>
  <c r="K16" i="4" s="1"/>
  <c r="L16" i="4" s="1"/>
  <c r="J16" i="20"/>
  <c r="U16" i="4" s="1"/>
  <c r="G16" i="20"/>
  <c r="S16" i="4" s="1"/>
  <c r="G16" i="4"/>
  <c r="B16" i="20"/>
  <c r="E16" i="4" s="1"/>
  <c r="F16" i="4" s="1"/>
  <c r="D16" i="20"/>
  <c r="Q16" i="4" s="1"/>
  <c r="I16" i="20"/>
  <c r="O16" i="4" s="1"/>
  <c r="H16" i="20"/>
  <c r="I16" i="4" s="1"/>
  <c r="J16" i="4" s="1"/>
  <c r="I24" i="20"/>
  <c r="O24" i="4" s="1"/>
  <c r="B24" i="20"/>
  <c r="E24" i="4" s="1"/>
  <c r="C24" i="20"/>
  <c r="K24" i="4" s="1"/>
  <c r="G24" i="20"/>
  <c r="S24" i="4" s="1"/>
  <c r="T24" i="4" s="1"/>
  <c r="J24" i="20"/>
  <c r="U24" i="4" s="1"/>
  <c r="H24" i="20"/>
  <c r="I24" i="4" s="1"/>
  <c r="D24" i="20"/>
  <c r="Q24" i="4" s="1"/>
  <c r="F24" i="20"/>
  <c r="M24" i="4" s="1"/>
  <c r="G24" i="4"/>
  <c r="J28" i="20"/>
  <c r="U28" i="4" s="1"/>
  <c r="G28" i="20"/>
  <c r="S28" i="4" s="1"/>
  <c r="G28" i="4"/>
  <c r="H28" i="4" s="1"/>
  <c r="I28" i="20"/>
  <c r="O28" i="4" s="1"/>
  <c r="C28" i="20"/>
  <c r="K28" i="4" s="1"/>
  <c r="B28" i="20"/>
  <c r="E28" i="4" s="1"/>
  <c r="H28" i="20"/>
  <c r="I28" i="4" s="1"/>
  <c r="J28" i="4" s="1"/>
  <c r="D28" i="20"/>
  <c r="Q28" i="4" s="1"/>
  <c r="F28" i="20"/>
  <c r="M28" i="4" s="1"/>
  <c r="B36" i="20"/>
  <c r="E36" i="4" s="1"/>
  <c r="F36" i="4" s="1"/>
  <c r="F36" i="20"/>
  <c r="M36" i="4" s="1"/>
  <c r="N36" i="4" s="1"/>
  <c r="C36" i="20"/>
  <c r="K36" i="4" s="1"/>
  <c r="L36" i="4" s="1"/>
  <c r="J36" i="20"/>
  <c r="U36" i="4" s="1"/>
  <c r="V36" i="4" s="1"/>
  <c r="I36" i="20"/>
  <c r="O36" i="4" s="1"/>
  <c r="P36" i="4" s="1"/>
  <c r="H36" i="20"/>
  <c r="I36" i="4" s="1"/>
  <c r="J36" i="4" s="1"/>
  <c r="G36" i="20"/>
  <c r="S36" i="4" s="1"/>
  <c r="T36" i="4" s="1"/>
  <c r="D36" i="20"/>
  <c r="Q36" i="4" s="1"/>
  <c r="R36" i="4" s="1"/>
  <c r="G36" i="4"/>
  <c r="H36" i="4" s="1"/>
  <c r="G44" i="4"/>
  <c r="H44" i="4" s="1"/>
  <c r="J44" i="20"/>
  <c r="U44" i="4" s="1"/>
  <c r="V44" i="4" s="1"/>
  <c r="H44" i="20"/>
  <c r="I44" i="4" s="1"/>
  <c r="J44" i="4" s="1"/>
  <c r="D44" i="20"/>
  <c r="Q44" i="4" s="1"/>
  <c r="R44" i="4" s="1"/>
  <c r="G44" i="20"/>
  <c r="S44" i="4" s="1"/>
  <c r="T44" i="4" s="1"/>
  <c r="B44" i="20"/>
  <c r="E44" i="4" s="1"/>
  <c r="F44" i="4" s="1"/>
  <c r="F44" i="20"/>
  <c r="M44" i="4" s="1"/>
  <c r="N44" i="4" s="1"/>
  <c r="I44" i="20"/>
  <c r="O44" i="4" s="1"/>
  <c r="P44" i="4" s="1"/>
  <c r="C44" i="20"/>
  <c r="K44" i="4" s="1"/>
  <c r="L44" i="4" s="1"/>
  <c r="B52" i="20"/>
  <c r="E52" i="4" s="1"/>
  <c r="F52" i="4" s="1"/>
  <c r="I52" i="20"/>
  <c r="O52" i="4" s="1"/>
  <c r="P52" i="4" s="1"/>
  <c r="F52" i="20"/>
  <c r="M52" i="4" s="1"/>
  <c r="N52" i="4" s="1"/>
  <c r="H52" i="20"/>
  <c r="I52" i="4" s="1"/>
  <c r="J52" i="4" s="1"/>
  <c r="J52" i="20"/>
  <c r="U52" i="4" s="1"/>
  <c r="V52" i="4" s="1"/>
  <c r="C52" i="20"/>
  <c r="K52" i="4" s="1"/>
  <c r="L52" i="4" s="1"/>
  <c r="D52" i="20"/>
  <c r="Q52" i="4" s="1"/>
  <c r="R52" i="4" s="1"/>
  <c r="G52" i="4"/>
  <c r="H52" i="4" s="1"/>
  <c r="G52" i="20"/>
  <c r="S52" i="4" s="1"/>
  <c r="T52" i="4" s="1"/>
  <c r="G60" i="4"/>
  <c r="H60" i="4" s="1"/>
  <c r="J60" i="20"/>
  <c r="U60" i="4" s="1"/>
  <c r="V60" i="4" s="1"/>
  <c r="C60" i="20"/>
  <c r="K60" i="4" s="1"/>
  <c r="L60" i="4" s="1"/>
  <c r="D60" i="20"/>
  <c r="Q60" i="4" s="1"/>
  <c r="R60" i="4" s="1"/>
  <c r="I60" i="20"/>
  <c r="O60" i="4" s="1"/>
  <c r="P60" i="4" s="1"/>
  <c r="B60" i="20"/>
  <c r="E60" i="4" s="1"/>
  <c r="F60" i="4" s="1"/>
  <c r="W60" i="4" s="1"/>
  <c r="H60" i="20"/>
  <c r="I60" i="4" s="1"/>
  <c r="J60" i="4" s="1"/>
  <c r="G60" i="20"/>
  <c r="S60" i="4" s="1"/>
  <c r="T60" i="4" s="1"/>
  <c r="F60" i="20"/>
  <c r="M60" i="4" s="1"/>
  <c r="N60" i="4" s="1"/>
  <c r="B68" i="20"/>
  <c r="E68" i="4" s="1"/>
  <c r="F68" i="4" s="1"/>
  <c r="J68" i="20"/>
  <c r="U68" i="4" s="1"/>
  <c r="V68" i="4" s="1"/>
  <c r="H68" i="20"/>
  <c r="I68" i="4" s="1"/>
  <c r="J68" i="4" s="1"/>
  <c r="C68" i="20"/>
  <c r="K68" i="4" s="1"/>
  <c r="L68" i="4" s="1"/>
  <c r="I68" i="20"/>
  <c r="O68" i="4" s="1"/>
  <c r="P68" i="4" s="1"/>
  <c r="F68" i="20"/>
  <c r="M68" i="4" s="1"/>
  <c r="N68" i="4" s="1"/>
  <c r="D68" i="20"/>
  <c r="Q68" i="4" s="1"/>
  <c r="R68" i="4" s="1"/>
  <c r="G68" i="20"/>
  <c r="S68" i="4" s="1"/>
  <c r="T68" i="4" s="1"/>
  <c r="G68" i="4"/>
  <c r="H68" i="4" s="1"/>
  <c r="D76" i="20"/>
  <c r="Q76" i="4" s="1"/>
  <c r="R76" i="4" s="1"/>
  <c r="F76" i="20"/>
  <c r="M76" i="4" s="1"/>
  <c r="N76" i="4" s="1"/>
  <c r="C76" i="20"/>
  <c r="K76" i="4" s="1"/>
  <c r="L76" i="4" s="1"/>
  <c r="H76" i="20"/>
  <c r="I76" i="4" s="1"/>
  <c r="J76" i="4" s="1"/>
  <c r="J76" i="20"/>
  <c r="U76" i="4" s="1"/>
  <c r="V76" i="4" s="1"/>
  <c r="G76" i="20"/>
  <c r="S76" i="4" s="1"/>
  <c r="T76" i="4" s="1"/>
  <c r="B76" i="20"/>
  <c r="E76" i="4" s="1"/>
  <c r="F76" i="4" s="1"/>
  <c r="I76" i="20"/>
  <c r="O76" i="4" s="1"/>
  <c r="P76" i="4" s="1"/>
  <c r="G76" i="4"/>
  <c r="H76" i="4" s="1"/>
  <c r="C84" i="20"/>
  <c r="K84" i="4" s="1"/>
  <c r="L84" i="4" s="1"/>
  <c r="I84" i="20"/>
  <c r="O84" i="4" s="1"/>
  <c r="P84" i="4" s="1"/>
  <c r="G84" i="4"/>
  <c r="H84" i="4" s="1"/>
  <c r="B84" i="20"/>
  <c r="E84" i="4" s="1"/>
  <c r="F84" i="4" s="1"/>
  <c r="D84" i="20"/>
  <c r="Q84" i="4" s="1"/>
  <c r="R84" i="4" s="1"/>
  <c r="F84" i="20"/>
  <c r="M84" i="4" s="1"/>
  <c r="N84" i="4" s="1"/>
  <c r="H84" i="20"/>
  <c r="I84" i="4" s="1"/>
  <c r="J84" i="4" s="1"/>
  <c r="G84" i="20"/>
  <c r="S84" i="4" s="1"/>
  <c r="T84" i="4" s="1"/>
  <c r="J84" i="20"/>
  <c r="U84" i="4" s="1"/>
  <c r="V84" i="4" s="1"/>
  <c r="H88" i="20"/>
  <c r="I88" i="4" s="1"/>
  <c r="J88" i="4" s="1"/>
  <c r="J88" i="20"/>
  <c r="U88" i="4" s="1"/>
  <c r="V88" i="4" s="1"/>
  <c r="G88" i="20"/>
  <c r="S88" i="4" s="1"/>
  <c r="T88" i="4" s="1"/>
  <c r="B88" i="20"/>
  <c r="E88" i="4" s="1"/>
  <c r="F88" i="4" s="1"/>
  <c r="F88" i="20"/>
  <c r="M88" i="4" s="1"/>
  <c r="N88" i="4" s="1"/>
  <c r="C88" i="20"/>
  <c r="K88" i="4" s="1"/>
  <c r="L88" i="4" s="1"/>
  <c r="D88" i="20"/>
  <c r="Q88" i="4" s="1"/>
  <c r="R88" i="4" s="1"/>
  <c r="G88" i="4"/>
  <c r="H88" i="4" s="1"/>
  <c r="I88" i="20"/>
  <c r="O88" i="4" s="1"/>
  <c r="P88" i="4" s="1"/>
  <c r="G96" i="20"/>
  <c r="S96" i="4" s="1"/>
  <c r="T96" i="4" s="1"/>
  <c r="B96" i="20"/>
  <c r="E96" i="4" s="1"/>
  <c r="F96" i="4" s="1"/>
  <c r="I96" i="20"/>
  <c r="O96" i="4" s="1"/>
  <c r="P96" i="4" s="1"/>
  <c r="G96" i="4"/>
  <c r="H96" i="4" s="1"/>
  <c r="D96" i="20"/>
  <c r="Q96" i="4" s="1"/>
  <c r="R96" i="4" s="1"/>
  <c r="F96" i="20"/>
  <c r="M96" i="4" s="1"/>
  <c r="N96" i="4" s="1"/>
  <c r="J96" i="20"/>
  <c r="U96" i="4" s="1"/>
  <c r="V96" i="4" s="1"/>
  <c r="C96" i="20"/>
  <c r="K96" i="4" s="1"/>
  <c r="L96" i="4" s="1"/>
  <c r="H96" i="20"/>
  <c r="I96" i="4" s="1"/>
  <c r="J96" i="4" s="1"/>
  <c r="H104" i="20"/>
  <c r="I104" i="4" s="1"/>
  <c r="J104" i="4" s="1"/>
  <c r="C104" i="20"/>
  <c r="K104" i="4" s="1"/>
  <c r="L104" i="4" s="1"/>
  <c r="D104" i="20"/>
  <c r="Q104" i="4" s="1"/>
  <c r="R104" i="4" s="1"/>
  <c r="J104" i="20"/>
  <c r="U104" i="4" s="1"/>
  <c r="V104" i="4" s="1"/>
  <c r="G104" i="20"/>
  <c r="S104" i="4" s="1"/>
  <c r="T104" i="4" s="1"/>
  <c r="F104" i="20"/>
  <c r="M104" i="4" s="1"/>
  <c r="N104" i="4" s="1"/>
  <c r="G104" i="4"/>
  <c r="H104" i="4" s="1"/>
  <c r="I104" i="20"/>
  <c r="O104" i="4" s="1"/>
  <c r="P104" i="4" s="1"/>
  <c r="B104" i="20"/>
  <c r="E104" i="4" s="1"/>
  <c r="F104" i="4" s="1"/>
  <c r="W104" i="4" s="1"/>
  <c r="G112" i="20"/>
  <c r="S112" i="4" s="1"/>
  <c r="T112" i="4" s="1"/>
  <c r="B112" i="20"/>
  <c r="E112" i="4" s="1"/>
  <c r="F112" i="4" s="1"/>
  <c r="I112" i="20"/>
  <c r="O112" i="4" s="1"/>
  <c r="P112" i="4" s="1"/>
  <c r="D112" i="20"/>
  <c r="Q112" i="4" s="1"/>
  <c r="R112" i="4" s="1"/>
  <c r="F112" i="20"/>
  <c r="M112" i="4" s="1"/>
  <c r="N112" i="4" s="1"/>
  <c r="C112" i="20"/>
  <c r="K112" i="4" s="1"/>
  <c r="L112" i="4" s="1"/>
  <c r="H112" i="20"/>
  <c r="I112" i="4" s="1"/>
  <c r="J112" i="4" s="1"/>
  <c r="J112" i="20"/>
  <c r="U112" i="4" s="1"/>
  <c r="V112" i="4" s="1"/>
  <c r="G112" i="4"/>
  <c r="H112" i="4" s="1"/>
  <c r="H120" i="20"/>
  <c r="I120" i="4" s="1"/>
  <c r="J120" i="4" s="1"/>
  <c r="G120" i="20"/>
  <c r="S120" i="4" s="1"/>
  <c r="T120" i="4" s="1"/>
  <c r="J120" i="20"/>
  <c r="U120" i="4" s="1"/>
  <c r="V120" i="4" s="1"/>
  <c r="G120" i="4"/>
  <c r="H120" i="4" s="1"/>
  <c r="C120" i="20"/>
  <c r="K120" i="4" s="1"/>
  <c r="L120" i="4" s="1"/>
  <c r="D120" i="20"/>
  <c r="Q120" i="4" s="1"/>
  <c r="R120" i="4" s="1"/>
  <c r="B120" i="20"/>
  <c r="E120" i="4" s="1"/>
  <c r="F120" i="4" s="1"/>
  <c r="I120" i="20"/>
  <c r="O120" i="4" s="1"/>
  <c r="P120" i="4" s="1"/>
  <c r="F120" i="20"/>
  <c r="M120" i="4" s="1"/>
  <c r="N120" i="4" s="1"/>
  <c r="G128" i="20"/>
  <c r="S128" i="4" s="1"/>
  <c r="T128" i="4" s="1"/>
  <c r="D128" i="20"/>
  <c r="Q128" i="4" s="1"/>
  <c r="R128" i="4" s="1"/>
  <c r="B128" i="20"/>
  <c r="E128" i="4" s="1"/>
  <c r="F128" i="4" s="1"/>
  <c r="F128" i="20"/>
  <c r="M128" i="4" s="1"/>
  <c r="N128" i="4" s="1"/>
  <c r="J128" i="20"/>
  <c r="U128" i="4" s="1"/>
  <c r="V128" i="4" s="1"/>
  <c r="I128" i="20"/>
  <c r="O128" i="4" s="1"/>
  <c r="P128" i="4" s="1"/>
  <c r="C128" i="20"/>
  <c r="K128" i="4" s="1"/>
  <c r="L128" i="4" s="1"/>
  <c r="H128" i="20"/>
  <c r="I128" i="4" s="1"/>
  <c r="J128" i="4" s="1"/>
  <c r="G128" i="4"/>
  <c r="H128" i="4" s="1"/>
  <c r="C136" i="20"/>
  <c r="K136" i="4" s="1"/>
  <c r="L136" i="4" s="1"/>
  <c r="D136" i="20"/>
  <c r="Q136" i="4" s="1"/>
  <c r="R136" i="4" s="1"/>
  <c r="B136" i="20"/>
  <c r="E136" i="4" s="1"/>
  <c r="F136" i="4" s="1"/>
  <c r="G136" i="4"/>
  <c r="H136" i="4" s="1"/>
  <c r="F136" i="20"/>
  <c r="M136" i="4" s="1"/>
  <c r="N136" i="4" s="1"/>
  <c r="J136" i="20"/>
  <c r="U136" i="4" s="1"/>
  <c r="V136" i="4" s="1"/>
  <c r="I136" i="20"/>
  <c r="O136" i="4" s="1"/>
  <c r="P136" i="4" s="1"/>
  <c r="H136" i="20"/>
  <c r="I136" i="4" s="1"/>
  <c r="J136" i="4" s="1"/>
  <c r="G136" i="20"/>
  <c r="S136" i="4" s="1"/>
  <c r="T136" i="4" s="1"/>
  <c r="G144" i="4"/>
  <c r="H144" i="4" s="1"/>
  <c r="J144" i="20"/>
  <c r="U144" i="4" s="1"/>
  <c r="V144" i="4" s="1"/>
  <c r="D144" i="20"/>
  <c r="Q144" i="4" s="1"/>
  <c r="R144" i="4" s="1"/>
  <c r="I144" i="20"/>
  <c r="O144" i="4" s="1"/>
  <c r="P144" i="4" s="1"/>
  <c r="F144" i="20"/>
  <c r="M144" i="4" s="1"/>
  <c r="N144" i="4" s="1"/>
  <c r="G144" i="20"/>
  <c r="S144" i="4" s="1"/>
  <c r="T144" i="4" s="1"/>
  <c r="C144" i="20"/>
  <c r="K144" i="4" s="1"/>
  <c r="L144" i="4" s="1"/>
  <c r="H144" i="20"/>
  <c r="I144" i="4" s="1"/>
  <c r="J144" i="4" s="1"/>
  <c r="B144" i="20"/>
  <c r="E144" i="4" s="1"/>
  <c r="F144" i="4" s="1"/>
  <c r="B152" i="20"/>
  <c r="E152" i="4" s="1"/>
  <c r="F152" i="4" s="1"/>
  <c r="G152" i="4"/>
  <c r="H152" i="4" s="1"/>
  <c r="F152" i="20"/>
  <c r="M152" i="4" s="1"/>
  <c r="N152" i="4" s="1"/>
  <c r="I152" i="20"/>
  <c r="O152" i="4" s="1"/>
  <c r="P152" i="4" s="1"/>
  <c r="H152" i="20"/>
  <c r="I152" i="4" s="1"/>
  <c r="J152" i="4" s="1"/>
  <c r="C152" i="20"/>
  <c r="K152" i="4" s="1"/>
  <c r="L152" i="4" s="1"/>
  <c r="J152" i="20"/>
  <c r="U152" i="4" s="1"/>
  <c r="V152" i="4" s="1"/>
  <c r="G152" i="20"/>
  <c r="S152" i="4" s="1"/>
  <c r="T152" i="4" s="1"/>
  <c r="D152" i="20"/>
  <c r="Q152" i="4" s="1"/>
  <c r="R152" i="4" s="1"/>
  <c r="G160" i="4"/>
  <c r="H160" i="4" s="1"/>
  <c r="J160" i="20"/>
  <c r="U160" i="4" s="1"/>
  <c r="V160" i="4" s="1"/>
  <c r="D160" i="20"/>
  <c r="Q160" i="4" s="1"/>
  <c r="R160" i="4" s="1"/>
  <c r="F160" i="20"/>
  <c r="M160" i="4" s="1"/>
  <c r="N160" i="4" s="1"/>
  <c r="H160" i="20"/>
  <c r="I160" i="4" s="1"/>
  <c r="J160" i="4" s="1"/>
  <c r="G160" i="20"/>
  <c r="S160" i="4" s="1"/>
  <c r="T160" i="4" s="1"/>
  <c r="I160" i="20"/>
  <c r="O160" i="4" s="1"/>
  <c r="P160" i="4" s="1"/>
  <c r="B160" i="20"/>
  <c r="E160" i="4" s="1"/>
  <c r="F160" i="4" s="1"/>
  <c r="C160" i="20"/>
  <c r="K160" i="4" s="1"/>
  <c r="L160" i="4" s="1"/>
  <c r="B168" i="20"/>
  <c r="E168" i="4" s="1"/>
  <c r="F168" i="4" s="1"/>
  <c r="W168" i="4" s="1"/>
  <c r="G168" i="4"/>
  <c r="H168" i="4" s="1"/>
  <c r="I168" i="20"/>
  <c r="O168" i="4" s="1"/>
  <c r="P168" i="4" s="1"/>
  <c r="J168" i="20"/>
  <c r="U168" i="4" s="1"/>
  <c r="V168" i="4" s="1"/>
  <c r="G168" i="20"/>
  <c r="S168" i="4" s="1"/>
  <c r="T168" i="4" s="1"/>
  <c r="F168" i="20"/>
  <c r="M168" i="4" s="1"/>
  <c r="N168" i="4" s="1"/>
  <c r="H168" i="20"/>
  <c r="I168" i="4" s="1"/>
  <c r="J168" i="4" s="1"/>
  <c r="C168" i="20"/>
  <c r="K168" i="4" s="1"/>
  <c r="L168" i="4" s="1"/>
  <c r="D168" i="20"/>
  <c r="Q168" i="4" s="1"/>
  <c r="R168" i="4" s="1"/>
  <c r="I172" i="20"/>
  <c r="O172" i="4" s="1"/>
  <c r="P172" i="4" s="1"/>
  <c r="H172" i="20"/>
  <c r="I172" i="4" s="1"/>
  <c r="J172" i="4" s="1"/>
  <c r="G172" i="4"/>
  <c r="H172" i="4" s="1"/>
  <c r="B172" i="20"/>
  <c r="E172" i="4" s="1"/>
  <c r="F172" i="4" s="1"/>
  <c r="D172" i="20"/>
  <c r="Q172" i="4" s="1"/>
  <c r="R172" i="4" s="1"/>
  <c r="G172" i="20"/>
  <c r="S172" i="4" s="1"/>
  <c r="T172" i="4" s="1"/>
  <c r="F172" i="20"/>
  <c r="M172" i="4" s="1"/>
  <c r="N172" i="4" s="1"/>
  <c r="J172" i="20"/>
  <c r="U172" i="4" s="1"/>
  <c r="V172" i="4" s="1"/>
  <c r="C172" i="20"/>
  <c r="K172" i="4" s="1"/>
  <c r="L172" i="4" s="1"/>
  <c r="F180" i="20"/>
  <c r="M180" i="4" s="1"/>
  <c r="N180" i="4" s="1"/>
  <c r="G180" i="4"/>
  <c r="H180" i="4" s="1"/>
  <c r="I180" i="20"/>
  <c r="O180" i="4" s="1"/>
  <c r="P180" i="4" s="1"/>
  <c r="J180" i="20"/>
  <c r="U180" i="4" s="1"/>
  <c r="V180" i="4" s="1"/>
  <c r="G180" i="20"/>
  <c r="S180" i="4" s="1"/>
  <c r="T180" i="4" s="1"/>
  <c r="D180" i="20"/>
  <c r="Q180" i="4" s="1"/>
  <c r="R180" i="4" s="1"/>
  <c r="B180" i="20"/>
  <c r="E180" i="4" s="1"/>
  <c r="F180" i="4" s="1"/>
  <c r="H180" i="20"/>
  <c r="I180" i="4" s="1"/>
  <c r="J180" i="4" s="1"/>
  <c r="C180" i="20"/>
  <c r="K180" i="4" s="1"/>
  <c r="L180" i="4" s="1"/>
  <c r="I188" i="20"/>
  <c r="O188" i="4" s="1"/>
  <c r="P188" i="4" s="1"/>
  <c r="H188" i="20"/>
  <c r="I188" i="4" s="1"/>
  <c r="J188" i="4" s="1"/>
  <c r="B188" i="20"/>
  <c r="E188" i="4" s="1"/>
  <c r="F188" i="4" s="1"/>
  <c r="D188" i="20"/>
  <c r="Q188" i="4" s="1"/>
  <c r="R188" i="4" s="1"/>
  <c r="C188" i="20"/>
  <c r="K188" i="4" s="1"/>
  <c r="L188" i="4" s="1"/>
  <c r="G188" i="4"/>
  <c r="H188" i="4" s="1"/>
  <c r="F188" i="20"/>
  <c r="M188" i="4" s="1"/>
  <c r="N188" i="4" s="1"/>
  <c r="J188" i="20"/>
  <c r="U188" i="4" s="1"/>
  <c r="V188" i="4" s="1"/>
  <c r="G188" i="20"/>
  <c r="S188" i="4" s="1"/>
  <c r="T188" i="4" s="1"/>
  <c r="D196" i="20"/>
  <c r="Q196" i="4" s="1"/>
  <c r="R196" i="4" s="1"/>
  <c r="G196" i="4"/>
  <c r="H196" i="4" s="1"/>
  <c r="G196" i="20"/>
  <c r="S196" i="4" s="1"/>
  <c r="T196" i="4" s="1"/>
  <c r="I196" i="20"/>
  <c r="O196" i="4" s="1"/>
  <c r="P196" i="4" s="1"/>
  <c r="C196" i="20"/>
  <c r="K196" i="4" s="1"/>
  <c r="L196" i="4" s="1"/>
  <c r="B196" i="20"/>
  <c r="E196" i="4" s="1"/>
  <c r="F196" i="4" s="1"/>
  <c r="F196" i="20"/>
  <c r="M196" i="4" s="1"/>
  <c r="N196" i="4" s="1"/>
  <c r="J196" i="20"/>
  <c r="U196" i="4" s="1"/>
  <c r="V196" i="4" s="1"/>
  <c r="H196" i="20"/>
  <c r="I196" i="4" s="1"/>
  <c r="J196" i="4" s="1"/>
  <c r="H204" i="20"/>
  <c r="I204" i="4" s="1"/>
  <c r="J204" i="4" s="1"/>
  <c r="G204" i="4"/>
  <c r="H204" i="4" s="1"/>
  <c r="B204" i="20"/>
  <c r="E204" i="4" s="1"/>
  <c r="F204" i="4" s="1"/>
  <c r="D204" i="20"/>
  <c r="Q204" i="4" s="1"/>
  <c r="R204" i="4" s="1"/>
  <c r="I204" i="20"/>
  <c r="O204" i="4" s="1"/>
  <c r="P204" i="4" s="1"/>
  <c r="J204" i="20"/>
  <c r="U204" i="4" s="1"/>
  <c r="V204" i="4" s="1"/>
  <c r="C204" i="20"/>
  <c r="K204" i="4" s="1"/>
  <c r="L204" i="4" s="1"/>
  <c r="G204" i="20"/>
  <c r="S204" i="4" s="1"/>
  <c r="T204" i="4" s="1"/>
  <c r="F204" i="20"/>
  <c r="M204" i="4" s="1"/>
  <c r="N204" i="4" s="1"/>
  <c r="D212" i="20"/>
  <c r="Q212" i="4" s="1"/>
  <c r="R212" i="4" s="1"/>
  <c r="G212" i="20"/>
  <c r="S212" i="4" s="1"/>
  <c r="T212" i="4" s="1"/>
  <c r="C212" i="20"/>
  <c r="K212" i="4" s="1"/>
  <c r="L212" i="4" s="1"/>
  <c r="B212" i="20"/>
  <c r="E212" i="4" s="1"/>
  <c r="F212" i="4" s="1"/>
  <c r="G212" i="4"/>
  <c r="H212" i="4" s="1"/>
  <c r="H212" i="20"/>
  <c r="I212" i="4" s="1"/>
  <c r="J212" i="4" s="1"/>
  <c r="I212" i="20"/>
  <c r="O212" i="4" s="1"/>
  <c r="P212" i="4" s="1"/>
  <c r="F212" i="20"/>
  <c r="M212" i="4" s="1"/>
  <c r="N212" i="4" s="1"/>
  <c r="J212" i="20"/>
  <c r="U212" i="4" s="1"/>
  <c r="V212" i="4" s="1"/>
  <c r="G220" i="4"/>
  <c r="H220" i="4" s="1"/>
  <c r="F220" i="20"/>
  <c r="M220" i="4" s="1"/>
  <c r="N220" i="4" s="1"/>
  <c r="B220" i="20"/>
  <c r="E220" i="4" s="1"/>
  <c r="F220" i="4" s="1"/>
  <c r="I220" i="20"/>
  <c r="O220" i="4" s="1"/>
  <c r="P220" i="4" s="1"/>
  <c r="D220" i="20"/>
  <c r="Q220" i="4" s="1"/>
  <c r="R220" i="4" s="1"/>
  <c r="J220" i="20"/>
  <c r="U220" i="4" s="1"/>
  <c r="V220" i="4" s="1"/>
  <c r="H220" i="20"/>
  <c r="I220" i="4" s="1"/>
  <c r="J220" i="4" s="1"/>
  <c r="C220" i="20"/>
  <c r="K220" i="4" s="1"/>
  <c r="L220" i="4" s="1"/>
  <c r="G220" i="20"/>
  <c r="S220" i="4" s="1"/>
  <c r="T220" i="4" s="1"/>
  <c r="H224" i="20"/>
  <c r="I224" i="4" s="1"/>
  <c r="J224" i="4" s="1"/>
  <c r="C224" i="20"/>
  <c r="K224" i="4" s="1"/>
  <c r="L224" i="4" s="1"/>
  <c r="D224" i="20"/>
  <c r="Q224" i="4" s="1"/>
  <c r="R224" i="4" s="1"/>
  <c r="G224" i="4"/>
  <c r="H224" i="4" s="1"/>
  <c r="G224" i="20"/>
  <c r="S224" i="4" s="1"/>
  <c r="T224" i="4" s="1"/>
  <c r="F224" i="20"/>
  <c r="M224" i="4" s="1"/>
  <c r="N224" i="4" s="1"/>
  <c r="J224" i="20"/>
  <c r="U224" i="4" s="1"/>
  <c r="V224" i="4" s="1"/>
  <c r="I224" i="20"/>
  <c r="O224" i="4" s="1"/>
  <c r="P224" i="4" s="1"/>
  <c r="B224" i="20"/>
  <c r="E224" i="4" s="1"/>
  <c r="F224" i="4" s="1"/>
  <c r="I232" i="20"/>
  <c r="O232" i="4" s="1"/>
  <c r="P232" i="4" s="1"/>
  <c r="C232" i="20"/>
  <c r="K232" i="4" s="1"/>
  <c r="L232" i="4" s="1"/>
  <c r="F232" i="20"/>
  <c r="M232" i="4" s="1"/>
  <c r="N232" i="4" s="1"/>
  <c r="D232" i="20"/>
  <c r="Q232" i="4" s="1"/>
  <c r="R232" i="4" s="1"/>
  <c r="G232" i="4"/>
  <c r="H232" i="4" s="1"/>
  <c r="H232" i="20"/>
  <c r="I232" i="4" s="1"/>
  <c r="J232" i="4" s="1"/>
  <c r="G232" i="20"/>
  <c r="S232" i="4" s="1"/>
  <c r="T232" i="4" s="1"/>
  <c r="B232" i="20"/>
  <c r="E232" i="4" s="1"/>
  <c r="F232" i="4" s="1"/>
  <c r="J232" i="20"/>
  <c r="U232" i="4" s="1"/>
  <c r="V232" i="4" s="1"/>
  <c r="H240" i="20"/>
  <c r="I240" i="4" s="1"/>
  <c r="J240" i="4" s="1"/>
  <c r="D240" i="20"/>
  <c r="Q240" i="4" s="1"/>
  <c r="R240" i="4" s="1"/>
  <c r="G240" i="4"/>
  <c r="H240" i="4" s="1"/>
  <c r="G240" i="20"/>
  <c r="S240" i="4" s="1"/>
  <c r="T240" i="4" s="1"/>
  <c r="F240" i="20"/>
  <c r="M240" i="4" s="1"/>
  <c r="N240" i="4" s="1"/>
  <c r="I240" i="20"/>
  <c r="O240" i="4" s="1"/>
  <c r="P240" i="4" s="1"/>
  <c r="B240" i="20"/>
  <c r="E240" i="4" s="1"/>
  <c r="F240" i="4" s="1"/>
  <c r="W240" i="4" s="1"/>
  <c r="J240" i="20"/>
  <c r="U240" i="4" s="1"/>
  <c r="V240" i="4" s="1"/>
  <c r="C240" i="20"/>
  <c r="K240" i="4" s="1"/>
  <c r="L240" i="4" s="1"/>
  <c r="D244" i="20"/>
  <c r="Q244" i="4" s="1"/>
  <c r="R244" i="4" s="1"/>
  <c r="G244" i="20"/>
  <c r="S244" i="4" s="1"/>
  <c r="T244" i="4" s="1"/>
  <c r="B244" i="20"/>
  <c r="E244" i="4" s="1"/>
  <c r="F244" i="4" s="1"/>
  <c r="H244" i="20"/>
  <c r="I244" i="4" s="1"/>
  <c r="J244" i="4" s="1"/>
  <c r="G244" i="4"/>
  <c r="H244" i="4" s="1"/>
  <c r="I244" i="20"/>
  <c r="O244" i="4" s="1"/>
  <c r="P244" i="4" s="1"/>
  <c r="F244" i="20"/>
  <c r="M244" i="4" s="1"/>
  <c r="N244" i="4" s="1"/>
  <c r="C244" i="20"/>
  <c r="K244" i="4" s="1"/>
  <c r="L244" i="4" s="1"/>
  <c r="J244" i="20"/>
  <c r="U244" i="4" s="1"/>
  <c r="V244" i="4" s="1"/>
  <c r="D252" i="20"/>
  <c r="Q252" i="4" s="1"/>
  <c r="R252" i="4" s="1"/>
  <c r="J252" i="20"/>
  <c r="U252" i="4" s="1"/>
  <c r="V252" i="4" s="1"/>
  <c r="H252" i="20"/>
  <c r="I252" i="4" s="1"/>
  <c r="J252" i="4" s="1"/>
  <c r="C252" i="20"/>
  <c r="K252" i="4" s="1"/>
  <c r="L252" i="4" s="1"/>
  <c r="G252" i="4"/>
  <c r="H252" i="4" s="1"/>
  <c r="G252" i="20"/>
  <c r="S252" i="4" s="1"/>
  <c r="T252" i="4" s="1"/>
  <c r="F252" i="20"/>
  <c r="M252" i="4" s="1"/>
  <c r="N252" i="4" s="1"/>
  <c r="I252" i="20"/>
  <c r="O252" i="4" s="1"/>
  <c r="P252" i="4" s="1"/>
  <c r="B252" i="20"/>
  <c r="E252" i="4" s="1"/>
  <c r="F252" i="4" s="1"/>
  <c r="W252" i="4" s="1"/>
  <c r="J256" i="20"/>
  <c r="U256" i="4" s="1"/>
  <c r="V256" i="4" s="1"/>
  <c r="D256" i="20"/>
  <c r="Q256" i="4" s="1"/>
  <c r="R256" i="4" s="1"/>
  <c r="C256" i="20"/>
  <c r="K256" i="4" s="1"/>
  <c r="L256" i="4" s="1"/>
  <c r="H256" i="20"/>
  <c r="I256" i="4" s="1"/>
  <c r="J256" i="4" s="1"/>
  <c r="G256" i="4"/>
  <c r="H256" i="4" s="1"/>
  <c r="G256" i="20"/>
  <c r="S256" i="4" s="1"/>
  <c r="T256" i="4" s="1"/>
  <c r="F256" i="20"/>
  <c r="M256" i="4" s="1"/>
  <c r="N256" i="4" s="1"/>
  <c r="I256" i="20"/>
  <c r="O256" i="4" s="1"/>
  <c r="P256" i="4" s="1"/>
  <c r="B256" i="20"/>
  <c r="E256" i="4" s="1"/>
  <c r="F256" i="4" s="1"/>
  <c r="W256" i="4" s="1"/>
  <c r="H264" i="20"/>
  <c r="I264" i="4" s="1"/>
  <c r="J264" i="4" s="1"/>
  <c r="G264" i="4"/>
  <c r="H264" i="4" s="1"/>
  <c r="C264" i="20"/>
  <c r="K264" i="4" s="1"/>
  <c r="L264" i="4" s="1"/>
  <c r="B264" i="20"/>
  <c r="E264" i="4" s="1"/>
  <c r="F264" i="4" s="1"/>
  <c r="D264" i="20"/>
  <c r="Q264" i="4" s="1"/>
  <c r="R264" i="4" s="1"/>
  <c r="G264" i="20"/>
  <c r="S264" i="4" s="1"/>
  <c r="T264" i="4" s="1"/>
  <c r="I264" i="20"/>
  <c r="O264" i="4" s="1"/>
  <c r="P264" i="4" s="1"/>
  <c r="J264" i="20"/>
  <c r="U264" i="4" s="1"/>
  <c r="V264" i="4" s="1"/>
  <c r="F264" i="20"/>
  <c r="M264" i="4" s="1"/>
  <c r="N264" i="4" s="1"/>
  <c r="D268" i="20"/>
  <c r="Q268" i="4" s="1"/>
  <c r="R268" i="4" s="1"/>
  <c r="C268" i="20"/>
  <c r="K268" i="4" s="1"/>
  <c r="L268" i="4" s="1"/>
  <c r="G268" i="4"/>
  <c r="H268" i="4" s="1"/>
  <c r="G268" i="20"/>
  <c r="S268" i="4" s="1"/>
  <c r="T268" i="4" s="1"/>
  <c r="I268" i="20"/>
  <c r="O268" i="4" s="1"/>
  <c r="P268" i="4" s="1"/>
  <c r="J268" i="20"/>
  <c r="U268" i="4" s="1"/>
  <c r="V268" i="4" s="1"/>
  <c r="H268" i="20"/>
  <c r="I268" i="4" s="1"/>
  <c r="J268" i="4" s="1"/>
  <c r="B268" i="20"/>
  <c r="E268" i="4" s="1"/>
  <c r="F268" i="4" s="1"/>
  <c r="F268" i="20"/>
  <c r="M268" i="4" s="1"/>
  <c r="N268" i="4" s="1"/>
  <c r="I276" i="20"/>
  <c r="O276" i="4" s="1"/>
  <c r="P276" i="4" s="1"/>
  <c r="G276" i="20"/>
  <c r="S276" i="4" s="1"/>
  <c r="T276" i="4" s="1"/>
  <c r="D276" i="20"/>
  <c r="Q276" i="4" s="1"/>
  <c r="R276" i="4" s="1"/>
  <c r="H276" i="20"/>
  <c r="I276" i="4" s="1"/>
  <c r="J276" i="4" s="1"/>
  <c r="B276" i="20"/>
  <c r="E276" i="4" s="1"/>
  <c r="F276" i="4" s="1"/>
  <c r="W276" i="4" s="1"/>
  <c r="C276" i="20"/>
  <c r="K276" i="4" s="1"/>
  <c r="L276" i="4" s="1"/>
  <c r="G276" i="4"/>
  <c r="H276" i="4" s="1"/>
  <c r="F276" i="20"/>
  <c r="M276" i="4" s="1"/>
  <c r="N276" i="4" s="1"/>
  <c r="J276" i="20"/>
  <c r="U276" i="4" s="1"/>
  <c r="V276" i="4" s="1"/>
  <c r="H280" i="20"/>
  <c r="I280" i="4" s="1"/>
  <c r="J280" i="4" s="1"/>
  <c r="G280" i="4"/>
  <c r="H280" i="4" s="1"/>
  <c r="C280" i="20"/>
  <c r="K280" i="4" s="1"/>
  <c r="L280" i="4" s="1"/>
  <c r="D280" i="20"/>
  <c r="Q280" i="4" s="1"/>
  <c r="R280" i="4" s="1"/>
  <c r="G280" i="20"/>
  <c r="S280" i="4" s="1"/>
  <c r="T280" i="4" s="1"/>
  <c r="I280" i="20"/>
  <c r="O280" i="4" s="1"/>
  <c r="P280" i="4" s="1"/>
  <c r="B280" i="20"/>
  <c r="E280" i="4" s="1"/>
  <c r="F280" i="4" s="1"/>
  <c r="J280" i="20"/>
  <c r="U280" i="4" s="1"/>
  <c r="V280" i="4" s="1"/>
  <c r="F280" i="20"/>
  <c r="M280" i="4" s="1"/>
  <c r="N280" i="4" s="1"/>
  <c r="F288" i="20"/>
  <c r="M288" i="4" s="1"/>
  <c r="N288" i="4" s="1"/>
  <c r="D288" i="20"/>
  <c r="Q288" i="4" s="1"/>
  <c r="R288" i="4" s="1"/>
  <c r="H288" i="20"/>
  <c r="I288" i="4" s="1"/>
  <c r="J288" i="4" s="1"/>
  <c r="I288" i="20"/>
  <c r="O288" i="4" s="1"/>
  <c r="P288" i="4" s="1"/>
  <c r="C288" i="20"/>
  <c r="K288" i="4" s="1"/>
  <c r="L288" i="4" s="1"/>
  <c r="J288" i="20"/>
  <c r="U288" i="4" s="1"/>
  <c r="V288" i="4" s="1"/>
  <c r="G288" i="4"/>
  <c r="H288" i="4" s="1"/>
  <c r="G288" i="20"/>
  <c r="S288" i="4" s="1"/>
  <c r="T288" i="4" s="1"/>
  <c r="B288" i="20"/>
  <c r="E288" i="4" s="1"/>
  <c r="F288" i="4" s="1"/>
  <c r="H296" i="20"/>
  <c r="I296" i="4" s="1"/>
  <c r="J296" i="4" s="1"/>
  <c r="G296" i="4"/>
  <c r="H296" i="4" s="1"/>
  <c r="C296" i="20"/>
  <c r="K296" i="4" s="1"/>
  <c r="L296" i="4" s="1"/>
  <c r="G296" i="20"/>
  <c r="S296" i="4" s="1"/>
  <c r="T296" i="4" s="1"/>
  <c r="I296" i="20"/>
  <c r="O296" i="4" s="1"/>
  <c r="P296" i="4" s="1"/>
  <c r="D296" i="20"/>
  <c r="Q296" i="4" s="1"/>
  <c r="R296" i="4" s="1"/>
  <c r="B296" i="20"/>
  <c r="E296" i="4" s="1"/>
  <c r="F296" i="4" s="1"/>
  <c r="F296" i="20"/>
  <c r="M296" i="4" s="1"/>
  <c r="N296" i="4" s="1"/>
  <c r="J296" i="20"/>
  <c r="U296" i="4" s="1"/>
  <c r="V296" i="4" s="1"/>
  <c r="D300" i="20"/>
  <c r="Q300" i="4" s="1"/>
  <c r="R300" i="4" s="1"/>
  <c r="H300" i="20"/>
  <c r="I300" i="4" s="1"/>
  <c r="J300" i="4" s="1"/>
  <c r="I300" i="20"/>
  <c r="O300" i="4" s="1"/>
  <c r="P300" i="4" s="1"/>
  <c r="J300" i="20"/>
  <c r="U300" i="4" s="1"/>
  <c r="V300" i="4" s="1"/>
  <c r="C300" i="20"/>
  <c r="K300" i="4" s="1"/>
  <c r="L300" i="4" s="1"/>
  <c r="F300" i="20"/>
  <c r="M300" i="4" s="1"/>
  <c r="N300" i="4" s="1"/>
  <c r="G300" i="4"/>
  <c r="H300" i="4" s="1"/>
  <c r="G300" i="20"/>
  <c r="S300" i="4" s="1"/>
  <c r="T300" i="4" s="1"/>
  <c r="B300" i="20"/>
  <c r="E300" i="4" s="1"/>
  <c r="F300" i="4" s="1"/>
  <c r="W300" i="4" s="1"/>
  <c r="I308" i="20"/>
  <c r="O308" i="4" s="1"/>
  <c r="P308" i="4" s="1"/>
  <c r="G308" i="20"/>
  <c r="S308" i="4" s="1"/>
  <c r="T308" i="4" s="1"/>
  <c r="C308" i="20"/>
  <c r="K308" i="4" s="1"/>
  <c r="L308" i="4" s="1"/>
  <c r="D308" i="20"/>
  <c r="Q308" i="4" s="1"/>
  <c r="R308" i="4" s="1"/>
  <c r="G308" i="4"/>
  <c r="H308" i="4" s="1"/>
  <c r="H308" i="20"/>
  <c r="I308" i="4" s="1"/>
  <c r="J308" i="4" s="1"/>
  <c r="F308" i="20"/>
  <c r="M308" i="4" s="1"/>
  <c r="N308" i="4" s="1"/>
  <c r="B308" i="20"/>
  <c r="E308" i="4" s="1"/>
  <c r="F308" i="4" s="1"/>
  <c r="W308" i="4" s="1"/>
  <c r="J308" i="20"/>
  <c r="U308" i="4" s="1"/>
  <c r="V308" i="4" s="1"/>
  <c r="H312" i="20"/>
  <c r="I312" i="4" s="1"/>
  <c r="J312" i="4" s="1"/>
  <c r="G312" i="4"/>
  <c r="H312" i="4" s="1"/>
  <c r="C312" i="20"/>
  <c r="K312" i="4" s="1"/>
  <c r="L312" i="4" s="1"/>
  <c r="D312" i="20"/>
  <c r="Q312" i="4" s="1"/>
  <c r="R312" i="4" s="1"/>
  <c r="I312" i="20"/>
  <c r="O312" i="4" s="1"/>
  <c r="P312" i="4" s="1"/>
  <c r="B312" i="20"/>
  <c r="E312" i="4" s="1"/>
  <c r="F312" i="4" s="1"/>
  <c r="G312" i="20"/>
  <c r="S312" i="4" s="1"/>
  <c r="T312" i="4" s="1"/>
  <c r="J312" i="20"/>
  <c r="U312" i="4" s="1"/>
  <c r="V312" i="4" s="1"/>
  <c r="F312" i="20"/>
  <c r="M312" i="4" s="1"/>
  <c r="N312" i="4" s="1"/>
  <c r="C320" i="20"/>
  <c r="K320" i="4" s="1"/>
  <c r="L320" i="4" s="1"/>
  <c r="F320" i="20"/>
  <c r="M320" i="4" s="1"/>
  <c r="N320" i="4" s="1"/>
  <c r="D320" i="20"/>
  <c r="Q320" i="4" s="1"/>
  <c r="R320" i="4" s="1"/>
  <c r="G320" i="4"/>
  <c r="H320" i="4" s="1"/>
  <c r="G320" i="20"/>
  <c r="S320" i="4" s="1"/>
  <c r="T320" i="4" s="1"/>
  <c r="J320" i="20"/>
  <c r="U320" i="4" s="1"/>
  <c r="V320" i="4" s="1"/>
  <c r="H320" i="20"/>
  <c r="I320" i="4" s="1"/>
  <c r="J320" i="4" s="1"/>
  <c r="I320" i="20"/>
  <c r="O320" i="4" s="1"/>
  <c r="P320" i="4" s="1"/>
  <c r="B320" i="20"/>
  <c r="E320" i="4" s="1"/>
  <c r="F320" i="4" s="1"/>
  <c r="I324" i="20"/>
  <c r="O324" i="4" s="1"/>
  <c r="P324" i="4" s="1"/>
  <c r="G324" i="20"/>
  <c r="S324" i="4" s="1"/>
  <c r="T324" i="4" s="1"/>
  <c r="B324" i="20"/>
  <c r="E324" i="4" s="1"/>
  <c r="F324" i="4" s="1"/>
  <c r="D324" i="20"/>
  <c r="Q324" i="4" s="1"/>
  <c r="R324" i="4" s="1"/>
  <c r="G324" i="4"/>
  <c r="H324" i="4" s="1"/>
  <c r="H324" i="20"/>
  <c r="I324" i="4" s="1"/>
  <c r="J324" i="4" s="1"/>
  <c r="F324" i="20"/>
  <c r="M324" i="4" s="1"/>
  <c r="N324" i="4" s="1"/>
  <c r="C324" i="20"/>
  <c r="K324" i="4" s="1"/>
  <c r="L324" i="4" s="1"/>
  <c r="J324" i="20"/>
  <c r="U324" i="4" s="1"/>
  <c r="V324" i="4" s="1"/>
  <c r="D332" i="20"/>
  <c r="Q332" i="4" s="1"/>
  <c r="R332" i="4" s="1"/>
  <c r="C332" i="20"/>
  <c r="K332" i="4" s="1"/>
  <c r="L332" i="4" s="1"/>
  <c r="G332" i="4"/>
  <c r="H332" i="4" s="1"/>
  <c r="G332" i="20"/>
  <c r="S332" i="4" s="1"/>
  <c r="T332" i="4" s="1"/>
  <c r="J332" i="20"/>
  <c r="U332" i="4" s="1"/>
  <c r="V332" i="4" s="1"/>
  <c r="H332" i="20"/>
  <c r="I332" i="4" s="1"/>
  <c r="J332" i="4" s="1"/>
  <c r="I332" i="20"/>
  <c r="O332" i="4" s="1"/>
  <c r="P332" i="4" s="1"/>
  <c r="B332" i="20"/>
  <c r="E332" i="4" s="1"/>
  <c r="F332" i="4" s="1"/>
  <c r="F332" i="20"/>
  <c r="M332" i="4" s="1"/>
  <c r="N332" i="4" s="1"/>
  <c r="I340" i="20"/>
  <c r="O340" i="4" s="1"/>
  <c r="P340" i="4" s="1"/>
  <c r="G340" i="20"/>
  <c r="S340" i="4" s="1"/>
  <c r="T340" i="4" s="1"/>
  <c r="H340" i="20"/>
  <c r="I340" i="4" s="1"/>
  <c r="J340" i="4" s="1"/>
  <c r="B340" i="20"/>
  <c r="E340" i="4" s="1"/>
  <c r="F340" i="4" s="1"/>
  <c r="F340" i="20"/>
  <c r="M340" i="4" s="1"/>
  <c r="N340" i="4" s="1"/>
  <c r="C340" i="20"/>
  <c r="K340" i="4" s="1"/>
  <c r="L340" i="4" s="1"/>
  <c r="D340" i="20"/>
  <c r="Q340" i="4" s="1"/>
  <c r="R340" i="4" s="1"/>
  <c r="G340" i="4"/>
  <c r="H340" i="4" s="1"/>
  <c r="J340" i="20"/>
  <c r="U340" i="4" s="1"/>
  <c r="V340" i="4" s="1"/>
  <c r="H344" i="20"/>
  <c r="I344" i="4" s="1"/>
  <c r="J344" i="4" s="1"/>
  <c r="G344" i="4"/>
  <c r="H344" i="4" s="1"/>
  <c r="C344" i="20"/>
  <c r="K344" i="4" s="1"/>
  <c r="L344" i="4" s="1"/>
  <c r="G344" i="20"/>
  <c r="S344" i="4" s="1"/>
  <c r="T344" i="4" s="1"/>
  <c r="D344" i="20"/>
  <c r="Q344" i="4" s="1"/>
  <c r="R344" i="4" s="1"/>
  <c r="I344" i="20"/>
  <c r="O344" i="4" s="1"/>
  <c r="P344" i="4" s="1"/>
  <c r="B344" i="20"/>
  <c r="E344" i="4" s="1"/>
  <c r="F344" i="4" s="1"/>
  <c r="J344" i="20"/>
  <c r="U344" i="4" s="1"/>
  <c r="V344" i="4" s="1"/>
  <c r="F344" i="20"/>
  <c r="M344" i="4" s="1"/>
  <c r="N344" i="4" s="1"/>
  <c r="F352" i="20"/>
  <c r="M352" i="4" s="1"/>
  <c r="N352" i="4" s="1"/>
  <c r="H352" i="20"/>
  <c r="I352" i="4" s="1"/>
  <c r="J352" i="4" s="1"/>
  <c r="I352" i="20"/>
  <c r="O352" i="4" s="1"/>
  <c r="P352" i="4" s="1"/>
  <c r="C352" i="20"/>
  <c r="K352" i="4" s="1"/>
  <c r="L352" i="4" s="1"/>
  <c r="J352" i="20"/>
  <c r="U352" i="4" s="1"/>
  <c r="V352" i="4" s="1"/>
  <c r="D352" i="20"/>
  <c r="Q352" i="4" s="1"/>
  <c r="R352" i="4" s="1"/>
  <c r="G352" i="4"/>
  <c r="H352" i="4" s="1"/>
  <c r="G352" i="20"/>
  <c r="S352" i="4" s="1"/>
  <c r="T352" i="4" s="1"/>
  <c r="B352" i="20"/>
  <c r="E352" i="4" s="1"/>
  <c r="F352" i="4" s="1"/>
  <c r="H360" i="20"/>
  <c r="I360" i="4" s="1"/>
  <c r="J360" i="4" s="1"/>
  <c r="G360" i="4"/>
  <c r="H360" i="4" s="1"/>
  <c r="C360" i="20"/>
  <c r="K360" i="4" s="1"/>
  <c r="L360" i="4" s="1"/>
  <c r="G360" i="20"/>
  <c r="S360" i="4" s="1"/>
  <c r="T360" i="4" s="1"/>
  <c r="D360" i="20"/>
  <c r="Q360" i="4" s="1"/>
  <c r="R360" i="4" s="1"/>
  <c r="I360" i="20"/>
  <c r="O360" i="4" s="1"/>
  <c r="P360" i="4" s="1"/>
  <c r="B360" i="20"/>
  <c r="E360" i="4" s="1"/>
  <c r="F360" i="4" s="1"/>
  <c r="F360" i="20"/>
  <c r="M360" i="4" s="1"/>
  <c r="N360" i="4" s="1"/>
  <c r="J360" i="20"/>
  <c r="U360" i="4" s="1"/>
  <c r="V360" i="4" s="1"/>
  <c r="F368" i="20"/>
  <c r="M368" i="4" s="1"/>
  <c r="N368" i="4" s="1"/>
  <c r="J368" i="20"/>
  <c r="U368" i="4" s="1"/>
  <c r="V368" i="4" s="1"/>
  <c r="C368" i="20"/>
  <c r="K368" i="4" s="1"/>
  <c r="L368" i="4" s="1"/>
  <c r="D368" i="20"/>
  <c r="Q368" i="4" s="1"/>
  <c r="R368" i="4" s="1"/>
  <c r="G368" i="4"/>
  <c r="H368" i="4" s="1"/>
  <c r="G368" i="20"/>
  <c r="S368" i="4" s="1"/>
  <c r="T368" i="4" s="1"/>
  <c r="H368" i="20"/>
  <c r="I368" i="4" s="1"/>
  <c r="J368" i="4" s="1"/>
  <c r="I368" i="20"/>
  <c r="O368" i="4" s="1"/>
  <c r="P368" i="4" s="1"/>
  <c r="B368" i="20"/>
  <c r="E368" i="4" s="1"/>
  <c r="F368" i="4" s="1"/>
  <c r="I372" i="20"/>
  <c r="O372" i="4" s="1"/>
  <c r="P372" i="4" s="1"/>
  <c r="G372" i="20"/>
  <c r="S372" i="4" s="1"/>
  <c r="T372" i="4" s="1"/>
  <c r="C372" i="20"/>
  <c r="K372" i="4" s="1"/>
  <c r="L372" i="4" s="1"/>
  <c r="D372" i="20"/>
  <c r="Q372" i="4" s="1"/>
  <c r="R372" i="4" s="1"/>
  <c r="G372" i="4"/>
  <c r="H372" i="4" s="1"/>
  <c r="H372" i="20"/>
  <c r="I372" i="4" s="1"/>
  <c r="J372" i="4" s="1"/>
  <c r="B372" i="20"/>
  <c r="E372" i="4" s="1"/>
  <c r="F372" i="4" s="1"/>
  <c r="F372" i="20"/>
  <c r="M372" i="4" s="1"/>
  <c r="N372" i="4" s="1"/>
  <c r="J372" i="20"/>
  <c r="U372" i="4" s="1"/>
  <c r="V372" i="4" s="1"/>
  <c r="D380" i="20"/>
  <c r="Q380" i="4" s="1"/>
  <c r="R380" i="4" s="1"/>
  <c r="J380" i="20"/>
  <c r="U380" i="4" s="1"/>
  <c r="V380" i="4" s="1"/>
  <c r="C380" i="20"/>
  <c r="K380" i="4" s="1"/>
  <c r="L380" i="4" s="1"/>
  <c r="G380" i="4"/>
  <c r="H380" i="4" s="1"/>
  <c r="G380" i="20"/>
  <c r="S380" i="4" s="1"/>
  <c r="T380" i="4" s="1"/>
  <c r="H380" i="20"/>
  <c r="I380" i="4" s="1"/>
  <c r="J380" i="4" s="1"/>
  <c r="I380" i="20"/>
  <c r="O380" i="4" s="1"/>
  <c r="P380" i="4" s="1"/>
  <c r="F380" i="20"/>
  <c r="M380" i="4" s="1"/>
  <c r="N380" i="4" s="1"/>
  <c r="B380" i="20"/>
  <c r="E380" i="4" s="1"/>
  <c r="F380" i="4" s="1"/>
  <c r="G388" i="20"/>
  <c r="S388" i="4" s="1"/>
  <c r="T388" i="4" s="1"/>
  <c r="D388" i="20"/>
  <c r="Q388" i="4" s="1"/>
  <c r="R388" i="4" s="1"/>
  <c r="H388" i="20"/>
  <c r="I388" i="4" s="1"/>
  <c r="J388" i="4" s="1"/>
  <c r="C388" i="20"/>
  <c r="K388" i="4" s="1"/>
  <c r="L388" i="4" s="1"/>
  <c r="F388" i="20"/>
  <c r="M388" i="4" s="1"/>
  <c r="N388" i="4" s="1"/>
  <c r="J388" i="20"/>
  <c r="U388" i="4" s="1"/>
  <c r="V388" i="4" s="1"/>
  <c r="I388" i="20"/>
  <c r="O388" i="4" s="1"/>
  <c r="P388" i="4" s="1"/>
  <c r="B388" i="20"/>
  <c r="E388" i="4" s="1"/>
  <c r="F388" i="4" s="1"/>
  <c r="W388" i="4" s="1"/>
  <c r="G388" i="4"/>
  <c r="H388" i="4" s="1"/>
  <c r="G396" i="20"/>
  <c r="S396" i="4" s="1"/>
  <c r="T396" i="4" s="1"/>
  <c r="C396" i="20"/>
  <c r="K396" i="4" s="1"/>
  <c r="L396" i="4" s="1"/>
  <c r="H396" i="20"/>
  <c r="I396" i="4" s="1"/>
  <c r="J396" i="4" s="1"/>
  <c r="B396" i="20"/>
  <c r="E396" i="4" s="1"/>
  <c r="F396" i="4" s="1"/>
  <c r="I396" i="20"/>
  <c r="O396" i="4" s="1"/>
  <c r="P396" i="4" s="1"/>
  <c r="F396" i="20"/>
  <c r="M396" i="4" s="1"/>
  <c r="N396" i="4" s="1"/>
  <c r="J396" i="20"/>
  <c r="U396" i="4" s="1"/>
  <c r="V396" i="4" s="1"/>
  <c r="G396" i="4"/>
  <c r="H396" i="4" s="1"/>
  <c r="D396" i="20"/>
  <c r="Q396" i="4" s="1"/>
  <c r="R396" i="4" s="1"/>
  <c r="D404" i="20"/>
  <c r="Q404" i="4" s="1"/>
  <c r="R404" i="4" s="1"/>
  <c r="H404" i="20"/>
  <c r="I404" i="4" s="1"/>
  <c r="J404" i="4" s="1"/>
  <c r="C404" i="20"/>
  <c r="K404" i="4" s="1"/>
  <c r="L404" i="4" s="1"/>
  <c r="F404" i="20"/>
  <c r="M404" i="4" s="1"/>
  <c r="N404" i="4" s="1"/>
  <c r="G404" i="4"/>
  <c r="H404" i="4" s="1"/>
  <c r="J404" i="20"/>
  <c r="U404" i="4" s="1"/>
  <c r="V404" i="4" s="1"/>
  <c r="G404" i="20"/>
  <c r="S404" i="4" s="1"/>
  <c r="T404" i="4" s="1"/>
  <c r="B404" i="20"/>
  <c r="E404" i="4" s="1"/>
  <c r="F404" i="4" s="1"/>
  <c r="I404" i="20"/>
  <c r="O404" i="4" s="1"/>
  <c r="P404" i="4" s="1"/>
  <c r="D420" i="20"/>
  <c r="Q420" i="4" s="1"/>
  <c r="R420" i="4" s="1"/>
  <c r="C420" i="20"/>
  <c r="K420" i="4" s="1"/>
  <c r="L420" i="4" s="1"/>
  <c r="H420" i="20"/>
  <c r="I420" i="4" s="1"/>
  <c r="J420" i="4" s="1"/>
  <c r="G420" i="20"/>
  <c r="S420" i="4" s="1"/>
  <c r="T420" i="4" s="1"/>
  <c r="F420" i="20"/>
  <c r="M420" i="4" s="1"/>
  <c r="N420" i="4" s="1"/>
  <c r="J420" i="20"/>
  <c r="U420" i="4" s="1"/>
  <c r="V420" i="4" s="1"/>
  <c r="G420" i="4"/>
  <c r="H420" i="4" s="1"/>
  <c r="B420" i="20"/>
  <c r="E420" i="4" s="1"/>
  <c r="F420" i="4" s="1"/>
  <c r="I420" i="20"/>
  <c r="O420" i="4" s="1"/>
  <c r="P420" i="4" s="1"/>
  <c r="G540" i="20"/>
  <c r="S540" i="4" s="1"/>
  <c r="T540" i="4" s="1"/>
  <c r="F540" i="20"/>
  <c r="M540" i="4" s="1"/>
  <c r="N540" i="4" s="1"/>
  <c r="I540" i="20"/>
  <c r="O540" i="4" s="1"/>
  <c r="P540" i="4" s="1"/>
  <c r="J540" i="20"/>
  <c r="U540" i="4" s="1"/>
  <c r="V540" i="4" s="1"/>
  <c r="G540" i="4"/>
  <c r="H540" i="4" s="1"/>
  <c r="D540" i="20"/>
  <c r="Q540" i="4" s="1"/>
  <c r="R540" i="4" s="1"/>
  <c r="C540" i="20"/>
  <c r="K540" i="4" s="1"/>
  <c r="L540" i="4" s="1"/>
  <c r="H540" i="20"/>
  <c r="I540" i="4" s="1"/>
  <c r="J540" i="4" s="1"/>
  <c r="B540" i="20"/>
  <c r="E540" i="4" s="1"/>
  <c r="F540" i="4" s="1"/>
  <c r="C544" i="20"/>
  <c r="K544" i="4" s="1"/>
  <c r="L544" i="4" s="1"/>
  <c r="H544" i="20"/>
  <c r="I544" i="4" s="1"/>
  <c r="J544" i="4" s="1"/>
  <c r="G544" i="20"/>
  <c r="S544" i="4" s="1"/>
  <c r="T544" i="4" s="1"/>
  <c r="B544" i="20"/>
  <c r="E544" i="4" s="1"/>
  <c r="F544" i="4" s="1"/>
  <c r="D544" i="20"/>
  <c r="Q544" i="4" s="1"/>
  <c r="R544" i="4" s="1"/>
  <c r="F544" i="20"/>
  <c r="M544" i="4" s="1"/>
  <c r="N544" i="4" s="1"/>
  <c r="J544" i="20"/>
  <c r="U544" i="4" s="1"/>
  <c r="V544" i="4" s="1"/>
  <c r="G544" i="4"/>
  <c r="H544" i="4" s="1"/>
  <c r="I544" i="20"/>
  <c r="O544" i="4" s="1"/>
  <c r="P544" i="4" s="1"/>
  <c r="C552" i="20"/>
  <c r="K552" i="4" s="1"/>
  <c r="L552" i="4" s="1"/>
  <c r="J552" i="20"/>
  <c r="U552" i="4" s="1"/>
  <c r="V552" i="4" s="1"/>
  <c r="I552" i="20"/>
  <c r="O552" i="4" s="1"/>
  <c r="P552" i="4" s="1"/>
  <c r="G552" i="20"/>
  <c r="S552" i="4" s="1"/>
  <c r="T552" i="4" s="1"/>
  <c r="D552" i="20"/>
  <c r="Q552" i="4" s="1"/>
  <c r="R552" i="4" s="1"/>
  <c r="B552" i="20"/>
  <c r="E552" i="4" s="1"/>
  <c r="F552" i="4" s="1"/>
  <c r="H552" i="20"/>
  <c r="I552" i="4" s="1"/>
  <c r="J552" i="4" s="1"/>
  <c r="G552" i="4"/>
  <c r="H552" i="4" s="1"/>
  <c r="F552" i="20"/>
  <c r="M552" i="4" s="1"/>
  <c r="N552" i="4" s="1"/>
  <c r="C560" i="20"/>
  <c r="K560" i="4" s="1"/>
  <c r="L560" i="4" s="1"/>
  <c r="H560" i="20"/>
  <c r="I560" i="4" s="1"/>
  <c r="J560" i="4" s="1"/>
  <c r="D560" i="20"/>
  <c r="Q560" i="4" s="1"/>
  <c r="R560" i="4" s="1"/>
  <c r="B560" i="20"/>
  <c r="E560" i="4" s="1"/>
  <c r="F560" i="4" s="1"/>
  <c r="I560" i="20"/>
  <c r="O560" i="4" s="1"/>
  <c r="P560" i="4" s="1"/>
  <c r="F560" i="20"/>
  <c r="M560" i="4" s="1"/>
  <c r="N560" i="4" s="1"/>
  <c r="G560" i="20"/>
  <c r="S560" i="4" s="1"/>
  <c r="T560" i="4" s="1"/>
  <c r="J560" i="20"/>
  <c r="U560" i="4" s="1"/>
  <c r="V560" i="4" s="1"/>
  <c r="G560" i="4"/>
  <c r="H560" i="4" s="1"/>
  <c r="C568" i="20"/>
  <c r="K568" i="4" s="1"/>
  <c r="L568" i="4" s="1"/>
  <c r="J568" i="20"/>
  <c r="U568" i="4" s="1"/>
  <c r="V568" i="4" s="1"/>
  <c r="G568" i="4"/>
  <c r="H568" i="4" s="1"/>
  <c r="D568" i="20"/>
  <c r="Q568" i="4" s="1"/>
  <c r="R568" i="4" s="1"/>
  <c r="I568" i="20"/>
  <c r="O568" i="4" s="1"/>
  <c r="P568" i="4" s="1"/>
  <c r="H568" i="20"/>
  <c r="I568" i="4" s="1"/>
  <c r="J568" i="4" s="1"/>
  <c r="B568" i="20"/>
  <c r="E568" i="4" s="1"/>
  <c r="F568" i="4" s="1"/>
  <c r="G568" i="20"/>
  <c r="S568" i="4" s="1"/>
  <c r="T568" i="4" s="1"/>
  <c r="F568" i="20"/>
  <c r="M568" i="4" s="1"/>
  <c r="N568" i="4" s="1"/>
  <c r="C576" i="20"/>
  <c r="K576" i="4" s="1"/>
  <c r="L576" i="4" s="1"/>
  <c r="H576" i="20"/>
  <c r="I576" i="4" s="1"/>
  <c r="J576" i="4" s="1"/>
  <c r="G576" i="20"/>
  <c r="S576" i="4" s="1"/>
  <c r="T576" i="4" s="1"/>
  <c r="B576" i="20"/>
  <c r="E576" i="4" s="1"/>
  <c r="F576" i="4" s="1"/>
  <c r="G576" i="4"/>
  <c r="H576" i="4" s="1"/>
  <c r="F576" i="20"/>
  <c r="M576" i="4" s="1"/>
  <c r="N576" i="4" s="1"/>
  <c r="I576" i="20"/>
  <c r="O576" i="4" s="1"/>
  <c r="P576" i="4" s="1"/>
  <c r="J576" i="20"/>
  <c r="U576" i="4" s="1"/>
  <c r="V576" i="4" s="1"/>
  <c r="D576" i="20"/>
  <c r="Q576" i="4" s="1"/>
  <c r="R576" i="4" s="1"/>
  <c r="C584" i="20"/>
  <c r="K584" i="4" s="1"/>
  <c r="L584" i="4" s="1"/>
  <c r="D584" i="20"/>
  <c r="Q584" i="4" s="1"/>
  <c r="R584" i="4" s="1"/>
  <c r="J584" i="20"/>
  <c r="U584" i="4" s="1"/>
  <c r="V584" i="4" s="1"/>
  <c r="G584" i="20"/>
  <c r="S584" i="4" s="1"/>
  <c r="T584" i="4" s="1"/>
  <c r="H584" i="20"/>
  <c r="I584" i="4" s="1"/>
  <c r="J584" i="4" s="1"/>
  <c r="G584" i="4"/>
  <c r="H584" i="4" s="1"/>
  <c r="B584" i="20"/>
  <c r="E584" i="4" s="1"/>
  <c r="F584" i="4" s="1"/>
  <c r="I584" i="20"/>
  <c r="O584" i="4" s="1"/>
  <c r="P584" i="4" s="1"/>
  <c r="F584" i="20"/>
  <c r="M584" i="4" s="1"/>
  <c r="N584" i="4" s="1"/>
  <c r="G588" i="20"/>
  <c r="S588" i="4" s="1"/>
  <c r="T588" i="4" s="1"/>
  <c r="H588" i="20"/>
  <c r="I588" i="4" s="1"/>
  <c r="J588" i="4" s="1"/>
  <c r="F588" i="20"/>
  <c r="M588" i="4" s="1"/>
  <c r="N588" i="4" s="1"/>
  <c r="G588" i="4"/>
  <c r="H588" i="4" s="1"/>
  <c r="C588" i="20"/>
  <c r="K588" i="4" s="1"/>
  <c r="L588" i="4" s="1"/>
  <c r="J588" i="20"/>
  <c r="U588" i="4" s="1"/>
  <c r="V588" i="4" s="1"/>
  <c r="D588" i="20"/>
  <c r="Q588" i="4" s="1"/>
  <c r="R588" i="4" s="1"/>
  <c r="I588" i="20"/>
  <c r="O588" i="4" s="1"/>
  <c r="P588" i="4" s="1"/>
  <c r="B588" i="20"/>
  <c r="E588" i="4" s="1"/>
  <c r="F588" i="4" s="1"/>
  <c r="D596" i="20"/>
  <c r="Q596" i="4" s="1"/>
  <c r="R596" i="4" s="1"/>
  <c r="G596" i="20"/>
  <c r="S596" i="4" s="1"/>
  <c r="T596" i="4" s="1"/>
  <c r="G596" i="4"/>
  <c r="H596" i="4" s="1"/>
  <c r="I596" i="20"/>
  <c r="O596" i="4" s="1"/>
  <c r="P596" i="4" s="1"/>
  <c r="H596" i="20"/>
  <c r="I596" i="4" s="1"/>
  <c r="J596" i="4" s="1"/>
  <c r="B596" i="20"/>
  <c r="E596" i="4" s="1"/>
  <c r="F596" i="4" s="1"/>
  <c r="C596" i="20"/>
  <c r="K596" i="4" s="1"/>
  <c r="L596" i="4" s="1"/>
  <c r="F596" i="20"/>
  <c r="M596" i="4" s="1"/>
  <c r="N596" i="4" s="1"/>
  <c r="J596" i="20"/>
  <c r="U596" i="4" s="1"/>
  <c r="V596" i="4" s="1"/>
  <c r="G604" i="20"/>
  <c r="S604" i="4" s="1"/>
  <c r="T604" i="4" s="1"/>
  <c r="F604" i="20"/>
  <c r="M604" i="4" s="1"/>
  <c r="N604" i="4" s="1"/>
  <c r="I604" i="20"/>
  <c r="O604" i="4" s="1"/>
  <c r="P604" i="4" s="1"/>
  <c r="J604" i="20"/>
  <c r="U604" i="4" s="1"/>
  <c r="V604" i="4" s="1"/>
  <c r="G604" i="4"/>
  <c r="H604" i="4" s="1"/>
  <c r="D604" i="20"/>
  <c r="Q604" i="4" s="1"/>
  <c r="R604" i="4" s="1"/>
  <c r="B604" i="20"/>
  <c r="E604" i="4" s="1"/>
  <c r="F604" i="4" s="1"/>
  <c r="C604" i="20"/>
  <c r="K604" i="4" s="1"/>
  <c r="L604" i="4" s="1"/>
  <c r="H604" i="20"/>
  <c r="I604" i="4" s="1"/>
  <c r="J604" i="4" s="1"/>
  <c r="I612" i="20"/>
  <c r="O612" i="4" s="1"/>
  <c r="P612" i="4" s="1"/>
  <c r="F612" i="20"/>
  <c r="M612" i="4" s="1"/>
  <c r="N612" i="4" s="1"/>
  <c r="D612" i="20"/>
  <c r="Q612" i="4" s="1"/>
  <c r="R612" i="4" s="1"/>
  <c r="C612" i="20"/>
  <c r="K612" i="4" s="1"/>
  <c r="L612" i="4" s="1"/>
  <c r="J612" i="20"/>
  <c r="U612" i="4" s="1"/>
  <c r="V612" i="4" s="1"/>
  <c r="H612" i="20"/>
  <c r="I612" i="4" s="1"/>
  <c r="J612" i="4" s="1"/>
  <c r="G612" i="20"/>
  <c r="S612" i="4" s="1"/>
  <c r="T612" i="4" s="1"/>
  <c r="G612" i="4"/>
  <c r="H612" i="4" s="1"/>
  <c r="B612" i="20"/>
  <c r="E612" i="4" s="1"/>
  <c r="F612" i="4" s="1"/>
  <c r="C620" i="20"/>
  <c r="K620" i="4" s="1"/>
  <c r="L620" i="4" s="1"/>
  <c r="D620" i="20"/>
  <c r="Q620" i="4" s="1"/>
  <c r="R620" i="4" s="1"/>
  <c r="G620" i="4"/>
  <c r="H620" i="4" s="1"/>
  <c r="B620" i="20"/>
  <c r="E620" i="4" s="1"/>
  <c r="F620" i="4" s="1"/>
  <c r="I620" i="20"/>
  <c r="O620" i="4" s="1"/>
  <c r="P620" i="4" s="1"/>
  <c r="F620" i="20"/>
  <c r="M620" i="4" s="1"/>
  <c r="N620" i="4" s="1"/>
  <c r="H620" i="20"/>
  <c r="I620" i="4" s="1"/>
  <c r="J620" i="4" s="1"/>
  <c r="J620" i="20"/>
  <c r="U620" i="4" s="1"/>
  <c r="V620" i="4" s="1"/>
  <c r="G620" i="20"/>
  <c r="S620" i="4" s="1"/>
  <c r="T620" i="4" s="1"/>
  <c r="J624" i="20"/>
  <c r="U624" i="4" s="1"/>
  <c r="V624" i="4" s="1"/>
  <c r="H624" i="20"/>
  <c r="I624" i="4" s="1"/>
  <c r="J624" i="4" s="1"/>
  <c r="B624" i="20"/>
  <c r="E624" i="4" s="1"/>
  <c r="F624" i="4" s="1"/>
  <c r="W624" i="4" s="1"/>
  <c r="C624" i="20"/>
  <c r="K624" i="4" s="1"/>
  <c r="L624" i="4" s="1"/>
  <c r="G624" i="4"/>
  <c r="H624" i="4" s="1"/>
  <c r="G624" i="20"/>
  <c r="S624" i="4" s="1"/>
  <c r="T624" i="4" s="1"/>
  <c r="I624" i="20"/>
  <c r="O624" i="4" s="1"/>
  <c r="P624" i="4" s="1"/>
  <c r="F624" i="20"/>
  <c r="M624" i="4" s="1"/>
  <c r="N624" i="4" s="1"/>
  <c r="D624" i="20"/>
  <c r="Q624" i="4" s="1"/>
  <c r="R624" i="4" s="1"/>
  <c r="G632" i="4"/>
  <c r="H632" i="4" s="1"/>
  <c r="B632" i="20"/>
  <c r="E632" i="4" s="1"/>
  <c r="F632" i="4" s="1"/>
  <c r="W632" i="4" s="1"/>
  <c r="C632" i="20"/>
  <c r="K632" i="4" s="1"/>
  <c r="L632" i="4" s="1"/>
  <c r="H632" i="20"/>
  <c r="I632" i="4" s="1"/>
  <c r="J632" i="4" s="1"/>
  <c r="I632" i="20"/>
  <c r="O632" i="4" s="1"/>
  <c r="P632" i="4" s="1"/>
  <c r="F632" i="20"/>
  <c r="M632" i="4" s="1"/>
  <c r="N632" i="4" s="1"/>
  <c r="D632" i="20"/>
  <c r="Q632" i="4" s="1"/>
  <c r="R632" i="4" s="1"/>
  <c r="J632" i="20"/>
  <c r="U632" i="4" s="1"/>
  <c r="V632" i="4" s="1"/>
  <c r="G632" i="20"/>
  <c r="S632" i="4" s="1"/>
  <c r="T632" i="4" s="1"/>
  <c r="J640" i="20"/>
  <c r="U640" i="4" s="1"/>
  <c r="V640" i="4" s="1"/>
  <c r="H640" i="20"/>
  <c r="I640" i="4" s="1"/>
  <c r="J640" i="4" s="1"/>
  <c r="G640" i="20"/>
  <c r="S640" i="4" s="1"/>
  <c r="T640" i="4" s="1"/>
  <c r="B640" i="20"/>
  <c r="E640" i="4" s="1"/>
  <c r="F640" i="4" s="1"/>
  <c r="G640" i="4"/>
  <c r="H640" i="4" s="1"/>
  <c r="D640" i="20"/>
  <c r="Q640" i="4" s="1"/>
  <c r="R640" i="4" s="1"/>
  <c r="C640" i="20"/>
  <c r="K640" i="4" s="1"/>
  <c r="L640" i="4" s="1"/>
  <c r="I640" i="20"/>
  <c r="O640" i="4" s="1"/>
  <c r="P640" i="4" s="1"/>
  <c r="F640" i="20"/>
  <c r="M640" i="4" s="1"/>
  <c r="N640" i="4" s="1"/>
  <c r="G648" i="4"/>
  <c r="H648" i="4" s="1"/>
  <c r="B648" i="20"/>
  <c r="E648" i="4" s="1"/>
  <c r="F648" i="4" s="1"/>
  <c r="G648" i="20"/>
  <c r="S648" i="4" s="1"/>
  <c r="T648" i="4" s="1"/>
  <c r="J648" i="20"/>
  <c r="U648" i="4" s="1"/>
  <c r="V648" i="4" s="1"/>
  <c r="I648" i="20"/>
  <c r="O648" i="4" s="1"/>
  <c r="P648" i="4" s="1"/>
  <c r="F648" i="20"/>
  <c r="M648" i="4" s="1"/>
  <c r="N648" i="4" s="1"/>
  <c r="D648" i="20"/>
  <c r="Q648" i="4" s="1"/>
  <c r="R648" i="4" s="1"/>
  <c r="C648" i="20"/>
  <c r="K648" i="4" s="1"/>
  <c r="L648" i="4" s="1"/>
  <c r="H648" i="20"/>
  <c r="I648" i="4" s="1"/>
  <c r="J648" i="4" s="1"/>
  <c r="F652" i="20"/>
  <c r="M652" i="4" s="1"/>
  <c r="N652" i="4" s="1"/>
  <c r="G652" i="4"/>
  <c r="H652" i="4" s="1"/>
  <c r="B652" i="20"/>
  <c r="E652" i="4" s="1"/>
  <c r="F652" i="4" s="1"/>
  <c r="G652" i="20"/>
  <c r="S652" i="4" s="1"/>
  <c r="T652" i="4" s="1"/>
  <c r="I652" i="20"/>
  <c r="O652" i="4" s="1"/>
  <c r="P652" i="4" s="1"/>
  <c r="D652" i="20"/>
  <c r="Q652" i="4" s="1"/>
  <c r="R652" i="4" s="1"/>
  <c r="J652" i="20"/>
  <c r="U652" i="4" s="1"/>
  <c r="V652" i="4" s="1"/>
  <c r="C652" i="20"/>
  <c r="K652" i="4" s="1"/>
  <c r="L652" i="4" s="1"/>
  <c r="H652" i="20"/>
  <c r="I652" i="4" s="1"/>
  <c r="J652" i="4" s="1"/>
  <c r="G664" i="4"/>
  <c r="H664" i="4" s="1"/>
  <c r="B664" i="20"/>
  <c r="E664" i="4" s="1"/>
  <c r="F664" i="4" s="1"/>
  <c r="W664" i="4" s="1"/>
  <c r="I664" i="20"/>
  <c r="O664" i="4" s="1"/>
  <c r="P664" i="4" s="1"/>
  <c r="F664" i="20"/>
  <c r="M664" i="4" s="1"/>
  <c r="N664" i="4" s="1"/>
  <c r="D664" i="20"/>
  <c r="Q664" i="4" s="1"/>
  <c r="R664" i="4" s="1"/>
  <c r="G664" i="20"/>
  <c r="S664" i="4" s="1"/>
  <c r="T664" i="4" s="1"/>
  <c r="J664" i="20"/>
  <c r="U664" i="4" s="1"/>
  <c r="V664" i="4" s="1"/>
  <c r="C664" i="20"/>
  <c r="K664" i="4" s="1"/>
  <c r="L664" i="4" s="1"/>
  <c r="H664" i="20"/>
  <c r="I664" i="4" s="1"/>
  <c r="J664" i="4" s="1"/>
  <c r="J672" i="20"/>
  <c r="U672" i="4" s="1"/>
  <c r="V672" i="4" s="1"/>
  <c r="H672" i="20"/>
  <c r="I672" i="4" s="1"/>
  <c r="J672" i="4" s="1"/>
  <c r="C672" i="20"/>
  <c r="K672" i="4" s="1"/>
  <c r="L672" i="4" s="1"/>
  <c r="B672" i="20"/>
  <c r="E672" i="4" s="1"/>
  <c r="F672" i="4" s="1"/>
  <c r="G672" i="4"/>
  <c r="H672" i="4" s="1"/>
  <c r="I672" i="20"/>
  <c r="O672" i="4" s="1"/>
  <c r="P672" i="4" s="1"/>
  <c r="F672" i="20"/>
  <c r="M672" i="4" s="1"/>
  <c r="N672" i="4" s="1"/>
  <c r="D672" i="20"/>
  <c r="Q672" i="4" s="1"/>
  <c r="R672" i="4" s="1"/>
  <c r="G672" i="20"/>
  <c r="S672" i="4" s="1"/>
  <c r="T672" i="4" s="1"/>
  <c r="C680" i="20"/>
  <c r="K680" i="4" s="1"/>
  <c r="L680" i="4" s="1"/>
  <c r="H680" i="20"/>
  <c r="I680" i="4" s="1"/>
  <c r="J680" i="4" s="1"/>
  <c r="F680" i="20"/>
  <c r="M680" i="4" s="1"/>
  <c r="N680" i="4" s="1"/>
  <c r="G680" i="20"/>
  <c r="S680" i="4" s="1"/>
  <c r="T680" i="4" s="1"/>
  <c r="J680" i="20"/>
  <c r="U680" i="4" s="1"/>
  <c r="V680" i="4" s="1"/>
  <c r="D680" i="20"/>
  <c r="Q680" i="4" s="1"/>
  <c r="R680" i="4" s="1"/>
  <c r="I680" i="20"/>
  <c r="O680" i="4" s="1"/>
  <c r="P680" i="4" s="1"/>
  <c r="B680" i="20"/>
  <c r="E680" i="4" s="1"/>
  <c r="F680" i="4" s="1"/>
  <c r="G680" i="4"/>
  <c r="H680" i="4" s="1"/>
  <c r="G688" i="4"/>
  <c r="H688" i="4" s="1"/>
  <c r="D688" i="20"/>
  <c r="Q688" i="4" s="1"/>
  <c r="R688" i="4" s="1"/>
  <c r="I688" i="20"/>
  <c r="O688" i="4" s="1"/>
  <c r="P688" i="4" s="1"/>
  <c r="B688" i="20"/>
  <c r="E688" i="4" s="1"/>
  <c r="F688" i="4" s="1"/>
  <c r="C688" i="20"/>
  <c r="K688" i="4" s="1"/>
  <c r="L688" i="4" s="1"/>
  <c r="G688" i="20"/>
  <c r="S688" i="4" s="1"/>
  <c r="T688" i="4" s="1"/>
  <c r="H688" i="20"/>
  <c r="I688" i="4" s="1"/>
  <c r="J688" i="4" s="1"/>
  <c r="F688" i="20"/>
  <c r="M688" i="4" s="1"/>
  <c r="N688" i="4" s="1"/>
  <c r="J688" i="20"/>
  <c r="U688" i="4" s="1"/>
  <c r="V688" i="4" s="1"/>
  <c r="G692" i="20"/>
  <c r="S692" i="4" s="1"/>
  <c r="T692" i="4" s="1"/>
  <c r="J692" i="20"/>
  <c r="U692" i="4" s="1"/>
  <c r="V692" i="4" s="1"/>
  <c r="G692" i="4"/>
  <c r="H692" i="4" s="1"/>
  <c r="D692" i="20"/>
  <c r="Q692" i="4" s="1"/>
  <c r="R692" i="4" s="1"/>
  <c r="I692" i="20"/>
  <c r="O692" i="4" s="1"/>
  <c r="P692" i="4" s="1"/>
  <c r="B692" i="20"/>
  <c r="E692" i="4" s="1"/>
  <c r="F692" i="4" s="1"/>
  <c r="W692" i="4" s="1"/>
  <c r="C692" i="20"/>
  <c r="K692" i="4" s="1"/>
  <c r="L692" i="4" s="1"/>
  <c r="H692" i="20"/>
  <c r="I692" i="4" s="1"/>
  <c r="J692" i="4" s="1"/>
  <c r="F692" i="20"/>
  <c r="M692" i="4" s="1"/>
  <c r="N692" i="4" s="1"/>
  <c r="D700" i="20"/>
  <c r="Q700" i="4" s="1"/>
  <c r="R700" i="4" s="1"/>
  <c r="I700" i="20"/>
  <c r="O700" i="4" s="1"/>
  <c r="P700" i="4" s="1"/>
  <c r="B700" i="20"/>
  <c r="E700" i="4" s="1"/>
  <c r="F700" i="4" s="1"/>
  <c r="G700" i="20"/>
  <c r="S700" i="4" s="1"/>
  <c r="T700" i="4" s="1"/>
  <c r="C700" i="20"/>
  <c r="K700" i="4" s="1"/>
  <c r="L700" i="4" s="1"/>
  <c r="H700" i="20"/>
  <c r="I700" i="4" s="1"/>
  <c r="J700" i="4" s="1"/>
  <c r="F700" i="20"/>
  <c r="M700" i="4" s="1"/>
  <c r="N700" i="4" s="1"/>
  <c r="J700" i="20"/>
  <c r="U700" i="4" s="1"/>
  <c r="V700" i="4" s="1"/>
  <c r="G700" i="4"/>
  <c r="H700" i="4" s="1"/>
  <c r="G708" i="20"/>
  <c r="S708" i="4" s="1"/>
  <c r="T708" i="4" s="1"/>
  <c r="J708" i="20"/>
  <c r="U708" i="4" s="1"/>
  <c r="V708" i="4" s="1"/>
  <c r="G708" i="4"/>
  <c r="H708" i="4" s="1"/>
  <c r="H708" i="20"/>
  <c r="I708" i="4" s="1"/>
  <c r="J708" i="4" s="1"/>
  <c r="F708" i="20"/>
  <c r="M708" i="4" s="1"/>
  <c r="N708" i="4" s="1"/>
  <c r="C708" i="20"/>
  <c r="K708" i="4" s="1"/>
  <c r="L708" i="4" s="1"/>
  <c r="D708" i="20"/>
  <c r="Q708" i="4" s="1"/>
  <c r="R708" i="4" s="1"/>
  <c r="B708" i="20"/>
  <c r="E708" i="4" s="1"/>
  <c r="F708" i="4" s="1"/>
  <c r="I708" i="20"/>
  <c r="O708" i="4" s="1"/>
  <c r="P708" i="4" s="1"/>
  <c r="D716" i="20"/>
  <c r="Q716" i="4" s="1"/>
  <c r="R716" i="4" s="1"/>
  <c r="I716" i="20"/>
  <c r="O716" i="4" s="1"/>
  <c r="P716" i="4" s="1"/>
  <c r="B716" i="20"/>
  <c r="E716" i="4" s="1"/>
  <c r="F716" i="4" s="1"/>
  <c r="C716" i="20"/>
  <c r="K716" i="4" s="1"/>
  <c r="L716" i="4" s="1"/>
  <c r="H716" i="20"/>
  <c r="I716" i="4" s="1"/>
  <c r="J716" i="4" s="1"/>
  <c r="F716" i="20"/>
  <c r="M716" i="4" s="1"/>
  <c r="N716" i="4" s="1"/>
  <c r="G716" i="4"/>
  <c r="H716" i="4" s="1"/>
  <c r="J716" i="20"/>
  <c r="U716" i="4" s="1"/>
  <c r="V716" i="4" s="1"/>
  <c r="G716" i="20"/>
  <c r="S716" i="4" s="1"/>
  <c r="T716" i="4" s="1"/>
  <c r="G724" i="20"/>
  <c r="S724" i="4" s="1"/>
  <c r="T724" i="4" s="1"/>
  <c r="J724" i="20"/>
  <c r="U724" i="4" s="1"/>
  <c r="V724" i="4" s="1"/>
  <c r="G724" i="4"/>
  <c r="H724" i="4" s="1"/>
  <c r="C724" i="20"/>
  <c r="K724" i="4" s="1"/>
  <c r="L724" i="4" s="1"/>
  <c r="D724" i="20"/>
  <c r="Q724" i="4" s="1"/>
  <c r="R724" i="4" s="1"/>
  <c r="I724" i="20"/>
  <c r="O724" i="4" s="1"/>
  <c r="P724" i="4" s="1"/>
  <c r="B724" i="20"/>
  <c r="E724" i="4" s="1"/>
  <c r="F724" i="4" s="1"/>
  <c r="H724" i="20"/>
  <c r="I724" i="4" s="1"/>
  <c r="J724" i="4" s="1"/>
  <c r="F724" i="20"/>
  <c r="M724" i="4" s="1"/>
  <c r="N724" i="4" s="1"/>
  <c r="D732" i="20"/>
  <c r="Q732" i="4" s="1"/>
  <c r="R732" i="4" s="1"/>
  <c r="I732" i="20"/>
  <c r="O732" i="4" s="1"/>
  <c r="P732" i="4" s="1"/>
  <c r="B732" i="20"/>
  <c r="E732" i="4" s="1"/>
  <c r="F732" i="4" s="1"/>
  <c r="C732" i="20"/>
  <c r="K732" i="4" s="1"/>
  <c r="L732" i="4" s="1"/>
  <c r="H732" i="20"/>
  <c r="I732" i="4" s="1"/>
  <c r="J732" i="4" s="1"/>
  <c r="F732" i="20"/>
  <c r="M732" i="4" s="1"/>
  <c r="N732" i="4" s="1"/>
  <c r="G732" i="20"/>
  <c r="S732" i="4" s="1"/>
  <c r="T732" i="4" s="1"/>
  <c r="G732" i="4"/>
  <c r="H732" i="4" s="1"/>
  <c r="J732" i="20"/>
  <c r="U732" i="4" s="1"/>
  <c r="V732" i="4" s="1"/>
  <c r="H740" i="20"/>
  <c r="I740" i="4" s="1"/>
  <c r="J740" i="4" s="1"/>
  <c r="G740" i="4"/>
  <c r="H740" i="4" s="1"/>
  <c r="G740" i="20"/>
  <c r="S740" i="4" s="1"/>
  <c r="T740" i="4" s="1"/>
  <c r="J740" i="20"/>
  <c r="U740" i="4" s="1"/>
  <c r="V740" i="4" s="1"/>
  <c r="F740" i="20"/>
  <c r="M740" i="4" s="1"/>
  <c r="N740" i="4" s="1"/>
  <c r="D740" i="20"/>
  <c r="Q740" i="4" s="1"/>
  <c r="R740" i="4" s="1"/>
  <c r="C740" i="20"/>
  <c r="K740" i="4" s="1"/>
  <c r="L740" i="4" s="1"/>
  <c r="B740" i="20"/>
  <c r="E740" i="4" s="1"/>
  <c r="F740" i="4" s="1"/>
  <c r="W740" i="4" s="1"/>
  <c r="I740" i="20"/>
  <c r="O740" i="4" s="1"/>
  <c r="P740" i="4" s="1"/>
  <c r="J748" i="20"/>
  <c r="U748" i="4" s="1"/>
  <c r="V748" i="4" s="1"/>
  <c r="G748" i="20"/>
  <c r="S748" i="4" s="1"/>
  <c r="T748" i="4" s="1"/>
  <c r="F748" i="20"/>
  <c r="M748" i="4" s="1"/>
  <c r="N748" i="4" s="1"/>
  <c r="C748" i="20"/>
  <c r="K748" i="4" s="1"/>
  <c r="L748" i="4" s="1"/>
  <c r="B748" i="20"/>
  <c r="E748" i="4" s="1"/>
  <c r="F748" i="4" s="1"/>
  <c r="I748" i="20"/>
  <c r="O748" i="4" s="1"/>
  <c r="P748" i="4" s="1"/>
  <c r="H748" i="20"/>
  <c r="I748" i="4" s="1"/>
  <c r="J748" i="4" s="1"/>
  <c r="G748" i="4"/>
  <c r="H748" i="4" s="1"/>
  <c r="D748" i="20"/>
  <c r="Q748" i="4" s="1"/>
  <c r="R748" i="4" s="1"/>
  <c r="B6" i="20"/>
  <c r="E6" i="4" s="1"/>
  <c r="D6" i="20"/>
  <c r="Q6" i="4" s="1"/>
  <c r="G6" i="4"/>
  <c r="I6" i="20"/>
  <c r="O6" i="4" s="1"/>
  <c r="P6" i="4" s="1"/>
  <c r="H6" i="20"/>
  <c r="I6" i="4" s="1"/>
  <c r="G6" i="20"/>
  <c r="S6" i="4" s="1"/>
  <c r="C6" i="20"/>
  <c r="K6" i="4" s="1"/>
  <c r="F6" i="20"/>
  <c r="M6" i="4" s="1"/>
  <c r="N6" i="4" s="1"/>
  <c r="J6" i="20"/>
  <c r="U6" i="4" s="1"/>
  <c r="I10" i="20"/>
  <c r="O10" i="4" s="1"/>
  <c r="G10" i="20"/>
  <c r="S10" i="4" s="1"/>
  <c r="T10" i="4" s="1"/>
  <c r="G10" i="4"/>
  <c r="F10" i="20"/>
  <c r="M10" i="4" s="1"/>
  <c r="B10" i="20"/>
  <c r="E10" i="4" s="1"/>
  <c r="J10" i="20"/>
  <c r="U10" i="4" s="1"/>
  <c r="V10" i="4" s="1"/>
  <c r="D10" i="20"/>
  <c r="Q10" i="4" s="1"/>
  <c r="R10" i="4" s="1"/>
  <c r="C10" i="20"/>
  <c r="K10" i="4" s="1"/>
  <c r="H10" i="20"/>
  <c r="I10" i="4" s="1"/>
  <c r="H14" i="20"/>
  <c r="I14" i="4" s="1"/>
  <c r="G14" i="4"/>
  <c r="H14" i="4" s="1"/>
  <c r="C14" i="20"/>
  <c r="K14" i="4" s="1"/>
  <c r="I14" i="20"/>
  <c r="O14" i="4" s="1"/>
  <c r="G14" i="20"/>
  <c r="S14" i="4" s="1"/>
  <c r="T14" i="4" s="1"/>
  <c r="J14" i="20"/>
  <c r="U14" i="4" s="1"/>
  <c r="B14" i="20"/>
  <c r="E14" i="4" s="1"/>
  <c r="D14" i="20"/>
  <c r="Q14" i="4" s="1"/>
  <c r="F14" i="20"/>
  <c r="M14" i="4" s="1"/>
  <c r="D18" i="20"/>
  <c r="Q18" i="4" s="1"/>
  <c r="H18" i="20"/>
  <c r="I18" i="4" s="1"/>
  <c r="G18" i="4"/>
  <c r="C18" i="20"/>
  <c r="K18" i="4" s="1"/>
  <c r="L18" i="4" s="1"/>
  <c r="G18" i="20"/>
  <c r="S18" i="4" s="1"/>
  <c r="T18" i="4" s="1"/>
  <c r="J18" i="20"/>
  <c r="U18" i="4" s="1"/>
  <c r="I18" i="20"/>
  <c r="O18" i="4" s="1"/>
  <c r="B18" i="20"/>
  <c r="E18" i="4" s="1"/>
  <c r="F18" i="20"/>
  <c r="M18" i="4" s="1"/>
  <c r="N18" i="4" s="1"/>
  <c r="D22" i="20"/>
  <c r="Q22" i="4" s="1"/>
  <c r="B22" i="20"/>
  <c r="E22" i="4" s="1"/>
  <c r="H22" i="20"/>
  <c r="I22" i="4" s="1"/>
  <c r="C22" i="20"/>
  <c r="K22" i="4" s="1"/>
  <c r="G22" i="20"/>
  <c r="S22" i="4" s="1"/>
  <c r="F22" i="20"/>
  <c r="M22" i="4" s="1"/>
  <c r="G22" i="4"/>
  <c r="I22" i="20"/>
  <c r="O22" i="4" s="1"/>
  <c r="J22" i="20"/>
  <c r="U22" i="4" s="1"/>
  <c r="I26" i="20"/>
  <c r="O26" i="4" s="1"/>
  <c r="G26" i="20"/>
  <c r="S26" i="4" s="1"/>
  <c r="T26" i="4" s="1"/>
  <c r="D26" i="20"/>
  <c r="Q26" i="4" s="1"/>
  <c r="R26" i="4" s="1"/>
  <c r="H26" i="20"/>
  <c r="I26" i="4" s="1"/>
  <c r="C26" i="20"/>
  <c r="K26" i="4" s="1"/>
  <c r="B26" i="20"/>
  <c r="E26" i="4" s="1"/>
  <c r="F26" i="4" s="1"/>
  <c r="J26" i="20"/>
  <c r="U26" i="4" s="1"/>
  <c r="V26" i="4" s="1"/>
  <c r="G26" i="4"/>
  <c r="F26" i="20"/>
  <c r="M26" i="4" s="1"/>
  <c r="H30" i="20"/>
  <c r="I30" i="4" s="1"/>
  <c r="J30" i="4" s="1"/>
  <c r="G30" i="4"/>
  <c r="C30" i="20"/>
  <c r="K30" i="4" s="1"/>
  <c r="I30" i="20"/>
  <c r="O30" i="4" s="1"/>
  <c r="G30" i="20"/>
  <c r="S30" i="4" s="1"/>
  <c r="D30" i="20"/>
  <c r="Q30" i="4" s="1"/>
  <c r="R30" i="4" s="1"/>
  <c r="F30" i="20"/>
  <c r="M30" i="4" s="1"/>
  <c r="J30" i="20"/>
  <c r="U30" i="4" s="1"/>
  <c r="B30" i="20"/>
  <c r="E30" i="4" s="1"/>
  <c r="D34" i="20"/>
  <c r="Q34" i="4" s="1"/>
  <c r="R34" i="4" s="1"/>
  <c r="F34" i="20"/>
  <c r="M34" i="4" s="1"/>
  <c r="N34" i="4" s="1"/>
  <c r="H34" i="20"/>
  <c r="I34" i="4" s="1"/>
  <c r="J34" i="4" s="1"/>
  <c r="G34" i="4"/>
  <c r="H34" i="4" s="1"/>
  <c r="C34" i="20"/>
  <c r="K34" i="4" s="1"/>
  <c r="L34" i="4" s="1"/>
  <c r="I34" i="20"/>
  <c r="O34" i="4" s="1"/>
  <c r="P34" i="4" s="1"/>
  <c r="J34" i="20"/>
  <c r="U34" i="4" s="1"/>
  <c r="V34" i="4" s="1"/>
  <c r="B34" i="20"/>
  <c r="E34" i="4" s="1"/>
  <c r="F34" i="4" s="1"/>
  <c r="G34" i="20"/>
  <c r="S34" i="4" s="1"/>
  <c r="T34" i="4" s="1"/>
  <c r="D38" i="20"/>
  <c r="Q38" i="4" s="1"/>
  <c r="R38" i="4" s="1"/>
  <c r="G38" i="4"/>
  <c r="H38" i="4" s="1"/>
  <c r="I38" i="20"/>
  <c r="O38" i="4" s="1"/>
  <c r="P38" i="4" s="1"/>
  <c r="B38" i="20"/>
  <c r="E38" i="4" s="1"/>
  <c r="F38" i="4" s="1"/>
  <c r="C38" i="20"/>
  <c r="K38" i="4" s="1"/>
  <c r="L38" i="4" s="1"/>
  <c r="J38" i="20"/>
  <c r="U38" i="4" s="1"/>
  <c r="V38" i="4" s="1"/>
  <c r="G38" i="20"/>
  <c r="S38" i="4" s="1"/>
  <c r="T38" i="4" s="1"/>
  <c r="H38" i="20"/>
  <c r="I38" i="4" s="1"/>
  <c r="J38" i="4" s="1"/>
  <c r="F38" i="20"/>
  <c r="M38" i="4" s="1"/>
  <c r="N38" i="4" s="1"/>
  <c r="G42" i="20"/>
  <c r="S42" i="4" s="1"/>
  <c r="T42" i="4" s="1"/>
  <c r="H42" i="20"/>
  <c r="I42" i="4" s="1"/>
  <c r="J42" i="4" s="1"/>
  <c r="B42" i="20"/>
  <c r="E42" i="4" s="1"/>
  <c r="F42" i="4" s="1"/>
  <c r="F42" i="20"/>
  <c r="M42" i="4" s="1"/>
  <c r="N42" i="4" s="1"/>
  <c r="G42" i="4"/>
  <c r="H42" i="4" s="1"/>
  <c r="C42" i="20"/>
  <c r="K42" i="4" s="1"/>
  <c r="L42" i="4" s="1"/>
  <c r="D42" i="20"/>
  <c r="Q42" i="4" s="1"/>
  <c r="R42" i="4" s="1"/>
  <c r="I42" i="20"/>
  <c r="O42" i="4" s="1"/>
  <c r="P42" i="4" s="1"/>
  <c r="J42" i="20"/>
  <c r="U42" i="4" s="1"/>
  <c r="V42" i="4" s="1"/>
  <c r="C46" i="20"/>
  <c r="K46" i="4" s="1"/>
  <c r="L46" i="4" s="1"/>
  <c r="H46" i="20"/>
  <c r="I46" i="4" s="1"/>
  <c r="J46" i="4" s="1"/>
  <c r="I46" i="20"/>
  <c r="O46" i="4" s="1"/>
  <c r="P46" i="4" s="1"/>
  <c r="D46" i="20"/>
  <c r="Q46" i="4" s="1"/>
  <c r="R46" i="4" s="1"/>
  <c r="J46" i="20"/>
  <c r="U46" i="4" s="1"/>
  <c r="V46" i="4" s="1"/>
  <c r="G46" i="4"/>
  <c r="H46" i="4" s="1"/>
  <c r="G46" i="20"/>
  <c r="S46" i="4" s="1"/>
  <c r="T46" i="4" s="1"/>
  <c r="B46" i="20"/>
  <c r="E46" i="4" s="1"/>
  <c r="F46" i="4" s="1"/>
  <c r="F46" i="20"/>
  <c r="M46" i="4" s="1"/>
  <c r="N46" i="4" s="1"/>
  <c r="D50" i="20"/>
  <c r="Q50" i="4" s="1"/>
  <c r="R50" i="4" s="1"/>
  <c r="G50" i="20"/>
  <c r="S50" i="4" s="1"/>
  <c r="T50" i="4" s="1"/>
  <c r="J50" i="20"/>
  <c r="U50" i="4" s="1"/>
  <c r="V50" i="4" s="1"/>
  <c r="I50" i="20"/>
  <c r="O50" i="4" s="1"/>
  <c r="P50" i="4" s="1"/>
  <c r="C50" i="20"/>
  <c r="K50" i="4" s="1"/>
  <c r="L50" i="4" s="1"/>
  <c r="H50" i="20"/>
  <c r="I50" i="4" s="1"/>
  <c r="J50" i="4" s="1"/>
  <c r="F50" i="20"/>
  <c r="M50" i="4" s="1"/>
  <c r="N50" i="4" s="1"/>
  <c r="B50" i="20"/>
  <c r="E50" i="4" s="1"/>
  <c r="F50" i="4" s="1"/>
  <c r="G50" i="4"/>
  <c r="H50" i="4" s="1"/>
  <c r="H54" i="20"/>
  <c r="I54" i="4" s="1"/>
  <c r="J54" i="4" s="1"/>
  <c r="F54" i="20"/>
  <c r="M54" i="4" s="1"/>
  <c r="N54" i="4" s="1"/>
  <c r="B54" i="20"/>
  <c r="E54" i="4" s="1"/>
  <c r="F54" i="4" s="1"/>
  <c r="G54" i="4"/>
  <c r="H54" i="4" s="1"/>
  <c r="G54" i="20"/>
  <c r="S54" i="4" s="1"/>
  <c r="T54" i="4" s="1"/>
  <c r="D54" i="20"/>
  <c r="Q54" i="4" s="1"/>
  <c r="R54" i="4" s="1"/>
  <c r="J54" i="20"/>
  <c r="U54" i="4" s="1"/>
  <c r="V54" i="4" s="1"/>
  <c r="I54" i="20"/>
  <c r="O54" i="4" s="1"/>
  <c r="P54" i="4" s="1"/>
  <c r="C54" i="20"/>
  <c r="K54" i="4" s="1"/>
  <c r="L54" i="4" s="1"/>
  <c r="G58" i="20"/>
  <c r="S58" i="4" s="1"/>
  <c r="T58" i="4" s="1"/>
  <c r="B58" i="20"/>
  <c r="E58" i="4" s="1"/>
  <c r="F58" i="4" s="1"/>
  <c r="H58" i="20"/>
  <c r="I58" i="4" s="1"/>
  <c r="J58" i="4" s="1"/>
  <c r="J58" i="20"/>
  <c r="U58" i="4" s="1"/>
  <c r="V58" i="4" s="1"/>
  <c r="D58" i="20"/>
  <c r="Q58" i="4" s="1"/>
  <c r="R58" i="4" s="1"/>
  <c r="I58" i="20"/>
  <c r="O58" i="4" s="1"/>
  <c r="P58" i="4" s="1"/>
  <c r="F58" i="20"/>
  <c r="M58" i="4" s="1"/>
  <c r="N58" i="4" s="1"/>
  <c r="C58" i="20"/>
  <c r="K58" i="4" s="1"/>
  <c r="L58" i="4" s="1"/>
  <c r="G58" i="4"/>
  <c r="H58" i="4" s="1"/>
  <c r="C62" i="20"/>
  <c r="K62" i="4" s="1"/>
  <c r="L62" i="4" s="1"/>
  <c r="H62" i="20"/>
  <c r="I62" i="4" s="1"/>
  <c r="J62" i="4" s="1"/>
  <c r="G62" i="20"/>
  <c r="S62" i="4" s="1"/>
  <c r="T62" i="4" s="1"/>
  <c r="G62" i="4"/>
  <c r="H62" i="4" s="1"/>
  <c r="D62" i="20"/>
  <c r="Q62" i="4" s="1"/>
  <c r="R62" i="4" s="1"/>
  <c r="I62" i="20"/>
  <c r="O62" i="4" s="1"/>
  <c r="P62" i="4" s="1"/>
  <c r="J62" i="20"/>
  <c r="U62" i="4" s="1"/>
  <c r="V62" i="4" s="1"/>
  <c r="B62" i="20"/>
  <c r="E62" i="4" s="1"/>
  <c r="F62" i="4" s="1"/>
  <c r="F62" i="20"/>
  <c r="M62" i="4" s="1"/>
  <c r="N62" i="4" s="1"/>
  <c r="D66" i="20"/>
  <c r="Q66" i="4" s="1"/>
  <c r="R66" i="4" s="1"/>
  <c r="H66" i="20"/>
  <c r="I66" i="4" s="1"/>
  <c r="J66" i="4" s="1"/>
  <c r="J66" i="20"/>
  <c r="U66" i="4" s="1"/>
  <c r="V66" i="4" s="1"/>
  <c r="C66" i="20"/>
  <c r="K66" i="4" s="1"/>
  <c r="L66" i="4" s="1"/>
  <c r="B66" i="20"/>
  <c r="E66" i="4" s="1"/>
  <c r="F66" i="4" s="1"/>
  <c r="F66" i="20"/>
  <c r="M66" i="4" s="1"/>
  <c r="N66" i="4" s="1"/>
  <c r="G66" i="4"/>
  <c r="H66" i="4" s="1"/>
  <c r="G66" i="20"/>
  <c r="S66" i="4" s="1"/>
  <c r="T66" i="4" s="1"/>
  <c r="I66" i="20"/>
  <c r="O66" i="4" s="1"/>
  <c r="P66" i="4" s="1"/>
  <c r="J70" i="20"/>
  <c r="U70" i="4" s="1"/>
  <c r="V70" i="4" s="1"/>
  <c r="I70" i="20"/>
  <c r="O70" i="4" s="1"/>
  <c r="P70" i="4" s="1"/>
  <c r="F70" i="20"/>
  <c r="M70" i="4" s="1"/>
  <c r="N70" i="4" s="1"/>
  <c r="H70" i="20"/>
  <c r="I70" i="4" s="1"/>
  <c r="J70" i="4" s="1"/>
  <c r="B70" i="20"/>
  <c r="E70" i="4" s="1"/>
  <c r="F70" i="4" s="1"/>
  <c r="G70" i="4"/>
  <c r="H70" i="4" s="1"/>
  <c r="D70" i="20"/>
  <c r="Q70" i="4" s="1"/>
  <c r="R70" i="4" s="1"/>
  <c r="C70" i="20"/>
  <c r="K70" i="4" s="1"/>
  <c r="L70" i="4" s="1"/>
  <c r="G70" i="20"/>
  <c r="S70" i="4" s="1"/>
  <c r="T70" i="4" s="1"/>
  <c r="F74" i="20"/>
  <c r="M74" i="4" s="1"/>
  <c r="N74" i="4" s="1"/>
  <c r="D74" i="20"/>
  <c r="Q74" i="4" s="1"/>
  <c r="R74" i="4" s="1"/>
  <c r="B74" i="20"/>
  <c r="E74" i="4" s="1"/>
  <c r="F74" i="4" s="1"/>
  <c r="H74" i="20"/>
  <c r="I74" i="4" s="1"/>
  <c r="J74" i="4" s="1"/>
  <c r="G74" i="4"/>
  <c r="H74" i="4" s="1"/>
  <c r="J74" i="20"/>
  <c r="U74" i="4" s="1"/>
  <c r="V74" i="4" s="1"/>
  <c r="G74" i="20"/>
  <c r="S74" i="4" s="1"/>
  <c r="T74" i="4" s="1"/>
  <c r="I74" i="20"/>
  <c r="O74" i="4" s="1"/>
  <c r="P74" i="4" s="1"/>
  <c r="C74" i="20"/>
  <c r="K74" i="4" s="1"/>
  <c r="L74" i="4" s="1"/>
  <c r="I78" i="20"/>
  <c r="O78" i="4" s="1"/>
  <c r="P78" i="4" s="1"/>
  <c r="B78" i="20"/>
  <c r="E78" i="4" s="1"/>
  <c r="F78" i="4" s="1"/>
  <c r="F78" i="20"/>
  <c r="M78" i="4" s="1"/>
  <c r="N78" i="4" s="1"/>
  <c r="H78" i="20"/>
  <c r="I78" i="4" s="1"/>
  <c r="J78" i="4" s="1"/>
  <c r="G78" i="20"/>
  <c r="S78" i="4" s="1"/>
  <c r="T78" i="4" s="1"/>
  <c r="D78" i="20"/>
  <c r="Q78" i="4" s="1"/>
  <c r="R78" i="4" s="1"/>
  <c r="C78" i="20"/>
  <c r="K78" i="4" s="1"/>
  <c r="L78" i="4" s="1"/>
  <c r="G78" i="4"/>
  <c r="H78" i="4" s="1"/>
  <c r="J78" i="20"/>
  <c r="U78" i="4" s="1"/>
  <c r="V78" i="4" s="1"/>
  <c r="G82" i="4"/>
  <c r="H82" i="4" s="1"/>
  <c r="H82" i="20"/>
  <c r="I82" i="4" s="1"/>
  <c r="J82" i="4" s="1"/>
  <c r="I82" i="20"/>
  <c r="O82" i="4" s="1"/>
  <c r="P82" i="4" s="1"/>
  <c r="J82" i="20"/>
  <c r="U82" i="4" s="1"/>
  <c r="V82" i="4" s="1"/>
  <c r="G82" i="20"/>
  <c r="S82" i="4" s="1"/>
  <c r="T82" i="4" s="1"/>
  <c r="C82" i="20"/>
  <c r="K82" i="4" s="1"/>
  <c r="L82" i="4" s="1"/>
  <c r="F82" i="20"/>
  <c r="M82" i="4" s="1"/>
  <c r="N82" i="4" s="1"/>
  <c r="B82" i="20"/>
  <c r="E82" i="4" s="1"/>
  <c r="F82" i="4" s="1"/>
  <c r="D82" i="20"/>
  <c r="Q82" i="4" s="1"/>
  <c r="R82" i="4" s="1"/>
  <c r="J86" i="20"/>
  <c r="U86" i="4" s="1"/>
  <c r="V86" i="4" s="1"/>
  <c r="B86" i="20"/>
  <c r="E86" i="4" s="1"/>
  <c r="F86" i="4" s="1"/>
  <c r="G86" i="4"/>
  <c r="H86" i="4" s="1"/>
  <c r="F86" i="20"/>
  <c r="M86" i="4" s="1"/>
  <c r="N86" i="4" s="1"/>
  <c r="D86" i="20"/>
  <c r="Q86" i="4" s="1"/>
  <c r="R86" i="4" s="1"/>
  <c r="C86" i="20"/>
  <c r="K86" i="4" s="1"/>
  <c r="L86" i="4" s="1"/>
  <c r="G86" i="20"/>
  <c r="S86" i="4" s="1"/>
  <c r="T86" i="4" s="1"/>
  <c r="I86" i="20"/>
  <c r="O86" i="4" s="1"/>
  <c r="P86" i="4" s="1"/>
  <c r="H86" i="20"/>
  <c r="I86" i="4" s="1"/>
  <c r="J86" i="4" s="1"/>
  <c r="F90" i="20"/>
  <c r="M90" i="4" s="1"/>
  <c r="N90" i="4" s="1"/>
  <c r="B90" i="20"/>
  <c r="E90" i="4" s="1"/>
  <c r="F90" i="4" s="1"/>
  <c r="H90" i="20"/>
  <c r="I90" i="4" s="1"/>
  <c r="J90" i="4" s="1"/>
  <c r="D90" i="20"/>
  <c r="Q90" i="4" s="1"/>
  <c r="R90" i="4" s="1"/>
  <c r="G90" i="20"/>
  <c r="S90" i="4" s="1"/>
  <c r="T90" i="4" s="1"/>
  <c r="G90" i="4"/>
  <c r="H90" i="4" s="1"/>
  <c r="J90" i="20"/>
  <c r="U90" i="4" s="1"/>
  <c r="V90" i="4" s="1"/>
  <c r="I90" i="20"/>
  <c r="O90" i="4" s="1"/>
  <c r="P90" i="4" s="1"/>
  <c r="C90" i="20"/>
  <c r="K90" i="4" s="1"/>
  <c r="L90" i="4" s="1"/>
  <c r="I94" i="20"/>
  <c r="O94" i="4" s="1"/>
  <c r="P94" i="4" s="1"/>
  <c r="B94" i="20"/>
  <c r="E94" i="4" s="1"/>
  <c r="F94" i="4" s="1"/>
  <c r="W94" i="4" s="1"/>
  <c r="G94" i="4"/>
  <c r="H94" i="4" s="1"/>
  <c r="J94" i="20"/>
  <c r="U94" i="4" s="1"/>
  <c r="V94" i="4" s="1"/>
  <c r="D94" i="20"/>
  <c r="Q94" i="4" s="1"/>
  <c r="R94" i="4" s="1"/>
  <c r="F94" i="20"/>
  <c r="M94" i="4" s="1"/>
  <c r="N94" i="4" s="1"/>
  <c r="H94" i="20"/>
  <c r="I94" i="4" s="1"/>
  <c r="J94" i="4" s="1"/>
  <c r="G94" i="20"/>
  <c r="S94" i="4" s="1"/>
  <c r="T94" i="4" s="1"/>
  <c r="C94" i="20"/>
  <c r="K94" i="4" s="1"/>
  <c r="L94" i="4" s="1"/>
  <c r="G98" i="4"/>
  <c r="H98" i="4" s="1"/>
  <c r="F98" i="20"/>
  <c r="M98" i="4" s="1"/>
  <c r="N98" i="4" s="1"/>
  <c r="I98" i="20"/>
  <c r="O98" i="4" s="1"/>
  <c r="P98" i="4" s="1"/>
  <c r="J98" i="20"/>
  <c r="U98" i="4" s="1"/>
  <c r="V98" i="4" s="1"/>
  <c r="D98" i="20"/>
  <c r="Q98" i="4" s="1"/>
  <c r="R98" i="4" s="1"/>
  <c r="C98" i="20"/>
  <c r="K98" i="4" s="1"/>
  <c r="L98" i="4" s="1"/>
  <c r="H98" i="20"/>
  <c r="I98" i="4" s="1"/>
  <c r="J98" i="4" s="1"/>
  <c r="G98" i="20"/>
  <c r="S98" i="4" s="1"/>
  <c r="T98" i="4" s="1"/>
  <c r="B98" i="20"/>
  <c r="E98" i="4" s="1"/>
  <c r="F98" i="4" s="1"/>
  <c r="J102" i="20"/>
  <c r="U102" i="4" s="1"/>
  <c r="V102" i="4" s="1"/>
  <c r="B102" i="20"/>
  <c r="E102" i="4" s="1"/>
  <c r="F102" i="4" s="1"/>
  <c r="D102" i="20"/>
  <c r="Q102" i="4" s="1"/>
  <c r="R102" i="4" s="1"/>
  <c r="C102" i="20"/>
  <c r="K102" i="4" s="1"/>
  <c r="L102" i="4" s="1"/>
  <c r="G102" i="4"/>
  <c r="H102" i="4" s="1"/>
  <c r="F102" i="20"/>
  <c r="M102" i="4" s="1"/>
  <c r="N102" i="4" s="1"/>
  <c r="H102" i="20"/>
  <c r="I102" i="4" s="1"/>
  <c r="J102" i="4" s="1"/>
  <c r="W102" i="4" s="1"/>
  <c r="I102" i="20"/>
  <c r="O102" i="4" s="1"/>
  <c r="P102" i="4" s="1"/>
  <c r="G102" i="20"/>
  <c r="S102" i="4" s="1"/>
  <c r="T102" i="4" s="1"/>
  <c r="F106" i="20"/>
  <c r="M106" i="4" s="1"/>
  <c r="N106" i="4" s="1"/>
  <c r="G106" i="4"/>
  <c r="H106" i="4" s="1"/>
  <c r="J106" i="20"/>
  <c r="U106" i="4" s="1"/>
  <c r="V106" i="4" s="1"/>
  <c r="H106" i="20"/>
  <c r="I106" i="4" s="1"/>
  <c r="J106" i="4" s="1"/>
  <c r="C106" i="20"/>
  <c r="K106" i="4" s="1"/>
  <c r="L106" i="4" s="1"/>
  <c r="B106" i="20"/>
  <c r="E106" i="4" s="1"/>
  <c r="F106" i="4" s="1"/>
  <c r="W106" i="4" s="1"/>
  <c r="I106" i="20"/>
  <c r="O106" i="4" s="1"/>
  <c r="P106" i="4" s="1"/>
  <c r="D106" i="20"/>
  <c r="Q106" i="4" s="1"/>
  <c r="R106" i="4" s="1"/>
  <c r="G106" i="20"/>
  <c r="S106" i="4" s="1"/>
  <c r="T106" i="4" s="1"/>
  <c r="I110" i="20"/>
  <c r="O110" i="4" s="1"/>
  <c r="P110" i="4" s="1"/>
  <c r="B110" i="20"/>
  <c r="E110" i="4" s="1"/>
  <c r="F110" i="4" s="1"/>
  <c r="D110" i="20"/>
  <c r="Q110" i="4" s="1"/>
  <c r="R110" i="4" s="1"/>
  <c r="G110" i="20"/>
  <c r="S110" i="4" s="1"/>
  <c r="T110" i="4" s="1"/>
  <c r="G110" i="4"/>
  <c r="H110" i="4" s="1"/>
  <c r="J110" i="20"/>
  <c r="U110" i="4" s="1"/>
  <c r="V110" i="4" s="1"/>
  <c r="H110" i="20"/>
  <c r="I110" i="4" s="1"/>
  <c r="J110" i="4" s="1"/>
  <c r="C110" i="20"/>
  <c r="K110" i="4" s="1"/>
  <c r="L110" i="4" s="1"/>
  <c r="F110" i="20"/>
  <c r="M110" i="4" s="1"/>
  <c r="N110" i="4" s="1"/>
  <c r="G114" i="4"/>
  <c r="H114" i="4" s="1"/>
  <c r="B114" i="20"/>
  <c r="E114" i="4" s="1"/>
  <c r="F114" i="4" s="1"/>
  <c r="F114" i="20"/>
  <c r="M114" i="4" s="1"/>
  <c r="N114" i="4" s="1"/>
  <c r="D114" i="20"/>
  <c r="Q114" i="4" s="1"/>
  <c r="R114" i="4" s="1"/>
  <c r="I114" i="20"/>
  <c r="O114" i="4" s="1"/>
  <c r="P114" i="4" s="1"/>
  <c r="J114" i="20"/>
  <c r="U114" i="4" s="1"/>
  <c r="V114" i="4" s="1"/>
  <c r="H114" i="20"/>
  <c r="I114" i="4" s="1"/>
  <c r="J114" i="4" s="1"/>
  <c r="G114" i="20"/>
  <c r="S114" i="4" s="1"/>
  <c r="T114" i="4" s="1"/>
  <c r="C114" i="20"/>
  <c r="K114" i="4" s="1"/>
  <c r="L114" i="4" s="1"/>
  <c r="J118" i="20"/>
  <c r="U118" i="4" s="1"/>
  <c r="V118" i="4" s="1"/>
  <c r="G118" i="4"/>
  <c r="H118" i="4" s="1"/>
  <c r="F118" i="20"/>
  <c r="M118" i="4" s="1"/>
  <c r="N118" i="4" s="1"/>
  <c r="C118" i="20"/>
  <c r="K118" i="4" s="1"/>
  <c r="L118" i="4" s="1"/>
  <c r="H118" i="20"/>
  <c r="I118" i="4" s="1"/>
  <c r="J118" i="4" s="1"/>
  <c r="B118" i="20"/>
  <c r="E118" i="4" s="1"/>
  <c r="F118" i="4" s="1"/>
  <c r="I118" i="20"/>
  <c r="O118" i="4" s="1"/>
  <c r="P118" i="4" s="1"/>
  <c r="G118" i="20"/>
  <c r="S118" i="4" s="1"/>
  <c r="T118" i="4" s="1"/>
  <c r="D118" i="20"/>
  <c r="Q118" i="4" s="1"/>
  <c r="R118" i="4" s="1"/>
  <c r="F122" i="20"/>
  <c r="M122" i="4" s="1"/>
  <c r="N122" i="4" s="1"/>
  <c r="I122" i="20"/>
  <c r="O122" i="4" s="1"/>
  <c r="P122" i="4" s="1"/>
  <c r="H122" i="20"/>
  <c r="I122" i="4" s="1"/>
  <c r="J122" i="4" s="1"/>
  <c r="C122" i="20"/>
  <c r="K122" i="4" s="1"/>
  <c r="L122" i="4" s="1"/>
  <c r="B122" i="20"/>
  <c r="E122" i="4" s="1"/>
  <c r="F122" i="4" s="1"/>
  <c r="W122" i="4" s="1"/>
  <c r="D122" i="20"/>
  <c r="Q122" i="4" s="1"/>
  <c r="R122" i="4" s="1"/>
  <c r="G122" i="4"/>
  <c r="H122" i="4" s="1"/>
  <c r="J122" i="20"/>
  <c r="U122" i="4" s="1"/>
  <c r="V122" i="4" s="1"/>
  <c r="G122" i="20"/>
  <c r="S122" i="4" s="1"/>
  <c r="T122" i="4" s="1"/>
  <c r="I126" i="20"/>
  <c r="O126" i="4" s="1"/>
  <c r="P126" i="4" s="1"/>
  <c r="B126" i="20"/>
  <c r="E126" i="4" s="1"/>
  <c r="F126" i="4" s="1"/>
  <c r="D126" i="20"/>
  <c r="Q126" i="4" s="1"/>
  <c r="R126" i="4" s="1"/>
  <c r="C126" i="20"/>
  <c r="K126" i="4" s="1"/>
  <c r="L126" i="4" s="1"/>
  <c r="G126" i="4"/>
  <c r="H126" i="4" s="1"/>
  <c r="J126" i="20"/>
  <c r="U126" i="4" s="1"/>
  <c r="V126" i="4" s="1"/>
  <c r="H126" i="20"/>
  <c r="I126" i="4" s="1"/>
  <c r="J126" i="4" s="1"/>
  <c r="G126" i="20"/>
  <c r="S126" i="4" s="1"/>
  <c r="T126" i="4" s="1"/>
  <c r="F126" i="20"/>
  <c r="M126" i="4" s="1"/>
  <c r="N126" i="4" s="1"/>
  <c r="G130" i="4"/>
  <c r="H130" i="4" s="1"/>
  <c r="F130" i="20"/>
  <c r="M130" i="4" s="1"/>
  <c r="N130" i="4" s="1"/>
  <c r="B130" i="20"/>
  <c r="E130" i="4" s="1"/>
  <c r="F130" i="4" s="1"/>
  <c r="W130" i="4" s="1"/>
  <c r="H130" i="20"/>
  <c r="I130" i="4" s="1"/>
  <c r="J130" i="4" s="1"/>
  <c r="G130" i="20"/>
  <c r="S130" i="4" s="1"/>
  <c r="T130" i="4" s="1"/>
  <c r="I130" i="20"/>
  <c r="O130" i="4" s="1"/>
  <c r="P130" i="4" s="1"/>
  <c r="J130" i="20"/>
  <c r="U130" i="4" s="1"/>
  <c r="V130" i="4" s="1"/>
  <c r="D130" i="20"/>
  <c r="Q130" i="4" s="1"/>
  <c r="R130" i="4" s="1"/>
  <c r="C130" i="20"/>
  <c r="K130" i="4" s="1"/>
  <c r="L130" i="4" s="1"/>
  <c r="J134" i="20"/>
  <c r="U134" i="4" s="1"/>
  <c r="V134" i="4" s="1"/>
  <c r="I134" i="20"/>
  <c r="O134" i="4" s="1"/>
  <c r="P134" i="4" s="1"/>
  <c r="G134" i="20"/>
  <c r="S134" i="4" s="1"/>
  <c r="T134" i="4" s="1"/>
  <c r="B134" i="20"/>
  <c r="E134" i="4" s="1"/>
  <c r="F134" i="4" s="1"/>
  <c r="C134" i="20"/>
  <c r="K134" i="4" s="1"/>
  <c r="L134" i="4" s="1"/>
  <c r="D134" i="20"/>
  <c r="Q134" i="4" s="1"/>
  <c r="R134" i="4" s="1"/>
  <c r="H134" i="20"/>
  <c r="I134" i="4" s="1"/>
  <c r="J134" i="4" s="1"/>
  <c r="G134" i="4"/>
  <c r="H134" i="4" s="1"/>
  <c r="F134" i="20"/>
  <c r="M134" i="4" s="1"/>
  <c r="N134" i="4" s="1"/>
  <c r="J138" i="20"/>
  <c r="U138" i="4" s="1"/>
  <c r="V138" i="4" s="1"/>
  <c r="C138" i="20"/>
  <c r="K138" i="4" s="1"/>
  <c r="L138" i="4" s="1"/>
  <c r="D138" i="20"/>
  <c r="Q138" i="4" s="1"/>
  <c r="R138" i="4" s="1"/>
  <c r="G138" i="20"/>
  <c r="S138" i="4" s="1"/>
  <c r="T138" i="4" s="1"/>
  <c r="H138" i="20"/>
  <c r="I138" i="4" s="1"/>
  <c r="J138" i="4" s="1"/>
  <c r="F138" i="20"/>
  <c r="M138" i="4" s="1"/>
  <c r="N138" i="4" s="1"/>
  <c r="B138" i="20"/>
  <c r="E138" i="4" s="1"/>
  <c r="F138" i="4" s="1"/>
  <c r="I138" i="20"/>
  <c r="O138" i="4" s="1"/>
  <c r="P138" i="4" s="1"/>
  <c r="G138" i="4"/>
  <c r="H138" i="4" s="1"/>
  <c r="G142" i="20"/>
  <c r="S142" i="4" s="1"/>
  <c r="T142" i="4" s="1"/>
  <c r="F142" i="20"/>
  <c r="M142" i="4" s="1"/>
  <c r="N142" i="4" s="1"/>
  <c r="C142" i="20"/>
  <c r="K142" i="4" s="1"/>
  <c r="L142" i="4" s="1"/>
  <c r="H142" i="20"/>
  <c r="I142" i="4" s="1"/>
  <c r="J142" i="4" s="1"/>
  <c r="G142" i="4"/>
  <c r="H142" i="4" s="1"/>
  <c r="D142" i="20"/>
  <c r="Q142" i="4" s="1"/>
  <c r="R142" i="4" s="1"/>
  <c r="B142" i="20"/>
  <c r="E142" i="4" s="1"/>
  <c r="F142" i="4" s="1"/>
  <c r="J142" i="20"/>
  <c r="U142" i="4" s="1"/>
  <c r="V142" i="4" s="1"/>
  <c r="I142" i="20"/>
  <c r="O142" i="4" s="1"/>
  <c r="P142" i="4" s="1"/>
  <c r="C146" i="20"/>
  <c r="K146" i="4" s="1"/>
  <c r="L146" i="4" s="1"/>
  <c r="H146" i="20"/>
  <c r="I146" i="4" s="1"/>
  <c r="J146" i="4" s="1"/>
  <c r="B146" i="20"/>
  <c r="E146" i="4" s="1"/>
  <c r="F146" i="4" s="1"/>
  <c r="D146" i="20"/>
  <c r="Q146" i="4" s="1"/>
  <c r="R146" i="4" s="1"/>
  <c r="G146" i="20"/>
  <c r="S146" i="4" s="1"/>
  <c r="T146" i="4" s="1"/>
  <c r="J146" i="20"/>
  <c r="U146" i="4" s="1"/>
  <c r="V146" i="4" s="1"/>
  <c r="G146" i="4"/>
  <c r="H146" i="4" s="1"/>
  <c r="I146" i="20"/>
  <c r="O146" i="4" s="1"/>
  <c r="P146" i="4" s="1"/>
  <c r="F146" i="20"/>
  <c r="M146" i="4" s="1"/>
  <c r="N146" i="4" s="1"/>
  <c r="D150" i="20"/>
  <c r="Q150" i="4" s="1"/>
  <c r="R150" i="4" s="1"/>
  <c r="C150" i="20"/>
  <c r="K150" i="4" s="1"/>
  <c r="L150" i="4" s="1"/>
  <c r="F150" i="20"/>
  <c r="M150" i="4" s="1"/>
  <c r="N150" i="4" s="1"/>
  <c r="G150" i="20"/>
  <c r="S150" i="4" s="1"/>
  <c r="T150" i="4" s="1"/>
  <c r="H150" i="20"/>
  <c r="I150" i="4" s="1"/>
  <c r="J150" i="4" s="1"/>
  <c r="B150" i="20"/>
  <c r="E150" i="4" s="1"/>
  <c r="F150" i="4" s="1"/>
  <c r="J150" i="20"/>
  <c r="U150" i="4" s="1"/>
  <c r="V150" i="4" s="1"/>
  <c r="G150" i="4"/>
  <c r="H150" i="4" s="1"/>
  <c r="I150" i="20"/>
  <c r="O150" i="4" s="1"/>
  <c r="P150" i="4" s="1"/>
  <c r="J154" i="20"/>
  <c r="U154" i="4" s="1"/>
  <c r="V154" i="4" s="1"/>
  <c r="C154" i="20"/>
  <c r="K154" i="4" s="1"/>
  <c r="L154" i="4" s="1"/>
  <c r="G154" i="20"/>
  <c r="S154" i="4" s="1"/>
  <c r="T154" i="4" s="1"/>
  <c r="H154" i="20"/>
  <c r="I154" i="4" s="1"/>
  <c r="J154" i="4" s="1"/>
  <c r="D154" i="20"/>
  <c r="Q154" i="4" s="1"/>
  <c r="R154" i="4" s="1"/>
  <c r="B154" i="20"/>
  <c r="E154" i="4" s="1"/>
  <c r="F154" i="4" s="1"/>
  <c r="I154" i="20"/>
  <c r="O154" i="4" s="1"/>
  <c r="P154" i="4" s="1"/>
  <c r="G154" i="4"/>
  <c r="H154" i="4" s="1"/>
  <c r="F154" i="20"/>
  <c r="M154" i="4" s="1"/>
  <c r="N154" i="4" s="1"/>
  <c r="G158" i="20"/>
  <c r="S158" i="4" s="1"/>
  <c r="T158" i="4" s="1"/>
  <c r="F158" i="20"/>
  <c r="M158" i="4" s="1"/>
  <c r="N158" i="4" s="1"/>
  <c r="C158" i="20"/>
  <c r="K158" i="4" s="1"/>
  <c r="L158" i="4" s="1"/>
  <c r="I158" i="20"/>
  <c r="O158" i="4" s="1"/>
  <c r="P158" i="4" s="1"/>
  <c r="D158" i="20"/>
  <c r="Q158" i="4" s="1"/>
  <c r="R158" i="4" s="1"/>
  <c r="H158" i="20"/>
  <c r="I158" i="4" s="1"/>
  <c r="J158" i="4" s="1"/>
  <c r="B158" i="20"/>
  <c r="E158" i="4" s="1"/>
  <c r="F158" i="4" s="1"/>
  <c r="G158" i="4"/>
  <c r="H158" i="4" s="1"/>
  <c r="J158" i="20"/>
  <c r="U158" i="4" s="1"/>
  <c r="V158" i="4" s="1"/>
  <c r="C162" i="20"/>
  <c r="K162" i="4" s="1"/>
  <c r="L162" i="4" s="1"/>
  <c r="H162" i="20"/>
  <c r="I162" i="4" s="1"/>
  <c r="J162" i="4" s="1"/>
  <c r="B162" i="20"/>
  <c r="E162" i="4" s="1"/>
  <c r="F162" i="4" s="1"/>
  <c r="G162" i="4"/>
  <c r="H162" i="4" s="1"/>
  <c r="I162" i="20"/>
  <c r="O162" i="4" s="1"/>
  <c r="P162" i="4" s="1"/>
  <c r="G162" i="20"/>
  <c r="S162" i="4" s="1"/>
  <c r="T162" i="4" s="1"/>
  <c r="F162" i="20"/>
  <c r="M162" i="4" s="1"/>
  <c r="N162" i="4" s="1"/>
  <c r="J162" i="20"/>
  <c r="U162" i="4" s="1"/>
  <c r="V162" i="4" s="1"/>
  <c r="D162" i="20"/>
  <c r="Q162" i="4" s="1"/>
  <c r="R162" i="4" s="1"/>
  <c r="D166" i="20"/>
  <c r="Q166" i="4" s="1"/>
  <c r="R166" i="4" s="1"/>
  <c r="C166" i="20"/>
  <c r="K166" i="4" s="1"/>
  <c r="L166" i="4" s="1"/>
  <c r="G166" i="20"/>
  <c r="S166" i="4" s="1"/>
  <c r="T166" i="4" s="1"/>
  <c r="H166" i="20"/>
  <c r="I166" i="4" s="1"/>
  <c r="J166" i="4" s="1"/>
  <c r="J166" i="20"/>
  <c r="U166" i="4" s="1"/>
  <c r="V166" i="4" s="1"/>
  <c r="B166" i="20"/>
  <c r="E166" i="4" s="1"/>
  <c r="F166" i="4" s="1"/>
  <c r="F166" i="20"/>
  <c r="M166" i="4" s="1"/>
  <c r="N166" i="4" s="1"/>
  <c r="G166" i="4"/>
  <c r="H166" i="4" s="1"/>
  <c r="I166" i="20"/>
  <c r="O166" i="4" s="1"/>
  <c r="P166" i="4" s="1"/>
  <c r="J170" i="20"/>
  <c r="U170" i="4" s="1"/>
  <c r="V170" i="4" s="1"/>
  <c r="G170" i="20"/>
  <c r="S170" i="4" s="1"/>
  <c r="T170" i="4" s="1"/>
  <c r="I170" i="20"/>
  <c r="O170" i="4" s="1"/>
  <c r="P170" i="4" s="1"/>
  <c r="C170" i="20"/>
  <c r="K170" i="4" s="1"/>
  <c r="L170" i="4" s="1"/>
  <c r="B170" i="20"/>
  <c r="E170" i="4" s="1"/>
  <c r="F170" i="4" s="1"/>
  <c r="D170" i="20"/>
  <c r="Q170" i="4" s="1"/>
  <c r="R170" i="4" s="1"/>
  <c r="F170" i="20"/>
  <c r="M170" i="4" s="1"/>
  <c r="N170" i="4" s="1"/>
  <c r="G170" i="4"/>
  <c r="H170" i="4" s="1"/>
  <c r="H170" i="20"/>
  <c r="I170" i="4" s="1"/>
  <c r="J170" i="4" s="1"/>
  <c r="G174" i="20"/>
  <c r="S174" i="4" s="1"/>
  <c r="T174" i="4" s="1"/>
  <c r="F174" i="20"/>
  <c r="M174" i="4" s="1"/>
  <c r="N174" i="4" s="1"/>
  <c r="B174" i="20"/>
  <c r="E174" i="4" s="1"/>
  <c r="F174" i="4" s="1"/>
  <c r="C174" i="20"/>
  <c r="K174" i="4" s="1"/>
  <c r="L174" i="4" s="1"/>
  <c r="H174" i="20"/>
  <c r="I174" i="4" s="1"/>
  <c r="J174" i="4" s="1"/>
  <c r="I174" i="20"/>
  <c r="O174" i="4" s="1"/>
  <c r="P174" i="4" s="1"/>
  <c r="G174" i="4"/>
  <c r="H174" i="4" s="1"/>
  <c r="D174" i="20"/>
  <c r="Q174" i="4" s="1"/>
  <c r="R174" i="4" s="1"/>
  <c r="J174" i="20"/>
  <c r="U174" i="4" s="1"/>
  <c r="V174" i="4" s="1"/>
  <c r="C178" i="20"/>
  <c r="K178" i="4" s="1"/>
  <c r="L178" i="4" s="1"/>
  <c r="H178" i="20"/>
  <c r="I178" i="4" s="1"/>
  <c r="J178" i="4" s="1"/>
  <c r="B178" i="20"/>
  <c r="E178" i="4" s="1"/>
  <c r="F178" i="4" s="1"/>
  <c r="G178" i="20"/>
  <c r="S178" i="4" s="1"/>
  <c r="T178" i="4" s="1"/>
  <c r="D178" i="20"/>
  <c r="Q178" i="4" s="1"/>
  <c r="R178" i="4" s="1"/>
  <c r="J178" i="20"/>
  <c r="U178" i="4" s="1"/>
  <c r="V178" i="4" s="1"/>
  <c r="F178" i="20"/>
  <c r="M178" i="4" s="1"/>
  <c r="N178" i="4" s="1"/>
  <c r="G178" i="4"/>
  <c r="H178" i="4" s="1"/>
  <c r="I178" i="20"/>
  <c r="O178" i="4" s="1"/>
  <c r="P178" i="4" s="1"/>
  <c r="D182" i="20"/>
  <c r="Q182" i="4" s="1"/>
  <c r="R182" i="4" s="1"/>
  <c r="G182" i="20"/>
  <c r="S182" i="4" s="1"/>
  <c r="T182" i="4" s="1"/>
  <c r="C182" i="20"/>
  <c r="K182" i="4" s="1"/>
  <c r="L182" i="4" s="1"/>
  <c r="B182" i="20"/>
  <c r="E182" i="4" s="1"/>
  <c r="F182" i="4" s="1"/>
  <c r="G182" i="4"/>
  <c r="H182" i="4" s="1"/>
  <c r="F182" i="20"/>
  <c r="M182" i="4" s="1"/>
  <c r="N182" i="4" s="1"/>
  <c r="H182" i="20"/>
  <c r="I182" i="4" s="1"/>
  <c r="J182" i="4" s="1"/>
  <c r="J182" i="20"/>
  <c r="U182" i="4" s="1"/>
  <c r="V182" i="4" s="1"/>
  <c r="I182" i="20"/>
  <c r="O182" i="4" s="1"/>
  <c r="P182" i="4" s="1"/>
  <c r="J186" i="20"/>
  <c r="U186" i="4" s="1"/>
  <c r="V186" i="4" s="1"/>
  <c r="C186" i="20"/>
  <c r="K186" i="4" s="1"/>
  <c r="L186" i="4" s="1"/>
  <c r="B186" i="20"/>
  <c r="E186" i="4" s="1"/>
  <c r="F186" i="4" s="1"/>
  <c r="G186" i="4"/>
  <c r="H186" i="4" s="1"/>
  <c r="G186" i="20"/>
  <c r="S186" i="4" s="1"/>
  <c r="T186" i="4" s="1"/>
  <c r="D186" i="20"/>
  <c r="Q186" i="4" s="1"/>
  <c r="R186" i="4" s="1"/>
  <c r="F186" i="20"/>
  <c r="M186" i="4" s="1"/>
  <c r="N186" i="4" s="1"/>
  <c r="I186" i="20"/>
  <c r="O186" i="4" s="1"/>
  <c r="P186" i="4" s="1"/>
  <c r="H186" i="20"/>
  <c r="I186" i="4" s="1"/>
  <c r="J186" i="4" s="1"/>
  <c r="G190" i="20"/>
  <c r="S190" i="4" s="1"/>
  <c r="T190" i="4" s="1"/>
  <c r="F190" i="20"/>
  <c r="M190" i="4" s="1"/>
  <c r="N190" i="4" s="1"/>
  <c r="I190" i="20"/>
  <c r="O190" i="4" s="1"/>
  <c r="P190" i="4" s="1"/>
  <c r="C190" i="20"/>
  <c r="K190" i="4" s="1"/>
  <c r="L190" i="4" s="1"/>
  <c r="D190" i="20"/>
  <c r="Q190" i="4" s="1"/>
  <c r="R190" i="4" s="1"/>
  <c r="J190" i="20"/>
  <c r="U190" i="4" s="1"/>
  <c r="V190" i="4" s="1"/>
  <c r="H190" i="20"/>
  <c r="I190" i="4" s="1"/>
  <c r="J190" i="4" s="1"/>
  <c r="G190" i="4"/>
  <c r="H190" i="4" s="1"/>
  <c r="B190" i="20"/>
  <c r="E190" i="4" s="1"/>
  <c r="F190" i="4" s="1"/>
  <c r="F194" i="20"/>
  <c r="M194" i="4" s="1"/>
  <c r="N194" i="4" s="1"/>
  <c r="G194" i="20"/>
  <c r="S194" i="4" s="1"/>
  <c r="T194" i="4" s="1"/>
  <c r="I194" i="20"/>
  <c r="O194" i="4" s="1"/>
  <c r="P194" i="4" s="1"/>
  <c r="D194" i="20"/>
  <c r="Q194" i="4" s="1"/>
  <c r="R194" i="4" s="1"/>
  <c r="B194" i="20"/>
  <c r="E194" i="4" s="1"/>
  <c r="F194" i="4" s="1"/>
  <c r="J194" i="20"/>
  <c r="U194" i="4" s="1"/>
  <c r="V194" i="4" s="1"/>
  <c r="C194" i="20"/>
  <c r="K194" i="4" s="1"/>
  <c r="L194" i="4" s="1"/>
  <c r="G194" i="4"/>
  <c r="H194" i="4" s="1"/>
  <c r="H194" i="20"/>
  <c r="I194" i="4" s="1"/>
  <c r="J194" i="4" s="1"/>
  <c r="B198" i="20"/>
  <c r="E198" i="4" s="1"/>
  <c r="F198" i="4" s="1"/>
  <c r="G198" i="4"/>
  <c r="H198" i="4" s="1"/>
  <c r="F198" i="20"/>
  <c r="M198" i="4" s="1"/>
  <c r="N198" i="4" s="1"/>
  <c r="J198" i="20"/>
  <c r="U198" i="4" s="1"/>
  <c r="V198" i="4" s="1"/>
  <c r="C198" i="20"/>
  <c r="K198" i="4" s="1"/>
  <c r="L198" i="4" s="1"/>
  <c r="I198" i="20"/>
  <c r="O198" i="4" s="1"/>
  <c r="P198" i="4" s="1"/>
  <c r="G198" i="20"/>
  <c r="S198" i="4" s="1"/>
  <c r="T198" i="4" s="1"/>
  <c r="D198" i="20"/>
  <c r="Q198" i="4" s="1"/>
  <c r="R198" i="4" s="1"/>
  <c r="H198" i="20"/>
  <c r="I198" i="4" s="1"/>
  <c r="J198" i="4" s="1"/>
  <c r="F202" i="20"/>
  <c r="M202" i="4" s="1"/>
  <c r="N202" i="4" s="1"/>
  <c r="G202" i="20"/>
  <c r="S202" i="4" s="1"/>
  <c r="T202" i="4" s="1"/>
  <c r="C202" i="20"/>
  <c r="K202" i="4" s="1"/>
  <c r="L202" i="4" s="1"/>
  <c r="I202" i="20"/>
  <c r="O202" i="4" s="1"/>
  <c r="P202" i="4" s="1"/>
  <c r="B202" i="20"/>
  <c r="E202" i="4" s="1"/>
  <c r="F202" i="4" s="1"/>
  <c r="J202" i="20"/>
  <c r="U202" i="4" s="1"/>
  <c r="V202" i="4" s="1"/>
  <c r="H202" i="20"/>
  <c r="I202" i="4" s="1"/>
  <c r="J202" i="4" s="1"/>
  <c r="G202" i="4"/>
  <c r="H202" i="4" s="1"/>
  <c r="D202" i="20"/>
  <c r="Q202" i="4" s="1"/>
  <c r="R202" i="4" s="1"/>
  <c r="J206" i="20"/>
  <c r="U206" i="4" s="1"/>
  <c r="V206" i="4" s="1"/>
  <c r="C206" i="20"/>
  <c r="K206" i="4" s="1"/>
  <c r="L206" i="4" s="1"/>
  <c r="D206" i="20"/>
  <c r="Q206" i="4" s="1"/>
  <c r="R206" i="4" s="1"/>
  <c r="F206" i="20"/>
  <c r="M206" i="4" s="1"/>
  <c r="N206" i="4" s="1"/>
  <c r="G206" i="20"/>
  <c r="S206" i="4" s="1"/>
  <c r="T206" i="4" s="1"/>
  <c r="B206" i="20"/>
  <c r="E206" i="4" s="1"/>
  <c r="F206" i="4" s="1"/>
  <c r="G206" i="4"/>
  <c r="H206" i="4" s="1"/>
  <c r="H206" i="20"/>
  <c r="I206" i="4" s="1"/>
  <c r="J206" i="4" s="1"/>
  <c r="I206" i="20"/>
  <c r="O206" i="4" s="1"/>
  <c r="P206" i="4" s="1"/>
  <c r="F210" i="20"/>
  <c r="M210" i="4" s="1"/>
  <c r="N210" i="4" s="1"/>
  <c r="I210" i="20"/>
  <c r="O210" i="4" s="1"/>
  <c r="P210" i="4" s="1"/>
  <c r="B210" i="20"/>
  <c r="E210" i="4" s="1"/>
  <c r="F210" i="4" s="1"/>
  <c r="J210" i="20"/>
  <c r="U210" i="4" s="1"/>
  <c r="V210" i="4" s="1"/>
  <c r="C210" i="20"/>
  <c r="K210" i="4" s="1"/>
  <c r="L210" i="4" s="1"/>
  <c r="G210" i="4"/>
  <c r="H210" i="4" s="1"/>
  <c r="G210" i="20"/>
  <c r="S210" i="4" s="1"/>
  <c r="T210" i="4" s="1"/>
  <c r="H210" i="20"/>
  <c r="I210" i="4" s="1"/>
  <c r="J210" i="4" s="1"/>
  <c r="D210" i="20"/>
  <c r="Q210" i="4" s="1"/>
  <c r="R210" i="4" s="1"/>
  <c r="B214" i="20"/>
  <c r="E214" i="4" s="1"/>
  <c r="F214" i="4" s="1"/>
  <c r="F214" i="20"/>
  <c r="M214" i="4" s="1"/>
  <c r="N214" i="4" s="1"/>
  <c r="G214" i="4"/>
  <c r="H214" i="4" s="1"/>
  <c r="D214" i="20"/>
  <c r="Q214" i="4" s="1"/>
  <c r="R214" i="4" s="1"/>
  <c r="C214" i="20"/>
  <c r="K214" i="4" s="1"/>
  <c r="L214" i="4" s="1"/>
  <c r="I214" i="20"/>
  <c r="O214" i="4" s="1"/>
  <c r="P214" i="4" s="1"/>
  <c r="J214" i="20"/>
  <c r="U214" i="4" s="1"/>
  <c r="V214" i="4" s="1"/>
  <c r="G214" i="20"/>
  <c r="S214" i="4" s="1"/>
  <c r="T214" i="4" s="1"/>
  <c r="H214" i="20"/>
  <c r="I214" i="4" s="1"/>
  <c r="J214" i="4" s="1"/>
  <c r="J218" i="20"/>
  <c r="U218" i="4" s="1"/>
  <c r="V218" i="4" s="1"/>
  <c r="G218" i="20"/>
  <c r="S218" i="4" s="1"/>
  <c r="T218" i="4" s="1"/>
  <c r="C218" i="20"/>
  <c r="K218" i="4" s="1"/>
  <c r="L218" i="4" s="1"/>
  <c r="B218" i="20"/>
  <c r="E218" i="4" s="1"/>
  <c r="F218" i="4" s="1"/>
  <c r="G218" i="4"/>
  <c r="H218" i="4" s="1"/>
  <c r="I218" i="20"/>
  <c r="O218" i="4" s="1"/>
  <c r="P218" i="4" s="1"/>
  <c r="H218" i="20"/>
  <c r="I218" i="4" s="1"/>
  <c r="J218" i="4" s="1"/>
  <c r="F218" i="20"/>
  <c r="M218" i="4" s="1"/>
  <c r="N218" i="4" s="1"/>
  <c r="D218" i="20"/>
  <c r="Q218" i="4" s="1"/>
  <c r="R218" i="4" s="1"/>
  <c r="J222" i="20"/>
  <c r="U222" i="4" s="1"/>
  <c r="V222" i="4" s="1"/>
  <c r="C222" i="20"/>
  <c r="K222" i="4" s="1"/>
  <c r="L222" i="4" s="1"/>
  <c r="H222" i="20"/>
  <c r="I222" i="4" s="1"/>
  <c r="J222" i="4" s="1"/>
  <c r="F222" i="20"/>
  <c r="M222" i="4" s="1"/>
  <c r="N222" i="4" s="1"/>
  <c r="G222" i="4"/>
  <c r="H222" i="4" s="1"/>
  <c r="I222" i="20"/>
  <c r="O222" i="4" s="1"/>
  <c r="P222" i="4" s="1"/>
  <c r="G222" i="20"/>
  <c r="S222" i="4" s="1"/>
  <c r="T222" i="4" s="1"/>
  <c r="D222" i="20"/>
  <c r="Q222" i="4" s="1"/>
  <c r="R222" i="4" s="1"/>
  <c r="B222" i="20"/>
  <c r="E222" i="4" s="1"/>
  <c r="F222" i="4" s="1"/>
  <c r="W222" i="4" s="1"/>
  <c r="F226" i="20"/>
  <c r="M226" i="4" s="1"/>
  <c r="N226" i="4" s="1"/>
  <c r="B226" i="20"/>
  <c r="E226" i="4" s="1"/>
  <c r="F226" i="4" s="1"/>
  <c r="I226" i="20"/>
  <c r="O226" i="4" s="1"/>
  <c r="P226" i="4" s="1"/>
  <c r="J226" i="20"/>
  <c r="U226" i="4" s="1"/>
  <c r="V226" i="4" s="1"/>
  <c r="C226" i="20"/>
  <c r="K226" i="4" s="1"/>
  <c r="L226" i="4" s="1"/>
  <c r="G226" i="4"/>
  <c r="H226" i="4" s="1"/>
  <c r="G226" i="20"/>
  <c r="S226" i="4" s="1"/>
  <c r="T226" i="4" s="1"/>
  <c r="H226" i="20"/>
  <c r="I226" i="4" s="1"/>
  <c r="J226" i="4" s="1"/>
  <c r="D226" i="20"/>
  <c r="Q226" i="4" s="1"/>
  <c r="R226" i="4" s="1"/>
  <c r="B230" i="20"/>
  <c r="E230" i="4" s="1"/>
  <c r="F230" i="4" s="1"/>
  <c r="J230" i="20"/>
  <c r="U230" i="4" s="1"/>
  <c r="V230" i="4" s="1"/>
  <c r="G230" i="4"/>
  <c r="H230" i="4" s="1"/>
  <c r="C230" i="20"/>
  <c r="K230" i="4" s="1"/>
  <c r="L230" i="4" s="1"/>
  <c r="G230" i="20"/>
  <c r="S230" i="4" s="1"/>
  <c r="T230" i="4" s="1"/>
  <c r="F230" i="20"/>
  <c r="M230" i="4" s="1"/>
  <c r="N230" i="4" s="1"/>
  <c r="D230" i="20"/>
  <c r="Q230" i="4" s="1"/>
  <c r="R230" i="4" s="1"/>
  <c r="I230" i="20"/>
  <c r="O230" i="4" s="1"/>
  <c r="P230" i="4" s="1"/>
  <c r="H230" i="20"/>
  <c r="I230" i="4" s="1"/>
  <c r="J230" i="4" s="1"/>
  <c r="G234" i="20"/>
  <c r="S234" i="4" s="1"/>
  <c r="T234" i="4" s="1"/>
  <c r="H234" i="20"/>
  <c r="I234" i="4" s="1"/>
  <c r="J234" i="4" s="1"/>
  <c r="J234" i="20"/>
  <c r="U234" i="4" s="1"/>
  <c r="V234" i="4" s="1"/>
  <c r="B234" i="20"/>
  <c r="E234" i="4" s="1"/>
  <c r="F234" i="4" s="1"/>
  <c r="G234" i="4"/>
  <c r="H234" i="4" s="1"/>
  <c r="D234" i="20"/>
  <c r="Q234" i="4" s="1"/>
  <c r="R234" i="4" s="1"/>
  <c r="I234" i="20"/>
  <c r="O234" i="4" s="1"/>
  <c r="P234" i="4" s="1"/>
  <c r="C234" i="20"/>
  <c r="K234" i="4" s="1"/>
  <c r="L234" i="4" s="1"/>
  <c r="F234" i="20"/>
  <c r="M234" i="4" s="1"/>
  <c r="N234" i="4" s="1"/>
  <c r="J238" i="20"/>
  <c r="U238" i="4" s="1"/>
  <c r="V238" i="4" s="1"/>
  <c r="B238" i="20"/>
  <c r="E238" i="4" s="1"/>
  <c r="F238" i="4" s="1"/>
  <c r="C238" i="20"/>
  <c r="K238" i="4" s="1"/>
  <c r="L238" i="4" s="1"/>
  <c r="F238" i="20"/>
  <c r="M238" i="4" s="1"/>
  <c r="N238" i="4" s="1"/>
  <c r="G238" i="4"/>
  <c r="H238" i="4" s="1"/>
  <c r="G238" i="20"/>
  <c r="S238" i="4" s="1"/>
  <c r="T238" i="4" s="1"/>
  <c r="I238" i="20"/>
  <c r="O238" i="4" s="1"/>
  <c r="P238" i="4" s="1"/>
  <c r="H238" i="20"/>
  <c r="I238" i="4" s="1"/>
  <c r="J238" i="4" s="1"/>
  <c r="D238" i="20"/>
  <c r="Q238" i="4" s="1"/>
  <c r="R238" i="4" s="1"/>
  <c r="F242" i="20"/>
  <c r="M242" i="4" s="1"/>
  <c r="N242" i="4" s="1"/>
  <c r="J242" i="20"/>
  <c r="U242" i="4" s="1"/>
  <c r="V242" i="4" s="1"/>
  <c r="I242" i="20"/>
  <c r="O242" i="4" s="1"/>
  <c r="P242" i="4" s="1"/>
  <c r="H242" i="20"/>
  <c r="I242" i="4" s="1"/>
  <c r="J242" i="4" s="1"/>
  <c r="C242" i="20"/>
  <c r="K242" i="4" s="1"/>
  <c r="L242" i="4" s="1"/>
  <c r="B242" i="20"/>
  <c r="E242" i="4" s="1"/>
  <c r="F242" i="4" s="1"/>
  <c r="G242" i="20"/>
  <c r="S242" i="4" s="1"/>
  <c r="T242" i="4" s="1"/>
  <c r="D242" i="20"/>
  <c r="Q242" i="4" s="1"/>
  <c r="R242" i="4" s="1"/>
  <c r="G242" i="4"/>
  <c r="H242" i="4" s="1"/>
  <c r="B246" i="20"/>
  <c r="E246" i="4" s="1"/>
  <c r="F246" i="4" s="1"/>
  <c r="G246" i="4"/>
  <c r="H246" i="4" s="1"/>
  <c r="G246" i="20"/>
  <c r="S246" i="4" s="1"/>
  <c r="T246" i="4" s="1"/>
  <c r="F246" i="20"/>
  <c r="M246" i="4" s="1"/>
  <c r="N246" i="4" s="1"/>
  <c r="C246" i="20"/>
  <c r="K246" i="4" s="1"/>
  <c r="L246" i="4" s="1"/>
  <c r="I246" i="20"/>
  <c r="O246" i="4" s="1"/>
  <c r="P246" i="4" s="1"/>
  <c r="D246" i="20"/>
  <c r="Q246" i="4" s="1"/>
  <c r="R246" i="4" s="1"/>
  <c r="H246" i="20"/>
  <c r="I246" i="4" s="1"/>
  <c r="J246" i="4" s="1"/>
  <c r="J246" i="20"/>
  <c r="U246" i="4" s="1"/>
  <c r="V246" i="4" s="1"/>
  <c r="B250" i="20"/>
  <c r="E250" i="4" s="1"/>
  <c r="F250" i="4" s="1"/>
  <c r="W250" i="4" s="1"/>
  <c r="G250" i="4"/>
  <c r="H250" i="4" s="1"/>
  <c r="J250" i="20"/>
  <c r="U250" i="4" s="1"/>
  <c r="V250" i="4" s="1"/>
  <c r="F250" i="20"/>
  <c r="M250" i="4" s="1"/>
  <c r="N250" i="4" s="1"/>
  <c r="D250" i="20"/>
  <c r="Q250" i="4" s="1"/>
  <c r="R250" i="4" s="1"/>
  <c r="H250" i="20"/>
  <c r="I250" i="4" s="1"/>
  <c r="J250" i="4" s="1"/>
  <c r="G250" i="20"/>
  <c r="S250" i="4" s="1"/>
  <c r="T250" i="4" s="1"/>
  <c r="I250" i="20"/>
  <c r="O250" i="4" s="1"/>
  <c r="P250" i="4" s="1"/>
  <c r="C250" i="20"/>
  <c r="K250" i="4" s="1"/>
  <c r="L250" i="4" s="1"/>
  <c r="B254" i="20"/>
  <c r="E254" i="4" s="1"/>
  <c r="F254" i="4" s="1"/>
  <c r="J254" i="20"/>
  <c r="U254" i="4" s="1"/>
  <c r="V254" i="4" s="1"/>
  <c r="H254" i="20"/>
  <c r="I254" i="4" s="1"/>
  <c r="J254" i="4" s="1"/>
  <c r="C254" i="20"/>
  <c r="K254" i="4" s="1"/>
  <c r="L254" i="4" s="1"/>
  <c r="G254" i="4"/>
  <c r="H254" i="4" s="1"/>
  <c r="G254" i="20"/>
  <c r="S254" i="4" s="1"/>
  <c r="T254" i="4" s="1"/>
  <c r="I254" i="20"/>
  <c r="O254" i="4" s="1"/>
  <c r="P254" i="4" s="1"/>
  <c r="F254" i="20"/>
  <c r="M254" i="4" s="1"/>
  <c r="N254" i="4" s="1"/>
  <c r="D254" i="20"/>
  <c r="Q254" i="4" s="1"/>
  <c r="R254" i="4" s="1"/>
  <c r="I258" i="20"/>
  <c r="O258" i="4" s="1"/>
  <c r="P258" i="4" s="1"/>
  <c r="B258" i="20"/>
  <c r="E258" i="4" s="1"/>
  <c r="F258" i="4" s="1"/>
  <c r="C258" i="20"/>
  <c r="K258" i="4" s="1"/>
  <c r="L258" i="4" s="1"/>
  <c r="G258" i="4"/>
  <c r="H258" i="4" s="1"/>
  <c r="G258" i="20"/>
  <c r="S258" i="4" s="1"/>
  <c r="T258" i="4" s="1"/>
  <c r="F258" i="20"/>
  <c r="M258" i="4" s="1"/>
  <c r="N258" i="4" s="1"/>
  <c r="D258" i="20"/>
  <c r="Q258" i="4" s="1"/>
  <c r="R258" i="4" s="1"/>
  <c r="H258" i="20"/>
  <c r="I258" i="4" s="1"/>
  <c r="J258" i="4" s="1"/>
  <c r="J258" i="20"/>
  <c r="U258" i="4" s="1"/>
  <c r="V258" i="4" s="1"/>
  <c r="J262" i="20"/>
  <c r="U262" i="4" s="1"/>
  <c r="V262" i="4" s="1"/>
  <c r="G262" i="20"/>
  <c r="S262" i="4" s="1"/>
  <c r="T262" i="4" s="1"/>
  <c r="G262" i="4"/>
  <c r="H262" i="4" s="1"/>
  <c r="B262" i="20"/>
  <c r="E262" i="4" s="1"/>
  <c r="F262" i="4" s="1"/>
  <c r="F262" i="20"/>
  <c r="M262" i="4" s="1"/>
  <c r="N262" i="4" s="1"/>
  <c r="D262" i="20"/>
  <c r="Q262" i="4" s="1"/>
  <c r="R262" i="4" s="1"/>
  <c r="C262" i="20"/>
  <c r="K262" i="4" s="1"/>
  <c r="L262" i="4" s="1"/>
  <c r="I262" i="20"/>
  <c r="O262" i="4" s="1"/>
  <c r="P262" i="4" s="1"/>
  <c r="H262" i="20"/>
  <c r="I262" i="4" s="1"/>
  <c r="J262" i="4" s="1"/>
  <c r="F266" i="20"/>
  <c r="M266" i="4" s="1"/>
  <c r="N266" i="4" s="1"/>
  <c r="C266" i="20"/>
  <c r="K266" i="4" s="1"/>
  <c r="L266" i="4" s="1"/>
  <c r="J266" i="20"/>
  <c r="U266" i="4" s="1"/>
  <c r="V266" i="4" s="1"/>
  <c r="B266" i="20"/>
  <c r="E266" i="4" s="1"/>
  <c r="F266" i="4" s="1"/>
  <c r="G266" i="4"/>
  <c r="H266" i="4" s="1"/>
  <c r="G266" i="20"/>
  <c r="S266" i="4" s="1"/>
  <c r="T266" i="4" s="1"/>
  <c r="I266" i="20"/>
  <c r="O266" i="4" s="1"/>
  <c r="P266" i="4" s="1"/>
  <c r="H266" i="20"/>
  <c r="I266" i="4" s="1"/>
  <c r="J266" i="4" s="1"/>
  <c r="D266" i="20"/>
  <c r="Q266" i="4" s="1"/>
  <c r="R266" i="4" s="1"/>
  <c r="B270" i="20"/>
  <c r="E270" i="4" s="1"/>
  <c r="F270" i="4" s="1"/>
  <c r="F270" i="20"/>
  <c r="M270" i="4" s="1"/>
  <c r="N270" i="4" s="1"/>
  <c r="C270" i="20"/>
  <c r="K270" i="4" s="1"/>
  <c r="L270" i="4" s="1"/>
  <c r="G270" i="4"/>
  <c r="H270" i="4" s="1"/>
  <c r="J270" i="20"/>
  <c r="U270" i="4" s="1"/>
  <c r="V270" i="4" s="1"/>
  <c r="G270" i="20"/>
  <c r="S270" i="4" s="1"/>
  <c r="T270" i="4" s="1"/>
  <c r="I270" i="20"/>
  <c r="O270" i="4" s="1"/>
  <c r="P270" i="4" s="1"/>
  <c r="D270" i="20"/>
  <c r="Q270" i="4" s="1"/>
  <c r="R270" i="4" s="1"/>
  <c r="H270" i="20"/>
  <c r="I270" i="4" s="1"/>
  <c r="J270" i="4" s="1"/>
  <c r="I274" i="20"/>
  <c r="O274" i="4" s="1"/>
  <c r="P274" i="4" s="1"/>
  <c r="D274" i="20"/>
  <c r="Q274" i="4" s="1"/>
  <c r="R274" i="4" s="1"/>
  <c r="B274" i="20"/>
  <c r="E274" i="4" s="1"/>
  <c r="F274" i="4" s="1"/>
  <c r="F274" i="20"/>
  <c r="M274" i="4" s="1"/>
  <c r="N274" i="4" s="1"/>
  <c r="J274" i="20"/>
  <c r="U274" i="4" s="1"/>
  <c r="V274" i="4" s="1"/>
  <c r="G274" i="20"/>
  <c r="S274" i="4" s="1"/>
  <c r="T274" i="4" s="1"/>
  <c r="H274" i="20"/>
  <c r="I274" i="4" s="1"/>
  <c r="J274" i="4" s="1"/>
  <c r="C274" i="20"/>
  <c r="K274" i="4" s="1"/>
  <c r="L274" i="4" s="1"/>
  <c r="G274" i="4"/>
  <c r="H274" i="4" s="1"/>
  <c r="J278" i="20"/>
  <c r="U278" i="4" s="1"/>
  <c r="V278" i="4" s="1"/>
  <c r="G278" i="20"/>
  <c r="S278" i="4" s="1"/>
  <c r="T278" i="4" s="1"/>
  <c r="G278" i="4"/>
  <c r="H278" i="4" s="1"/>
  <c r="D278" i="20"/>
  <c r="Q278" i="4" s="1"/>
  <c r="R278" i="4" s="1"/>
  <c r="F278" i="20"/>
  <c r="M278" i="4" s="1"/>
  <c r="N278" i="4" s="1"/>
  <c r="C278" i="20"/>
  <c r="K278" i="4" s="1"/>
  <c r="L278" i="4" s="1"/>
  <c r="I278" i="20"/>
  <c r="O278" i="4" s="1"/>
  <c r="P278" i="4" s="1"/>
  <c r="B278" i="20"/>
  <c r="E278" i="4" s="1"/>
  <c r="F278" i="4" s="1"/>
  <c r="H278" i="20"/>
  <c r="I278" i="4" s="1"/>
  <c r="J278" i="4" s="1"/>
  <c r="F282" i="20"/>
  <c r="M282" i="4" s="1"/>
  <c r="N282" i="4" s="1"/>
  <c r="C282" i="20"/>
  <c r="K282" i="4" s="1"/>
  <c r="L282" i="4" s="1"/>
  <c r="G282" i="4"/>
  <c r="H282" i="4" s="1"/>
  <c r="G282" i="20"/>
  <c r="S282" i="4" s="1"/>
  <c r="T282" i="4" s="1"/>
  <c r="I282" i="20"/>
  <c r="O282" i="4" s="1"/>
  <c r="P282" i="4" s="1"/>
  <c r="B282" i="20"/>
  <c r="E282" i="4" s="1"/>
  <c r="F282" i="4" s="1"/>
  <c r="J282" i="20"/>
  <c r="U282" i="4" s="1"/>
  <c r="V282" i="4" s="1"/>
  <c r="H282" i="20"/>
  <c r="I282" i="4" s="1"/>
  <c r="J282" i="4" s="1"/>
  <c r="D282" i="20"/>
  <c r="Q282" i="4" s="1"/>
  <c r="R282" i="4" s="1"/>
  <c r="B286" i="20"/>
  <c r="E286" i="4" s="1"/>
  <c r="F286" i="4" s="1"/>
  <c r="F286" i="20"/>
  <c r="M286" i="4" s="1"/>
  <c r="N286" i="4" s="1"/>
  <c r="G286" i="20"/>
  <c r="S286" i="4" s="1"/>
  <c r="T286" i="4" s="1"/>
  <c r="I286" i="20"/>
  <c r="O286" i="4" s="1"/>
  <c r="P286" i="4" s="1"/>
  <c r="J286" i="20"/>
  <c r="U286" i="4" s="1"/>
  <c r="V286" i="4" s="1"/>
  <c r="H286" i="20"/>
  <c r="I286" i="4" s="1"/>
  <c r="J286" i="4" s="1"/>
  <c r="C286" i="20"/>
  <c r="K286" i="4" s="1"/>
  <c r="L286" i="4" s="1"/>
  <c r="G286" i="4"/>
  <c r="H286" i="4" s="1"/>
  <c r="D286" i="20"/>
  <c r="Q286" i="4" s="1"/>
  <c r="R286" i="4" s="1"/>
  <c r="I290" i="20"/>
  <c r="O290" i="4" s="1"/>
  <c r="P290" i="4" s="1"/>
  <c r="F290" i="20"/>
  <c r="M290" i="4" s="1"/>
  <c r="N290" i="4" s="1"/>
  <c r="J290" i="20"/>
  <c r="U290" i="4" s="1"/>
  <c r="V290" i="4" s="1"/>
  <c r="H290" i="20"/>
  <c r="I290" i="4" s="1"/>
  <c r="J290" i="4" s="1"/>
  <c r="B290" i="20"/>
  <c r="E290" i="4" s="1"/>
  <c r="F290" i="4" s="1"/>
  <c r="C290" i="20"/>
  <c r="K290" i="4" s="1"/>
  <c r="L290" i="4" s="1"/>
  <c r="G290" i="4"/>
  <c r="H290" i="4" s="1"/>
  <c r="D290" i="20"/>
  <c r="Q290" i="4" s="1"/>
  <c r="R290" i="4" s="1"/>
  <c r="G290" i="20"/>
  <c r="S290" i="4" s="1"/>
  <c r="T290" i="4" s="1"/>
  <c r="J294" i="20"/>
  <c r="U294" i="4" s="1"/>
  <c r="V294" i="4" s="1"/>
  <c r="G294" i="20"/>
  <c r="S294" i="4" s="1"/>
  <c r="T294" i="4" s="1"/>
  <c r="G294" i="4"/>
  <c r="H294" i="4" s="1"/>
  <c r="B294" i="20"/>
  <c r="E294" i="4" s="1"/>
  <c r="F294" i="4" s="1"/>
  <c r="F294" i="20"/>
  <c r="M294" i="4" s="1"/>
  <c r="N294" i="4" s="1"/>
  <c r="C294" i="20"/>
  <c r="K294" i="4" s="1"/>
  <c r="L294" i="4" s="1"/>
  <c r="I294" i="20"/>
  <c r="O294" i="4" s="1"/>
  <c r="P294" i="4" s="1"/>
  <c r="D294" i="20"/>
  <c r="Q294" i="4" s="1"/>
  <c r="R294" i="4" s="1"/>
  <c r="H294" i="20"/>
  <c r="I294" i="4" s="1"/>
  <c r="J294" i="4" s="1"/>
  <c r="F298" i="20"/>
  <c r="M298" i="4" s="1"/>
  <c r="N298" i="4" s="1"/>
  <c r="C298" i="20"/>
  <c r="K298" i="4" s="1"/>
  <c r="L298" i="4" s="1"/>
  <c r="B298" i="20"/>
  <c r="E298" i="4" s="1"/>
  <c r="F298" i="4" s="1"/>
  <c r="G298" i="20"/>
  <c r="S298" i="4" s="1"/>
  <c r="T298" i="4" s="1"/>
  <c r="I298" i="20"/>
  <c r="O298" i="4" s="1"/>
  <c r="P298" i="4" s="1"/>
  <c r="J298" i="20"/>
  <c r="U298" i="4" s="1"/>
  <c r="V298" i="4" s="1"/>
  <c r="H298" i="20"/>
  <c r="I298" i="4" s="1"/>
  <c r="J298" i="4" s="1"/>
  <c r="D298" i="20"/>
  <c r="Q298" i="4" s="1"/>
  <c r="R298" i="4" s="1"/>
  <c r="G298" i="4"/>
  <c r="H298" i="4" s="1"/>
  <c r="B302" i="20"/>
  <c r="E302" i="4" s="1"/>
  <c r="F302" i="4" s="1"/>
  <c r="H302" i="20"/>
  <c r="I302" i="4" s="1"/>
  <c r="J302" i="4" s="1"/>
  <c r="J302" i="20"/>
  <c r="U302" i="4" s="1"/>
  <c r="V302" i="4" s="1"/>
  <c r="C302" i="20"/>
  <c r="K302" i="4" s="1"/>
  <c r="L302" i="4" s="1"/>
  <c r="G302" i="4"/>
  <c r="H302" i="4" s="1"/>
  <c r="F302" i="20"/>
  <c r="M302" i="4" s="1"/>
  <c r="N302" i="4" s="1"/>
  <c r="G302" i="20"/>
  <c r="S302" i="4" s="1"/>
  <c r="T302" i="4" s="1"/>
  <c r="I302" i="20"/>
  <c r="O302" i="4" s="1"/>
  <c r="P302" i="4" s="1"/>
  <c r="D302" i="20"/>
  <c r="Q302" i="4" s="1"/>
  <c r="R302" i="4" s="1"/>
  <c r="I306" i="20"/>
  <c r="O306" i="4" s="1"/>
  <c r="P306" i="4" s="1"/>
  <c r="H306" i="20"/>
  <c r="I306" i="4" s="1"/>
  <c r="J306" i="4" s="1"/>
  <c r="B306" i="20"/>
  <c r="E306" i="4" s="1"/>
  <c r="F306" i="4" s="1"/>
  <c r="C306" i="20"/>
  <c r="K306" i="4" s="1"/>
  <c r="L306" i="4" s="1"/>
  <c r="G306" i="4"/>
  <c r="H306" i="4" s="1"/>
  <c r="F306" i="20"/>
  <c r="M306" i="4" s="1"/>
  <c r="N306" i="4" s="1"/>
  <c r="G306" i="20"/>
  <c r="S306" i="4" s="1"/>
  <c r="T306" i="4" s="1"/>
  <c r="D306" i="20"/>
  <c r="Q306" i="4" s="1"/>
  <c r="R306" i="4" s="1"/>
  <c r="J306" i="20"/>
  <c r="U306" i="4" s="1"/>
  <c r="V306" i="4" s="1"/>
  <c r="J310" i="20"/>
  <c r="U310" i="4" s="1"/>
  <c r="V310" i="4" s="1"/>
  <c r="G310" i="20"/>
  <c r="S310" i="4" s="1"/>
  <c r="T310" i="4" s="1"/>
  <c r="G310" i="4"/>
  <c r="H310" i="4" s="1"/>
  <c r="B310" i="20"/>
  <c r="E310" i="4" s="1"/>
  <c r="F310" i="4" s="1"/>
  <c r="C310" i="20"/>
  <c r="K310" i="4" s="1"/>
  <c r="L310" i="4" s="1"/>
  <c r="I310" i="20"/>
  <c r="O310" i="4" s="1"/>
  <c r="P310" i="4" s="1"/>
  <c r="D310" i="20"/>
  <c r="Q310" i="4" s="1"/>
  <c r="R310" i="4" s="1"/>
  <c r="F310" i="20"/>
  <c r="M310" i="4" s="1"/>
  <c r="N310" i="4" s="1"/>
  <c r="H310" i="20"/>
  <c r="I310" i="4" s="1"/>
  <c r="J310" i="4" s="1"/>
  <c r="F314" i="20"/>
  <c r="M314" i="4" s="1"/>
  <c r="N314" i="4" s="1"/>
  <c r="C314" i="20"/>
  <c r="K314" i="4" s="1"/>
  <c r="L314" i="4" s="1"/>
  <c r="J314" i="20"/>
  <c r="U314" i="4" s="1"/>
  <c r="V314" i="4" s="1"/>
  <c r="G314" i="4"/>
  <c r="H314" i="4" s="1"/>
  <c r="B314" i="20"/>
  <c r="E314" i="4" s="1"/>
  <c r="F314" i="4" s="1"/>
  <c r="G314" i="20"/>
  <c r="S314" i="4" s="1"/>
  <c r="T314" i="4" s="1"/>
  <c r="I314" i="20"/>
  <c r="O314" i="4" s="1"/>
  <c r="P314" i="4" s="1"/>
  <c r="H314" i="20"/>
  <c r="I314" i="4" s="1"/>
  <c r="J314" i="4" s="1"/>
  <c r="D314" i="20"/>
  <c r="Q314" i="4" s="1"/>
  <c r="R314" i="4" s="1"/>
  <c r="B318" i="20"/>
  <c r="E318" i="4" s="1"/>
  <c r="F318" i="4" s="1"/>
  <c r="C318" i="20"/>
  <c r="K318" i="4" s="1"/>
  <c r="L318" i="4" s="1"/>
  <c r="G318" i="4"/>
  <c r="H318" i="4" s="1"/>
  <c r="F318" i="20"/>
  <c r="M318" i="4" s="1"/>
  <c r="N318" i="4" s="1"/>
  <c r="G318" i="20"/>
  <c r="S318" i="4" s="1"/>
  <c r="T318" i="4" s="1"/>
  <c r="I318" i="20"/>
  <c r="O318" i="4" s="1"/>
  <c r="P318" i="4" s="1"/>
  <c r="H318" i="20"/>
  <c r="I318" i="4" s="1"/>
  <c r="J318" i="4" s="1"/>
  <c r="D318" i="20"/>
  <c r="Q318" i="4" s="1"/>
  <c r="R318" i="4" s="1"/>
  <c r="J318" i="20"/>
  <c r="U318" i="4" s="1"/>
  <c r="V318" i="4" s="1"/>
  <c r="I322" i="20"/>
  <c r="O322" i="4" s="1"/>
  <c r="P322" i="4" s="1"/>
  <c r="B322" i="20"/>
  <c r="E322" i="4" s="1"/>
  <c r="F322" i="4" s="1"/>
  <c r="C322" i="20"/>
  <c r="K322" i="4" s="1"/>
  <c r="L322" i="4" s="1"/>
  <c r="G322" i="4"/>
  <c r="H322" i="4" s="1"/>
  <c r="F322" i="20"/>
  <c r="M322" i="4" s="1"/>
  <c r="N322" i="4" s="1"/>
  <c r="G322" i="20"/>
  <c r="S322" i="4" s="1"/>
  <c r="T322" i="4" s="1"/>
  <c r="D322" i="20"/>
  <c r="Q322" i="4" s="1"/>
  <c r="R322" i="4" s="1"/>
  <c r="J322" i="20"/>
  <c r="U322" i="4" s="1"/>
  <c r="V322" i="4" s="1"/>
  <c r="H322" i="20"/>
  <c r="I322" i="4" s="1"/>
  <c r="J322" i="4" s="1"/>
  <c r="J326" i="20"/>
  <c r="U326" i="4" s="1"/>
  <c r="V326" i="4" s="1"/>
  <c r="G326" i="20"/>
  <c r="S326" i="4" s="1"/>
  <c r="T326" i="4" s="1"/>
  <c r="G326" i="4"/>
  <c r="H326" i="4" s="1"/>
  <c r="F326" i="20"/>
  <c r="M326" i="4" s="1"/>
  <c r="N326" i="4" s="1"/>
  <c r="D326" i="20"/>
  <c r="Q326" i="4" s="1"/>
  <c r="R326" i="4" s="1"/>
  <c r="H326" i="20"/>
  <c r="I326" i="4" s="1"/>
  <c r="J326" i="4" s="1"/>
  <c r="B326" i="20"/>
  <c r="E326" i="4" s="1"/>
  <c r="F326" i="4" s="1"/>
  <c r="C326" i="20"/>
  <c r="K326" i="4" s="1"/>
  <c r="L326" i="4" s="1"/>
  <c r="I326" i="20"/>
  <c r="O326" i="4" s="1"/>
  <c r="P326" i="4" s="1"/>
  <c r="F330" i="20"/>
  <c r="M330" i="4" s="1"/>
  <c r="N330" i="4" s="1"/>
  <c r="C330" i="20"/>
  <c r="K330" i="4" s="1"/>
  <c r="L330" i="4" s="1"/>
  <c r="G330" i="4"/>
  <c r="H330" i="4" s="1"/>
  <c r="B330" i="20"/>
  <c r="E330" i="4" s="1"/>
  <c r="F330" i="4" s="1"/>
  <c r="G330" i="20"/>
  <c r="S330" i="4" s="1"/>
  <c r="T330" i="4" s="1"/>
  <c r="I330" i="20"/>
  <c r="O330" i="4" s="1"/>
  <c r="P330" i="4" s="1"/>
  <c r="J330" i="20"/>
  <c r="U330" i="4" s="1"/>
  <c r="V330" i="4" s="1"/>
  <c r="H330" i="20"/>
  <c r="I330" i="4" s="1"/>
  <c r="J330" i="4" s="1"/>
  <c r="D330" i="20"/>
  <c r="Q330" i="4" s="1"/>
  <c r="R330" i="4" s="1"/>
  <c r="B334" i="20"/>
  <c r="E334" i="4" s="1"/>
  <c r="F334" i="4" s="1"/>
  <c r="C334" i="20"/>
  <c r="K334" i="4" s="1"/>
  <c r="L334" i="4" s="1"/>
  <c r="G334" i="4"/>
  <c r="H334" i="4" s="1"/>
  <c r="F334" i="20"/>
  <c r="M334" i="4" s="1"/>
  <c r="N334" i="4" s="1"/>
  <c r="G334" i="20"/>
  <c r="S334" i="4" s="1"/>
  <c r="T334" i="4" s="1"/>
  <c r="I334" i="20"/>
  <c r="O334" i="4" s="1"/>
  <c r="P334" i="4" s="1"/>
  <c r="J334" i="20"/>
  <c r="U334" i="4" s="1"/>
  <c r="V334" i="4" s="1"/>
  <c r="H334" i="20"/>
  <c r="I334" i="4" s="1"/>
  <c r="J334" i="4" s="1"/>
  <c r="D334" i="20"/>
  <c r="Q334" i="4" s="1"/>
  <c r="R334" i="4" s="1"/>
  <c r="I338" i="20"/>
  <c r="O338" i="4" s="1"/>
  <c r="P338" i="4" s="1"/>
  <c r="D338" i="20"/>
  <c r="Q338" i="4" s="1"/>
  <c r="R338" i="4" s="1"/>
  <c r="F338" i="20"/>
  <c r="M338" i="4" s="1"/>
  <c r="N338" i="4" s="1"/>
  <c r="G338" i="20"/>
  <c r="S338" i="4" s="1"/>
  <c r="T338" i="4" s="1"/>
  <c r="J338" i="20"/>
  <c r="U338" i="4" s="1"/>
  <c r="V338" i="4" s="1"/>
  <c r="H338" i="20"/>
  <c r="I338" i="4" s="1"/>
  <c r="J338" i="4" s="1"/>
  <c r="B338" i="20"/>
  <c r="E338" i="4" s="1"/>
  <c r="F338" i="4" s="1"/>
  <c r="C338" i="20"/>
  <c r="K338" i="4" s="1"/>
  <c r="L338" i="4" s="1"/>
  <c r="G338" i="4"/>
  <c r="H338" i="4" s="1"/>
  <c r="J342" i="20"/>
  <c r="U342" i="4" s="1"/>
  <c r="V342" i="4" s="1"/>
  <c r="G342" i="20"/>
  <c r="S342" i="4" s="1"/>
  <c r="T342" i="4" s="1"/>
  <c r="G342" i="4"/>
  <c r="H342" i="4" s="1"/>
  <c r="D342" i="20"/>
  <c r="Q342" i="4" s="1"/>
  <c r="R342" i="4" s="1"/>
  <c r="B342" i="20"/>
  <c r="E342" i="4" s="1"/>
  <c r="F342" i="4" s="1"/>
  <c r="C342" i="20"/>
  <c r="K342" i="4" s="1"/>
  <c r="L342" i="4" s="1"/>
  <c r="I342" i="20"/>
  <c r="O342" i="4" s="1"/>
  <c r="P342" i="4" s="1"/>
  <c r="F342" i="20"/>
  <c r="M342" i="4" s="1"/>
  <c r="N342" i="4" s="1"/>
  <c r="H342" i="20"/>
  <c r="I342" i="4" s="1"/>
  <c r="J342" i="4" s="1"/>
  <c r="F346" i="20"/>
  <c r="M346" i="4" s="1"/>
  <c r="N346" i="4" s="1"/>
  <c r="C346" i="20"/>
  <c r="K346" i="4" s="1"/>
  <c r="L346" i="4" s="1"/>
  <c r="G346" i="4"/>
  <c r="H346" i="4" s="1"/>
  <c r="B346" i="20"/>
  <c r="E346" i="4" s="1"/>
  <c r="F346" i="4" s="1"/>
  <c r="G346" i="20"/>
  <c r="S346" i="4" s="1"/>
  <c r="T346" i="4" s="1"/>
  <c r="I346" i="20"/>
  <c r="O346" i="4" s="1"/>
  <c r="P346" i="4" s="1"/>
  <c r="J346" i="20"/>
  <c r="U346" i="4" s="1"/>
  <c r="V346" i="4" s="1"/>
  <c r="D346" i="20"/>
  <c r="Q346" i="4" s="1"/>
  <c r="R346" i="4" s="1"/>
  <c r="H346" i="20"/>
  <c r="I346" i="4" s="1"/>
  <c r="J346" i="4" s="1"/>
  <c r="B350" i="20"/>
  <c r="E350" i="4" s="1"/>
  <c r="F350" i="4" s="1"/>
  <c r="F350" i="20"/>
  <c r="M350" i="4" s="1"/>
  <c r="N350" i="4" s="1"/>
  <c r="G350" i="20"/>
  <c r="S350" i="4" s="1"/>
  <c r="T350" i="4" s="1"/>
  <c r="I350" i="20"/>
  <c r="O350" i="4" s="1"/>
  <c r="P350" i="4" s="1"/>
  <c r="J350" i="20"/>
  <c r="U350" i="4" s="1"/>
  <c r="V350" i="4" s="1"/>
  <c r="H350" i="20"/>
  <c r="I350" i="4" s="1"/>
  <c r="J350" i="4" s="1"/>
  <c r="C350" i="20"/>
  <c r="K350" i="4" s="1"/>
  <c r="L350" i="4" s="1"/>
  <c r="G350" i="4"/>
  <c r="H350" i="4" s="1"/>
  <c r="D350" i="20"/>
  <c r="Q350" i="4" s="1"/>
  <c r="R350" i="4" s="1"/>
  <c r="I354" i="20"/>
  <c r="O354" i="4" s="1"/>
  <c r="P354" i="4" s="1"/>
  <c r="J354" i="20"/>
  <c r="U354" i="4" s="1"/>
  <c r="V354" i="4" s="1"/>
  <c r="H354" i="20"/>
  <c r="I354" i="4" s="1"/>
  <c r="J354" i="4" s="1"/>
  <c r="B354" i="20"/>
  <c r="E354" i="4" s="1"/>
  <c r="F354" i="4" s="1"/>
  <c r="C354" i="20"/>
  <c r="K354" i="4" s="1"/>
  <c r="L354" i="4" s="1"/>
  <c r="G354" i="4"/>
  <c r="H354" i="4" s="1"/>
  <c r="D354" i="20"/>
  <c r="Q354" i="4" s="1"/>
  <c r="R354" i="4" s="1"/>
  <c r="F354" i="20"/>
  <c r="M354" i="4" s="1"/>
  <c r="N354" i="4" s="1"/>
  <c r="G354" i="20"/>
  <c r="S354" i="4" s="1"/>
  <c r="T354" i="4" s="1"/>
  <c r="J358" i="20"/>
  <c r="U358" i="4" s="1"/>
  <c r="V358" i="4" s="1"/>
  <c r="G358" i="20"/>
  <c r="S358" i="4" s="1"/>
  <c r="T358" i="4" s="1"/>
  <c r="G358" i="4"/>
  <c r="H358" i="4" s="1"/>
  <c r="B358" i="20"/>
  <c r="E358" i="4" s="1"/>
  <c r="F358" i="4" s="1"/>
  <c r="C358" i="20"/>
  <c r="K358" i="4" s="1"/>
  <c r="L358" i="4" s="1"/>
  <c r="I358" i="20"/>
  <c r="O358" i="4" s="1"/>
  <c r="P358" i="4" s="1"/>
  <c r="F358" i="20"/>
  <c r="M358" i="4" s="1"/>
  <c r="N358" i="4" s="1"/>
  <c r="D358" i="20"/>
  <c r="Q358" i="4" s="1"/>
  <c r="R358" i="4" s="1"/>
  <c r="H358" i="20"/>
  <c r="I358" i="4" s="1"/>
  <c r="J358" i="4" s="1"/>
  <c r="F362" i="20"/>
  <c r="M362" i="4" s="1"/>
  <c r="N362" i="4" s="1"/>
  <c r="C362" i="20"/>
  <c r="K362" i="4" s="1"/>
  <c r="L362" i="4" s="1"/>
  <c r="B362" i="20"/>
  <c r="E362" i="4" s="1"/>
  <c r="F362" i="4" s="1"/>
  <c r="G362" i="20"/>
  <c r="S362" i="4" s="1"/>
  <c r="T362" i="4" s="1"/>
  <c r="I362" i="20"/>
  <c r="O362" i="4" s="1"/>
  <c r="P362" i="4" s="1"/>
  <c r="J362" i="20"/>
  <c r="U362" i="4" s="1"/>
  <c r="V362" i="4" s="1"/>
  <c r="H362" i="20"/>
  <c r="I362" i="4" s="1"/>
  <c r="J362" i="4" s="1"/>
  <c r="G362" i="4"/>
  <c r="H362" i="4" s="1"/>
  <c r="D362" i="20"/>
  <c r="Q362" i="4" s="1"/>
  <c r="R362" i="4" s="1"/>
  <c r="B366" i="20"/>
  <c r="E366" i="4" s="1"/>
  <c r="F366" i="4" s="1"/>
  <c r="H366" i="20"/>
  <c r="I366" i="4" s="1"/>
  <c r="J366" i="4" s="1"/>
  <c r="J366" i="20"/>
  <c r="U366" i="4" s="1"/>
  <c r="V366" i="4" s="1"/>
  <c r="C366" i="20"/>
  <c r="K366" i="4" s="1"/>
  <c r="L366" i="4" s="1"/>
  <c r="G366" i="4"/>
  <c r="H366" i="4" s="1"/>
  <c r="W366" i="4" s="1"/>
  <c r="D366" i="20"/>
  <c r="Q366" i="4" s="1"/>
  <c r="R366" i="4" s="1"/>
  <c r="F366" i="20"/>
  <c r="M366" i="4" s="1"/>
  <c r="N366" i="4" s="1"/>
  <c r="G366" i="20"/>
  <c r="S366" i="4" s="1"/>
  <c r="T366" i="4" s="1"/>
  <c r="I366" i="20"/>
  <c r="O366" i="4" s="1"/>
  <c r="P366" i="4" s="1"/>
  <c r="I370" i="20"/>
  <c r="O370" i="4" s="1"/>
  <c r="P370" i="4" s="1"/>
  <c r="B370" i="20"/>
  <c r="E370" i="4" s="1"/>
  <c r="F370" i="4" s="1"/>
  <c r="C370" i="20"/>
  <c r="K370" i="4" s="1"/>
  <c r="L370" i="4" s="1"/>
  <c r="G370" i="4"/>
  <c r="H370" i="4" s="1"/>
  <c r="W370" i="4" s="1"/>
  <c r="D370" i="20"/>
  <c r="Q370" i="4" s="1"/>
  <c r="R370" i="4" s="1"/>
  <c r="H370" i="20"/>
  <c r="I370" i="4" s="1"/>
  <c r="J370" i="4" s="1"/>
  <c r="F370" i="20"/>
  <c r="M370" i="4" s="1"/>
  <c r="N370" i="4" s="1"/>
  <c r="G370" i="20"/>
  <c r="S370" i="4" s="1"/>
  <c r="T370" i="4" s="1"/>
  <c r="J370" i="20"/>
  <c r="U370" i="4" s="1"/>
  <c r="V370" i="4" s="1"/>
  <c r="J374" i="20"/>
  <c r="U374" i="4" s="1"/>
  <c r="V374" i="4" s="1"/>
  <c r="G374" i="20"/>
  <c r="S374" i="4" s="1"/>
  <c r="T374" i="4" s="1"/>
  <c r="G374" i="4"/>
  <c r="H374" i="4" s="1"/>
  <c r="B374" i="20"/>
  <c r="E374" i="4" s="1"/>
  <c r="F374" i="4" s="1"/>
  <c r="C374" i="20"/>
  <c r="K374" i="4" s="1"/>
  <c r="L374" i="4" s="1"/>
  <c r="I374" i="20"/>
  <c r="O374" i="4" s="1"/>
  <c r="P374" i="4" s="1"/>
  <c r="F374" i="20"/>
  <c r="M374" i="4" s="1"/>
  <c r="N374" i="4" s="1"/>
  <c r="H374" i="20"/>
  <c r="I374" i="4" s="1"/>
  <c r="J374" i="4" s="1"/>
  <c r="D374" i="20"/>
  <c r="Q374" i="4" s="1"/>
  <c r="R374" i="4" s="1"/>
  <c r="F378" i="20"/>
  <c r="M378" i="4" s="1"/>
  <c r="N378" i="4" s="1"/>
  <c r="C378" i="20"/>
  <c r="K378" i="4" s="1"/>
  <c r="L378" i="4" s="1"/>
  <c r="J378" i="20"/>
  <c r="U378" i="4" s="1"/>
  <c r="V378" i="4" s="1"/>
  <c r="G378" i="4"/>
  <c r="H378" i="4" s="1"/>
  <c r="B378" i="20"/>
  <c r="E378" i="4" s="1"/>
  <c r="F378" i="4" s="1"/>
  <c r="G378" i="20"/>
  <c r="S378" i="4" s="1"/>
  <c r="T378" i="4" s="1"/>
  <c r="I378" i="20"/>
  <c r="O378" i="4" s="1"/>
  <c r="P378" i="4" s="1"/>
  <c r="H378" i="20"/>
  <c r="I378" i="4" s="1"/>
  <c r="J378" i="4" s="1"/>
  <c r="D378" i="20"/>
  <c r="Q378" i="4" s="1"/>
  <c r="R378" i="4" s="1"/>
  <c r="B382" i="20"/>
  <c r="E382" i="4" s="1"/>
  <c r="F382" i="4" s="1"/>
  <c r="J382" i="20"/>
  <c r="U382" i="4" s="1"/>
  <c r="V382" i="4" s="1"/>
  <c r="C382" i="20"/>
  <c r="K382" i="4" s="1"/>
  <c r="L382" i="4" s="1"/>
  <c r="G382" i="4"/>
  <c r="H382" i="4" s="1"/>
  <c r="F382" i="20"/>
  <c r="M382" i="4" s="1"/>
  <c r="N382" i="4" s="1"/>
  <c r="G382" i="20"/>
  <c r="S382" i="4" s="1"/>
  <c r="T382" i="4" s="1"/>
  <c r="I382" i="20"/>
  <c r="O382" i="4" s="1"/>
  <c r="P382" i="4" s="1"/>
  <c r="H382" i="20"/>
  <c r="I382" i="4" s="1"/>
  <c r="J382" i="4" s="1"/>
  <c r="D382" i="20"/>
  <c r="Q382" i="4" s="1"/>
  <c r="R382" i="4" s="1"/>
  <c r="G386" i="4"/>
  <c r="H386" i="4" s="1"/>
  <c r="F386" i="20"/>
  <c r="M386" i="4" s="1"/>
  <c r="N386" i="4" s="1"/>
  <c r="I386" i="20"/>
  <c r="O386" i="4" s="1"/>
  <c r="P386" i="4" s="1"/>
  <c r="J386" i="20"/>
  <c r="U386" i="4" s="1"/>
  <c r="V386" i="4" s="1"/>
  <c r="B386" i="20"/>
  <c r="E386" i="4" s="1"/>
  <c r="F386" i="4" s="1"/>
  <c r="H386" i="20"/>
  <c r="I386" i="4" s="1"/>
  <c r="J386" i="4" s="1"/>
  <c r="G386" i="20"/>
  <c r="S386" i="4" s="1"/>
  <c r="T386" i="4" s="1"/>
  <c r="D386" i="20"/>
  <c r="Q386" i="4" s="1"/>
  <c r="R386" i="4" s="1"/>
  <c r="C386" i="20"/>
  <c r="K386" i="4" s="1"/>
  <c r="L386" i="4" s="1"/>
  <c r="I390" i="20"/>
  <c r="O390" i="4" s="1"/>
  <c r="P390" i="4" s="1"/>
  <c r="B390" i="20"/>
  <c r="E390" i="4" s="1"/>
  <c r="F390" i="4" s="1"/>
  <c r="F390" i="20"/>
  <c r="M390" i="4" s="1"/>
  <c r="N390" i="4" s="1"/>
  <c r="D390" i="20"/>
  <c r="Q390" i="4" s="1"/>
  <c r="R390" i="4" s="1"/>
  <c r="C390" i="20"/>
  <c r="K390" i="4" s="1"/>
  <c r="L390" i="4" s="1"/>
  <c r="G390" i="4"/>
  <c r="H390" i="4" s="1"/>
  <c r="J390" i="20"/>
  <c r="U390" i="4" s="1"/>
  <c r="V390" i="4" s="1"/>
  <c r="H390" i="20"/>
  <c r="I390" i="4" s="1"/>
  <c r="J390" i="4" s="1"/>
  <c r="G390" i="20"/>
  <c r="S390" i="4" s="1"/>
  <c r="T390" i="4" s="1"/>
  <c r="I394" i="20"/>
  <c r="O394" i="4" s="1"/>
  <c r="P394" i="4" s="1"/>
  <c r="B394" i="20"/>
  <c r="E394" i="4" s="1"/>
  <c r="F394" i="4" s="1"/>
  <c r="G394" i="4"/>
  <c r="H394" i="4" s="1"/>
  <c r="F394" i="20"/>
  <c r="M394" i="4" s="1"/>
  <c r="N394" i="4" s="1"/>
  <c r="D394" i="20"/>
  <c r="Q394" i="4" s="1"/>
  <c r="R394" i="4" s="1"/>
  <c r="J394" i="20"/>
  <c r="U394" i="4" s="1"/>
  <c r="V394" i="4" s="1"/>
  <c r="H394" i="20"/>
  <c r="I394" i="4" s="1"/>
  <c r="J394" i="4" s="1"/>
  <c r="G394" i="20"/>
  <c r="S394" i="4" s="1"/>
  <c r="T394" i="4" s="1"/>
  <c r="C394" i="20"/>
  <c r="K394" i="4" s="1"/>
  <c r="L394" i="4" s="1"/>
  <c r="G398" i="4"/>
  <c r="H398" i="4" s="1"/>
  <c r="J398" i="20"/>
  <c r="U398" i="4" s="1"/>
  <c r="V398" i="4" s="1"/>
  <c r="I398" i="20"/>
  <c r="O398" i="4" s="1"/>
  <c r="P398" i="4" s="1"/>
  <c r="B398" i="20"/>
  <c r="E398" i="4" s="1"/>
  <c r="F398" i="4" s="1"/>
  <c r="F398" i="20"/>
  <c r="M398" i="4" s="1"/>
  <c r="N398" i="4" s="1"/>
  <c r="D398" i="20"/>
  <c r="Q398" i="4" s="1"/>
  <c r="R398" i="4" s="1"/>
  <c r="G398" i="20"/>
  <c r="S398" i="4" s="1"/>
  <c r="T398" i="4" s="1"/>
  <c r="H398" i="20"/>
  <c r="I398" i="4" s="1"/>
  <c r="J398" i="4" s="1"/>
  <c r="C398" i="20"/>
  <c r="K398" i="4" s="1"/>
  <c r="L398" i="4" s="1"/>
  <c r="I402" i="20"/>
  <c r="O402" i="4" s="1"/>
  <c r="P402" i="4" s="1"/>
  <c r="F402" i="20"/>
  <c r="M402" i="4" s="1"/>
  <c r="N402" i="4" s="1"/>
  <c r="J402" i="20"/>
  <c r="U402" i="4" s="1"/>
  <c r="V402" i="4" s="1"/>
  <c r="H402" i="20"/>
  <c r="I402" i="4" s="1"/>
  <c r="J402" i="4" s="1"/>
  <c r="C402" i="20"/>
  <c r="K402" i="4" s="1"/>
  <c r="L402" i="4" s="1"/>
  <c r="G402" i="4"/>
  <c r="H402" i="4" s="1"/>
  <c r="B402" i="20"/>
  <c r="E402" i="4" s="1"/>
  <c r="F402" i="4" s="1"/>
  <c r="G402" i="20"/>
  <c r="S402" i="4" s="1"/>
  <c r="T402" i="4" s="1"/>
  <c r="D402" i="20"/>
  <c r="Q402" i="4" s="1"/>
  <c r="R402" i="4" s="1"/>
  <c r="B406" i="20"/>
  <c r="E406" i="4" s="1"/>
  <c r="F406" i="4" s="1"/>
  <c r="F406" i="20"/>
  <c r="M406" i="4" s="1"/>
  <c r="N406" i="4" s="1"/>
  <c r="G406" i="4"/>
  <c r="H406" i="4" s="1"/>
  <c r="I406" i="20"/>
  <c r="O406" i="4" s="1"/>
  <c r="P406" i="4" s="1"/>
  <c r="D406" i="20"/>
  <c r="Q406" i="4" s="1"/>
  <c r="R406" i="4" s="1"/>
  <c r="H406" i="20"/>
  <c r="I406" i="4" s="1"/>
  <c r="J406" i="4" s="1"/>
  <c r="C406" i="20"/>
  <c r="K406" i="4" s="1"/>
  <c r="L406" i="4" s="1"/>
  <c r="J406" i="20"/>
  <c r="U406" i="4" s="1"/>
  <c r="V406" i="4" s="1"/>
  <c r="G406" i="20"/>
  <c r="S406" i="4" s="1"/>
  <c r="T406" i="4" s="1"/>
  <c r="I410" i="20"/>
  <c r="O410" i="4" s="1"/>
  <c r="P410" i="4" s="1"/>
  <c r="G410" i="4"/>
  <c r="H410" i="4" s="1"/>
  <c r="B410" i="20"/>
  <c r="E410" i="4" s="1"/>
  <c r="F410" i="4" s="1"/>
  <c r="J410" i="20"/>
  <c r="U410" i="4" s="1"/>
  <c r="V410" i="4" s="1"/>
  <c r="D410" i="20"/>
  <c r="Q410" i="4" s="1"/>
  <c r="R410" i="4" s="1"/>
  <c r="H410" i="20"/>
  <c r="I410" i="4" s="1"/>
  <c r="J410" i="4" s="1"/>
  <c r="G410" i="20"/>
  <c r="S410" i="4" s="1"/>
  <c r="T410" i="4" s="1"/>
  <c r="F410" i="20"/>
  <c r="M410" i="4" s="1"/>
  <c r="N410" i="4" s="1"/>
  <c r="C410" i="20"/>
  <c r="K410" i="4" s="1"/>
  <c r="L410" i="4" s="1"/>
  <c r="G414" i="4"/>
  <c r="H414" i="4" s="1"/>
  <c r="I414" i="20"/>
  <c r="O414" i="4" s="1"/>
  <c r="P414" i="4" s="1"/>
  <c r="J414" i="20"/>
  <c r="U414" i="4" s="1"/>
  <c r="V414" i="4" s="1"/>
  <c r="F414" i="20"/>
  <c r="M414" i="4" s="1"/>
  <c r="N414" i="4" s="1"/>
  <c r="D414" i="20"/>
  <c r="Q414" i="4" s="1"/>
  <c r="R414" i="4" s="1"/>
  <c r="B414" i="20"/>
  <c r="E414" i="4" s="1"/>
  <c r="F414" i="4" s="1"/>
  <c r="H414" i="20"/>
  <c r="I414" i="4" s="1"/>
  <c r="J414" i="4" s="1"/>
  <c r="G414" i="20"/>
  <c r="S414" i="4" s="1"/>
  <c r="T414" i="4" s="1"/>
  <c r="C414" i="20"/>
  <c r="K414" i="4" s="1"/>
  <c r="L414" i="4" s="1"/>
  <c r="F418" i="20"/>
  <c r="M418" i="4" s="1"/>
  <c r="N418" i="4" s="1"/>
  <c r="J418" i="20"/>
  <c r="U418" i="4" s="1"/>
  <c r="V418" i="4" s="1"/>
  <c r="G418" i="4"/>
  <c r="H418" i="4" s="1"/>
  <c r="B418" i="20"/>
  <c r="E418" i="4" s="1"/>
  <c r="F418" i="4" s="1"/>
  <c r="H418" i="20"/>
  <c r="I418" i="4" s="1"/>
  <c r="J418" i="4" s="1"/>
  <c r="G418" i="20"/>
  <c r="S418" i="4" s="1"/>
  <c r="T418" i="4" s="1"/>
  <c r="I418" i="20"/>
  <c r="O418" i="4" s="1"/>
  <c r="P418" i="4" s="1"/>
  <c r="C418" i="20"/>
  <c r="K418" i="4" s="1"/>
  <c r="L418" i="4" s="1"/>
  <c r="D418" i="20"/>
  <c r="Q418" i="4" s="1"/>
  <c r="R418" i="4" s="1"/>
  <c r="B422" i="20"/>
  <c r="E422" i="4" s="1"/>
  <c r="F422" i="4" s="1"/>
  <c r="G422" i="4"/>
  <c r="H422" i="4" s="1"/>
  <c r="F422" i="20"/>
  <c r="M422" i="4" s="1"/>
  <c r="N422" i="4" s="1"/>
  <c r="I422" i="20"/>
  <c r="O422" i="4" s="1"/>
  <c r="P422" i="4" s="1"/>
  <c r="D422" i="20"/>
  <c r="Q422" i="4" s="1"/>
  <c r="R422" i="4" s="1"/>
  <c r="J422" i="20"/>
  <c r="U422" i="4" s="1"/>
  <c r="V422" i="4" s="1"/>
  <c r="H422" i="20"/>
  <c r="I422" i="4" s="1"/>
  <c r="J422" i="4" s="1"/>
  <c r="C422" i="20"/>
  <c r="K422" i="4" s="1"/>
  <c r="L422" i="4" s="1"/>
  <c r="G422" i="20"/>
  <c r="S422" i="4" s="1"/>
  <c r="T422" i="4" s="1"/>
  <c r="I426" i="20"/>
  <c r="O426" i="4" s="1"/>
  <c r="P426" i="4" s="1"/>
  <c r="G426" i="4"/>
  <c r="H426" i="4" s="1"/>
  <c r="B426" i="20"/>
  <c r="E426" i="4" s="1"/>
  <c r="F426" i="4" s="1"/>
  <c r="F426" i="20"/>
  <c r="M426" i="4" s="1"/>
  <c r="N426" i="4" s="1"/>
  <c r="D426" i="20"/>
  <c r="Q426" i="4" s="1"/>
  <c r="R426" i="4" s="1"/>
  <c r="J426" i="20"/>
  <c r="U426" i="4" s="1"/>
  <c r="V426" i="4" s="1"/>
  <c r="H426" i="20"/>
  <c r="I426" i="4" s="1"/>
  <c r="J426" i="4" s="1"/>
  <c r="C426" i="20"/>
  <c r="K426" i="4" s="1"/>
  <c r="L426" i="4" s="1"/>
  <c r="G426" i="20"/>
  <c r="S426" i="4" s="1"/>
  <c r="T426" i="4" s="1"/>
  <c r="G430" i="4"/>
  <c r="H430" i="4" s="1"/>
  <c r="J430" i="20"/>
  <c r="U430" i="4" s="1"/>
  <c r="V430" i="4" s="1"/>
  <c r="G430" i="20"/>
  <c r="S430" i="4" s="1"/>
  <c r="T430" i="4" s="1"/>
  <c r="B430" i="20"/>
  <c r="E430" i="4" s="1"/>
  <c r="F430" i="4" s="1"/>
  <c r="I430" i="20"/>
  <c r="O430" i="4" s="1"/>
  <c r="P430" i="4" s="1"/>
  <c r="F430" i="20"/>
  <c r="M430" i="4" s="1"/>
  <c r="N430" i="4" s="1"/>
  <c r="D430" i="20"/>
  <c r="Q430" i="4" s="1"/>
  <c r="R430" i="4" s="1"/>
  <c r="C430" i="20"/>
  <c r="K430" i="4" s="1"/>
  <c r="L430" i="4" s="1"/>
  <c r="H430" i="20"/>
  <c r="I430" i="4" s="1"/>
  <c r="J430" i="4" s="1"/>
  <c r="F434" i="20"/>
  <c r="M434" i="4" s="1"/>
  <c r="N434" i="4" s="1"/>
  <c r="G434" i="4"/>
  <c r="H434" i="4" s="1"/>
  <c r="J434" i="20"/>
  <c r="U434" i="4" s="1"/>
  <c r="V434" i="4" s="1"/>
  <c r="I434" i="20"/>
  <c r="O434" i="4" s="1"/>
  <c r="P434" i="4" s="1"/>
  <c r="H434" i="20"/>
  <c r="I434" i="4" s="1"/>
  <c r="J434" i="4" s="1"/>
  <c r="B434" i="20"/>
  <c r="E434" i="4" s="1"/>
  <c r="F434" i="4" s="1"/>
  <c r="C434" i="20"/>
  <c r="K434" i="4" s="1"/>
  <c r="L434" i="4" s="1"/>
  <c r="G434" i="20"/>
  <c r="S434" i="4" s="1"/>
  <c r="T434" i="4" s="1"/>
  <c r="D434" i="20"/>
  <c r="Q434" i="4" s="1"/>
  <c r="R434" i="4" s="1"/>
  <c r="G438" i="4"/>
  <c r="H438" i="4" s="1"/>
  <c r="B438" i="20"/>
  <c r="E438" i="4" s="1"/>
  <c r="F438" i="4" s="1"/>
  <c r="I438" i="20"/>
  <c r="O438" i="4" s="1"/>
  <c r="P438" i="4" s="1"/>
  <c r="F438" i="20"/>
  <c r="M438" i="4" s="1"/>
  <c r="N438" i="4" s="1"/>
  <c r="D438" i="20"/>
  <c r="Q438" i="4" s="1"/>
  <c r="R438" i="4" s="1"/>
  <c r="H438" i="20"/>
  <c r="I438" i="4" s="1"/>
  <c r="J438" i="4" s="1"/>
  <c r="C438" i="20"/>
  <c r="K438" i="4" s="1"/>
  <c r="L438" i="4" s="1"/>
  <c r="J438" i="20"/>
  <c r="U438" i="4" s="1"/>
  <c r="V438" i="4" s="1"/>
  <c r="G438" i="20"/>
  <c r="S438" i="4" s="1"/>
  <c r="T438" i="4" s="1"/>
  <c r="I442" i="20"/>
  <c r="O442" i="4" s="1"/>
  <c r="P442" i="4" s="1"/>
  <c r="B442" i="20"/>
  <c r="E442" i="4" s="1"/>
  <c r="F442" i="4" s="1"/>
  <c r="J442" i="20"/>
  <c r="U442" i="4" s="1"/>
  <c r="V442" i="4" s="1"/>
  <c r="D442" i="20"/>
  <c r="Q442" i="4" s="1"/>
  <c r="R442" i="4" s="1"/>
  <c r="H442" i="20"/>
  <c r="I442" i="4" s="1"/>
  <c r="J442" i="4" s="1"/>
  <c r="G442" i="4"/>
  <c r="H442" i="4" s="1"/>
  <c r="F442" i="20"/>
  <c r="M442" i="4" s="1"/>
  <c r="N442" i="4" s="1"/>
  <c r="C442" i="20"/>
  <c r="K442" i="4" s="1"/>
  <c r="L442" i="4" s="1"/>
  <c r="G442" i="20"/>
  <c r="S442" i="4" s="1"/>
  <c r="T442" i="4" s="1"/>
  <c r="G446" i="4"/>
  <c r="H446" i="4" s="1"/>
  <c r="J446" i="20"/>
  <c r="U446" i="4" s="1"/>
  <c r="V446" i="4" s="1"/>
  <c r="I446" i="20"/>
  <c r="O446" i="4" s="1"/>
  <c r="P446" i="4" s="1"/>
  <c r="F446" i="20"/>
  <c r="M446" i="4" s="1"/>
  <c r="N446" i="4" s="1"/>
  <c r="G446" i="20"/>
  <c r="S446" i="4" s="1"/>
  <c r="T446" i="4" s="1"/>
  <c r="D446" i="20"/>
  <c r="Q446" i="4" s="1"/>
  <c r="R446" i="4" s="1"/>
  <c r="H446" i="20"/>
  <c r="I446" i="4" s="1"/>
  <c r="J446" i="4" s="1"/>
  <c r="B446" i="20"/>
  <c r="E446" i="4" s="1"/>
  <c r="F446" i="4" s="1"/>
  <c r="C446" i="20"/>
  <c r="K446" i="4" s="1"/>
  <c r="L446" i="4" s="1"/>
  <c r="G450" i="4"/>
  <c r="H450" i="4" s="1"/>
  <c r="F450" i="20"/>
  <c r="M450" i="4" s="1"/>
  <c r="N450" i="4" s="1"/>
  <c r="I450" i="20"/>
  <c r="O450" i="4" s="1"/>
  <c r="P450" i="4" s="1"/>
  <c r="J450" i="20"/>
  <c r="U450" i="4" s="1"/>
  <c r="V450" i="4" s="1"/>
  <c r="B450" i="20"/>
  <c r="E450" i="4" s="1"/>
  <c r="F450" i="4" s="1"/>
  <c r="H450" i="20"/>
  <c r="I450" i="4" s="1"/>
  <c r="J450" i="4" s="1"/>
  <c r="G450" i="20"/>
  <c r="S450" i="4" s="1"/>
  <c r="T450" i="4" s="1"/>
  <c r="D450" i="20"/>
  <c r="Q450" i="4" s="1"/>
  <c r="R450" i="4" s="1"/>
  <c r="C450" i="20"/>
  <c r="K450" i="4" s="1"/>
  <c r="L450" i="4" s="1"/>
  <c r="I454" i="20"/>
  <c r="O454" i="4" s="1"/>
  <c r="P454" i="4" s="1"/>
  <c r="B454" i="20"/>
  <c r="E454" i="4" s="1"/>
  <c r="F454" i="4" s="1"/>
  <c r="G454" i="4"/>
  <c r="H454" i="4" s="1"/>
  <c r="D454" i="20"/>
  <c r="Q454" i="4" s="1"/>
  <c r="R454" i="4" s="1"/>
  <c r="C454" i="20"/>
  <c r="K454" i="4" s="1"/>
  <c r="L454" i="4" s="1"/>
  <c r="F454" i="20"/>
  <c r="M454" i="4" s="1"/>
  <c r="N454" i="4" s="1"/>
  <c r="H454" i="20"/>
  <c r="I454" i="4" s="1"/>
  <c r="J454" i="4" s="1"/>
  <c r="J454" i="20"/>
  <c r="U454" i="4" s="1"/>
  <c r="V454" i="4" s="1"/>
  <c r="G454" i="20"/>
  <c r="S454" i="4" s="1"/>
  <c r="T454" i="4" s="1"/>
  <c r="I458" i="20"/>
  <c r="O458" i="4" s="1"/>
  <c r="P458" i="4" s="1"/>
  <c r="B458" i="20"/>
  <c r="E458" i="4" s="1"/>
  <c r="F458" i="4" s="1"/>
  <c r="F458" i="20"/>
  <c r="M458" i="4" s="1"/>
  <c r="N458" i="4" s="1"/>
  <c r="D458" i="20"/>
  <c r="Q458" i="4" s="1"/>
  <c r="R458" i="4" s="1"/>
  <c r="J458" i="20"/>
  <c r="U458" i="4" s="1"/>
  <c r="V458" i="4" s="1"/>
  <c r="H458" i="20"/>
  <c r="I458" i="4" s="1"/>
  <c r="J458" i="4" s="1"/>
  <c r="G458" i="20"/>
  <c r="S458" i="4" s="1"/>
  <c r="T458" i="4" s="1"/>
  <c r="G458" i="4"/>
  <c r="H458" i="4" s="1"/>
  <c r="C458" i="20"/>
  <c r="K458" i="4" s="1"/>
  <c r="L458" i="4" s="1"/>
  <c r="G462" i="4"/>
  <c r="H462" i="4" s="1"/>
  <c r="I462" i="20"/>
  <c r="O462" i="4" s="1"/>
  <c r="P462" i="4" s="1"/>
  <c r="B462" i="20"/>
  <c r="E462" i="4" s="1"/>
  <c r="F462" i="4" s="1"/>
  <c r="F462" i="20"/>
  <c r="M462" i="4" s="1"/>
  <c r="N462" i="4" s="1"/>
  <c r="D462" i="20"/>
  <c r="Q462" i="4" s="1"/>
  <c r="R462" i="4" s="1"/>
  <c r="G462" i="20"/>
  <c r="S462" i="4" s="1"/>
  <c r="T462" i="4" s="1"/>
  <c r="J462" i="20"/>
  <c r="U462" i="4" s="1"/>
  <c r="V462" i="4" s="1"/>
  <c r="H462" i="20"/>
  <c r="I462" i="4" s="1"/>
  <c r="J462" i="4" s="1"/>
  <c r="C462" i="20"/>
  <c r="K462" i="4" s="1"/>
  <c r="L462" i="4" s="1"/>
  <c r="I466" i="20"/>
  <c r="O466" i="4" s="1"/>
  <c r="P466" i="4" s="1"/>
  <c r="J466" i="20"/>
  <c r="U466" i="4" s="1"/>
  <c r="V466" i="4" s="1"/>
  <c r="H466" i="20"/>
  <c r="I466" i="4" s="1"/>
  <c r="J466" i="4" s="1"/>
  <c r="C466" i="20"/>
  <c r="K466" i="4" s="1"/>
  <c r="L466" i="4" s="1"/>
  <c r="G466" i="4"/>
  <c r="H466" i="4" s="1"/>
  <c r="B466" i="20"/>
  <c r="E466" i="4" s="1"/>
  <c r="F466" i="4" s="1"/>
  <c r="G466" i="20"/>
  <c r="S466" i="4" s="1"/>
  <c r="T466" i="4" s="1"/>
  <c r="F466" i="20"/>
  <c r="M466" i="4" s="1"/>
  <c r="N466" i="4" s="1"/>
  <c r="D466" i="20"/>
  <c r="Q466" i="4" s="1"/>
  <c r="R466" i="4" s="1"/>
  <c r="F470" i="20"/>
  <c r="M470" i="4" s="1"/>
  <c r="N470" i="4" s="1"/>
  <c r="D470" i="20"/>
  <c r="Q470" i="4" s="1"/>
  <c r="R470" i="4" s="1"/>
  <c r="G470" i="4"/>
  <c r="H470" i="4" s="1"/>
  <c r="J470" i="20"/>
  <c r="U470" i="4" s="1"/>
  <c r="V470" i="4" s="1"/>
  <c r="H470" i="20"/>
  <c r="I470" i="4" s="1"/>
  <c r="J470" i="4" s="1"/>
  <c r="I470" i="20"/>
  <c r="O470" i="4" s="1"/>
  <c r="P470" i="4" s="1"/>
  <c r="B470" i="20"/>
  <c r="E470" i="4" s="1"/>
  <c r="F470" i="4" s="1"/>
  <c r="G470" i="20"/>
  <c r="S470" i="4" s="1"/>
  <c r="T470" i="4" s="1"/>
  <c r="C470" i="20"/>
  <c r="K470" i="4" s="1"/>
  <c r="L470" i="4" s="1"/>
  <c r="I474" i="20"/>
  <c r="O474" i="4" s="1"/>
  <c r="P474" i="4" s="1"/>
  <c r="G474" i="4"/>
  <c r="H474" i="4" s="1"/>
  <c r="B474" i="20"/>
  <c r="E474" i="4" s="1"/>
  <c r="F474" i="4" s="1"/>
  <c r="F474" i="20"/>
  <c r="M474" i="4" s="1"/>
  <c r="N474" i="4" s="1"/>
  <c r="D474" i="20"/>
  <c r="Q474" i="4" s="1"/>
  <c r="R474" i="4" s="1"/>
  <c r="J474" i="20"/>
  <c r="U474" i="4" s="1"/>
  <c r="V474" i="4" s="1"/>
  <c r="H474" i="20"/>
  <c r="I474" i="4" s="1"/>
  <c r="J474" i="4" s="1"/>
  <c r="C474" i="20"/>
  <c r="K474" i="4" s="1"/>
  <c r="L474" i="4" s="1"/>
  <c r="G474" i="20"/>
  <c r="S474" i="4" s="1"/>
  <c r="T474" i="4" s="1"/>
  <c r="G478" i="4"/>
  <c r="H478" i="4" s="1"/>
  <c r="I478" i="20"/>
  <c r="O478" i="4" s="1"/>
  <c r="P478" i="4" s="1"/>
  <c r="B478" i="20"/>
  <c r="E478" i="4" s="1"/>
  <c r="F478" i="4" s="1"/>
  <c r="F478" i="20"/>
  <c r="M478" i="4" s="1"/>
  <c r="N478" i="4" s="1"/>
  <c r="D478" i="20"/>
  <c r="Q478" i="4" s="1"/>
  <c r="R478" i="4" s="1"/>
  <c r="J478" i="20"/>
  <c r="U478" i="4" s="1"/>
  <c r="V478" i="4" s="1"/>
  <c r="H478" i="20"/>
  <c r="I478" i="4" s="1"/>
  <c r="J478" i="4" s="1"/>
  <c r="G478" i="20"/>
  <c r="S478" i="4" s="1"/>
  <c r="T478" i="4" s="1"/>
  <c r="C478" i="20"/>
  <c r="K478" i="4" s="1"/>
  <c r="L478" i="4" s="1"/>
  <c r="I482" i="20"/>
  <c r="O482" i="4" s="1"/>
  <c r="P482" i="4" s="1"/>
  <c r="J482" i="20"/>
  <c r="U482" i="4" s="1"/>
  <c r="V482" i="4" s="1"/>
  <c r="H482" i="20"/>
  <c r="I482" i="4" s="1"/>
  <c r="J482" i="4" s="1"/>
  <c r="G482" i="20"/>
  <c r="S482" i="4" s="1"/>
  <c r="T482" i="4" s="1"/>
  <c r="C482" i="20"/>
  <c r="K482" i="4" s="1"/>
  <c r="L482" i="4" s="1"/>
  <c r="B482" i="20"/>
  <c r="E482" i="4" s="1"/>
  <c r="F482" i="4" s="1"/>
  <c r="D482" i="20"/>
  <c r="Q482" i="4" s="1"/>
  <c r="R482" i="4" s="1"/>
  <c r="G482" i="4"/>
  <c r="H482" i="4" s="1"/>
  <c r="F482" i="20"/>
  <c r="M482" i="4" s="1"/>
  <c r="N482" i="4" s="1"/>
  <c r="G486" i="4"/>
  <c r="H486" i="4" s="1"/>
  <c r="F486" i="20"/>
  <c r="M486" i="4" s="1"/>
  <c r="N486" i="4" s="1"/>
  <c r="D486" i="20"/>
  <c r="Q486" i="4" s="1"/>
  <c r="R486" i="4" s="1"/>
  <c r="J486" i="20"/>
  <c r="U486" i="4" s="1"/>
  <c r="V486" i="4" s="1"/>
  <c r="H486" i="20"/>
  <c r="I486" i="4" s="1"/>
  <c r="J486" i="4" s="1"/>
  <c r="C486" i="20"/>
  <c r="K486" i="4" s="1"/>
  <c r="L486" i="4" s="1"/>
  <c r="I486" i="20"/>
  <c r="O486" i="4" s="1"/>
  <c r="P486" i="4" s="1"/>
  <c r="B486" i="20"/>
  <c r="E486" i="4" s="1"/>
  <c r="F486" i="4" s="1"/>
  <c r="G486" i="20"/>
  <c r="S486" i="4" s="1"/>
  <c r="T486" i="4" s="1"/>
  <c r="I490" i="20"/>
  <c r="O490" i="4" s="1"/>
  <c r="P490" i="4" s="1"/>
  <c r="G490" i="4"/>
  <c r="H490" i="4" s="1"/>
  <c r="B490" i="20"/>
  <c r="E490" i="4" s="1"/>
  <c r="F490" i="4" s="1"/>
  <c r="F490" i="20"/>
  <c r="M490" i="4" s="1"/>
  <c r="N490" i="4" s="1"/>
  <c r="D490" i="20"/>
  <c r="Q490" i="4" s="1"/>
  <c r="R490" i="4" s="1"/>
  <c r="J490" i="20"/>
  <c r="U490" i="4" s="1"/>
  <c r="V490" i="4" s="1"/>
  <c r="H490" i="20"/>
  <c r="I490" i="4" s="1"/>
  <c r="J490" i="4" s="1"/>
  <c r="G490" i="20"/>
  <c r="S490" i="4" s="1"/>
  <c r="T490" i="4" s="1"/>
  <c r="C490" i="20"/>
  <c r="K490" i="4" s="1"/>
  <c r="L490" i="4" s="1"/>
  <c r="G494" i="4"/>
  <c r="H494" i="4" s="1"/>
  <c r="G494" i="20"/>
  <c r="S494" i="4" s="1"/>
  <c r="T494" i="4" s="1"/>
  <c r="B494" i="20"/>
  <c r="E494" i="4" s="1"/>
  <c r="F494" i="4" s="1"/>
  <c r="I494" i="20"/>
  <c r="O494" i="4" s="1"/>
  <c r="P494" i="4" s="1"/>
  <c r="F494" i="20"/>
  <c r="M494" i="4" s="1"/>
  <c r="N494" i="4" s="1"/>
  <c r="D494" i="20"/>
  <c r="Q494" i="4" s="1"/>
  <c r="R494" i="4" s="1"/>
  <c r="C494" i="20"/>
  <c r="K494" i="4" s="1"/>
  <c r="L494" i="4" s="1"/>
  <c r="J494" i="20"/>
  <c r="U494" i="4" s="1"/>
  <c r="V494" i="4" s="1"/>
  <c r="H494" i="20"/>
  <c r="I494" i="4" s="1"/>
  <c r="J494" i="4" s="1"/>
  <c r="F498" i="20"/>
  <c r="M498" i="4" s="1"/>
  <c r="N498" i="4" s="1"/>
  <c r="G498" i="4"/>
  <c r="H498" i="4" s="1"/>
  <c r="I498" i="20"/>
  <c r="O498" i="4" s="1"/>
  <c r="P498" i="4" s="1"/>
  <c r="J498" i="20"/>
  <c r="U498" i="4" s="1"/>
  <c r="V498" i="4" s="1"/>
  <c r="C498" i="20"/>
  <c r="K498" i="4" s="1"/>
  <c r="L498" i="4" s="1"/>
  <c r="D498" i="20"/>
  <c r="Q498" i="4" s="1"/>
  <c r="R498" i="4" s="1"/>
  <c r="G498" i="20"/>
  <c r="S498" i="4" s="1"/>
  <c r="T498" i="4" s="1"/>
  <c r="H498" i="20"/>
  <c r="I498" i="4" s="1"/>
  <c r="J498" i="4" s="1"/>
  <c r="B498" i="20"/>
  <c r="E498" i="4" s="1"/>
  <c r="F498" i="4" s="1"/>
  <c r="B502" i="20"/>
  <c r="E502" i="4" s="1"/>
  <c r="F502" i="4" s="1"/>
  <c r="G502" i="4"/>
  <c r="H502" i="4" s="1"/>
  <c r="J502" i="20"/>
  <c r="U502" i="4" s="1"/>
  <c r="V502" i="4" s="1"/>
  <c r="F502" i="20"/>
  <c r="M502" i="4" s="1"/>
  <c r="N502" i="4" s="1"/>
  <c r="I502" i="20"/>
  <c r="O502" i="4" s="1"/>
  <c r="P502" i="4" s="1"/>
  <c r="D502" i="20"/>
  <c r="Q502" i="4" s="1"/>
  <c r="R502" i="4" s="1"/>
  <c r="H502" i="20"/>
  <c r="I502" i="4" s="1"/>
  <c r="J502" i="4" s="1"/>
  <c r="C502" i="20"/>
  <c r="K502" i="4" s="1"/>
  <c r="L502" i="4" s="1"/>
  <c r="G502" i="20"/>
  <c r="S502" i="4" s="1"/>
  <c r="T502" i="4" s="1"/>
  <c r="I506" i="20"/>
  <c r="O506" i="4" s="1"/>
  <c r="P506" i="4" s="1"/>
  <c r="F506" i="20"/>
  <c r="M506" i="4" s="1"/>
  <c r="N506" i="4" s="1"/>
  <c r="B506" i="20"/>
  <c r="E506" i="4" s="1"/>
  <c r="F506" i="4" s="1"/>
  <c r="H506" i="20"/>
  <c r="I506" i="4" s="1"/>
  <c r="J506" i="4" s="1"/>
  <c r="G506" i="20"/>
  <c r="S506" i="4" s="1"/>
  <c r="T506" i="4" s="1"/>
  <c r="J506" i="20"/>
  <c r="U506" i="4" s="1"/>
  <c r="V506" i="4" s="1"/>
  <c r="C506" i="20"/>
  <c r="K506" i="4" s="1"/>
  <c r="L506" i="4" s="1"/>
  <c r="D506" i="20"/>
  <c r="Q506" i="4" s="1"/>
  <c r="R506" i="4" s="1"/>
  <c r="G506" i="4"/>
  <c r="H506" i="4" s="1"/>
  <c r="G510" i="4"/>
  <c r="H510" i="4" s="1"/>
  <c r="J510" i="20"/>
  <c r="U510" i="4" s="1"/>
  <c r="V510" i="4" s="1"/>
  <c r="I510" i="20"/>
  <c r="O510" i="4" s="1"/>
  <c r="P510" i="4" s="1"/>
  <c r="B510" i="20"/>
  <c r="E510" i="4" s="1"/>
  <c r="F510" i="4" s="1"/>
  <c r="D510" i="20"/>
  <c r="Q510" i="4" s="1"/>
  <c r="R510" i="4" s="1"/>
  <c r="C510" i="20"/>
  <c r="K510" i="4" s="1"/>
  <c r="L510" i="4" s="1"/>
  <c r="F510" i="20"/>
  <c r="M510" i="4" s="1"/>
  <c r="N510" i="4" s="1"/>
  <c r="H510" i="20"/>
  <c r="I510" i="4" s="1"/>
  <c r="J510" i="4" s="1"/>
  <c r="G510" i="20"/>
  <c r="S510" i="4" s="1"/>
  <c r="T510" i="4" s="1"/>
  <c r="F514" i="20"/>
  <c r="M514" i="4" s="1"/>
  <c r="N514" i="4" s="1"/>
  <c r="G514" i="4"/>
  <c r="H514" i="4" s="1"/>
  <c r="I514" i="20"/>
  <c r="O514" i="4" s="1"/>
  <c r="P514" i="4" s="1"/>
  <c r="B514" i="20"/>
  <c r="E514" i="4" s="1"/>
  <c r="F514" i="4" s="1"/>
  <c r="D514" i="20"/>
  <c r="Q514" i="4" s="1"/>
  <c r="R514" i="4" s="1"/>
  <c r="C514" i="20"/>
  <c r="K514" i="4" s="1"/>
  <c r="L514" i="4" s="1"/>
  <c r="J514" i="20"/>
  <c r="U514" i="4" s="1"/>
  <c r="V514" i="4" s="1"/>
  <c r="H514" i="20"/>
  <c r="I514" i="4" s="1"/>
  <c r="J514" i="4" s="1"/>
  <c r="G514" i="20"/>
  <c r="S514" i="4" s="1"/>
  <c r="T514" i="4" s="1"/>
  <c r="B518" i="20"/>
  <c r="E518" i="4" s="1"/>
  <c r="F518" i="4" s="1"/>
  <c r="G518" i="4"/>
  <c r="H518" i="4" s="1"/>
  <c r="J518" i="20"/>
  <c r="U518" i="4" s="1"/>
  <c r="V518" i="4" s="1"/>
  <c r="C518" i="20"/>
  <c r="K518" i="4" s="1"/>
  <c r="L518" i="4" s="1"/>
  <c r="G518" i="20"/>
  <c r="S518" i="4" s="1"/>
  <c r="T518" i="4" s="1"/>
  <c r="I518" i="20"/>
  <c r="O518" i="4" s="1"/>
  <c r="P518" i="4" s="1"/>
  <c r="F518" i="20"/>
  <c r="M518" i="4" s="1"/>
  <c r="N518" i="4" s="1"/>
  <c r="D518" i="20"/>
  <c r="Q518" i="4" s="1"/>
  <c r="R518" i="4" s="1"/>
  <c r="H518" i="20"/>
  <c r="I518" i="4" s="1"/>
  <c r="J518" i="4" s="1"/>
  <c r="I522" i="20"/>
  <c r="O522" i="4" s="1"/>
  <c r="P522" i="4" s="1"/>
  <c r="F522" i="20"/>
  <c r="M522" i="4" s="1"/>
  <c r="N522" i="4" s="1"/>
  <c r="G522" i="4"/>
  <c r="H522" i="4" s="1"/>
  <c r="H522" i="20"/>
  <c r="I522" i="4" s="1"/>
  <c r="J522" i="4" s="1"/>
  <c r="C522" i="20"/>
  <c r="K522" i="4" s="1"/>
  <c r="L522" i="4" s="1"/>
  <c r="B522" i="20"/>
  <c r="E522" i="4" s="1"/>
  <c r="F522" i="4" s="1"/>
  <c r="W522" i="4" s="1"/>
  <c r="J522" i="20"/>
  <c r="U522" i="4" s="1"/>
  <c r="V522" i="4" s="1"/>
  <c r="D522" i="20"/>
  <c r="Q522" i="4" s="1"/>
  <c r="R522" i="4" s="1"/>
  <c r="G522" i="20"/>
  <c r="S522" i="4" s="1"/>
  <c r="T522" i="4" s="1"/>
  <c r="G526" i="4"/>
  <c r="H526" i="4" s="1"/>
  <c r="J526" i="20"/>
  <c r="U526" i="4" s="1"/>
  <c r="V526" i="4" s="1"/>
  <c r="I526" i="20"/>
  <c r="O526" i="4" s="1"/>
  <c r="P526" i="4" s="1"/>
  <c r="B526" i="20"/>
  <c r="E526" i="4" s="1"/>
  <c r="F526" i="4" s="1"/>
  <c r="D526" i="20"/>
  <c r="Q526" i="4" s="1"/>
  <c r="R526" i="4" s="1"/>
  <c r="G526" i="20"/>
  <c r="S526" i="4" s="1"/>
  <c r="T526" i="4" s="1"/>
  <c r="H526" i="20"/>
  <c r="I526" i="4" s="1"/>
  <c r="J526" i="4" s="1"/>
  <c r="C526" i="20"/>
  <c r="K526" i="4" s="1"/>
  <c r="L526" i="4" s="1"/>
  <c r="F526" i="20"/>
  <c r="M526" i="4" s="1"/>
  <c r="N526" i="4" s="1"/>
  <c r="F530" i="20"/>
  <c r="M530" i="4" s="1"/>
  <c r="N530" i="4" s="1"/>
  <c r="G530" i="4"/>
  <c r="H530" i="4" s="1"/>
  <c r="I530" i="20"/>
  <c r="O530" i="4" s="1"/>
  <c r="P530" i="4" s="1"/>
  <c r="J530" i="20"/>
  <c r="U530" i="4" s="1"/>
  <c r="V530" i="4" s="1"/>
  <c r="D530" i="20"/>
  <c r="Q530" i="4" s="1"/>
  <c r="R530" i="4" s="1"/>
  <c r="H530" i="20"/>
  <c r="I530" i="4" s="1"/>
  <c r="J530" i="4" s="1"/>
  <c r="C530" i="20"/>
  <c r="K530" i="4" s="1"/>
  <c r="L530" i="4" s="1"/>
  <c r="B530" i="20"/>
  <c r="E530" i="4" s="1"/>
  <c r="F530" i="4" s="1"/>
  <c r="W530" i="4" s="1"/>
  <c r="G530" i="20"/>
  <c r="S530" i="4" s="1"/>
  <c r="T530" i="4" s="1"/>
  <c r="B534" i="20"/>
  <c r="E534" i="4" s="1"/>
  <c r="F534" i="4" s="1"/>
  <c r="G534" i="4"/>
  <c r="H534" i="4" s="1"/>
  <c r="F534" i="20"/>
  <c r="M534" i="4" s="1"/>
  <c r="N534" i="4" s="1"/>
  <c r="J534" i="20"/>
  <c r="U534" i="4" s="1"/>
  <c r="V534" i="4" s="1"/>
  <c r="C534" i="20"/>
  <c r="K534" i="4" s="1"/>
  <c r="L534" i="4" s="1"/>
  <c r="G534" i="20"/>
  <c r="S534" i="4" s="1"/>
  <c r="T534" i="4" s="1"/>
  <c r="D534" i="20"/>
  <c r="Q534" i="4" s="1"/>
  <c r="R534" i="4" s="1"/>
  <c r="H534" i="20"/>
  <c r="I534" i="4" s="1"/>
  <c r="J534" i="4" s="1"/>
  <c r="I534" i="20"/>
  <c r="O534" i="4" s="1"/>
  <c r="P534" i="4" s="1"/>
  <c r="I538" i="20"/>
  <c r="O538" i="4" s="1"/>
  <c r="P538" i="4" s="1"/>
  <c r="J538" i="20"/>
  <c r="U538" i="4" s="1"/>
  <c r="V538" i="4" s="1"/>
  <c r="H538" i="20"/>
  <c r="I538" i="4" s="1"/>
  <c r="J538" i="4" s="1"/>
  <c r="G538" i="20"/>
  <c r="S538" i="4" s="1"/>
  <c r="T538" i="4" s="1"/>
  <c r="G538" i="4"/>
  <c r="H538" i="4" s="1"/>
  <c r="B538" i="20"/>
  <c r="E538" i="4" s="1"/>
  <c r="F538" i="4" s="1"/>
  <c r="D538" i="20"/>
  <c r="Q538" i="4" s="1"/>
  <c r="R538" i="4" s="1"/>
  <c r="F538" i="20"/>
  <c r="M538" i="4" s="1"/>
  <c r="N538" i="4" s="1"/>
  <c r="C538" i="20"/>
  <c r="K538" i="4" s="1"/>
  <c r="L538" i="4" s="1"/>
  <c r="G542" i="4"/>
  <c r="H542" i="4" s="1"/>
  <c r="J542" i="20"/>
  <c r="U542" i="4" s="1"/>
  <c r="V542" i="4" s="1"/>
  <c r="D542" i="20"/>
  <c r="Q542" i="4" s="1"/>
  <c r="R542" i="4" s="1"/>
  <c r="C542" i="20"/>
  <c r="K542" i="4" s="1"/>
  <c r="L542" i="4" s="1"/>
  <c r="B542" i="20"/>
  <c r="E542" i="4" s="1"/>
  <c r="F542" i="4" s="1"/>
  <c r="W542" i="4" s="1"/>
  <c r="H542" i="20"/>
  <c r="I542" i="4" s="1"/>
  <c r="J542" i="4" s="1"/>
  <c r="G542" i="20"/>
  <c r="S542" i="4" s="1"/>
  <c r="T542" i="4" s="1"/>
  <c r="I542" i="20"/>
  <c r="O542" i="4" s="1"/>
  <c r="P542" i="4" s="1"/>
  <c r="F542" i="20"/>
  <c r="M542" i="4" s="1"/>
  <c r="N542" i="4" s="1"/>
  <c r="F546" i="20"/>
  <c r="M546" i="4" s="1"/>
  <c r="N546" i="4" s="1"/>
  <c r="I546" i="20"/>
  <c r="O546" i="4" s="1"/>
  <c r="P546" i="4" s="1"/>
  <c r="B546" i="20"/>
  <c r="E546" i="4" s="1"/>
  <c r="F546" i="4" s="1"/>
  <c r="G546" i="20"/>
  <c r="S546" i="4" s="1"/>
  <c r="T546" i="4" s="1"/>
  <c r="J546" i="20"/>
  <c r="U546" i="4" s="1"/>
  <c r="V546" i="4" s="1"/>
  <c r="D546" i="20"/>
  <c r="Q546" i="4" s="1"/>
  <c r="R546" i="4" s="1"/>
  <c r="G546" i="4"/>
  <c r="H546" i="4" s="1"/>
  <c r="H546" i="20"/>
  <c r="I546" i="4" s="1"/>
  <c r="J546" i="4" s="1"/>
  <c r="C546" i="20"/>
  <c r="K546" i="4" s="1"/>
  <c r="L546" i="4" s="1"/>
  <c r="B550" i="20"/>
  <c r="E550" i="4" s="1"/>
  <c r="F550" i="4" s="1"/>
  <c r="G550" i="4"/>
  <c r="H550" i="4" s="1"/>
  <c r="J550" i="20"/>
  <c r="U550" i="4" s="1"/>
  <c r="V550" i="4" s="1"/>
  <c r="G550" i="20"/>
  <c r="S550" i="4" s="1"/>
  <c r="T550" i="4" s="1"/>
  <c r="D550" i="20"/>
  <c r="Q550" i="4" s="1"/>
  <c r="R550" i="4" s="1"/>
  <c r="C550" i="20"/>
  <c r="K550" i="4" s="1"/>
  <c r="L550" i="4" s="1"/>
  <c r="F550" i="20"/>
  <c r="M550" i="4" s="1"/>
  <c r="N550" i="4" s="1"/>
  <c r="H550" i="20"/>
  <c r="I550" i="4" s="1"/>
  <c r="J550" i="4" s="1"/>
  <c r="I550" i="20"/>
  <c r="O550" i="4" s="1"/>
  <c r="P550" i="4" s="1"/>
  <c r="I554" i="20"/>
  <c r="O554" i="4" s="1"/>
  <c r="P554" i="4" s="1"/>
  <c r="H554" i="20"/>
  <c r="I554" i="4" s="1"/>
  <c r="J554" i="4" s="1"/>
  <c r="C554" i="20"/>
  <c r="K554" i="4" s="1"/>
  <c r="L554" i="4" s="1"/>
  <c r="B554" i="20"/>
  <c r="E554" i="4" s="1"/>
  <c r="F554" i="4" s="1"/>
  <c r="G554" i="20"/>
  <c r="S554" i="4" s="1"/>
  <c r="T554" i="4" s="1"/>
  <c r="F554" i="20"/>
  <c r="M554" i="4" s="1"/>
  <c r="N554" i="4" s="1"/>
  <c r="G554" i="4"/>
  <c r="H554" i="4" s="1"/>
  <c r="D554" i="20"/>
  <c r="Q554" i="4" s="1"/>
  <c r="R554" i="4" s="1"/>
  <c r="J554" i="20"/>
  <c r="U554" i="4" s="1"/>
  <c r="V554" i="4" s="1"/>
  <c r="G558" i="4"/>
  <c r="H558" i="4" s="1"/>
  <c r="J558" i="20"/>
  <c r="U558" i="4" s="1"/>
  <c r="V558" i="4" s="1"/>
  <c r="I558" i="20"/>
  <c r="O558" i="4" s="1"/>
  <c r="P558" i="4" s="1"/>
  <c r="B558" i="20"/>
  <c r="E558" i="4" s="1"/>
  <c r="F558" i="4" s="1"/>
  <c r="D558" i="20"/>
  <c r="Q558" i="4" s="1"/>
  <c r="R558" i="4" s="1"/>
  <c r="F558" i="20"/>
  <c r="M558" i="4" s="1"/>
  <c r="N558" i="4" s="1"/>
  <c r="H558" i="20"/>
  <c r="I558" i="4" s="1"/>
  <c r="J558" i="4" s="1"/>
  <c r="G558" i="20"/>
  <c r="S558" i="4" s="1"/>
  <c r="T558" i="4" s="1"/>
  <c r="C558" i="20"/>
  <c r="K558" i="4" s="1"/>
  <c r="L558" i="4" s="1"/>
  <c r="F562" i="20"/>
  <c r="M562" i="4" s="1"/>
  <c r="N562" i="4" s="1"/>
  <c r="I562" i="20"/>
  <c r="O562" i="4" s="1"/>
  <c r="P562" i="4" s="1"/>
  <c r="G562" i="4"/>
  <c r="H562" i="4" s="1"/>
  <c r="J562" i="20"/>
  <c r="U562" i="4" s="1"/>
  <c r="V562" i="4" s="1"/>
  <c r="C562" i="20"/>
  <c r="K562" i="4" s="1"/>
  <c r="L562" i="4" s="1"/>
  <c r="D562" i="20"/>
  <c r="Q562" i="4" s="1"/>
  <c r="R562" i="4" s="1"/>
  <c r="G562" i="20"/>
  <c r="S562" i="4" s="1"/>
  <c r="T562" i="4" s="1"/>
  <c r="H562" i="20"/>
  <c r="I562" i="4" s="1"/>
  <c r="J562" i="4" s="1"/>
  <c r="B562" i="20"/>
  <c r="E562" i="4" s="1"/>
  <c r="F562" i="4" s="1"/>
  <c r="B566" i="20"/>
  <c r="E566" i="4" s="1"/>
  <c r="F566" i="4" s="1"/>
  <c r="G566" i="4"/>
  <c r="H566" i="4" s="1"/>
  <c r="I566" i="20"/>
  <c r="O566" i="4" s="1"/>
  <c r="P566" i="4" s="1"/>
  <c r="F566" i="20"/>
  <c r="M566" i="4" s="1"/>
  <c r="N566" i="4" s="1"/>
  <c r="D566" i="20"/>
  <c r="Q566" i="4" s="1"/>
  <c r="R566" i="4" s="1"/>
  <c r="G566" i="20"/>
  <c r="S566" i="4" s="1"/>
  <c r="T566" i="4" s="1"/>
  <c r="J566" i="20"/>
  <c r="U566" i="4" s="1"/>
  <c r="V566" i="4" s="1"/>
  <c r="H566" i="20"/>
  <c r="I566" i="4" s="1"/>
  <c r="J566" i="4" s="1"/>
  <c r="C566" i="20"/>
  <c r="K566" i="4" s="1"/>
  <c r="L566" i="4" s="1"/>
  <c r="I570" i="20"/>
  <c r="O570" i="4" s="1"/>
  <c r="P570" i="4" s="1"/>
  <c r="B570" i="20"/>
  <c r="E570" i="4" s="1"/>
  <c r="F570" i="4" s="1"/>
  <c r="H570" i="20"/>
  <c r="I570" i="4" s="1"/>
  <c r="J570" i="4" s="1"/>
  <c r="G570" i="4"/>
  <c r="H570" i="4" s="1"/>
  <c r="F570" i="20"/>
  <c r="M570" i="4" s="1"/>
  <c r="N570" i="4" s="1"/>
  <c r="C570" i="20"/>
  <c r="K570" i="4" s="1"/>
  <c r="L570" i="4" s="1"/>
  <c r="G570" i="20"/>
  <c r="S570" i="4" s="1"/>
  <c r="T570" i="4" s="1"/>
  <c r="J570" i="20"/>
  <c r="U570" i="4" s="1"/>
  <c r="V570" i="4" s="1"/>
  <c r="D570" i="20"/>
  <c r="Q570" i="4" s="1"/>
  <c r="R570" i="4" s="1"/>
  <c r="G574" i="4"/>
  <c r="H574" i="4" s="1"/>
  <c r="J574" i="20"/>
  <c r="U574" i="4" s="1"/>
  <c r="V574" i="4" s="1"/>
  <c r="F574" i="20"/>
  <c r="M574" i="4" s="1"/>
  <c r="N574" i="4" s="1"/>
  <c r="D574" i="20"/>
  <c r="Q574" i="4" s="1"/>
  <c r="R574" i="4" s="1"/>
  <c r="C574" i="20"/>
  <c r="K574" i="4" s="1"/>
  <c r="L574" i="4" s="1"/>
  <c r="H574" i="20"/>
  <c r="I574" i="4" s="1"/>
  <c r="J574" i="4" s="1"/>
  <c r="I574" i="20"/>
  <c r="O574" i="4" s="1"/>
  <c r="P574" i="4" s="1"/>
  <c r="G574" i="20"/>
  <c r="S574" i="4" s="1"/>
  <c r="T574" i="4" s="1"/>
  <c r="B574" i="20"/>
  <c r="E574" i="4" s="1"/>
  <c r="F574" i="4" s="1"/>
  <c r="F578" i="20"/>
  <c r="M578" i="4" s="1"/>
  <c r="N578" i="4" s="1"/>
  <c r="I578" i="20"/>
  <c r="O578" i="4" s="1"/>
  <c r="P578" i="4" s="1"/>
  <c r="D578" i="20"/>
  <c r="Q578" i="4" s="1"/>
  <c r="R578" i="4" s="1"/>
  <c r="C578" i="20"/>
  <c r="K578" i="4" s="1"/>
  <c r="L578" i="4" s="1"/>
  <c r="G578" i="20"/>
  <c r="S578" i="4" s="1"/>
  <c r="T578" i="4" s="1"/>
  <c r="G578" i="4"/>
  <c r="H578" i="4" s="1"/>
  <c r="B578" i="20"/>
  <c r="E578" i="4" s="1"/>
  <c r="F578" i="4" s="1"/>
  <c r="H578" i="20"/>
  <c r="I578" i="4" s="1"/>
  <c r="J578" i="4" s="1"/>
  <c r="J578" i="20"/>
  <c r="U578" i="4" s="1"/>
  <c r="V578" i="4" s="1"/>
  <c r="B582" i="20"/>
  <c r="E582" i="4" s="1"/>
  <c r="F582" i="4" s="1"/>
  <c r="G582" i="4"/>
  <c r="H582" i="4" s="1"/>
  <c r="C582" i="20"/>
  <c r="K582" i="4" s="1"/>
  <c r="L582" i="4" s="1"/>
  <c r="G582" i="20"/>
  <c r="S582" i="4" s="1"/>
  <c r="T582" i="4" s="1"/>
  <c r="F582" i="20"/>
  <c r="M582" i="4" s="1"/>
  <c r="N582" i="4" s="1"/>
  <c r="J582" i="20"/>
  <c r="U582" i="4" s="1"/>
  <c r="V582" i="4" s="1"/>
  <c r="D582" i="20"/>
  <c r="Q582" i="4" s="1"/>
  <c r="R582" i="4" s="1"/>
  <c r="I582" i="20"/>
  <c r="O582" i="4" s="1"/>
  <c r="P582" i="4" s="1"/>
  <c r="H582" i="20"/>
  <c r="I582" i="4" s="1"/>
  <c r="J582" i="4" s="1"/>
  <c r="I586" i="20"/>
  <c r="O586" i="4" s="1"/>
  <c r="P586" i="4" s="1"/>
  <c r="F586" i="20"/>
  <c r="M586" i="4" s="1"/>
  <c r="N586" i="4" s="1"/>
  <c r="H586" i="20"/>
  <c r="I586" i="4" s="1"/>
  <c r="J586" i="4" s="1"/>
  <c r="J586" i="20"/>
  <c r="U586" i="4" s="1"/>
  <c r="V586" i="4" s="1"/>
  <c r="C586" i="20"/>
  <c r="K586" i="4" s="1"/>
  <c r="L586" i="4" s="1"/>
  <c r="G586" i="4"/>
  <c r="H586" i="4" s="1"/>
  <c r="D586" i="20"/>
  <c r="Q586" i="4" s="1"/>
  <c r="R586" i="4" s="1"/>
  <c r="B586" i="20"/>
  <c r="E586" i="4" s="1"/>
  <c r="F586" i="4" s="1"/>
  <c r="G586" i="20"/>
  <c r="S586" i="4" s="1"/>
  <c r="T586" i="4" s="1"/>
  <c r="G590" i="4"/>
  <c r="H590" i="4" s="1"/>
  <c r="J590" i="20"/>
  <c r="U590" i="4" s="1"/>
  <c r="V590" i="4" s="1"/>
  <c r="I590" i="20"/>
  <c r="O590" i="4" s="1"/>
  <c r="P590" i="4" s="1"/>
  <c r="D590" i="20"/>
  <c r="Q590" i="4" s="1"/>
  <c r="R590" i="4" s="1"/>
  <c r="G590" i="20"/>
  <c r="S590" i="4" s="1"/>
  <c r="T590" i="4" s="1"/>
  <c r="H590" i="20"/>
  <c r="I590" i="4" s="1"/>
  <c r="J590" i="4" s="1"/>
  <c r="C590" i="20"/>
  <c r="K590" i="4" s="1"/>
  <c r="L590" i="4" s="1"/>
  <c r="B590" i="20"/>
  <c r="E590" i="4" s="1"/>
  <c r="F590" i="4" s="1"/>
  <c r="W590" i="4" s="1"/>
  <c r="F590" i="20"/>
  <c r="M590" i="4" s="1"/>
  <c r="N590" i="4" s="1"/>
  <c r="F594" i="20"/>
  <c r="M594" i="4" s="1"/>
  <c r="N594" i="4" s="1"/>
  <c r="I594" i="20"/>
  <c r="O594" i="4" s="1"/>
  <c r="P594" i="4" s="1"/>
  <c r="G594" i="4"/>
  <c r="H594" i="4" s="1"/>
  <c r="B594" i="20"/>
  <c r="E594" i="4" s="1"/>
  <c r="F594" i="4" s="1"/>
  <c r="D594" i="20"/>
  <c r="Q594" i="4" s="1"/>
  <c r="R594" i="4" s="1"/>
  <c r="C594" i="20"/>
  <c r="K594" i="4" s="1"/>
  <c r="L594" i="4" s="1"/>
  <c r="J594" i="20"/>
  <c r="U594" i="4" s="1"/>
  <c r="V594" i="4" s="1"/>
  <c r="H594" i="20"/>
  <c r="I594" i="4" s="1"/>
  <c r="J594" i="4" s="1"/>
  <c r="G594" i="20"/>
  <c r="S594" i="4" s="1"/>
  <c r="T594" i="4" s="1"/>
  <c r="B598" i="20"/>
  <c r="E598" i="4" s="1"/>
  <c r="F598" i="4" s="1"/>
  <c r="G598" i="4"/>
  <c r="H598" i="4" s="1"/>
  <c r="F598" i="20"/>
  <c r="M598" i="4" s="1"/>
  <c r="N598" i="4" s="1"/>
  <c r="I598" i="20"/>
  <c r="O598" i="4" s="1"/>
  <c r="P598" i="4" s="1"/>
  <c r="J598" i="20"/>
  <c r="U598" i="4" s="1"/>
  <c r="V598" i="4" s="1"/>
  <c r="C598" i="20"/>
  <c r="K598" i="4" s="1"/>
  <c r="L598" i="4" s="1"/>
  <c r="G598" i="20"/>
  <c r="S598" i="4" s="1"/>
  <c r="T598" i="4" s="1"/>
  <c r="D598" i="20"/>
  <c r="Q598" i="4" s="1"/>
  <c r="R598" i="4" s="1"/>
  <c r="H598" i="20"/>
  <c r="I598" i="4" s="1"/>
  <c r="J598" i="4" s="1"/>
  <c r="I602" i="20"/>
  <c r="O602" i="4" s="1"/>
  <c r="P602" i="4" s="1"/>
  <c r="J602" i="20"/>
  <c r="U602" i="4" s="1"/>
  <c r="V602" i="4" s="1"/>
  <c r="H602" i="20"/>
  <c r="I602" i="4" s="1"/>
  <c r="J602" i="4" s="1"/>
  <c r="G602" i="20"/>
  <c r="S602" i="4" s="1"/>
  <c r="T602" i="4" s="1"/>
  <c r="G602" i="4"/>
  <c r="H602" i="4" s="1"/>
  <c r="B602" i="20"/>
  <c r="E602" i="4" s="1"/>
  <c r="F602" i="4" s="1"/>
  <c r="C602" i="20"/>
  <c r="K602" i="4" s="1"/>
  <c r="L602" i="4" s="1"/>
  <c r="F602" i="20"/>
  <c r="M602" i="4" s="1"/>
  <c r="N602" i="4" s="1"/>
  <c r="D602" i="20"/>
  <c r="Q602" i="4" s="1"/>
  <c r="R602" i="4" s="1"/>
  <c r="G606" i="4"/>
  <c r="H606" i="4" s="1"/>
  <c r="J606" i="20"/>
  <c r="U606" i="4" s="1"/>
  <c r="V606" i="4" s="1"/>
  <c r="D606" i="20"/>
  <c r="Q606" i="4" s="1"/>
  <c r="R606" i="4" s="1"/>
  <c r="H606" i="20"/>
  <c r="I606" i="4" s="1"/>
  <c r="J606" i="4" s="1"/>
  <c r="G606" i="20"/>
  <c r="S606" i="4" s="1"/>
  <c r="T606" i="4" s="1"/>
  <c r="C606" i="20"/>
  <c r="K606" i="4" s="1"/>
  <c r="L606" i="4" s="1"/>
  <c r="I606" i="20"/>
  <c r="O606" i="4" s="1"/>
  <c r="P606" i="4" s="1"/>
  <c r="B606" i="20"/>
  <c r="E606" i="4" s="1"/>
  <c r="F606" i="4" s="1"/>
  <c r="W606" i="4" s="1"/>
  <c r="F606" i="20"/>
  <c r="M606" i="4" s="1"/>
  <c r="N606" i="4" s="1"/>
  <c r="I610" i="20"/>
  <c r="O610" i="4" s="1"/>
  <c r="P610" i="4" s="1"/>
  <c r="F610" i="20"/>
  <c r="M610" i="4" s="1"/>
  <c r="N610" i="4" s="1"/>
  <c r="G610" i="20"/>
  <c r="S610" i="4" s="1"/>
  <c r="T610" i="4" s="1"/>
  <c r="H610" i="20"/>
  <c r="I610" i="4" s="1"/>
  <c r="J610" i="4" s="1"/>
  <c r="D610" i="20"/>
  <c r="Q610" i="4" s="1"/>
  <c r="R610" i="4" s="1"/>
  <c r="J610" i="20"/>
  <c r="U610" i="4" s="1"/>
  <c r="V610" i="4" s="1"/>
  <c r="G610" i="4"/>
  <c r="H610" i="4" s="1"/>
  <c r="C610" i="20"/>
  <c r="K610" i="4" s="1"/>
  <c r="L610" i="4" s="1"/>
  <c r="B610" i="20"/>
  <c r="E610" i="4" s="1"/>
  <c r="F610" i="4" s="1"/>
  <c r="G614" i="20"/>
  <c r="S614" i="4" s="1"/>
  <c r="T614" i="4" s="1"/>
  <c r="D614" i="20"/>
  <c r="Q614" i="4" s="1"/>
  <c r="R614" i="4" s="1"/>
  <c r="B614" i="20"/>
  <c r="E614" i="4" s="1"/>
  <c r="F614" i="4" s="1"/>
  <c r="W614" i="4" s="1"/>
  <c r="J614" i="20"/>
  <c r="U614" i="4" s="1"/>
  <c r="V614" i="4" s="1"/>
  <c r="G614" i="4"/>
  <c r="H614" i="4" s="1"/>
  <c r="H614" i="20"/>
  <c r="I614" i="4" s="1"/>
  <c r="J614" i="4" s="1"/>
  <c r="F614" i="20"/>
  <c r="M614" i="4" s="1"/>
  <c r="N614" i="4" s="1"/>
  <c r="I614" i="20"/>
  <c r="O614" i="4" s="1"/>
  <c r="P614" i="4" s="1"/>
  <c r="C614" i="20"/>
  <c r="K614" i="4" s="1"/>
  <c r="L614" i="4" s="1"/>
  <c r="C618" i="20"/>
  <c r="K618" i="4" s="1"/>
  <c r="L618" i="4" s="1"/>
  <c r="H618" i="20"/>
  <c r="I618" i="4" s="1"/>
  <c r="J618" i="4" s="1"/>
  <c r="G618" i="20"/>
  <c r="S618" i="4" s="1"/>
  <c r="T618" i="4" s="1"/>
  <c r="D618" i="20"/>
  <c r="Q618" i="4" s="1"/>
  <c r="R618" i="4" s="1"/>
  <c r="B618" i="20"/>
  <c r="E618" i="4" s="1"/>
  <c r="F618" i="4" s="1"/>
  <c r="F618" i="20"/>
  <c r="M618" i="4" s="1"/>
  <c r="N618" i="4" s="1"/>
  <c r="J618" i="20"/>
  <c r="U618" i="4" s="1"/>
  <c r="V618" i="4" s="1"/>
  <c r="I618" i="20"/>
  <c r="O618" i="4" s="1"/>
  <c r="P618" i="4" s="1"/>
  <c r="G618" i="4"/>
  <c r="H618" i="4" s="1"/>
  <c r="J622" i="20"/>
  <c r="U622" i="4" s="1"/>
  <c r="V622" i="4" s="1"/>
  <c r="G622" i="4"/>
  <c r="H622" i="4" s="1"/>
  <c r="C622" i="20"/>
  <c r="K622" i="4" s="1"/>
  <c r="L622" i="4" s="1"/>
  <c r="D622" i="20"/>
  <c r="Q622" i="4" s="1"/>
  <c r="R622" i="4" s="1"/>
  <c r="G622" i="20"/>
  <c r="S622" i="4" s="1"/>
  <c r="T622" i="4" s="1"/>
  <c r="B622" i="20"/>
  <c r="E622" i="4" s="1"/>
  <c r="F622" i="4" s="1"/>
  <c r="W622" i="4" s="1"/>
  <c r="H622" i="20"/>
  <c r="I622" i="4" s="1"/>
  <c r="J622" i="4" s="1"/>
  <c r="I622" i="20"/>
  <c r="O622" i="4" s="1"/>
  <c r="P622" i="4" s="1"/>
  <c r="F622" i="20"/>
  <c r="M622" i="4" s="1"/>
  <c r="N622" i="4" s="1"/>
  <c r="H626" i="20"/>
  <c r="I626" i="4" s="1"/>
  <c r="J626" i="4" s="1"/>
  <c r="F626" i="20"/>
  <c r="M626" i="4" s="1"/>
  <c r="N626" i="4" s="1"/>
  <c r="G626" i="4"/>
  <c r="H626" i="4" s="1"/>
  <c r="J626" i="20"/>
  <c r="U626" i="4" s="1"/>
  <c r="V626" i="4" s="1"/>
  <c r="I626" i="20"/>
  <c r="O626" i="4" s="1"/>
  <c r="P626" i="4" s="1"/>
  <c r="C626" i="20"/>
  <c r="K626" i="4" s="1"/>
  <c r="L626" i="4" s="1"/>
  <c r="G626" i="20"/>
  <c r="S626" i="4" s="1"/>
  <c r="T626" i="4" s="1"/>
  <c r="D626" i="20"/>
  <c r="Q626" i="4" s="1"/>
  <c r="R626" i="4" s="1"/>
  <c r="B626" i="20"/>
  <c r="E626" i="4" s="1"/>
  <c r="F626" i="4" s="1"/>
  <c r="G630" i="20"/>
  <c r="S630" i="4" s="1"/>
  <c r="T630" i="4" s="1"/>
  <c r="D630" i="20"/>
  <c r="Q630" i="4" s="1"/>
  <c r="R630" i="4" s="1"/>
  <c r="B630" i="20"/>
  <c r="E630" i="4" s="1"/>
  <c r="F630" i="4" s="1"/>
  <c r="H630" i="20"/>
  <c r="I630" i="4" s="1"/>
  <c r="J630" i="4" s="1"/>
  <c r="F630" i="20"/>
  <c r="M630" i="4" s="1"/>
  <c r="N630" i="4" s="1"/>
  <c r="J630" i="20"/>
  <c r="U630" i="4" s="1"/>
  <c r="V630" i="4" s="1"/>
  <c r="C630" i="20"/>
  <c r="K630" i="4" s="1"/>
  <c r="L630" i="4" s="1"/>
  <c r="G630" i="4"/>
  <c r="H630" i="4" s="1"/>
  <c r="I630" i="20"/>
  <c r="O630" i="4" s="1"/>
  <c r="P630" i="4" s="1"/>
  <c r="C634" i="20"/>
  <c r="K634" i="4" s="1"/>
  <c r="L634" i="4" s="1"/>
  <c r="G634" i="4"/>
  <c r="H634" i="4" s="1"/>
  <c r="G634" i="20"/>
  <c r="S634" i="4" s="1"/>
  <c r="T634" i="4" s="1"/>
  <c r="D634" i="20"/>
  <c r="Q634" i="4" s="1"/>
  <c r="R634" i="4" s="1"/>
  <c r="B634" i="20"/>
  <c r="E634" i="4" s="1"/>
  <c r="F634" i="4" s="1"/>
  <c r="H634" i="20"/>
  <c r="I634" i="4" s="1"/>
  <c r="J634" i="4" s="1"/>
  <c r="F634" i="20"/>
  <c r="M634" i="4" s="1"/>
  <c r="N634" i="4" s="1"/>
  <c r="J634" i="20"/>
  <c r="U634" i="4" s="1"/>
  <c r="V634" i="4" s="1"/>
  <c r="I634" i="20"/>
  <c r="O634" i="4" s="1"/>
  <c r="P634" i="4" s="1"/>
  <c r="J638" i="20"/>
  <c r="U638" i="4" s="1"/>
  <c r="V638" i="4" s="1"/>
  <c r="B638" i="20"/>
  <c r="E638" i="4" s="1"/>
  <c r="F638" i="4" s="1"/>
  <c r="C638" i="20"/>
  <c r="K638" i="4" s="1"/>
  <c r="L638" i="4" s="1"/>
  <c r="G638" i="4"/>
  <c r="H638" i="4" s="1"/>
  <c r="G638" i="20"/>
  <c r="S638" i="4" s="1"/>
  <c r="T638" i="4" s="1"/>
  <c r="D638" i="20"/>
  <c r="Q638" i="4" s="1"/>
  <c r="R638" i="4" s="1"/>
  <c r="I638" i="20"/>
  <c r="O638" i="4" s="1"/>
  <c r="P638" i="4" s="1"/>
  <c r="H638" i="20"/>
  <c r="I638" i="4" s="1"/>
  <c r="J638" i="4" s="1"/>
  <c r="F638" i="20"/>
  <c r="M638" i="4" s="1"/>
  <c r="N638" i="4" s="1"/>
  <c r="H642" i="20"/>
  <c r="I642" i="4" s="1"/>
  <c r="J642" i="4" s="1"/>
  <c r="F642" i="20"/>
  <c r="M642" i="4" s="1"/>
  <c r="N642" i="4" s="1"/>
  <c r="J642" i="20"/>
  <c r="U642" i="4" s="1"/>
  <c r="V642" i="4" s="1"/>
  <c r="G642" i="4"/>
  <c r="H642" i="4" s="1"/>
  <c r="I642" i="20"/>
  <c r="O642" i="4" s="1"/>
  <c r="P642" i="4" s="1"/>
  <c r="C642" i="20"/>
  <c r="K642" i="4" s="1"/>
  <c r="L642" i="4" s="1"/>
  <c r="B642" i="20"/>
  <c r="E642" i="4" s="1"/>
  <c r="F642" i="4" s="1"/>
  <c r="D642" i="20"/>
  <c r="Q642" i="4" s="1"/>
  <c r="R642" i="4" s="1"/>
  <c r="G642" i="20"/>
  <c r="S642" i="4" s="1"/>
  <c r="T642" i="4" s="1"/>
  <c r="G646" i="20"/>
  <c r="S646" i="4" s="1"/>
  <c r="T646" i="4" s="1"/>
  <c r="D646" i="20"/>
  <c r="Q646" i="4" s="1"/>
  <c r="R646" i="4" s="1"/>
  <c r="B646" i="20"/>
  <c r="E646" i="4" s="1"/>
  <c r="F646" i="4" s="1"/>
  <c r="G646" i="4"/>
  <c r="H646" i="4" s="1"/>
  <c r="J646" i="20"/>
  <c r="U646" i="4" s="1"/>
  <c r="V646" i="4" s="1"/>
  <c r="H646" i="20"/>
  <c r="I646" i="4" s="1"/>
  <c r="J646" i="4" s="1"/>
  <c r="F646" i="20"/>
  <c r="M646" i="4" s="1"/>
  <c r="N646" i="4" s="1"/>
  <c r="C646" i="20"/>
  <c r="K646" i="4" s="1"/>
  <c r="L646" i="4" s="1"/>
  <c r="I646" i="20"/>
  <c r="O646" i="4" s="1"/>
  <c r="P646" i="4" s="1"/>
  <c r="C650" i="20"/>
  <c r="K650" i="4" s="1"/>
  <c r="L650" i="4" s="1"/>
  <c r="I650" i="20"/>
  <c r="O650" i="4" s="1"/>
  <c r="P650" i="4" s="1"/>
  <c r="F650" i="20"/>
  <c r="M650" i="4" s="1"/>
  <c r="N650" i="4" s="1"/>
  <c r="G650" i="20"/>
  <c r="S650" i="4" s="1"/>
  <c r="T650" i="4" s="1"/>
  <c r="D650" i="20"/>
  <c r="Q650" i="4" s="1"/>
  <c r="R650" i="4" s="1"/>
  <c r="B650" i="20"/>
  <c r="E650" i="4" s="1"/>
  <c r="F650" i="4" s="1"/>
  <c r="G650" i="4"/>
  <c r="H650" i="4" s="1"/>
  <c r="H650" i="20"/>
  <c r="I650" i="4" s="1"/>
  <c r="J650" i="4" s="1"/>
  <c r="J650" i="20"/>
  <c r="U650" i="4" s="1"/>
  <c r="V650" i="4" s="1"/>
  <c r="J654" i="20"/>
  <c r="U654" i="4" s="1"/>
  <c r="V654" i="4" s="1"/>
  <c r="I654" i="20"/>
  <c r="O654" i="4" s="1"/>
  <c r="P654" i="4" s="1"/>
  <c r="C654" i="20"/>
  <c r="K654" i="4" s="1"/>
  <c r="L654" i="4" s="1"/>
  <c r="B654" i="20"/>
  <c r="E654" i="4" s="1"/>
  <c r="F654" i="4" s="1"/>
  <c r="G654" i="20"/>
  <c r="S654" i="4" s="1"/>
  <c r="T654" i="4" s="1"/>
  <c r="D654" i="20"/>
  <c r="Q654" i="4" s="1"/>
  <c r="R654" i="4" s="1"/>
  <c r="F654" i="20"/>
  <c r="M654" i="4" s="1"/>
  <c r="N654" i="4" s="1"/>
  <c r="H654" i="20"/>
  <c r="I654" i="4" s="1"/>
  <c r="J654" i="4" s="1"/>
  <c r="G654" i="4"/>
  <c r="H654" i="4" s="1"/>
  <c r="H658" i="20"/>
  <c r="I658" i="4" s="1"/>
  <c r="J658" i="4" s="1"/>
  <c r="F658" i="20"/>
  <c r="M658" i="4" s="1"/>
  <c r="N658" i="4" s="1"/>
  <c r="J658" i="20"/>
  <c r="U658" i="4" s="1"/>
  <c r="V658" i="4" s="1"/>
  <c r="C658" i="20"/>
  <c r="K658" i="4" s="1"/>
  <c r="L658" i="4" s="1"/>
  <c r="G658" i="20"/>
  <c r="S658" i="4" s="1"/>
  <c r="T658" i="4" s="1"/>
  <c r="D658" i="20"/>
  <c r="Q658" i="4" s="1"/>
  <c r="R658" i="4" s="1"/>
  <c r="I658" i="20"/>
  <c r="O658" i="4" s="1"/>
  <c r="P658" i="4" s="1"/>
  <c r="B658" i="20"/>
  <c r="E658" i="4" s="1"/>
  <c r="F658" i="4" s="1"/>
  <c r="G658" i="4"/>
  <c r="H658" i="4" s="1"/>
  <c r="G662" i="20"/>
  <c r="S662" i="4" s="1"/>
  <c r="T662" i="4" s="1"/>
  <c r="D662" i="20"/>
  <c r="Q662" i="4" s="1"/>
  <c r="R662" i="4" s="1"/>
  <c r="B662" i="20"/>
  <c r="E662" i="4" s="1"/>
  <c r="F662" i="4" s="1"/>
  <c r="I662" i="20"/>
  <c r="O662" i="4" s="1"/>
  <c r="P662" i="4" s="1"/>
  <c r="J662" i="20"/>
  <c r="U662" i="4" s="1"/>
  <c r="V662" i="4" s="1"/>
  <c r="H662" i="20"/>
  <c r="I662" i="4" s="1"/>
  <c r="J662" i="4" s="1"/>
  <c r="F662" i="20"/>
  <c r="M662" i="4" s="1"/>
  <c r="N662" i="4" s="1"/>
  <c r="G662" i="4"/>
  <c r="H662" i="4" s="1"/>
  <c r="C662" i="20"/>
  <c r="K662" i="4" s="1"/>
  <c r="L662" i="4" s="1"/>
  <c r="C666" i="20"/>
  <c r="K666" i="4" s="1"/>
  <c r="L666" i="4" s="1"/>
  <c r="H666" i="20"/>
  <c r="I666" i="4" s="1"/>
  <c r="J666" i="4" s="1"/>
  <c r="G666" i="20"/>
  <c r="S666" i="4" s="1"/>
  <c r="T666" i="4" s="1"/>
  <c r="D666" i="20"/>
  <c r="Q666" i="4" s="1"/>
  <c r="R666" i="4" s="1"/>
  <c r="B666" i="20"/>
  <c r="E666" i="4" s="1"/>
  <c r="F666" i="4" s="1"/>
  <c r="I666" i="20"/>
  <c r="O666" i="4" s="1"/>
  <c r="P666" i="4" s="1"/>
  <c r="F666" i="20"/>
  <c r="M666" i="4" s="1"/>
  <c r="N666" i="4" s="1"/>
  <c r="G666" i="4"/>
  <c r="H666" i="4" s="1"/>
  <c r="J666" i="20"/>
  <c r="U666" i="4" s="1"/>
  <c r="V666" i="4" s="1"/>
  <c r="J670" i="20"/>
  <c r="U670" i="4" s="1"/>
  <c r="V670" i="4" s="1"/>
  <c r="C670" i="20"/>
  <c r="K670" i="4" s="1"/>
  <c r="L670" i="4" s="1"/>
  <c r="I670" i="20"/>
  <c r="O670" i="4" s="1"/>
  <c r="P670" i="4" s="1"/>
  <c r="G670" i="20"/>
  <c r="S670" i="4" s="1"/>
  <c r="T670" i="4" s="1"/>
  <c r="D670" i="20"/>
  <c r="Q670" i="4" s="1"/>
  <c r="R670" i="4" s="1"/>
  <c r="B670" i="20"/>
  <c r="E670" i="4" s="1"/>
  <c r="F670" i="4" s="1"/>
  <c r="F670" i="20"/>
  <c r="M670" i="4" s="1"/>
  <c r="N670" i="4" s="1"/>
  <c r="G670" i="4"/>
  <c r="H670" i="4" s="1"/>
  <c r="H670" i="20"/>
  <c r="I670" i="4" s="1"/>
  <c r="J670" i="4" s="1"/>
  <c r="H674" i="20"/>
  <c r="I674" i="4" s="1"/>
  <c r="J674" i="4" s="1"/>
  <c r="F674" i="20"/>
  <c r="M674" i="4" s="1"/>
  <c r="N674" i="4" s="1"/>
  <c r="I674" i="20"/>
  <c r="O674" i="4" s="1"/>
  <c r="P674" i="4" s="1"/>
  <c r="J674" i="20"/>
  <c r="U674" i="4" s="1"/>
  <c r="V674" i="4" s="1"/>
  <c r="C674" i="20"/>
  <c r="K674" i="4" s="1"/>
  <c r="L674" i="4" s="1"/>
  <c r="G674" i="20"/>
  <c r="S674" i="4" s="1"/>
  <c r="T674" i="4" s="1"/>
  <c r="D674" i="20"/>
  <c r="Q674" i="4" s="1"/>
  <c r="R674" i="4" s="1"/>
  <c r="B674" i="20"/>
  <c r="E674" i="4" s="1"/>
  <c r="F674" i="4" s="1"/>
  <c r="G674" i="4"/>
  <c r="H674" i="4" s="1"/>
  <c r="G678" i="20"/>
  <c r="S678" i="4" s="1"/>
  <c r="T678" i="4" s="1"/>
  <c r="D678" i="20"/>
  <c r="Q678" i="4" s="1"/>
  <c r="R678" i="4" s="1"/>
  <c r="B678" i="20"/>
  <c r="E678" i="4" s="1"/>
  <c r="F678" i="4" s="1"/>
  <c r="H678" i="20"/>
  <c r="I678" i="4" s="1"/>
  <c r="J678" i="4" s="1"/>
  <c r="F678" i="20"/>
  <c r="M678" i="4" s="1"/>
  <c r="N678" i="4" s="1"/>
  <c r="I678" i="20"/>
  <c r="O678" i="4" s="1"/>
  <c r="P678" i="4" s="1"/>
  <c r="J678" i="20"/>
  <c r="U678" i="4" s="1"/>
  <c r="V678" i="4" s="1"/>
  <c r="G678" i="4"/>
  <c r="H678" i="4" s="1"/>
  <c r="C678" i="20"/>
  <c r="K678" i="4" s="1"/>
  <c r="L678" i="4" s="1"/>
  <c r="F682" i="20"/>
  <c r="M682" i="4" s="1"/>
  <c r="N682" i="4" s="1"/>
  <c r="D682" i="20"/>
  <c r="Q682" i="4" s="1"/>
  <c r="R682" i="4" s="1"/>
  <c r="I682" i="20"/>
  <c r="O682" i="4" s="1"/>
  <c r="P682" i="4" s="1"/>
  <c r="G682" i="4"/>
  <c r="H682" i="4" s="1"/>
  <c r="J682" i="20"/>
  <c r="U682" i="4" s="1"/>
  <c r="V682" i="4" s="1"/>
  <c r="H682" i="20"/>
  <c r="I682" i="4" s="1"/>
  <c r="J682" i="4" s="1"/>
  <c r="C682" i="20"/>
  <c r="K682" i="4" s="1"/>
  <c r="L682" i="4" s="1"/>
  <c r="B682" i="20"/>
  <c r="E682" i="4" s="1"/>
  <c r="F682" i="4" s="1"/>
  <c r="G682" i="20"/>
  <c r="S682" i="4" s="1"/>
  <c r="T682" i="4" s="1"/>
  <c r="B686" i="20"/>
  <c r="E686" i="4" s="1"/>
  <c r="F686" i="4" s="1"/>
  <c r="G686" i="20"/>
  <c r="S686" i="4" s="1"/>
  <c r="T686" i="4" s="1"/>
  <c r="G686" i="4"/>
  <c r="H686" i="4" s="1"/>
  <c r="F686" i="20"/>
  <c r="M686" i="4" s="1"/>
  <c r="N686" i="4" s="1"/>
  <c r="D686" i="20"/>
  <c r="Q686" i="4" s="1"/>
  <c r="R686" i="4" s="1"/>
  <c r="I686" i="20"/>
  <c r="O686" i="4" s="1"/>
  <c r="P686" i="4" s="1"/>
  <c r="C686" i="20"/>
  <c r="K686" i="4" s="1"/>
  <c r="L686" i="4" s="1"/>
  <c r="J686" i="20"/>
  <c r="U686" i="4" s="1"/>
  <c r="V686" i="4" s="1"/>
  <c r="H686" i="20"/>
  <c r="I686" i="4" s="1"/>
  <c r="J686" i="4" s="1"/>
  <c r="I690" i="20"/>
  <c r="O690" i="4" s="1"/>
  <c r="P690" i="4" s="1"/>
  <c r="C690" i="20"/>
  <c r="K690" i="4" s="1"/>
  <c r="L690" i="4" s="1"/>
  <c r="B690" i="20"/>
  <c r="E690" i="4" s="1"/>
  <c r="F690" i="4" s="1"/>
  <c r="G690" i="20"/>
  <c r="S690" i="4" s="1"/>
  <c r="T690" i="4" s="1"/>
  <c r="J690" i="20"/>
  <c r="U690" i="4" s="1"/>
  <c r="V690" i="4" s="1"/>
  <c r="H690" i="20"/>
  <c r="I690" i="4" s="1"/>
  <c r="J690" i="4" s="1"/>
  <c r="F690" i="20"/>
  <c r="M690" i="4" s="1"/>
  <c r="N690" i="4" s="1"/>
  <c r="G690" i="4"/>
  <c r="H690" i="4" s="1"/>
  <c r="D690" i="20"/>
  <c r="Q690" i="4" s="1"/>
  <c r="R690" i="4" s="1"/>
  <c r="G694" i="4"/>
  <c r="H694" i="4" s="1"/>
  <c r="J694" i="20"/>
  <c r="U694" i="4" s="1"/>
  <c r="V694" i="4" s="1"/>
  <c r="H694" i="20"/>
  <c r="I694" i="4" s="1"/>
  <c r="J694" i="4" s="1"/>
  <c r="I694" i="20"/>
  <c r="O694" i="4" s="1"/>
  <c r="P694" i="4" s="1"/>
  <c r="C694" i="20"/>
  <c r="K694" i="4" s="1"/>
  <c r="L694" i="4" s="1"/>
  <c r="F694" i="20"/>
  <c r="M694" i="4" s="1"/>
  <c r="N694" i="4" s="1"/>
  <c r="D694" i="20"/>
  <c r="Q694" i="4" s="1"/>
  <c r="R694" i="4" s="1"/>
  <c r="G694" i="20"/>
  <c r="S694" i="4" s="1"/>
  <c r="T694" i="4" s="1"/>
  <c r="B694" i="20"/>
  <c r="E694" i="4" s="1"/>
  <c r="F694" i="4" s="1"/>
  <c r="F698" i="20"/>
  <c r="M698" i="4" s="1"/>
  <c r="N698" i="4" s="1"/>
  <c r="D698" i="20"/>
  <c r="Q698" i="4" s="1"/>
  <c r="R698" i="4" s="1"/>
  <c r="G698" i="4"/>
  <c r="H698" i="4" s="1"/>
  <c r="J698" i="20"/>
  <c r="U698" i="4" s="1"/>
  <c r="V698" i="4" s="1"/>
  <c r="H698" i="20"/>
  <c r="I698" i="4" s="1"/>
  <c r="J698" i="4" s="1"/>
  <c r="I698" i="20"/>
  <c r="O698" i="4" s="1"/>
  <c r="P698" i="4" s="1"/>
  <c r="B698" i="20"/>
  <c r="E698" i="4" s="1"/>
  <c r="F698" i="4" s="1"/>
  <c r="W698" i="4" s="1"/>
  <c r="G698" i="20"/>
  <c r="S698" i="4" s="1"/>
  <c r="T698" i="4" s="1"/>
  <c r="C698" i="20"/>
  <c r="K698" i="4" s="1"/>
  <c r="L698" i="4" s="1"/>
  <c r="B702" i="20"/>
  <c r="E702" i="4" s="1"/>
  <c r="F702" i="4" s="1"/>
  <c r="G702" i="20"/>
  <c r="S702" i="4" s="1"/>
  <c r="T702" i="4" s="1"/>
  <c r="F702" i="20"/>
  <c r="M702" i="4" s="1"/>
  <c r="N702" i="4" s="1"/>
  <c r="D702" i="20"/>
  <c r="Q702" i="4" s="1"/>
  <c r="R702" i="4" s="1"/>
  <c r="G702" i="4"/>
  <c r="H702" i="4" s="1"/>
  <c r="I702" i="20"/>
  <c r="O702" i="4" s="1"/>
  <c r="P702" i="4" s="1"/>
  <c r="C702" i="20"/>
  <c r="K702" i="4" s="1"/>
  <c r="L702" i="4" s="1"/>
  <c r="J702" i="20"/>
  <c r="U702" i="4" s="1"/>
  <c r="V702" i="4" s="1"/>
  <c r="H702" i="20"/>
  <c r="I702" i="4" s="1"/>
  <c r="J702" i="4" s="1"/>
  <c r="I706" i="20"/>
  <c r="O706" i="4" s="1"/>
  <c r="P706" i="4" s="1"/>
  <c r="C706" i="20"/>
  <c r="K706" i="4" s="1"/>
  <c r="L706" i="4" s="1"/>
  <c r="B706" i="20"/>
  <c r="E706" i="4" s="1"/>
  <c r="F706" i="4" s="1"/>
  <c r="G706" i="20"/>
  <c r="S706" i="4" s="1"/>
  <c r="T706" i="4" s="1"/>
  <c r="F706" i="20"/>
  <c r="M706" i="4" s="1"/>
  <c r="N706" i="4" s="1"/>
  <c r="D706" i="20"/>
  <c r="Q706" i="4" s="1"/>
  <c r="R706" i="4" s="1"/>
  <c r="G706" i="4"/>
  <c r="H706" i="4" s="1"/>
  <c r="J706" i="20"/>
  <c r="U706" i="4" s="1"/>
  <c r="V706" i="4" s="1"/>
  <c r="H706" i="20"/>
  <c r="I706" i="4" s="1"/>
  <c r="J706" i="4" s="1"/>
  <c r="G710" i="4"/>
  <c r="H710" i="4" s="1"/>
  <c r="J710" i="20"/>
  <c r="U710" i="4" s="1"/>
  <c r="V710" i="4" s="1"/>
  <c r="H710" i="20"/>
  <c r="I710" i="4" s="1"/>
  <c r="J710" i="4" s="1"/>
  <c r="I710" i="20"/>
  <c r="O710" i="4" s="1"/>
  <c r="P710" i="4" s="1"/>
  <c r="C710" i="20"/>
  <c r="K710" i="4" s="1"/>
  <c r="L710" i="4" s="1"/>
  <c r="B710" i="20"/>
  <c r="E710" i="4" s="1"/>
  <c r="F710" i="4" s="1"/>
  <c r="G710" i="20"/>
  <c r="S710" i="4" s="1"/>
  <c r="T710" i="4" s="1"/>
  <c r="F710" i="20"/>
  <c r="M710" i="4" s="1"/>
  <c r="N710" i="4" s="1"/>
  <c r="D710" i="20"/>
  <c r="Q710" i="4" s="1"/>
  <c r="R710" i="4" s="1"/>
  <c r="F714" i="20"/>
  <c r="M714" i="4" s="1"/>
  <c r="N714" i="4" s="1"/>
  <c r="D714" i="20"/>
  <c r="Q714" i="4" s="1"/>
  <c r="R714" i="4" s="1"/>
  <c r="G714" i="4"/>
  <c r="H714" i="4" s="1"/>
  <c r="J714" i="20"/>
  <c r="U714" i="4" s="1"/>
  <c r="V714" i="4" s="1"/>
  <c r="H714" i="20"/>
  <c r="I714" i="4" s="1"/>
  <c r="J714" i="4" s="1"/>
  <c r="I714" i="20"/>
  <c r="O714" i="4" s="1"/>
  <c r="P714" i="4" s="1"/>
  <c r="C714" i="20"/>
  <c r="K714" i="4" s="1"/>
  <c r="L714" i="4" s="1"/>
  <c r="B714" i="20"/>
  <c r="E714" i="4" s="1"/>
  <c r="F714" i="4" s="1"/>
  <c r="G714" i="20"/>
  <c r="S714" i="4" s="1"/>
  <c r="T714" i="4" s="1"/>
  <c r="B718" i="20"/>
  <c r="E718" i="4" s="1"/>
  <c r="F718" i="4" s="1"/>
  <c r="G718" i="20"/>
  <c r="S718" i="4" s="1"/>
  <c r="T718" i="4" s="1"/>
  <c r="F718" i="20"/>
  <c r="M718" i="4" s="1"/>
  <c r="N718" i="4" s="1"/>
  <c r="D718" i="20"/>
  <c r="Q718" i="4" s="1"/>
  <c r="R718" i="4" s="1"/>
  <c r="H718" i="20"/>
  <c r="I718" i="4" s="1"/>
  <c r="J718" i="4" s="1"/>
  <c r="G718" i="4"/>
  <c r="H718" i="4" s="1"/>
  <c r="I718" i="20"/>
  <c r="O718" i="4" s="1"/>
  <c r="P718" i="4" s="1"/>
  <c r="C718" i="20"/>
  <c r="K718" i="4" s="1"/>
  <c r="L718" i="4" s="1"/>
  <c r="J718" i="20"/>
  <c r="U718" i="4" s="1"/>
  <c r="V718" i="4" s="1"/>
  <c r="I722" i="20"/>
  <c r="O722" i="4" s="1"/>
  <c r="P722" i="4" s="1"/>
  <c r="C722" i="20"/>
  <c r="K722" i="4" s="1"/>
  <c r="L722" i="4" s="1"/>
  <c r="B722" i="20"/>
  <c r="E722" i="4" s="1"/>
  <c r="F722" i="4" s="1"/>
  <c r="G722" i="20"/>
  <c r="S722" i="4" s="1"/>
  <c r="T722" i="4" s="1"/>
  <c r="J722" i="20"/>
  <c r="U722" i="4" s="1"/>
  <c r="V722" i="4" s="1"/>
  <c r="H722" i="20"/>
  <c r="I722" i="4" s="1"/>
  <c r="J722" i="4" s="1"/>
  <c r="F722" i="20"/>
  <c r="M722" i="4" s="1"/>
  <c r="N722" i="4" s="1"/>
  <c r="G722" i="4"/>
  <c r="H722" i="4" s="1"/>
  <c r="D722" i="20"/>
  <c r="Q722" i="4" s="1"/>
  <c r="R722" i="4" s="1"/>
  <c r="G726" i="4"/>
  <c r="H726" i="4" s="1"/>
  <c r="J726" i="20"/>
  <c r="U726" i="4" s="1"/>
  <c r="V726" i="4" s="1"/>
  <c r="H726" i="20"/>
  <c r="I726" i="4" s="1"/>
  <c r="J726" i="4" s="1"/>
  <c r="I726" i="20"/>
  <c r="O726" i="4" s="1"/>
  <c r="P726" i="4" s="1"/>
  <c r="C726" i="20"/>
  <c r="K726" i="4" s="1"/>
  <c r="L726" i="4" s="1"/>
  <c r="F726" i="20"/>
  <c r="M726" i="4" s="1"/>
  <c r="N726" i="4" s="1"/>
  <c r="D726" i="20"/>
  <c r="Q726" i="4" s="1"/>
  <c r="R726" i="4" s="1"/>
  <c r="G726" i="20"/>
  <c r="S726" i="4" s="1"/>
  <c r="T726" i="4" s="1"/>
  <c r="B726" i="20"/>
  <c r="E726" i="4" s="1"/>
  <c r="F726" i="4" s="1"/>
  <c r="F730" i="20"/>
  <c r="M730" i="4" s="1"/>
  <c r="N730" i="4" s="1"/>
  <c r="D730" i="20"/>
  <c r="Q730" i="4" s="1"/>
  <c r="R730" i="4" s="1"/>
  <c r="G730" i="4"/>
  <c r="H730" i="4" s="1"/>
  <c r="J730" i="20"/>
  <c r="U730" i="4" s="1"/>
  <c r="V730" i="4" s="1"/>
  <c r="H730" i="20"/>
  <c r="I730" i="4" s="1"/>
  <c r="J730" i="4" s="1"/>
  <c r="B730" i="20"/>
  <c r="E730" i="4" s="1"/>
  <c r="F730" i="4" s="1"/>
  <c r="G730" i="20"/>
  <c r="S730" i="4" s="1"/>
  <c r="T730" i="4" s="1"/>
  <c r="I730" i="20"/>
  <c r="O730" i="4" s="1"/>
  <c r="P730" i="4" s="1"/>
  <c r="C730" i="20"/>
  <c r="K730" i="4" s="1"/>
  <c r="L730" i="4" s="1"/>
  <c r="B734" i="20"/>
  <c r="E734" i="4" s="1"/>
  <c r="F734" i="4" s="1"/>
  <c r="G734" i="20"/>
  <c r="S734" i="4" s="1"/>
  <c r="T734" i="4" s="1"/>
  <c r="F734" i="20"/>
  <c r="M734" i="4" s="1"/>
  <c r="N734" i="4" s="1"/>
  <c r="D734" i="20"/>
  <c r="Q734" i="4" s="1"/>
  <c r="R734" i="4" s="1"/>
  <c r="I734" i="20"/>
  <c r="O734" i="4" s="1"/>
  <c r="P734" i="4" s="1"/>
  <c r="C734" i="20"/>
  <c r="K734" i="4" s="1"/>
  <c r="L734" i="4" s="1"/>
  <c r="J734" i="20"/>
  <c r="U734" i="4" s="1"/>
  <c r="V734" i="4" s="1"/>
  <c r="H734" i="20"/>
  <c r="I734" i="4" s="1"/>
  <c r="J734" i="4" s="1"/>
  <c r="G734" i="4"/>
  <c r="H734" i="4" s="1"/>
  <c r="I738" i="20"/>
  <c r="O738" i="4" s="1"/>
  <c r="P738" i="4" s="1"/>
  <c r="G738" i="20"/>
  <c r="S738" i="4" s="1"/>
  <c r="T738" i="4" s="1"/>
  <c r="C738" i="20"/>
  <c r="K738" i="4" s="1"/>
  <c r="L738" i="4" s="1"/>
  <c r="B738" i="20"/>
  <c r="E738" i="4" s="1"/>
  <c r="F738" i="4" s="1"/>
  <c r="G738" i="4"/>
  <c r="H738" i="4" s="1"/>
  <c r="F738" i="20"/>
  <c r="M738" i="4" s="1"/>
  <c r="N738" i="4" s="1"/>
  <c r="D738" i="20"/>
  <c r="Q738" i="4" s="1"/>
  <c r="R738" i="4" s="1"/>
  <c r="J738" i="20"/>
  <c r="U738" i="4" s="1"/>
  <c r="V738" i="4" s="1"/>
  <c r="H738" i="20"/>
  <c r="I738" i="4" s="1"/>
  <c r="J738" i="4" s="1"/>
  <c r="I742" i="20"/>
  <c r="O742" i="4" s="1"/>
  <c r="P742" i="4" s="1"/>
  <c r="H742" i="20"/>
  <c r="I742" i="4" s="1"/>
  <c r="J742" i="4" s="1"/>
  <c r="G742" i="4"/>
  <c r="H742" i="4" s="1"/>
  <c r="D742" i="20"/>
  <c r="Q742" i="4" s="1"/>
  <c r="R742" i="4" s="1"/>
  <c r="C742" i="20"/>
  <c r="K742" i="4" s="1"/>
  <c r="L742" i="4" s="1"/>
  <c r="B742" i="20"/>
  <c r="E742" i="4" s="1"/>
  <c r="F742" i="4" s="1"/>
  <c r="J742" i="20"/>
  <c r="U742" i="4" s="1"/>
  <c r="V742" i="4" s="1"/>
  <c r="G742" i="20"/>
  <c r="S742" i="4" s="1"/>
  <c r="T742" i="4" s="1"/>
  <c r="F742" i="20"/>
  <c r="M742" i="4" s="1"/>
  <c r="N742" i="4" s="1"/>
  <c r="I746" i="20"/>
  <c r="O746" i="4" s="1"/>
  <c r="P746" i="4" s="1"/>
  <c r="H746" i="20"/>
  <c r="I746" i="4" s="1"/>
  <c r="J746" i="4" s="1"/>
  <c r="G746" i="4"/>
  <c r="H746" i="4" s="1"/>
  <c r="D746" i="20"/>
  <c r="Q746" i="4" s="1"/>
  <c r="R746" i="4" s="1"/>
  <c r="J746" i="20"/>
  <c r="U746" i="4" s="1"/>
  <c r="V746" i="4" s="1"/>
  <c r="G746" i="20"/>
  <c r="S746" i="4" s="1"/>
  <c r="T746" i="4" s="1"/>
  <c r="F746" i="20"/>
  <c r="M746" i="4" s="1"/>
  <c r="N746" i="4" s="1"/>
  <c r="C746" i="20"/>
  <c r="K746" i="4" s="1"/>
  <c r="L746" i="4" s="1"/>
  <c r="B746" i="20"/>
  <c r="E746" i="4" s="1"/>
  <c r="F746" i="4" s="1"/>
  <c r="I750" i="20"/>
  <c r="O750" i="4" s="1"/>
  <c r="P750" i="4" s="1"/>
  <c r="H750" i="20"/>
  <c r="I750" i="4" s="1"/>
  <c r="J750" i="4" s="1"/>
  <c r="G750" i="4"/>
  <c r="H750" i="4" s="1"/>
  <c r="D750" i="20"/>
  <c r="Q750" i="4" s="1"/>
  <c r="R750" i="4" s="1"/>
  <c r="J750" i="20"/>
  <c r="U750" i="4" s="1"/>
  <c r="V750" i="4" s="1"/>
  <c r="G750" i="20"/>
  <c r="S750" i="4" s="1"/>
  <c r="T750" i="4" s="1"/>
  <c r="F750" i="20"/>
  <c r="M750" i="4" s="1"/>
  <c r="N750" i="4" s="1"/>
  <c r="C750" i="20"/>
  <c r="K750" i="4" s="1"/>
  <c r="L750" i="4" s="1"/>
  <c r="B750" i="20"/>
  <c r="E750" i="4" s="1"/>
  <c r="F750" i="4" s="1"/>
  <c r="B3" i="20"/>
  <c r="J3" i="20"/>
  <c r="I3" i="20"/>
  <c r="H3" i="20"/>
  <c r="C3" i="20"/>
  <c r="D3" i="20"/>
  <c r="F3" i="20"/>
  <c r="G3" i="20"/>
  <c r="G7" i="20"/>
  <c r="S7" i="4" s="1"/>
  <c r="D7" i="20"/>
  <c r="Q7" i="4" s="1"/>
  <c r="B7" i="20"/>
  <c r="E7" i="4" s="1"/>
  <c r="H7" i="20"/>
  <c r="I7" i="4" s="1"/>
  <c r="J7" i="4" s="1"/>
  <c r="F7" i="20"/>
  <c r="M7" i="4" s="1"/>
  <c r="I7" i="20"/>
  <c r="O7" i="4" s="1"/>
  <c r="J7" i="20"/>
  <c r="U7" i="4" s="1"/>
  <c r="G7" i="4"/>
  <c r="H7" i="4" s="1"/>
  <c r="C7" i="20"/>
  <c r="K7" i="4" s="1"/>
  <c r="C11" i="20"/>
  <c r="K11" i="4" s="1"/>
  <c r="G11" i="20"/>
  <c r="S11" i="4" s="1"/>
  <c r="T11" i="4" s="1"/>
  <c r="D11" i="20"/>
  <c r="Q11" i="4" s="1"/>
  <c r="R11" i="4" s="1"/>
  <c r="B11" i="20"/>
  <c r="E11" i="4" s="1"/>
  <c r="F11" i="20"/>
  <c r="M11" i="4" s="1"/>
  <c r="J11" i="20"/>
  <c r="U11" i="4" s="1"/>
  <c r="G11" i="4"/>
  <c r="H11" i="4" s="1"/>
  <c r="I11" i="20"/>
  <c r="O11" i="4" s="1"/>
  <c r="H11" i="20"/>
  <c r="I11" i="4" s="1"/>
  <c r="J15" i="20"/>
  <c r="U15" i="4" s="1"/>
  <c r="V15" i="4" s="1"/>
  <c r="C15" i="20"/>
  <c r="K15" i="4" s="1"/>
  <c r="L15" i="4" s="1"/>
  <c r="G15" i="20"/>
  <c r="S15" i="4" s="1"/>
  <c r="B15" i="20"/>
  <c r="E15" i="4" s="1"/>
  <c r="F15" i="20"/>
  <c r="M15" i="4" s="1"/>
  <c r="N15" i="4" s="1"/>
  <c r="H15" i="20"/>
  <c r="I15" i="4" s="1"/>
  <c r="J15" i="4" s="1"/>
  <c r="G15" i="4"/>
  <c r="D15" i="20"/>
  <c r="Q15" i="4" s="1"/>
  <c r="I15" i="20"/>
  <c r="O15" i="4" s="1"/>
  <c r="P15" i="4" s="1"/>
  <c r="H19" i="20"/>
  <c r="I19" i="4" s="1"/>
  <c r="J19" i="4" s="1"/>
  <c r="F19" i="20"/>
  <c r="M19" i="4" s="1"/>
  <c r="J19" i="20"/>
  <c r="U19" i="4" s="1"/>
  <c r="C19" i="20"/>
  <c r="K19" i="4" s="1"/>
  <c r="L19" i="4" s="1"/>
  <c r="G19" i="20"/>
  <c r="S19" i="4" s="1"/>
  <c r="T19" i="4" s="1"/>
  <c r="B19" i="20"/>
  <c r="E19" i="4" s="1"/>
  <c r="D19" i="20"/>
  <c r="Q19" i="4" s="1"/>
  <c r="G19" i="4"/>
  <c r="H19" i="4" s="1"/>
  <c r="I19" i="20"/>
  <c r="O19" i="4" s="1"/>
  <c r="P19" i="4" s="1"/>
  <c r="G23" i="20"/>
  <c r="S23" i="4" s="1"/>
  <c r="D23" i="20"/>
  <c r="Q23" i="4" s="1"/>
  <c r="B23" i="20"/>
  <c r="E23" i="4" s="1"/>
  <c r="F23" i="4" s="1"/>
  <c r="H23" i="20"/>
  <c r="I23" i="4" s="1"/>
  <c r="J23" i="4" s="1"/>
  <c r="F23" i="20"/>
  <c r="M23" i="4" s="1"/>
  <c r="C23" i="20"/>
  <c r="K23" i="4" s="1"/>
  <c r="G23" i="4"/>
  <c r="H23" i="4" s="1"/>
  <c r="J23" i="20"/>
  <c r="U23" i="4" s="1"/>
  <c r="I23" i="20"/>
  <c r="O23" i="4" s="1"/>
  <c r="C27" i="20"/>
  <c r="K27" i="4" s="1"/>
  <c r="G27" i="4"/>
  <c r="H27" i="4" s="1"/>
  <c r="G27" i="20"/>
  <c r="S27" i="4" s="1"/>
  <c r="T27" i="4" s="1"/>
  <c r="D27" i="20"/>
  <c r="Q27" i="4" s="1"/>
  <c r="B27" i="20"/>
  <c r="E27" i="4" s="1"/>
  <c r="H27" i="20"/>
  <c r="I27" i="4" s="1"/>
  <c r="J27" i="4" s="1"/>
  <c r="J27" i="20"/>
  <c r="U27" i="4" s="1"/>
  <c r="V27" i="4" s="1"/>
  <c r="I27" i="20"/>
  <c r="O27" i="4" s="1"/>
  <c r="F27" i="20"/>
  <c r="M27" i="4" s="1"/>
  <c r="J31" i="20"/>
  <c r="U31" i="4" s="1"/>
  <c r="V31" i="4" s="1"/>
  <c r="C31" i="20"/>
  <c r="K31" i="4" s="1"/>
  <c r="L31" i="4" s="1"/>
  <c r="D31" i="20"/>
  <c r="Q31" i="4" s="1"/>
  <c r="H31" i="20"/>
  <c r="I31" i="4" s="1"/>
  <c r="F31" i="20"/>
  <c r="M31" i="4" s="1"/>
  <c r="N31" i="4" s="1"/>
  <c r="G31" i="20"/>
  <c r="S31" i="4" s="1"/>
  <c r="T31" i="4" s="1"/>
  <c r="B31" i="20"/>
  <c r="E31" i="4" s="1"/>
  <c r="I31" i="20"/>
  <c r="O31" i="4" s="1"/>
  <c r="G31" i="4"/>
  <c r="H31" i="4" s="1"/>
  <c r="H35" i="20"/>
  <c r="I35" i="4" s="1"/>
  <c r="J35" i="4" s="1"/>
  <c r="F35" i="20"/>
  <c r="M35" i="4" s="1"/>
  <c r="N35" i="4" s="1"/>
  <c r="J35" i="20"/>
  <c r="U35" i="4" s="1"/>
  <c r="V35" i="4" s="1"/>
  <c r="D35" i="20"/>
  <c r="Q35" i="4" s="1"/>
  <c r="R35" i="4" s="1"/>
  <c r="C35" i="20"/>
  <c r="K35" i="4" s="1"/>
  <c r="L35" i="4" s="1"/>
  <c r="I35" i="20"/>
  <c r="O35" i="4" s="1"/>
  <c r="P35" i="4" s="1"/>
  <c r="G35" i="20"/>
  <c r="S35" i="4" s="1"/>
  <c r="T35" i="4" s="1"/>
  <c r="B35" i="20"/>
  <c r="E35" i="4" s="1"/>
  <c r="F35" i="4" s="1"/>
  <c r="G35" i="4"/>
  <c r="H35" i="4" s="1"/>
  <c r="G39" i="20"/>
  <c r="S39" i="4" s="1"/>
  <c r="T39" i="4" s="1"/>
  <c r="D39" i="20"/>
  <c r="Q39" i="4" s="1"/>
  <c r="R39" i="4" s="1"/>
  <c r="B39" i="20"/>
  <c r="E39" i="4" s="1"/>
  <c r="F39" i="4" s="1"/>
  <c r="H39" i="20"/>
  <c r="I39" i="4" s="1"/>
  <c r="J39" i="4" s="1"/>
  <c r="F39" i="20"/>
  <c r="M39" i="4" s="1"/>
  <c r="N39" i="4" s="1"/>
  <c r="I39" i="20"/>
  <c r="O39" i="4" s="1"/>
  <c r="P39" i="4" s="1"/>
  <c r="G39" i="4"/>
  <c r="H39" i="4" s="1"/>
  <c r="J39" i="20"/>
  <c r="U39" i="4" s="1"/>
  <c r="V39" i="4" s="1"/>
  <c r="C39" i="20"/>
  <c r="K39" i="4" s="1"/>
  <c r="L39" i="4" s="1"/>
  <c r="C43" i="20"/>
  <c r="K43" i="4" s="1"/>
  <c r="L43" i="4" s="1"/>
  <c r="F43" i="20"/>
  <c r="M43" i="4" s="1"/>
  <c r="N43" i="4" s="1"/>
  <c r="I43" i="20"/>
  <c r="O43" i="4" s="1"/>
  <c r="P43" i="4" s="1"/>
  <c r="H43" i="20"/>
  <c r="I43" i="4" s="1"/>
  <c r="J43" i="4" s="1"/>
  <c r="J43" i="20"/>
  <c r="U43" i="4" s="1"/>
  <c r="V43" i="4" s="1"/>
  <c r="G43" i="20"/>
  <c r="S43" i="4" s="1"/>
  <c r="T43" i="4" s="1"/>
  <c r="D43" i="20"/>
  <c r="Q43" i="4" s="1"/>
  <c r="R43" i="4" s="1"/>
  <c r="B43" i="20"/>
  <c r="E43" i="4" s="1"/>
  <c r="F43" i="4" s="1"/>
  <c r="G43" i="4"/>
  <c r="H43" i="4" s="1"/>
  <c r="J47" i="20"/>
  <c r="U47" i="4" s="1"/>
  <c r="V47" i="4" s="1"/>
  <c r="G47" i="20"/>
  <c r="S47" i="4" s="1"/>
  <c r="T47" i="4" s="1"/>
  <c r="G47" i="4"/>
  <c r="H47" i="4" s="1"/>
  <c r="B47" i="20"/>
  <c r="E47" i="4" s="1"/>
  <c r="F47" i="4" s="1"/>
  <c r="I47" i="20"/>
  <c r="O47" i="4" s="1"/>
  <c r="P47" i="4" s="1"/>
  <c r="H47" i="20"/>
  <c r="I47" i="4" s="1"/>
  <c r="J47" i="4" s="1"/>
  <c r="F47" i="20"/>
  <c r="M47" i="4" s="1"/>
  <c r="N47" i="4" s="1"/>
  <c r="C47" i="20"/>
  <c r="K47" i="4" s="1"/>
  <c r="L47" i="4" s="1"/>
  <c r="D47" i="20"/>
  <c r="Q47" i="4" s="1"/>
  <c r="R47" i="4" s="1"/>
  <c r="F51" i="20"/>
  <c r="M51" i="4" s="1"/>
  <c r="N51" i="4" s="1"/>
  <c r="I51" i="20"/>
  <c r="O51" i="4" s="1"/>
  <c r="P51" i="4" s="1"/>
  <c r="B51" i="20"/>
  <c r="E51" i="4" s="1"/>
  <c r="F51" i="4" s="1"/>
  <c r="J51" i="20"/>
  <c r="U51" i="4" s="1"/>
  <c r="V51" i="4" s="1"/>
  <c r="C51" i="20"/>
  <c r="K51" i="4" s="1"/>
  <c r="L51" i="4" s="1"/>
  <c r="G51" i="4"/>
  <c r="H51" i="4" s="1"/>
  <c r="G51" i="20"/>
  <c r="S51" i="4" s="1"/>
  <c r="T51" i="4" s="1"/>
  <c r="H51" i="20"/>
  <c r="I51" i="4" s="1"/>
  <c r="J51" i="4" s="1"/>
  <c r="D51" i="20"/>
  <c r="Q51" i="4" s="1"/>
  <c r="R51" i="4" s="1"/>
  <c r="B55" i="20"/>
  <c r="E55" i="4" s="1"/>
  <c r="F55" i="4" s="1"/>
  <c r="G55" i="20"/>
  <c r="S55" i="4" s="1"/>
  <c r="T55" i="4" s="1"/>
  <c r="F55" i="20"/>
  <c r="M55" i="4" s="1"/>
  <c r="N55" i="4" s="1"/>
  <c r="D55" i="20"/>
  <c r="Q55" i="4" s="1"/>
  <c r="R55" i="4" s="1"/>
  <c r="H55" i="20"/>
  <c r="I55" i="4" s="1"/>
  <c r="J55" i="4" s="1"/>
  <c r="J55" i="20"/>
  <c r="U55" i="4" s="1"/>
  <c r="V55" i="4" s="1"/>
  <c r="C55" i="20"/>
  <c r="K55" i="4" s="1"/>
  <c r="L55" i="4" s="1"/>
  <c r="G55" i="4"/>
  <c r="H55" i="4" s="1"/>
  <c r="I55" i="20"/>
  <c r="O55" i="4" s="1"/>
  <c r="P55" i="4" s="1"/>
  <c r="C59" i="20"/>
  <c r="K59" i="4" s="1"/>
  <c r="L59" i="4" s="1"/>
  <c r="J59" i="20"/>
  <c r="U59" i="4" s="1"/>
  <c r="V59" i="4" s="1"/>
  <c r="G59" i="20"/>
  <c r="S59" i="4" s="1"/>
  <c r="T59" i="4" s="1"/>
  <c r="I59" i="20"/>
  <c r="O59" i="4" s="1"/>
  <c r="P59" i="4" s="1"/>
  <c r="F59" i="20"/>
  <c r="M59" i="4" s="1"/>
  <c r="N59" i="4" s="1"/>
  <c r="B59" i="20"/>
  <c r="E59" i="4" s="1"/>
  <c r="F59" i="4" s="1"/>
  <c r="H59" i="20"/>
  <c r="I59" i="4" s="1"/>
  <c r="J59" i="4" s="1"/>
  <c r="D59" i="20"/>
  <c r="Q59" i="4" s="1"/>
  <c r="R59" i="4" s="1"/>
  <c r="G59" i="4"/>
  <c r="H59" i="4" s="1"/>
  <c r="J63" i="20"/>
  <c r="U63" i="4" s="1"/>
  <c r="V63" i="4" s="1"/>
  <c r="G63" i="4"/>
  <c r="H63" i="4" s="1"/>
  <c r="B63" i="20"/>
  <c r="E63" i="4" s="1"/>
  <c r="F63" i="4" s="1"/>
  <c r="I63" i="20"/>
  <c r="O63" i="4" s="1"/>
  <c r="P63" i="4" s="1"/>
  <c r="D63" i="20"/>
  <c r="Q63" i="4" s="1"/>
  <c r="R63" i="4" s="1"/>
  <c r="F63" i="20"/>
  <c r="M63" i="4" s="1"/>
  <c r="N63" i="4" s="1"/>
  <c r="C63" i="20"/>
  <c r="K63" i="4" s="1"/>
  <c r="L63" i="4" s="1"/>
  <c r="G63" i="20"/>
  <c r="S63" i="4" s="1"/>
  <c r="T63" i="4" s="1"/>
  <c r="H63" i="20"/>
  <c r="I63" i="4" s="1"/>
  <c r="J63" i="4" s="1"/>
  <c r="F67" i="20"/>
  <c r="M67" i="4" s="1"/>
  <c r="N67" i="4" s="1"/>
  <c r="B67" i="20"/>
  <c r="E67" i="4" s="1"/>
  <c r="F67" i="4" s="1"/>
  <c r="J67" i="20"/>
  <c r="U67" i="4" s="1"/>
  <c r="V67" i="4" s="1"/>
  <c r="C67" i="20"/>
  <c r="K67" i="4" s="1"/>
  <c r="L67" i="4" s="1"/>
  <c r="G67" i="20"/>
  <c r="S67" i="4" s="1"/>
  <c r="T67" i="4" s="1"/>
  <c r="G67" i="4"/>
  <c r="H67" i="4" s="1"/>
  <c r="D67" i="20"/>
  <c r="Q67" i="4" s="1"/>
  <c r="R67" i="4" s="1"/>
  <c r="H67" i="20"/>
  <c r="I67" i="4" s="1"/>
  <c r="J67" i="4" s="1"/>
  <c r="I67" i="20"/>
  <c r="O67" i="4" s="1"/>
  <c r="P67" i="4" s="1"/>
  <c r="H71" i="20"/>
  <c r="I71" i="4" s="1"/>
  <c r="J71" i="4" s="1"/>
  <c r="G71" i="4"/>
  <c r="H71" i="4" s="1"/>
  <c r="G71" i="20"/>
  <c r="S71" i="4" s="1"/>
  <c r="T71" i="4" s="1"/>
  <c r="B71" i="20"/>
  <c r="E71" i="4" s="1"/>
  <c r="F71" i="4" s="1"/>
  <c r="W71" i="4" s="1"/>
  <c r="C71" i="20"/>
  <c r="K71" i="4" s="1"/>
  <c r="L71" i="4" s="1"/>
  <c r="J71" i="20"/>
  <c r="U71" i="4" s="1"/>
  <c r="V71" i="4" s="1"/>
  <c r="D71" i="20"/>
  <c r="Q71" i="4" s="1"/>
  <c r="R71" i="4" s="1"/>
  <c r="I71" i="20"/>
  <c r="O71" i="4" s="1"/>
  <c r="P71" i="4" s="1"/>
  <c r="F71" i="20"/>
  <c r="M71" i="4" s="1"/>
  <c r="N71" i="4" s="1"/>
  <c r="D75" i="20"/>
  <c r="Q75" i="4" s="1"/>
  <c r="R75" i="4" s="1"/>
  <c r="G75" i="20"/>
  <c r="S75" i="4" s="1"/>
  <c r="T75" i="4" s="1"/>
  <c r="H75" i="20"/>
  <c r="I75" i="4" s="1"/>
  <c r="J75" i="4" s="1"/>
  <c r="I75" i="20"/>
  <c r="O75" i="4" s="1"/>
  <c r="P75" i="4" s="1"/>
  <c r="F75" i="20"/>
  <c r="M75" i="4" s="1"/>
  <c r="N75" i="4" s="1"/>
  <c r="B75" i="20"/>
  <c r="E75" i="4" s="1"/>
  <c r="F75" i="4" s="1"/>
  <c r="J75" i="20"/>
  <c r="U75" i="4" s="1"/>
  <c r="V75" i="4" s="1"/>
  <c r="C75" i="20"/>
  <c r="K75" i="4" s="1"/>
  <c r="L75" i="4" s="1"/>
  <c r="G75" i="4"/>
  <c r="H75" i="4" s="1"/>
  <c r="I79" i="20"/>
  <c r="O79" i="4" s="1"/>
  <c r="P79" i="4" s="1"/>
  <c r="C79" i="20"/>
  <c r="K79" i="4" s="1"/>
  <c r="L79" i="4" s="1"/>
  <c r="D79" i="20"/>
  <c r="Q79" i="4" s="1"/>
  <c r="R79" i="4" s="1"/>
  <c r="G79" i="4"/>
  <c r="H79" i="4" s="1"/>
  <c r="H79" i="20"/>
  <c r="I79" i="4" s="1"/>
  <c r="J79" i="4" s="1"/>
  <c r="J79" i="20"/>
  <c r="U79" i="4" s="1"/>
  <c r="V79" i="4" s="1"/>
  <c r="B79" i="20"/>
  <c r="E79" i="4" s="1"/>
  <c r="F79" i="4" s="1"/>
  <c r="G79" i="20"/>
  <c r="S79" i="4" s="1"/>
  <c r="T79" i="4" s="1"/>
  <c r="F79" i="20"/>
  <c r="M79" i="4" s="1"/>
  <c r="N79" i="4" s="1"/>
  <c r="G83" i="4"/>
  <c r="H83" i="4" s="1"/>
  <c r="G83" i="20"/>
  <c r="S83" i="4" s="1"/>
  <c r="T83" i="4" s="1"/>
  <c r="C83" i="20"/>
  <c r="K83" i="4" s="1"/>
  <c r="L83" i="4" s="1"/>
  <c r="D83" i="20"/>
  <c r="Q83" i="4" s="1"/>
  <c r="R83" i="4" s="1"/>
  <c r="I83" i="20"/>
  <c r="O83" i="4" s="1"/>
  <c r="P83" i="4" s="1"/>
  <c r="B83" i="20"/>
  <c r="E83" i="4" s="1"/>
  <c r="F83" i="4" s="1"/>
  <c r="H83" i="20"/>
  <c r="I83" i="4" s="1"/>
  <c r="J83" i="4" s="1"/>
  <c r="F83" i="20"/>
  <c r="M83" i="4" s="1"/>
  <c r="N83" i="4" s="1"/>
  <c r="J83" i="20"/>
  <c r="U83" i="4" s="1"/>
  <c r="V83" i="4" s="1"/>
  <c r="H87" i="20"/>
  <c r="I87" i="4" s="1"/>
  <c r="J87" i="4" s="1"/>
  <c r="D87" i="20"/>
  <c r="Q87" i="4" s="1"/>
  <c r="R87" i="4" s="1"/>
  <c r="I87" i="20"/>
  <c r="O87" i="4" s="1"/>
  <c r="P87" i="4" s="1"/>
  <c r="C87" i="20"/>
  <c r="K87" i="4" s="1"/>
  <c r="L87" i="4" s="1"/>
  <c r="G87" i="4"/>
  <c r="H87" i="4" s="1"/>
  <c r="J87" i="20"/>
  <c r="U87" i="4" s="1"/>
  <c r="V87" i="4" s="1"/>
  <c r="F87" i="20"/>
  <c r="M87" i="4" s="1"/>
  <c r="N87" i="4" s="1"/>
  <c r="G87" i="20"/>
  <c r="S87" i="4" s="1"/>
  <c r="T87" i="4" s="1"/>
  <c r="B87" i="20"/>
  <c r="E87" i="4" s="1"/>
  <c r="F87" i="4" s="1"/>
  <c r="W87" i="4" s="1"/>
  <c r="D91" i="20"/>
  <c r="Q91" i="4" s="1"/>
  <c r="R91" i="4" s="1"/>
  <c r="J91" i="20"/>
  <c r="U91" i="4" s="1"/>
  <c r="V91" i="4" s="1"/>
  <c r="H91" i="20"/>
  <c r="I91" i="4" s="1"/>
  <c r="J91" i="4" s="1"/>
  <c r="I91" i="20"/>
  <c r="O91" i="4" s="1"/>
  <c r="P91" i="4" s="1"/>
  <c r="C91" i="20"/>
  <c r="K91" i="4" s="1"/>
  <c r="L91" i="4" s="1"/>
  <c r="G91" i="20"/>
  <c r="S91" i="4" s="1"/>
  <c r="T91" i="4" s="1"/>
  <c r="F91" i="20"/>
  <c r="M91" i="4" s="1"/>
  <c r="N91" i="4" s="1"/>
  <c r="G91" i="4"/>
  <c r="H91" i="4" s="1"/>
  <c r="B91" i="20"/>
  <c r="E91" i="4" s="1"/>
  <c r="F91" i="4" s="1"/>
  <c r="I95" i="20"/>
  <c r="O95" i="4" s="1"/>
  <c r="P95" i="4" s="1"/>
  <c r="D95" i="20"/>
  <c r="Q95" i="4" s="1"/>
  <c r="R95" i="4" s="1"/>
  <c r="G95" i="4"/>
  <c r="H95" i="4" s="1"/>
  <c r="C95" i="20"/>
  <c r="K95" i="4" s="1"/>
  <c r="L95" i="4" s="1"/>
  <c r="H95" i="20"/>
  <c r="I95" i="4" s="1"/>
  <c r="J95" i="4" s="1"/>
  <c r="G95" i="20"/>
  <c r="S95" i="4" s="1"/>
  <c r="T95" i="4" s="1"/>
  <c r="B95" i="20"/>
  <c r="E95" i="4" s="1"/>
  <c r="F95" i="4" s="1"/>
  <c r="F95" i="20"/>
  <c r="M95" i="4" s="1"/>
  <c r="N95" i="4" s="1"/>
  <c r="J95" i="20"/>
  <c r="U95" i="4" s="1"/>
  <c r="V95" i="4" s="1"/>
  <c r="G99" i="4"/>
  <c r="H99" i="4" s="1"/>
  <c r="D99" i="20"/>
  <c r="Q99" i="4" s="1"/>
  <c r="R99" i="4" s="1"/>
  <c r="I99" i="20"/>
  <c r="O99" i="4" s="1"/>
  <c r="P99" i="4" s="1"/>
  <c r="G99" i="20"/>
  <c r="S99" i="4" s="1"/>
  <c r="T99" i="4" s="1"/>
  <c r="B99" i="20"/>
  <c r="E99" i="4" s="1"/>
  <c r="F99" i="4" s="1"/>
  <c r="F99" i="20"/>
  <c r="M99" i="4" s="1"/>
  <c r="N99" i="4" s="1"/>
  <c r="H99" i="20"/>
  <c r="I99" i="4" s="1"/>
  <c r="J99" i="4" s="1"/>
  <c r="C99" i="20"/>
  <c r="K99" i="4" s="1"/>
  <c r="L99" i="4" s="1"/>
  <c r="J99" i="20"/>
  <c r="U99" i="4" s="1"/>
  <c r="V99" i="4" s="1"/>
  <c r="H103" i="20"/>
  <c r="I103" i="4" s="1"/>
  <c r="J103" i="4" s="1"/>
  <c r="C103" i="20"/>
  <c r="K103" i="4" s="1"/>
  <c r="L103" i="4" s="1"/>
  <c r="J103" i="20"/>
  <c r="U103" i="4" s="1"/>
  <c r="V103" i="4" s="1"/>
  <c r="F103" i="20"/>
  <c r="M103" i="4" s="1"/>
  <c r="N103" i="4" s="1"/>
  <c r="B103" i="20"/>
  <c r="E103" i="4" s="1"/>
  <c r="F103" i="4" s="1"/>
  <c r="G103" i="4"/>
  <c r="H103" i="4" s="1"/>
  <c r="G103" i="20"/>
  <c r="S103" i="4" s="1"/>
  <c r="T103" i="4" s="1"/>
  <c r="D103" i="20"/>
  <c r="Q103" i="4" s="1"/>
  <c r="R103" i="4" s="1"/>
  <c r="I103" i="20"/>
  <c r="O103" i="4" s="1"/>
  <c r="P103" i="4" s="1"/>
  <c r="D107" i="20"/>
  <c r="Q107" i="4" s="1"/>
  <c r="R107" i="4" s="1"/>
  <c r="H107" i="20"/>
  <c r="I107" i="4" s="1"/>
  <c r="J107" i="4" s="1"/>
  <c r="I107" i="20"/>
  <c r="O107" i="4" s="1"/>
  <c r="P107" i="4" s="1"/>
  <c r="C107" i="20"/>
  <c r="K107" i="4" s="1"/>
  <c r="L107" i="4" s="1"/>
  <c r="G107" i="20"/>
  <c r="S107" i="4" s="1"/>
  <c r="T107" i="4" s="1"/>
  <c r="F107" i="20"/>
  <c r="M107" i="4" s="1"/>
  <c r="N107" i="4" s="1"/>
  <c r="J107" i="20"/>
  <c r="U107" i="4" s="1"/>
  <c r="V107" i="4" s="1"/>
  <c r="B107" i="20"/>
  <c r="E107" i="4" s="1"/>
  <c r="F107" i="4" s="1"/>
  <c r="G107" i="4"/>
  <c r="H107" i="4" s="1"/>
  <c r="I111" i="20"/>
  <c r="O111" i="4" s="1"/>
  <c r="P111" i="4" s="1"/>
  <c r="D111" i="20"/>
  <c r="Q111" i="4" s="1"/>
  <c r="R111" i="4" s="1"/>
  <c r="G111" i="4"/>
  <c r="H111" i="4" s="1"/>
  <c r="B111" i="20"/>
  <c r="E111" i="4" s="1"/>
  <c r="F111" i="4" s="1"/>
  <c r="G111" i="20"/>
  <c r="S111" i="4" s="1"/>
  <c r="T111" i="4" s="1"/>
  <c r="H111" i="20"/>
  <c r="I111" i="4" s="1"/>
  <c r="J111" i="4" s="1"/>
  <c r="C111" i="20"/>
  <c r="K111" i="4" s="1"/>
  <c r="L111" i="4" s="1"/>
  <c r="F111" i="20"/>
  <c r="M111" i="4" s="1"/>
  <c r="N111" i="4" s="1"/>
  <c r="J111" i="20"/>
  <c r="U111" i="4" s="1"/>
  <c r="V111" i="4" s="1"/>
  <c r="G115" i="4"/>
  <c r="H115" i="4" s="1"/>
  <c r="H115" i="20"/>
  <c r="I115" i="4" s="1"/>
  <c r="J115" i="4" s="1"/>
  <c r="G115" i="20"/>
  <c r="S115" i="4" s="1"/>
  <c r="T115" i="4" s="1"/>
  <c r="B115" i="20"/>
  <c r="E115" i="4" s="1"/>
  <c r="F115" i="4" s="1"/>
  <c r="C115" i="20"/>
  <c r="K115" i="4" s="1"/>
  <c r="L115" i="4" s="1"/>
  <c r="J115" i="20"/>
  <c r="U115" i="4" s="1"/>
  <c r="V115" i="4" s="1"/>
  <c r="F115" i="20"/>
  <c r="M115" i="4" s="1"/>
  <c r="N115" i="4" s="1"/>
  <c r="D115" i="20"/>
  <c r="Q115" i="4" s="1"/>
  <c r="R115" i="4" s="1"/>
  <c r="I115" i="20"/>
  <c r="O115" i="4" s="1"/>
  <c r="P115" i="4" s="1"/>
  <c r="H119" i="20"/>
  <c r="I119" i="4" s="1"/>
  <c r="J119" i="4" s="1"/>
  <c r="C119" i="20"/>
  <c r="K119" i="4" s="1"/>
  <c r="L119" i="4" s="1"/>
  <c r="G119" i="20"/>
  <c r="S119" i="4" s="1"/>
  <c r="T119" i="4" s="1"/>
  <c r="G119" i="4"/>
  <c r="H119" i="4" s="1"/>
  <c r="D119" i="20"/>
  <c r="Q119" i="4" s="1"/>
  <c r="R119" i="4" s="1"/>
  <c r="I119" i="20"/>
  <c r="O119" i="4" s="1"/>
  <c r="P119" i="4" s="1"/>
  <c r="B119" i="20"/>
  <c r="E119" i="4" s="1"/>
  <c r="F119" i="4" s="1"/>
  <c r="J119" i="20"/>
  <c r="U119" i="4" s="1"/>
  <c r="V119" i="4" s="1"/>
  <c r="F119" i="20"/>
  <c r="M119" i="4" s="1"/>
  <c r="N119" i="4" s="1"/>
  <c r="D123" i="20"/>
  <c r="Q123" i="4" s="1"/>
  <c r="R123" i="4" s="1"/>
  <c r="G123" i="4"/>
  <c r="H123" i="4" s="1"/>
  <c r="H123" i="20"/>
  <c r="I123" i="4" s="1"/>
  <c r="J123" i="4" s="1"/>
  <c r="I123" i="20"/>
  <c r="O123" i="4" s="1"/>
  <c r="P123" i="4" s="1"/>
  <c r="G123" i="20"/>
  <c r="S123" i="4" s="1"/>
  <c r="T123" i="4" s="1"/>
  <c r="F123" i="20"/>
  <c r="M123" i="4" s="1"/>
  <c r="N123" i="4" s="1"/>
  <c r="J123" i="20"/>
  <c r="U123" i="4" s="1"/>
  <c r="V123" i="4" s="1"/>
  <c r="C123" i="20"/>
  <c r="K123" i="4" s="1"/>
  <c r="L123" i="4" s="1"/>
  <c r="B123" i="20"/>
  <c r="E123" i="4" s="1"/>
  <c r="F123" i="4" s="1"/>
  <c r="I127" i="20"/>
  <c r="O127" i="4" s="1"/>
  <c r="P127" i="4" s="1"/>
  <c r="H127" i="20"/>
  <c r="I127" i="4" s="1"/>
  <c r="J127" i="4" s="1"/>
  <c r="F127" i="20"/>
  <c r="M127" i="4" s="1"/>
  <c r="N127" i="4" s="1"/>
  <c r="J127" i="20"/>
  <c r="U127" i="4" s="1"/>
  <c r="V127" i="4" s="1"/>
  <c r="D127" i="20"/>
  <c r="Q127" i="4" s="1"/>
  <c r="R127" i="4" s="1"/>
  <c r="G127" i="4"/>
  <c r="H127" i="4" s="1"/>
  <c r="B127" i="20"/>
  <c r="E127" i="4" s="1"/>
  <c r="F127" i="4" s="1"/>
  <c r="C127" i="20"/>
  <c r="K127" i="4" s="1"/>
  <c r="L127" i="4" s="1"/>
  <c r="G127" i="20"/>
  <c r="S127" i="4" s="1"/>
  <c r="T127" i="4" s="1"/>
  <c r="G131" i="4"/>
  <c r="H131" i="4" s="1"/>
  <c r="G131" i="20"/>
  <c r="S131" i="4" s="1"/>
  <c r="T131" i="4" s="1"/>
  <c r="J131" i="20"/>
  <c r="U131" i="4" s="1"/>
  <c r="V131" i="4" s="1"/>
  <c r="C131" i="20"/>
  <c r="K131" i="4" s="1"/>
  <c r="L131" i="4" s="1"/>
  <c r="D131" i="20"/>
  <c r="Q131" i="4" s="1"/>
  <c r="R131" i="4" s="1"/>
  <c r="I131" i="20"/>
  <c r="O131" i="4" s="1"/>
  <c r="P131" i="4" s="1"/>
  <c r="B131" i="20"/>
  <c r="E131" i="4" s="1"/>
  <c r="F131" i="4" s="1"/>
  <c r="F131" i="20"/>
  <c r="M131" i="4" s="1"/>
  <c r="N131" i="4" s="1"/>
  <c r="H131" i="20"/>
  <c r="I131" i="4" s="1"/>
  <c r="J131" i="4" s="1"/>
  <c r="H135" i="20"/>
  <c r="I135" i="4" s="1"/>
  <c r="J135" i="4" s="1"/>
  <c r="G135" i="4"/>
  <c r="H135" i="4" s="1"/>
  <c r="C135" i="20"/>
  <c r="K135" i="4" s="1"/>
  <c r="L135" i="4" s="1"/>
  <c r="G135" i="20"/>
  <c r="S135" i="4" s="1"/>
  <c r="T135" i="4" s="1"/>
  <c r="F135" i="20"/>
  <c r="M135" i="4" s="1"/>
  <c r="N135" i="4" s="1"/>
  <c r="J135" i="20"/>
  <c r="U135" i="4" s="1"/>
  <c r="V135" i="4" s="1"/>
  <c r="B135" i="20"/>
  <c r="E135" i="4" s="1"/>
  <c r="F135" i="4" s="1"/>
  <c r="I135" i="20"/>
  <c r="O135" i="4" s="1"/>
  <c r="P135" i="4" s="1"/>
  <c r="D135" i="20"/>
  <c r="Q135" i="4" s="1"/>
  <c r="R135" i="4" s="1"/>
  <c r="B139" i="20"/>
  <c r="E139" i="4" s="1"/>
  <c r="F139" i="4" s="1"/>
  <c r="G139" i="20"/>
  <c r="S139" i="4" s="1"/>
  <c r="T139" i="4" s="1"/>
  <c r="J139" i="20"/>
  <c r="U139" i="4" s="1"/>
  <c r="V139" i="4" s="1"/>
  <c r="F139" i="20"/>
  <c r="M139" i="4" s="1"/>
  <c r="N139" i="4" s="1"/>
  <c r="C139" i="20"/>
  <c r="K139" i="4" s="1"/>
  <c r="L139" i="4" s="1"/>
  <c r="G139" i="4"/>
  <c r="H139" i="4" s="1"/>
  <c r="D139" i="20"/>
  <c r="Q139" i="4" s="1"/>
  <c r="R139" i="4" s="1"/>
  <c r="H139" i="20"/>
  <c r="I139" i="4" s="1"/>
  <c r="J139" i="4" s="1"/>
  <c r="I139" i="20"/>
  <c r="O139" i="4" s="1"/>
  <c r="P139" i="4" s="1"/>
  <c r="C143" i="20"/>
  <c r="K143" i="4" s="1"/>
  <c r="L143" i="4" s="1"/>
  <c r="B143" i="20"/>
  <c r="E143" i="4" s="1"/>
  <c r="F143" i="4" s="1"/>
  <c r="F143" i="20"/>
  <c r="M143" i="4" s="1"/>
  <c r="N143" i="4" s="1"/>
  <c r="G143" i="4"/>
  <c r="H143" i="4" s="1"/>
  <c r="D143" i="20"/>
  <c r="Q143" i="4" s="1"/>
  <c r="R143" i="4" s="1"/>
  <c r="J143" i="20"/>
  <c r="U143" i="4" s="1"/>
  <c r="V143" i="4" s="1"/>
  <c r="G143" i="20"/>
  <c r="S143" i="4" s="1"/>
  <c r="T143" i="4" s="1"/>
  <c r="I143" i="20"/>
  <c r="O143" i="4" s="1"/>
  <c r="P143" i="4" s="1"/>
  <c r="H143" i="20"/>
  <c r="I143" i="4" s="1"/>
  <c r="J143" i="4" s="1"/>
  <c r="J147" i="20"/>
  <c r="U147" i="4" s="1"/>
  <c r="V147" i="4" s="1"/>
  <c r="I147" i="20"/>
  <c r="O147" i="4" s="1"/>
  <c r="P147" i="4" s="1"/>
  <c r="B147" i="20"/>
  <c r="E147" i="4" s="1"/>
  <c r="F147" i="4" s="1"/>
  <c r="F147" i="20"/>
  <c r="M147" i="4" s="1"/>
  <c r="N147" i="4" s="1"/>
  <c r="G147" i="20"/>
  <c r="S147" i="4" s="1"/>
  <c r="T147" i="4" s="1"/>
  <c r="G147" i="4"/>
  <c r="H147" i="4" s="1"/>
  <c r="H147" i="20"/>
  <c r="I147" i="4" s="1"/>
  <c r="J147" i="4" s="1"/>
  <c r="C147" i="20"/>
  <c r="K147" i="4" s="1"/>
  <c r="L147" i="4" s="1"/>
  <c r="D147" i="20"/>
  <c r="Q147" i="4" s="1"/>
  <c r="R147" i="4" s="1"/>
  <c r="F151" i="20"/>
  <c r="M151" i="4" s="1"/>
  <c r="N151" i="4" s="1"/>
  <c r="G151" i="4"/>
  <c r="H151" i="4" s="1"/>
  <c r="J151" i="20"/>
  <c r="U151" i="4" s="1"/>
  <c r="V151" i="4" s="1"/>
  <c r="C151" i="20"/>
  <c r="K151" i="4" s="1"/>
  <c r="L151" i="4" s="1"/>
  <c r="G151" i="20"/>
  <c r="S151" i="4" s="1"/>
  <c r="T151" i="4" s="1"/>
  <c r="B151" i="20"/>
  <c r="E151" i="4" s="1"/>
  <c r="F151" i="4" s="1"/>
  <c r="I151" i="20"/>
  <c r="O151" i="4" s="1"/>
  <c r="P151" i="4" s="1"/>
  <c r="H151" i="20"/>
  <c r="I151" i="4" s="1"/>
  <c r="J151" i="4" s="1"/>
  <c r="D151" i="20"/>
  <c r="Q151" i="4" s="1"/>
  <c r="R151" i="4" s="1"/>
  <c r="B155" i="20"/>
  <c r="E155" i="4" s="1"/>
  <c r="F155" i="4" s="1"/>
  <c r="G155" i="20"/>
  <c r="S155" i="4" s="1"/>
  <c r="T155" i="4" s="1"/>
  <c r="D155" i="20"/>
  <c r="Q155" i="4" s="1"/>
  <c r="R155" i="4" s="1"/>
  <c r="H155" i="20"/>
  <c r="I155" i="4" s="1"/>
  <c r="J155" i="4" s="1"/>
  <c r="G155" i="4"/>
  <c r="H155" i="4" s="1"/>
  <c r="C155" i="20"/>
  <c r="K155" i="4" s="1"/>
  <c r="L155" i="4" s="1"/>
  <c r="F155" i="20"/>
  <c r="M155" i="4" s="1"/>
  <c r="N155" i="4" s="1"/>
  <c r="J155" i="20"/>
  <c r="U155" i="4" s="1"/>
  <c r="V155" i="4" s="1"/>
  <c r="I155" i="20"/>
  <c r="O155" i="4" s="1"/>
  <c r="P155" i="4" s="1"/>
  <c r="C159" i="20"/>
  <c r="K159" i="4" s="1"/>
  <c r="L159" i="4" s="1"/>
  <c r="B159" i="20"/>
  <c r="E159" i="4" s="1"/>
  <c r="F159" i="4" s="1"/>
  <c r="F159" i="20"/>
  <c r="M159" i="4" s="1"/>
  <c r="N159" i="4" s="1"/>
  <c r="G159" i="20"/>
  <c r="S159" i="4" s="1"/>
  <c r="T159" i="4" s="1"/>
  <c r="I159" i="20"/>
  <c r="O159" i="4" s="1"/>
  <c r="P159" i="4" s="1"/>
  <c r="H159" i="20"/>
  <c r="I159" i="4" s="1"/>
  <c r="J159" i="4" s="1"/>
  <c r="J159" i="20"/>
  <c r="U159" i="4" s="1"/>
  <c r="V159" i="4" s="1"/>
  <c r="G159" i="4"/>
  <c r="H159" i="4" s="1"/>
  <c r="D159" i="20"/>
  <c r="Q159" i="4" s="1"/>
  <c r="R159" i="4" s="1"/>
  <c r="J163" i="20"/>
  <c r="U163" i="4" s="1"/>
  <c r="V163" i="4" s="1"/>
  <c r="I163" i="20"/>
  <c r="O163" i="4" s="1"/>
  <c r="P163" i="4" s="1"/>
  <c r="F163" i="20"/>
  <c r="M163" i="4" s="1"/>
  <c r="N163" i="4" s="1"/>
  <c r="G163" i="20"/>
  <c r="S163" i="4" s="1"/>
  <c r="T163" i="4" s="1"/>
  <c r="H163" i="20"/>
  <c r="I163" i="4" s="1"/>
  <c r="J163" i="4" s="1"/>
  <c r="D163" i="20"/>
  <c r="Q163" i="4" s="1"/>
  <c r="R163" i="4" s="1"/>
  <c r="B163" i="20"/>
  <c r="E163" i="4" s="1"/>
  <c r="F163" i="4" s="1"/>
  <c r="G163" i="4"/>
  <c r="H163" i="4" s="1"/>
  <c r="W163" i="4" s="1"/>
  <c r="C163" i="20"/>
  <c r="K163" i="4" s="1"/>
  <c r="L163" i="4" s="1"/>
  <c r="F167" i="20"/>
  <c r="M167" i="4" s="1"/>
  <c r="N167" i="4" s="1"/>
  <c r="G167" i="4"/>
  <c r="H167" i="4" s="1"/>
  <c r="B167" i="20"/>
  <c r="E167" i="4" s="1"/>
  <c r="F167" i="4" s="1"/>
  <c r="W167" i="4" s="1"/>
  <c r="J167" i="20"/>
  <c r="U167" i="4" s="1"/>
  <c r="V167" i="4" s="1"/>
  <c r="C167" i="20"/>
  <c r="K167" i="4" s="1"/>
  <c r="L167" i="4" s="1"/>
  <c r="I167" i="20"/>
  <c r="O167" i="4" s="1"/>
  <c r="P167" i="4" s="1"/>
  <c r="D167" i="20"/>
  <c r="Q167" i="4" s="1"/>
  <c r="R167" i="4" s="1"/>
  <c r="G167" i="20"/>
  <c r="S167" i="4" s="1"/>
  <c r="T167" i="4" s="1"/>
  <c r="H167" i="20"/>
  <c r="I167" i="4" s="1"/>
  <c r="J167" i="4" s="1"/>
  <c r="B171" i="20"/>
  <c r="E171" i="4" s="1"/>
  <c r="F171" i="4" s="1"/>
  <c r="G171" i="20"/>
  <c r="S171" i="4" s="1"/>
  <c r="T171" i="4" s="1"/>
  <c r="F171" i="20"/>
  <c r="M171" i="4" s="1"/>
  <c r="N171" i="4" s="1"/>
  <c r="J171" i="20"/>
  <c r="U171" i="4" s="1"/>
  <c r="V171" i="4" s="1"/>
  <c r="C171" i="20"/>
  <c r="K171" i="4" s="1"/>
  <c r="L171" i="4" s="1"/>
  <c r="I171" i="20"/>
  <c r="O171" i="4" s="1"/>
  <c r="P171" i="4" s="1"/>
  <c r="H171" i="20"/>
  <c r="I171" i="4" s="1"/>
  <c r="J171" i="4" s="1"/>
  <c r="D171" i="20"/>
  <c r="Q171" i="4" s="1"/>
  <c r="R171" i="4" s="1"/>
  <c r="G171" i="4"/>
  <c r="H171" i="4" s="1"/>
  <c r="C175" i="20"/>
  <c r="K175" i="4" s="1"/>
  <c r="L175" i="4" s="1"/>
  <c r="F175" i="20"/>
  <c r="M175" i="4" s="1"/>
  <c r="N175" i="4" s="1"/>
  <c r="J175" i="20"/>
  <c r="U175" i="4" s="1"/>
  <c r="V175" i="4" s="1"/>
  <c r="G175" i="4"/>
  <c r="H175" i="4" s="1"/>
  <c r="G175" i="20"/>
  <c r="S175" i="4" s="1"/>
  <c r="T175" i="4" s="1"/>
  <c r="I175" i="20"/>
  <c r="O175" i="4" s="1"/>
  <c r="P175" i="4" s="1"/>
  <c r="B175" i="20"/>
  <c r="E175" i="4" s="1"/>
  <c r="F175" i="4" s="1"/>
  <c r="D175" i="20"/>
  <c r="Q175" i="4" s="1"/>
  <c r="R175" i="4" s="1"/>
  <c r="H175" i="20"/>
  <c r="I175" i="4" s="1"/>
  <c r="J175" i="4" s="1"/>
  <c r="J179" i="20"/>
  <c r="U179" i="4" s="1"/>
  <c r="V179" i="4" s="1"/>
  <c r="I179" i="20"/>
  <c r="O179" i="4" s="1"/>
  <c r="P179" i="4" s="1"/>
  <c r="B179" i="20"/>
  <c r="E179" i="4" s="1"/>
  <c r="F179" i="4" s="1"/>
  <c r="C179" i="20"/>
  <c r="K179" i="4" s="1"/>
  <c r="L179" i="4" s="1"/>
  <c r="G179" i="4"/>
  <c r="H179" i="4" s="1"/>
  <c r="G179" i="20"/>
  <c r="S179" i="4" s="1"/>
  <c r="T179" i="4" s="1"/>
  <c r="H179" i="20"/>
  <c r="I179" i="4" s="1"/>
  <c r="J179" i="4" s="1"/>
  <c r="D179" i="20"/>
  <c r="Q179" i="4" s="1"/>
  <c r="R179" i="4" s="1"/>
  <c r="F179" i="20"/>
  <c r="M179" i="4" s="1"/>
  <c r="N179" i="4" s="1"/>
  <c r="F183" i="20"/>
  <c r="M183" i="4" s="1"/>
  <c r="N183" i="4" s="1"/>
  <c r="G183" i="4"/>
  <c r="H183" i="4" s="1"/>
  <c r="H183" i="20"/>
  <c r="I183" i="4" s="1"/>
  <c r="J183" i="4" s="1"/>
  <c r="B183" i="20"/>
  <c r="E183" i="4" s="1"/>
  <c r="F183" i="4" s="1"/>
  <c r="C183" i="20"/>
  <c r="K183" i="4" s="1"/>
  <c r="L183" i="4" s="1"/>
  <c r="I183" i="20"/>
  <c r="O183" i="4" s="1"/>
  <c r="P183" i="4" s="1"/>
  <c r="J183" i="20"/>
  <c r="U183" i="4" s="1"/>
  <c r="V183" i="4" s="1"/>
  <c r="D183" i="20"/>
  <c r="Q183" i="4" s="1"/>
  <c r="R183" i="4" s="1"/>
  <c r="G183" i="20"/>
  <c r="S183" i="4" s="1"/>
  <c r="T183" i="4" s="1"/>
  <c r="B187" i="20"/>
  <c r="E187" i="4" s="1"/>
  <c r="F187" i="4" s="1"/>
  <c r="G187" i="20"/>
  <c r="S187" i="4" s="1"/>
  <c r="T187" i="4" s="1"/>
  <c r="F187" i="20"/>
  <c r="M187" i="4" s="1"/>
  <c r="N187" i="4" s="1"/>
  <c r="J187" i="20"/>
  <c r="U187" i="4" s="1"/>
  <c r="V187" i="4" s="1"/>
  <c r="C187" i="20"/>
  <c r="K187" i="4" s="1"/>
  <c r="L187" i="4" s="1"/>
  <c r="I187" i="20"/>
  <c r="O187" i="4" s="1"/>
  <c r="P187" i="4" s="1"/>
  <c r="D187" i="20"/>
  <c r="Q187" i="4" s="1"/>
  <c r="R187" i="4" s="1"/>
  <c r="H187" i="20"/>
  <c r="I187" i="4" s="1"/>
  <c r="J187" i="4" s="1"/>
  <c r="G187" i="4"/>
  <c r="H187" i="4" s="1"/>
  <c r="C191" i="20"/>
  <c r="K191" i="4" s="1"/>
  <c r="L191" i="4" s="1"/>
  <c r="D191" i="20"/>
  <c r="Q191" i="4" s="1"/>
  <c r="R191" i="4" s="1"/>
  <c r="J191" i="20"/>
  <c r="U191" i="4" s="1"/>
  <c r="V191" i="4" s="1"/>
  <c r="B191" i="20"/>
  <c r="E191" i="4" s="1"/>
  <c r="F191" i="4" s="1"/>
  <c r="H191" i="20"/>
  <c r="I191" i="4" s="1"/>
  <c r="J191" i="4" s="1"/>
  <c r="F191" i="20"/>
  <c r="M191" i="4" s="1"/>
  <c r="N191" i="4" s="1"/>
  <c r="G191" i="4"/>
  <c r="H191" i="4" s="1"/>
  <c r="G191" i="20"/>
  <c r="S191" i="4" s="1"/>
  <c r="T191" i="4" s="1"/>
  <c r="I191" i="20"/>
  <c r="O191" i="4" s="1"/>
  <c r="P191" i="4" s="1"/>
  <c r="G195" i="4"/>
  <c r="H195" i="4" s="1"/>
  <c r="B195" i="20"/>
  <c r="E195" i="4" s="1"/>
  <c r="F195" i="4" s="1"/>
  <c r="D195" i="20"/>
  <c r="Q195" i="4" s="1"/>
  <c r="R195" i="4" s="1"/>
  <c r="H195" i="20"/>
  <c r="I195" i="4" s="1"/>
  <c r="J195" i="4" s="1"/>
  <c r="I195" i="20"/>
  <c r="O195" i="4" s="1"/>
  <c r="P195" i="4" s="1"/>
  <c r="F195" i="20"/>
  <c r="M195" i="4" s="1"/>
  <c r="N195" i="4" s="1"/>
  <c r="G195" i="20"/>
  <c r="S195" i="4" s="1"/>
  <c r="T195" i="4" s="1"/>
  <c r="J195" i="20"/>
  <c r="U195" i="4" s="1"/>
  <c r="V195" i="4" s="1"/>
  <c r="C195" i="20"/>
  <c r="K195" i="4" s="1"/>
  <c r="L195" i="4" s="1"/>
  <c r="I199" i="20"/>
  <c r="O199" i="4" s="1"/>
  <c r="P199" i="4" s="1"/>
  <c r="B199" i="20"/>
  <c r="E199" i="4" s="1"/>
  <c r="F199" i="4" s="1"/>
  <c r="C199" i="20"/>
  <c r="K199" i="4" s="1"/>
  <c r="L199" i="4" s="1"/>
  <c r="F199" i="20"/>
  <c r="M199" i="4" s="1"/>
  <c r="N199" i="4" s="1"/>
  <c r="J199" i="20"/>
  <c r="U199" i="4" s="1"/>
  <c r="V199" i="4" s="1"/>
  <c r="G199" i="4"/>
  <c r="H199" i="4" s="1"/>
  <c r="D199" i="20"/>
  <c r="Q199" i="4" s="1"/>
  <c r="R199" i="4" s="1"/>
  <c r="H199" i="20"/>
  <c r="I199" i="4" s="1"/>
  <c r="J199" i="4" s="1"/>
  <c r="G199" i="20"/>
  <c r="S199" i="4" s="1"/>
  <c r="T199" i="4" s="1"/>
  <c r="G203" i="4"/>
  <c r="H203" i="4" s="1"/>
  <c r="H203" i="20"/>
  <c r="I203" i="4" s="1"/>
  <c r="J203" i="4" s="1"/>
  <c r="I203" i="20"/>
  <c r="O203" i="4" s="1"/>
  <c r="P203" i="4" s="1"/>
  <c r="J203" i="20"/>
  <c r="U203" i="4" s="1"/>
  <c r="V203" i="4" s="1"/>
  <c r="C203" i="20"/>
  <c r="K203" i="4" s="1"/>
  <c r="L203" i="4" s="1"/>
  <c r="B203" i="20"/>
  <c r="E203" i="4" s="1"/>
  <c r="F203" i="4" s="1"/>
  <c r="W203" i="4" s="1"/>
  <c r="D203" i="20"/>
  <c r="Q203" i="4" s="1"/>
  <c r="R203" i="4" s="1"/>
  <c r="F203" i="20"/>
  <c r="M203" i="4" s="1"/>
  <c r="N203" i="4" s="1"/>
  <c r="G203" i="20"/>
  <c r="S203" i="4" s="1"/>
  <c r="T203" i="4" s="1"/>
  <c r="G207" i="4"/>
  <c r="H207" i="4" s="1"/>
  <c r="J207" i="20"/>
  <c r="U207" i="4" s="1"/>
  <c r="V207" i="4" s="1"/>
  <c r="D207" i="20"/>
  <c r="Q207" i="4" s="1"/>
  <c r="R207" i="4" s="1"/>
  <c r="C207" i="20"/>
  <c r="K207" i="4" s="1"/>
  <c r="L207" i="4" s="1"/>
  <c r="I207" i="20"/>
  <c r="O207" i="4" s="1"/>
  <c r="P207" i="4" s="1"/>
  <c r="B207" i="20"/>
  <c r="E207" i="4" s="1"/>
  <c r="F207" i="4" s="1"/>
  <c r="H207" i="20"/>
  <c r="I207" i="4" s="1"/>
  <c r="J207" i="4" s="1"/>
  <c r="F207" i="20"/>
  <c r="M207" i="4" s="1"/>
  <c r="N207" i="4" s="1"/>
  <c r="G207" i="20"/>
  <c r="S207" i="4" s="1"/>
  <c r="T207" i="4" s="1"/>
  <c r="I211" i="20"/>
  <c r="O211" i="4" s="1"/>
  <c r="P211" i="4" s="1"/>
  <c r="F211" i="20"/>
  <c r="M211" i="4" s="1"/>
  <c r="N211" i="4" s="1"/>
  <c r="B211" i="20"/>
  <c r="E211" i="4" s="1"/>
  <c r="F211" i="4" s="1"/>
  <c r="J211" i="20"/>
  <c r="U211" i="4" s="1"/>
  <c r="V211" i="4" s="1"/>
  <c r="G211" i="4"/>
  <c r="H211" i="4" s="1"/>
  <c r="D211" i="20"/>
  <c r="Q211" i="4" s="1"/>
  <c r="R211" i="4" s="1"/>
  <c r="G211" i="20"/>
  <c r="S211" i="4" s="1"/>
  <c r="T211" i="4" s="1"/>
  <c r="C211" i="20"/>
  <c r="K211" i="4" s="1"/>
  <c r="L211" i="4" s="1"/>
  <c r="H211" i="20"/>
  <c r="I211" i="4" s="1"/>
  <c r="J211" i="4" s="1"/>
  <c r="I215" i="20"/>
  <c r="O215" i="4" s="1"/>
  <c r="P215" i="4" s="1"/>
  <c r="B215" i="20"/>
  <c r="E215" i="4" s="1"/>
  <c r="F215" i="4" s="1"/>
  <c r="G215" i="20"/>
  <c r="S215" i="4" s="1"/>
  <c r="T215" i="4" s="1"/>
  <c r="J215" i="20"/>
  <c r="U215" i="4" s="1"/>
  <c r="V215" i="4" s="1"/>
  <c r="D215" i="20"/>
  <c r="Q215" i="4" s="1"/>
  <c r="R215" i="4" s="1"/>
  <c r="G215" i="4"/>
  <c r="H215" i="4" s="1"/>
  <c r="H215" i="20"/>
  <c r="I215" i="4" s="1"/>
  <c r="J215" i="4" s="1"/>
  <c r="C215" i="20"/>
  <c r="K215" i="4" s="1"/>
  <c r="L215" i="4" s="1"/>
  <c r="F215" i="20"/>
  <c r="M215" i="4" s="1"/>
  <c r="N215" i="4" s="1"/>
  <c r="G219" i="4"/>
  <c r="H219" i="4" s="1"/>
  <c r="H219" i="20"/>
  <c r="I219" i="4" s="1"/>
  <c r="J219" i="4" s="1"/>
  <c r="I219" i="20"/>
  <c r="O219" i="4" s="1"/>
  <c r="P219" i="4" s="1"/>
  <c r="B219" i="20"/>
  <c r="E219" i="4" s="1"/>
  <c r="F219" i="4" s="1"/>
  <c r="D219" i="20"/>
  <c r="Q219" i="4" s="1"/>
  <c r="R219" i="4" s="1"/>
  <c r="F219" i="20"/>
  <c r="M219" i="4" s="1"/>
  <c r="N219" i="4" s="1"/>
  <c r="J219" i="20"/>
  <c r="U219" i="4" s="1"/>
  <c r="V219" i="4" s="1"/>
  <c r="C219" i="20"/>
  <c r="K219" i="4" s="1"/>
  <c r="L219" i="4" s="1"/>
  <c r="G219" i="20"/>
  <c r="S219" i="4" s="1"/>
  <c r="T219" i="4" s="1"/>
  <c r="I223" i="20"/>
  <c r="O223" i="4" s="1"/>
  <c r="P223" i="4" s="1"/>
  <c r="J223" i="20"/>
  <c r="U223" i="4" s="1"/>
  <c r="V223" i="4" s="1"/>
  <c r="D223" i="20"/>
  <c r="Q223" i="4" s="1"/>
  <c r="R223" i="4" s="1"/>
  <c r="B223" i="20"/>
  <c r="E223" i="4" s="1"/>
  <c r="F223" i="4" s="1"/>
  <c r="G223" i="4"/>
  <c r="H223" i="4" s="1"/>
  <c r="F223" i="20"/>
  <c r="M223" i="4" s="1"/>
  <c r="N223" i="4" s="1"/>
  <c r="H223" i="20"/>
  <c r="I223" i="4" s="1"/>
  <c r="J223" i="4" s="1"/>
  <c r="G223" i="20"/>
  <c r="S223" i="4" s="1"/>
  <c r="T223" i="4" s="1"/>
  <c r="C223" i="20"/>
  <c r="K223" i="4" s="1"/>
  <c r="L223" i="4" s="1"/>
  <c r="F227" i="20"/>
  <c r="M227" i="4" s="1"/>
  <c r="N227" i="4" s="1"/>
  <c r="G227" i="20"/>
  <c r="S227" i="4" s="1"/>
  <c r="T227" i="4" s="1"/>
  <c r="J227" i="20"/>
  <c r="U227" i="4" s="1"/>
  <c r="V227" i="4" s="1"/>
  <c r="G227" i="4"/>
  <c r="H227" i="4" s="1"/>
  <c r="D227" i="20"/>
  <c r="Q227" i="4" s="1"/>
  <c r="R227" i="4" s="1"/>
  <c r="B227" i="20"/>
  <c r="E227" i="4" s="1"/>
  <c r="F227" i="4" s="1"/>
  <c r="H227" i="20"/>
  <c r="I227" i="4" s="1"/>
  <c r="J227" i="4" s="1"/>
  <c r="C227" i="20"/>
  <c r="K227" i="4" s="1"/>
  <c r="L227" i="4" s="1"/>
  <c r="I227" i="20"/>
  <c r="O227" i="4" s="1"/>
  <c r="P227" i="4" s="1"/>
  <c r="I231" i="20"/>
  <c r="O231" i="4" s="1"/>
  <c r="P231" i="4" s="1"/>
  <c r="B231" i="20"/>
  <c r="E231" i="4" s="1"/>
  <c r="F231" i="4" s="1"/>
  <c r="D231" i="20"/>
  <c r="Q231" i="4" s="1"/>
  <c r="R231" i="4" s="1"/>
  <c r="G231" i="20"/>
  <c r="S231" i="4" s="1"/>
  <c r="T231" i="4" s="1"/>
  <c r="F231" i="20"/>
  <c r="M231" i="4" s="1"/>
  <c r="N231" i="4" s="1"/>
  <c r="H231" i="20"/>
  <c r="I231" i="4" s="1"/>
  <c r="J231" i="4" s="1"/>
  <c r="G231" i="4"/>
  <c r="H231" i="4" s="1"/>
  <c r="J231" i="20"/>
  <c r="U231" i="4" s="1"/>
  <c r="V231" i="4" s="1"/>
  <c r="C231" i="20"/>
  <c r="K231" i="4" s="1"/>
  <c r="L231" i="4" s="1"/>
  <c r="G235" i="4"/>
  <c r="H235" i="4" s="1"/>
  <c r="I235" i="20"/>
  <c r="O235" i="4" s="1"/>
  <c r="P235" i="4" s="1"/>
  <c r="H235" i="20"/>
  <c r="I235" i="4" s="1"/>
  <c r="J235" i="4" s="1"/>
  <c r="G235" i="20"/>
  <c r="S235" i="4" s="1"/>
  <c r="T235" i="4" s="1"/>
  <c r="B235" i="20"/>
  <c r="E235" i="4" s="1"/>
  <c r="F235" i="4" s="1"/>
  <c r="F235" i="20"/>
  <c r="M235" i="4" s="1"/>
  <c r="N235" i="4" s="1"/>
  <c r="J235" i="20"/>
  <c r="U235" i="4" s="1"/>
  <c r="V235" i="4" s="1"/>
  <c r="C235" i="20"/>
  <c r="K235" i="4" s="1"/>
  <c r="L235" i="4" s="1"/>
  <c r="D235" i="20"/>
  <c r="Q235" i="4" s="1"/>
  <c r="R235" i="4" s="1"/>
  <c r="J239" i="20"/>
  <c r="U239" i="4" s="1"/>
  <c r="V239" i="4" s="1"/>
  <c r="D239" i="20"/>
  <c r="Q239" i="4" s="1"/>
  <c r="R239" i="4" s="1"/>
  <c r="F239" i="20"/>
  <c r="M239" i="4" s="1"/>
  <c r="N239" i="4" s="1"/>
  <c r="G239" i="4"/>
  <c r="H239" i="4" s="1"/>
  <c r="I239" i="20"/>
  <c r="O239" i="4" s="1"/>
  <c r="P239" i="4" s="1"/>
  <c r="B239" i="20"/>
  <c r="E239" i="4" s="1"/>
  <c r="F239" i="4" s="1"/>
  <c r="W239" i="4" s="1"/>
  <c r="G239" i="20"/>
  <c r="S239" i="4" s="1"/>
  <c r="T239" i="4" s="1"/>
  <c r="H239" i="20"/>
  <c r="I239" i="4" s="1"/>
  <c r="J239" i="4" s="1"/>
  <c r="C239" i="20"/>
  <c r="K239" i="4" s="1"/>
  <c r="L239" i="4" s="1"/>
  <c r="F243" i="20"/>
  <c r="M243" i="4" s="1"/>
  <c r="N243" i="4" s="1"/>
  <c r="D243" i="20"/>
  <c r="Q243" i="4" s="1"/>
  <c r="R243" i="4" s="1"/>
  <c r="G243" i="4"/>
  <c r="H243" i="4" s="1"/>
  <c r="B243" i="20"/>
  <c r="E243" i="4" s="1"/>
  <c r="F243" i="4" s="1"/>
  <c r="H243" i="20"/>
  <c r="I243" i="4" s="1"/>
  <c r="J243" i="4" s="1"/>
  <c r="I243" i="20"/>
  <c r="O243" i="4" s="1"/>
  <c r="P243" i="4" s="1"/>
  <c r="G243" i="20"/>
  <c r="S243" i="4" s="1"/>
  <c r="T243" i="4" s="1"/>
  <c r="J243" i="20"/>
  <c r="U243" i="4" s="1"/>
  <c r="V243" i="4" s="1"/>
  <c r="C243" i="20"/>
  <c r="K243" i="4" s="1"/>
  <c r="L243" i="4" s="1"/>
  <c r="I247" i="20"/>
  <c r="O247" i="4" s="1"/>
  <c r="P247" i="4" s="1"/>
  <c r="G247" i="4"/>
  <c r="H247" i="4" s="1"/>
  <c r="B247" i="20"/>
  <c r="E247" i="4" s="1"/>
  <c r="F247" i="4" s="1"/>
  <c r="F247" i="20"/>
  <c r="M247" i="4" s="1"/>
  <c r="N247" i="4" s="1"/>
  <c r="H247" i="20"/>
  <c r="I247" i="4" s="1"/>
  <c r="J247" i="4" s="1"/>
  <c r="J247" i="20"/>
  <c r="U247" i="4" s="1"/>
  <c r="V247" i="4" s="1"/>
  <c r="D247" i="20"/>
  <c r="Q247" i="4" s="1"/>
  <c r="R247" i="4" s="1"/>
  <c r="C247" i="20"/>
  <c r="K247" i="4" s="1"/>
  <c r="L247" i="4" s="1"/>
  <c r="G247" i="20"/>
  <c r="S247" i="4" s="1"/>
  <c r="T247" i="4" s="1"/>
  <c r="J251" i="20"/>
  <c r="U251" i="4" s="1"/>
  <c r="V251" i="4" s="1"/>
  <c r="H251" i="20"/>
  <c r="I251" i="4" s="1"/>
  <c r="J251" i="4" s="1"/>
  <c r="G251" i="4"/>
  <c r="H251" i="4" s="1"/>
  <c r="B251" i="20"/>
  <c r="E251" i="4" s="1"/>
  <c r="F251" i="4" s="1"/>
  <c r="D251" i="20"/>
  <c r="Q251" i="4" s="1"/>
  <c r="R251" i="4" s="1"/>
  <c r="I251" i="20"/>
  <c r="O251" i="4" s="1"/>
  <c r="P251" i="4" s="1"/>
  <c r="F251" i="20"/>
  <c r="M251" i="4" s="1"/>
  <c r="N251" i="4" s="1"/>
  <c r="C251" i="20"/>
  <c r="K251" i="4" s="1"/>
  <c r="L251" i="4" s="1"/>
  <c r="G251" i="20"/>
  <c r="S251" i="4" s="1"/>
  <c r="T251" i="4" s="1"/>
  <c r="I255" i="20"/>
  <c r="O255" i="4" s="1"/>
  <c r="P255" i="4" s="1"/>
  <c r="F255" i="20"/>
  <c r="M255" i="4" s="1"/>
  <c r="N255" i="4" s="1"/>
  <c r="D255" i="20"/>
  <c r="Q255" i="4" s="1"/>
  <c r="R255" i="4" s="1"/>
  <c r="G255" i="4"/>
  <c r="H255" i="4" s="1"/>
  <c r="J255" i="20"/>
  <c r="U255" i="4" s="1"/>
  <c r="V255" i="4" s="1"/>
  <c r="C255" i="20"/>
  <c r="K255" i="4" s="1"/>
  <c r="L255" i="4" s="1"/>
  <c r="B255" i="20"/>
  <c r="E255" i="4" s="1"/>
  <c r="F255" i="4" s="1"/>
  <c r="H255" i="20"/>
  <c r="I255" i="4" s="1"/>
  <c r="J255" i="4" s="1"/>
  <c r="G255" i="20"/>
  <c r="S255" i="4" s="1"/>
  <c r="T255" i="4" s="1"/>
  <c r="G259" i="4"/>
  <c r="H259" i="4" s="1"/>
  <c r="B259" i="20"/>
  <c r="E259" i="4" s="1"/>
  <c r="F259" i="4" s="1"/>
  <c r="I259" i="20"/>
  <c r="O259" i="4" s="1"/>
  <c r="P259" i="4" s="1"/>
  <c r="D259" i="20"/>
  <c r="Q259" i="4" s="1"/>
  <c r="R259" i="4" s="1"/>
  <c r="F259" i="20"/>
  <c r="M259" i="4" s="1"/>
  <c r="N259" i="4" s="1"/>
  <c r="H259" i="20"/>
  <c r="I259" i="4" s="1"/>
  <c r="J259" i="4" s="1"/>
  <c r="J259" i="20"/>
  <c r="U259" i="4" s="1"/>
  <c r="V259" i="4" s="1"/>
  <c r="G259" i="20"/>
  <c r="S259" i="4" s="1"/>
  <c r="T259" i="4" s="1"/>
  <c r="C259" i="20"/>
  <c r="K259" i="4" s="1"/>
  <c r="L259" i="4" s="1"/>
  <c r="B263" i="20"/>
  <c r="E263" i="4" s="1"/>
  <c r="F263" i="4" s="1"/>
  <c r="D263" i="20"/>
  <c r="Q263" i="4" s="1"/>
  <c r="R263" i="4" s="1"/>
  <c r="G263" i="20"/>
  <c r="S263" i="4" s="1"/>
  <c r="T263" i="4" s="1"/>
  <c r="F263" i="20"/>
  <c r="M263" i="4" s="1"/>
  <c r="N263" i="4" s="1"/>
  <c r="H263" i="20"/>
  <c r="I263" i="4" s="1"/>
  <c r="J263" i="4" s="1"/>
  <c r="G263" i="4"/>
  <c r="H263" i="4" s="1"/>
  <c r="J263" i="20"/>
  <c r="U263" i="4" s="1"/>
  <c r="V263" i="4" s="1"/>
  <c r="C263" i="20"/>
  <c r="K263" i="4" s="1"/>
  <c r="L263" i="4" s="1"/>
  <c r="I263" i="20"/>
  <c r="O263" i="4" s="1"/>
  <c r="P263" i="4" s="1"/>
  <c r="J267" i="20"/>
  <c r="U267" i="4" s="1"/>
  <c r="V267" i="4" s="1"/>
  <c r="H267" i="20"/>
  <c r="I267" i="4" s="1"/>
  <c r="J267" i="4" s="1"/>
  <c r="C267" i="20"/>
  <c r="K267" i="4" s="1"/>
  <c r="L267" i="4" s="1"/>
  <c r="G267" i="4"/>
  <c r="H267" i="4" s="1"/>
  <c r="F267" i="20"/>
  <c r="M267" i="4" s="1"/>
  <c r="N267" i="4" s="1"/>
  <c r="I267" i="20"/>
  <c r="O267" i="4" s="1"/>
  <c r="P267" i="4" s="1"/>
  <c r="B267" i="20"/>
  <c r="E267" i="4" s="1"/>
  <c r="F267" i="4" s="1"/>
  <c r="W267" i="4" s="1"/>
  <c r="D267" i="20"/>
  <c r="Q267" i="4" s="1"/>
  <c r="R267" i="4" s="1"/>
  <c r="G267" i="20"/>
  <c r="S267" i="4" s="1"/>
  <c r="T267" i="4" s="1"/>
  <c r="I271" i="20"/>
  <c r="O271" i="4" s="1"/>
  <c r="P271" i="4" s="1"/>
  <c r="F271" i="20"/>
  <c r="M271" i="4" s="1"/>
  <c r="N271" i="4" s="1"/>
  <c r="D271" i="20"/>
  <c r="Q271" i="4" s="1"/>
  <c r="R271" i="4" s="1"/>
  <c r="C271" i="20"/>
  <c r="K271" i="4" s="1"/>
  <c r="L271" i="4" s="1"/>
  <c r="G271" i="4"/>
  <c r="H271" i="4" s="1"/>
  <c r="B271" i="20"/>
  <c r="E271" i="4" s="1"/>
  <c r="F271" i="4" s="1"/>
  <c r="H271" i="20"/>
  <c r="I271" i="4" s="1"/>
  <c r="J271" i="4" s="1"/>
  <c r="G271" i="20"/>
  <c r="S271" i="4" s="1"/>
  <c r="T271" i="4" s="1"/>
  <c r="J271" i="20"/>
  <c r="U271" i="4" s="1"/>
  <c r="V271" i="4" s="1"/>
  <c r="G275" i="4"/>
  <c r="H275" i="4" s="1"/>
  <c r="B275" i="20"/>
  <c r="E275" i="4" s="1"/>
  <c r="F275" i="4" s="1"/>
  <c r="D275" i="20"/>
  <c r="Q275" i="4" s="1"/>
  <c r="R275" i="4" s="1"/>
  <c r="I275" i="20"/>
  <c r="O275" i="4" s="1"/>
  <c r="P275" i="4" s="1"/>
  <c r="F275" i="20"/>
  <c r="M275" i="4" s="1"/>
  <c r="N275" i="4" s="1"/>
  <c r="H275" i="20"/>
  <c r="I275" i="4" s="1"/>
  <c r="J275" i="4" s="1"/>
  <c r="J275" i="20"/>
  <c r="U275" i="4" s="1"/>
  <c r="V275" i="4" s="1"/>
  <c r="C275" i="20"/>
  <c r="K275" i="4" s="1"/>
  <c r="L275" i="4" s="1"/>
  <c r="G275" i="20"/>
  <c r="S275" i="4" s="1"/>
  <c r="T275" i="4" s="1"/>
  <c r="G279" i="4"/>
  <c r="H279" i="4" s="1"/>
  <c r="I279" i="20"/>
  <c r="O279" i="4" s="1"/>
  <c r="P279" i="4" s="1"/>
  <c r="F279" i="20"/>
  <c r="M279" i="4" s="1"/>
  <c r="N279" i="4" s="1"/>
  <c r="H279" i="20"/>
  <c r="I279" i="4" s="1"/>
  <c r="J279" i="4" s="1"/>
  <c r="J279" i="20"/>
  <c r="U279" i="4" s="1"/>
  <c r="V279" i="4" s="1"/>
  <c r="C279" i="20"/>
  <c r="K279" i="4" s="1"/>
  <c r="L279" i="4" s="1"/>
  <c r="B279" i="20"/>
  <c r="E279" i="4" s="1"/>
  <c r="F279" i="4" s="1"/>
  <c r="D279" i="20"/>
  <c r="Q279" i="4" s="1"/>
  <c r="R279" i="4" s="1"/>
  <c r="G279" i="20"/>
  <c r="S279" i="4" s="1"/>
  <c r="T279" i="4" s="1"/>
  <c r="J283" i="20"/>
  <c r="U283" i="4" s="1"/>
  <c r="V283" i="4" s="1"/>
  <c r="H283" i="20"/>
  <c r="I283" i="4" s="1"/>
  <c r="J283" i="4" s="1"/>
  <c r="G283" i="4"/>
  <c r="H283" i="4" s="1"/>
  <c r="I283" i="20"/>
  <c r="O283" i="4" s="1"/>
  <c r="P283" i="4" s="1"/>
  <c r="C283" i="20"/>
  <c r="K283" i="4" s="1"/>
  <c r="L283" i="4" s="1"/>
  <c r="G283" i="20"/>
  <c r="S283" i="4" s="1"/>
  <c r="T283" i="4" s="1"/>
  <c r="B283" i="20"/>
  <c r="E283" i="4" s="1"/>
  <c r="F283" i="4" s="1"/>
  <c r="D283" i="20"/>
  <c r="Q283" i="4" s="1"/>
  <c r="R283" i="4" s="1"/>
  <c r="F283" i="20"/>
  <c r="M283" i="4" s="1"/>
  <c r="N283" i="4" s="1"/>
  <c r="I287" i="20"/>
  <c r="O287" i="4" s="1"/>
  <c r="P287" i="4" s="1"/>
  <c r="F287" i="20"/>
  <c r="M287" i="4" s="1"/>
  <c r="N287" i="4" s="1"/>
  <c r="D287" i="20"/>
  <c r="Q287" i="4" s="1"/>
  <c r="R287" i="4" s="1"/>
  <c r="B287" i="20"/>
  <c r="E287" i="4" s="1"/>
  <c r="F287" i="4" s="1"/>
  <c r="H287" i="20"/>
  <c r="I287" i="4" s="1"/>
  <c r="J287" i="4" s="1"/>
  <c r="J287" i="20"/>
  <c r="U287" i="4" s="1"/>
  <c r="V287" i="4" s="1"/>
  <c r="G287" i="4"/>
  <c r="H287" i="4" s="1"/>
  <c r="G287" i="20"/>
  <c r="S287" i="4" s="1"/>
  <c r="T287" i="4" s="1"/>
  <c r="C287" i="20"/>
  <c r="K287" i="4" s="1"/>
  <c r="L287" i="4" s="1"/>
  <c r="G291" i="4"/>
  <c r="H291" i="4" s="1"/>
  <c r="B291" i="20"/>
  <c r="E291" i="4" s="1"/>
  <c r="F291" i="4" s="1"/>
  <c r="F291" i="20"/>
  <c r="M291" i="4" s="1"/>
  <c r="N291" i="4" s="1"/>
  <c r="H291" i="20"/>
  <c r="I291" i="4" s="1"/>
  <c r="J291" i="4" s="1"/>
  <c r="J291" i="20"/>
  <c r="U291" i="4" s="1"/>
  <c r="V291" i="4" s="1"/>
  <c r="I291" i="20"/>
  <c r="O291" i="4" s="1"/>
  <c r="P291" i="4" s="1"/>
  <c r="G291" i="20"/>
  <c r="S291" i="4" s="1"/>
  <c r="T291" i="4" s="1"/>
  <c r="D291" i="20"/>
  <c r="Q291" i="4" s="1"/>
  <c r="R291" i="4" s="1"/>
  <c r="C291" i="20"/>
  <c r="K291" i="4" s="1"/>
  <c r="L291" i="4" s="1"/>
  <c r="G295" i="20"/>
  <c r="S295" i="4" s="1"/>
  <c r="T295" i="4" s="1"/>
  <c r="G295" i="4"/>
  <c r="H295" i="4" s="1"/>
  <c r="I295" i="20"/>
  <c r="O295" i="4" s="1"/>
  <c r="P295" i="4" s="1"/>
  <c r="J295" i="20"/>
  <c r="U295" i="4" s="1"/>
  <c r="V295" i="4" s="1"/>
  <c r="B295" i="20"/>
  <c r="E295" i="4" s="1"/>
  <c r="F295" i="4" s="1"/>
  <c r="D295" i="20"/>
  <c r="Q295" i="4" s="1"/>
  <c r="R295" i="4" s="1"/>
  <c r="F295" i="20"/>
  <c r="M295" i="4" s="1"/>
  <c r="N295" i="4" s="1"/>
  <c r="H295" i="20"/>
  <c r="I295" i="4" s="1"/>
  <c r="J295" i="4" s="1"/>
  <c r="C295" i="20"/>
  <c r="K295" i="4" s="1"/>
  <c r="L295" i="4" s="1"/>
  <c r="J299" i="20"/>
  <c r="U299" i="4" s="1"/>
  <c r="V299" i="4" s="1"/>
  <c r="H299" i="20"/>
  <c r="I299" i="4" s="1"/>
  <c r="J299" i="4" s="1"/>
  <c r="G299" i="20"/>
  <c r="S299" i="4" s="1"/>
  <c r="T299" i="4" s="1"/>
  <c r="B299" i="20"/>
  <c r="E299" i="4" s="1"/>
  <c r="F299" i="4" s="1"/>
  <c r="D299" i="20"/>
  <c r="Q299" i="4" s="1"/>
  <c r="R299" i="4" s="1"/>
  <c r="G299" i="4"/>
  <c r="H299" i="4" s="1"/>
  <c r="F299" i="20"/>
  <c r="M299" i="4" s="1"/>
  <c r="N299" i="4" s="1"/>
  <c r="C299" i="20"/>
  <c r="K299" i="4" s="1"/>
  <c r="L299" i="4" s="1"/>
  <c r="I299" i="20"/>
  <c r="O299" i="4" s="1"/>
  <c r="P299" i="4" s="1"/>
  <c r="I303" i="20"/>
  <c r="O303" i="4" s="1"/>
  <c r="P303" i="4" s="1"/>
  <c r="F303" i="20"/>
  <c r="M303" i="4" s="1"/>
  <c r="N303" i="4" s="1"/>
  <c r="D303" i="20"/>
  <c r="Q303" i="4" s="1"/>
  <c r="R303" i="4" s="1"/>
  <c r="B303" i="20"/>
  <c r="E303" i="4" s="1"/>
  <c r="F303" i="4" s="1"/>
  <c r="H303" i="20"/>
  <c r="I303" i="4" s="1"/>
  <c r="J303" i="4" s="1"/>
  <c r="G303" i="4"/>
  <c r="H303" i="4" s="1"/>
  <c r="J303" i="20"/>
  <c r="U303" i="4" s="1"/>
  <c r="V303" i="4" s="1"/>
  <c r="C303" i="20"/>
  <c r="K303" i="4" s="1"/>
  <c r="L303" i="4" s="1"/>
  <c r="G303" i="20"/>
  <c r="S303" i="4" s="1"/>
  <c r="T303" i="4" s="1"/>
  <c r="G307" i="4"/>
  <c r="H307" i="4" s="1"/>
  <c r="B307" i="20"/>
  <c r="E307" i="4" s="1"/>
  <c r="F307" i="4" s="1"/>
  <c r="I307" i="20"/>
  <c r="O307" i="4" s="1"/>
  <c r="P307" i="4" s="1"/>
  <c r="J307" i="20"/>
  <c r="U307" i="4" s="1"/>
  <c r="V307" i="4" s="1"/>
  <c r="D307" i="20"/>
  <c r="Q307" i="4" s="1"/>
  <c r="R307" i="4" s="1"/>
  <c r="G307" i="20"/>
  <c r="S307" i="4" s="1"/>
  <c r="T307" i="4" s="1"/>
  <c r="F307" i="20"/>
  <c r="M307" i="4" s="1"/>
  <c r="N307" i="4" s="1"/>
  <c r="H307" i="20"/>
  <c r="I307" i="4" s="1"/>
  <c r="J307" i="4" s="1"/>
  <c r="C307" i="20"/>
  <c r="K307" i="4" s="1"/>
  <c r="L307" i="4" s="1"/>
  <c r="G311" i="20"/>
  <c r="S311" i="4" s="1"/>
  <c r="T311" i="4" s="1"/>
  <c r="B311" i="20"/>
  <c r="E311" i="4" s="1"/>
  <c r="F311" i="4" s="1"/>
  <c r="D311" i="20"/>
  <c r="Q311" i="4" s="1"/>
  <c r="R311" i="4" s="1"/>
  <c r="G311" i="4"/>
  <c r="H311" i="4" s="1"/>
  <c r="F311" i="20"/>
  <c r="M311" i="4" s="1"/>
  <c r="N311" i="4" s="1"/>
  <c r="H311" i="20"/>
  <c r="I311" i="4" s="1"/>
  <c r="J311" i="4" s="1"/>
  <c r="I311" i="20"/>
  <c r="O311" i="4" s="1"/>
  <c r="P311" i="4" s="1"/>
  <c r="J311" i="20"/>
  <c r="U311" i="4" s="1"/>
  <c r="V311" i="4" s="1"/>
  <c r="C311" i="20"/>
  <c r="K311" i="4" s="1"/>
  <c r="L311" i="4" s="1"/>
  <c r="J315" i="20"/>
  <c r="U315" i="4" s="1"/>
  <c r="V315" i="4" s="1"/>
  <c r="H315" i="20"/>
  <c r="I315" i="4" s="1"/>
  <c r="J315" i="4" s="1"/>
  <c r="B315" i="20"/>
  <c r="E315" i="4" s="1"/>
  <c r="F315" i="4" s="1"/>
  <c r="D315" i="20"/>
  <c r="Q315" i="4" s="1"/>
  <c r="R315" i="4" s="1"/>
  <c r="G315" i="4"/>
  <c r="H315" i="4" s="1"/>
  <c r="F315" i="20"/>
  <c r="M315" i="4" s="1"/>
  <c r="N315" i="4" s="1"/>
  <c r="I315" i="20"/>
  <c r="O315" i="4" s="1"/>
  <c r="P315" i="4" s="1"/>
  <c r="C315" i="20"/>
  <c r="K315" i="4" s="1"/>
  <c r="L315" i="4" s="1"/>
  <c r="G315" i="20"/>
  <c r="S315" i="4" s="1"/>
  <c r="T315" i="4" s="1"/>
  <c r="I319" i="20"/>
  <c r="O319" i="4" s="1"/>
  <c r="P319" i="4" s="1"/>
  <c r="F319" i="20"/>
  <c r="M319" i="4" s="1"/>
  <c r="N319" i="4" s="1"/>
  <c r="D319" i="20"/>
  <c r="Q319" i="4" s="1"/>
  <c r="R319" i="4" s="1"/>
  <c r="G319" i="4"/>
  <c r="H319" i="4" s="1"/>
  <c r="J319" i="20"/>
  <c r="U319" i="4" s="1"/>
  <c r="V319" i="4" s="1"/>
  <c r="C319" i="20"/>
  <c r="K319" i="4" s="1"/>
  <c r="L319" i="4" s="1"/>
  <c r="G319" i="20"/>
  <c r="S319" i="4" s="1"/>
  <c r="T319" i="4" s="1"/>
  <c r="B319" i="20"/>
  <c r="E319" i="4" s="1"/>
  <c r="F319" i="4" s="1"/>
  <c r="H319" i="20"/>
  <c r="I319" i="4" s="1"/>
  <c r="J319" i="4" s="1"/>
  <c r="G323" i="4"/>
  <c r="H323" i="4" s="1"/>
  <c r="B323" i="20"/>
  <c r="E323" i="4" s="1"/>
  <c r="F323" i="4" s="1"/>
  <c r="D323" i="20"/>
  <c r="Q323" i="4" s="1"/>
  <c r="R323" i="4" s="1"/>
  <c r="F323" i="20"/>
  <c r="M323" i="4" s="1"/>
  <c r="N323" i="4" s="1"/>
  <c r="H323" i="20"/>
  <c r="I323" i="4" s="1"/>
  <c r="J323" i="4" s="1"/>
  <c r="I323" i="20"/>
  <c r="O323" i="4" s="1"/>
  <c r="P323" i="4" s="1"/>
  <c r="J323" i="20"/>
  <c r="U323" i="4" s="1"/>
  <c r="V323" i="4" s="1"/>
  <c r="G323" i="20"/>
  <c r="S323" i="4" s="1"/>
  <c r="T323" i="4" s="1"/>
  <c r="C323" i="20"/>
  <c r="K323" i="4" s="1"/>
  <c r="L323" i="4" s="1"/>
  <c r="B327" i="20"/>
  <c r="E327" i="4" s="1"/>
  <c r="F327" i="4" s="1"/>
  <c r="D327" i="20"/>
  <c r="Q327" i="4" s="1"/>
  <c r="R327" i="4" s="1"/>
  <c r="G327" i="4"/>
  <c r="H327" i="4" s="1"/>
  <c r="F327" i="20"/>
  <c r="M327" i="4" s="1"/>
  <c r="N327" i="4" s="1"/>
  <c r="H327" i="20"/>
  <c r="I327" i="4" s="1"/>
  <c r="J327" i="4" s="1"/>
  <c r="I327" i="20"/>
  <c r="O327" i="4" s="1"/>
  <c r="P327" i="4" s="1"/>
  <c r="J327" i="20"/>
  <c r="U327" i="4" s="1"/>
  <c r="V327" i="4" s="1"/>
  <c r="G327" i="20"/>
  <c r="S327" i="4" s="1"/>
  <c r="T327" i="4" s="1"/>
  <c r="C327" i="20"/>
  <c r="K327" i="4" s="1"/>
  <c r="L327" i="4" s="1"/>
  <c r="J331" i="20"/>
  <c r="U331" i="4" s="1"/>
  <c r="V331" i="4" s="1"/>
  <c r="H331" i="20"/>
  <c r="I331" i="4" s="1"/>
  <c r="J331" i="4" s="1"/>
  <c r="C331" i="20"/>
  <c r="K331" i="4" s="1"/>
  <c r="L331" i="4" s="1"/>
  <c r="G331" i="4"/>
  <c r="H331" i="4" s="1"/>
  <c r="F331" i="20"/>
  <c r="M331" i="4" s="1"/>
  <c r="N331" i="4" s="1"/>
  <c r="I331" i="20"/>
  <c r="O331" i="4" s="1"/>
  <c r="P331" i="4" s="1"/>
  <c r="B331" i="20"/>
  <c r="E331" i="4" s="1"/>
  <c r="F331" i="4" s="1"/>
  <c r="W331" i="4" s="1"/>
  <c r="D331" i="20"/>
  <c r="Q331" i="4" s="1"/>
  <c r="R331" i="4" s="1"/>
  <c r="G331" i="20"/>
  <c r="S331" i="4" s="1"/>
  <c r="T331" i="4" s="1"/>
  <c r="I335" i="20"/>
  <c r="O335" i="4" s="1"/>
  <c r="P335" i="4" s="1"/>
  <c r="F335" i="20"/>
  <c r="M335" i="4" s="1"/>
  <c r="N335" i="4" s="1"/>
  <c r="D335" i="20"/>
  <c r="Q335" i="4" s="1"/>
  <c r="R335" i="4" s="1"/>
  <c r="C335" i="20"/>
  <c r="K335" i="4" s="1"/>
  <c r="L335" i="4" s="1"/>
  <c r="B335" i="20"/>
  <c r="E335" i="4" s="1"/>
  <c r="F335" i="4" s="1"/>
  <c r="H335" i="20"/>
  <c r="I335" i="4" s="1"/>
  <c r="J335" i="4" s="1"/>
  <c r="G335" i="4"/>
  <c r="H335" i="4" s="1"/>
  <c r="J335" i="20"/>
  <c r="U335" i="4" s="1"/>
  <c r="V335" i="4" s="1"/>
  <c r="G335" i="20"/>
  <c r="S335" i="4" s="1"/>
  <c r="T335" i="4" s="1"/>
  <c r="G339" i="4"/>
  <c r="H339" i="4" s="1"/>
  <c r="B339" i="20"/>
  <c r="E339" i="4" s="1"/>
  <c r="F339" i="4" s="1"/>
  <c r="D339" i="20"/>
  <c r="Q339" i="4" s="1"/>
  <c r="R339" i="4" s="1"/>
  <c r="F339" i="20"/>
  <c r="M339" i="4" s="1"/>
  <c r="N339" i="4" s="1"/>
  <c r="H339" i="20"/>
  <c r="I339" i="4" s="1"/>
  <c r="J339" i="4" s="1"/>
  <c r="I339" i="20"/>
  <c r="O339" i="4" s="1"/>
  <c r="P339" i="4" s="1"/>
  <c r="J339" i="20"/>
  <c r="U339" i="4" s="1"/>
  <c r="V339" i="4" s="1"/>
  <c r="C339" i="20"/>
  <c r="K339" i="4" s="1"/>
  <c r="L339" i="4" s="1"/>
  <c r="G339" i="20"/>
  <c r="S339" i="4" s="1"/>
  <c r="T339" i="4" s="1"/>
  <c r="G343" i="4"/>
  <c r="H343" i="4" s="1"/>
  <c r="F343" i="20"/>
  <c r="M343" i="4" s="1"/>
  <c r="N343" i="4" s="1"/>
  <c r="H343" i="20"/>
  <c r="I343" i="4" s="1"/>
  <c r="J343" i="4" s="1"/>
  <c r="I343" i="20"/>
  <c r="O343" i="4" s="1"/>
  <c r="P343" i="4" s="1"/>
  <c r="J343" i="20"/>
  <c r="U343" i="4" s="1"/>
  <c r="V343" i="4" s="1"/>
  <c r="G343" i="20"/>
  <c r="S343" i="4" s="1"/>
  <c r="T343" i="4" s="1"/>
  <c r="B343" i="20"/>
  <c r="E343" i="4" s="1"/>
  <c r="F343" i="4" s="1"/>
  <c r="D343" i="20"/>
  <c r="Q343" i="4" s="1"/>
  <c r="R343" i="4" s="1"/>
  <c r="C343" i="20"/>
  <c r="K343" i="4" s="1"/>
  <c r="L343" i="4" s="1"/>
  <c r="J347" i="20"/>
  <c r="U347" i="4" s="1"/>
  <c r="V347" i="4" s="1"/>
  <c r="H347" i="20"/>
  <c r="I347" i="4" s="1"/>
  <c r="J347" i="4" s="1"/>
  <c r="I347" i="20"/>
  <c r="O347" i="4" s="1"/>
  <c r="P347" i="4" s="1"/>
  <c r="G347" i="20"/>
  <c r="S347" i="4" s="1"/>
  <c r="T347" i="4" s="1"/>
  <c r="B347" i="20"/>
  <c r="E347" i="4" s="1"/>
  <c r="F347" i="4" s="1"/>
  <c r="D347" i="20"/>
  <c r="Q347" i="4" s="1"/>
  <c r="R347" i="4" s="1"/>
  <c r="C347" i="20"/>
  <c r="K347" i="4" s="1"/>
  <c r="L347" i="4" s="1"/>
  <c r="G347" i="4"/>
  <c r="H347" i="4" s="1"/>
  <c r="F347" i="20"/>
  <c r="M347" i="4" s="1"/>
  <c r="N347" i="4" s="1"/>
  <c r="I351" i="20"/>
  <c r="O351" i="4" s="1"/>
  <c r="P351" i="4" s="1"/>
  <c r="F351" i="20"/>
  <c r="M351" i="4" s="1"/>
  <c r="N351" i="4" s="1"/>
  <c r="D351" i="20"/>
  <c r="Q351" i="4" s="1"/>
  <c r="R351" i="4" s="1"/>
  <c r="B351" i="20"/>
  <c r="E351" i="4" s="1"/>
  <c r="F351" i="4" s="1"/>
  <c r="H351" i="20"/>
  <c r="I351" i="4" s="1"/>
  <c r="J351" i="4" s="1"/>
  <c r="G351" i="4"/>
  <c r="H351" i="4" s="1"/>
  <c r="J351" i="20"/>
  <c r="U351" i="4" s="1"/>
  <c r="V351" i="4" s="1"/>
  <c r="C351" i="20"/>
  <c r="K351" i="4" s="1"/>
  <c r="L351" i="4" s="1"/>
  <c r="G351" i="20"/>
  <c r="S351" i="4" s="1"/>
  <c r="T351" i="4" s="1"/>
  <c r="G355" i="4"/>
  <c r="H355" i="4" s="1"/>
  <c r="B355" i="20"/>
  <c r="E355" i="4" s="1"/>
  <c r="F355" i="4" s="1"/>
  <c r="F355" i="20"/>
  <c r="M355" i="4" s="1"/>
  <c r="N355" i="4" s="1"/>
  <c r="H355" i="20"/>
  <c r="I355" i="4" s="1"/>
  <c r="J355" i="4" s="1"/>
  <c r="I355" i="20"/>
  <c r="O355" i="4" s="1"/>
  <c r="P355" i="4" s="1"/>
  <c r="J355" i="20"/>
  <c r="U355" i="4" s="1"/>
  <c r="V355" i="4" s="1"/>
  <c r="G355" i="20"/>
  <c r="S355" i="4" s="1"/>
  <c r="T355" i="4" s="1"/>
  <c r="C355" i="20"/>
  <c r="K355" i="4" s="1"/>
  <c r="L355" i="4" s="1"/>
  <c r="D355" i="20"/>
  <c r="Q355" i="4" s="1"/>
  <c r="R355" i="4" s="1"/>
  <c r="G359" i="20"/>
  <c r="S359" i="4" s="1"/>
  <c r="T359" i="4" s="1"/>
  <c r="I359" i="20"/>
  <c r="O359" i="4" s="1"/>
  <c r="P359" i="4" s="1"/>
  <c r="J359" i="20"/>
  <c r="U359" i="4" s="1"/>
  <c r="V359" i="4" s="1"/>
  <c r="B359" i="20"/>
  <c r="E359" i="4" s="1"/>
  <c r="F359" i="4" s="1"/>
  <c r="D359" i="20"/>
  <c r="Q359" i="4" s="1"/>
  <c r="R359" i="4" s="1"/>
  <c r="G359" i="4"/>
  <c r="H359" i="4" s="1"/>
  <c r="F359" i="20"/>
  <c r="M359" i="4" s="1"/>
  <c r="N359" i="4" s="1"/>
  <c r="H359" i="20"/>
  <c r="I359" i="4" s="1"/>
  <c r="J359" i="4" s="1"/>
  <c r="C359" i="20"/>
  <c r="K359" i="4" s="1"/>
  <c r="L359" i="4" s="1"/>
  <c r="J363" i="20"/>
  <c r="U363" i="4" s="1"/>
  <c r="V363" i="4" s="1"/>
  <c r="H363" i="20"/>
  <c r="I363" i="4" s="1"/>
  <c r="J363" i="4" s="1"/>
  <c r="B363" i="20"/>
  <c r="E363" i="4" s="1"/>
  <c r="F363" i="4" s="1"/>
  <c r="D363" i="20"/>
  <c r="Q363" i="4" s="1"/>
  <c r="R363" i="4" s="1"/>
  <c r="G363" i="20"/>
  <c r="S363" i="4" s="1"/>
  <c r="T363" i="4" s="1"/>
  <c r="G363" i="4"/>
  <c r="H363" i="4" s="1"/>
  <c r="F363" i="20"/>
  <c r="M363" i="4" s="1"/>
  <c r="N363" i="4" s="1"/>
  <c r="C363" i="20"/>
  <c r="K363" i="4" s="1"/>
  <c r="L363" i="4" s="1"/>
  <c r="I363" i="20"/>
  <c r="O363" i="4" s="1"/>
  <c r="P363" i="4" s="1"/>
  <c r="I367" i="20"/>
  <c r="O367" i="4" s="1"/>
  <c r="P367" i="4" s="1"/>
  <c r="F367" i="20"/>
  <c r="M367" i="4" s="1"/>
  <c r="N367" i="4" s="1"/>
  <c r="D367" i="20"/>
  <c r="Q367" i="4" s="1"/>
  <c r="R367" i="4" s="1"/>
  <c r="B367" i="20"/>
  <c r="E367" i="4" s="1"/>
  <c r="F367" i="4" s="1"/>
  <c r="H367" i="20"/>
  <c r="I367" i="4" s="1"/>
  <c r="J367" i="4" s="1"/>
  <c r="G367" i="4"/>
  <c r="H367" i="4" s="1"/>
  <c r="J367" i="20"/>
  <c r="U367" i="4" s="1"/>
  <c r="V367" i="4" s="1"/>
  <c r="C367" i="20"/>
  <c r="K367" i="4" s="1"/>
  <c r="L367" i="4" s="1"/>
  <c r="G367" i="20"/>
  <c r="S367" i="4" s="1"/>
  <c r="T367" i="4" s="1"/>
  <c r="G371" i="4"/>
  <c r="H371" i="4" s="1"/>
  <c r="B371" i="20"/>
  <c r="E371" i="4" s="1"/>
  <c r="F371" i="4" s="1"/>
  <c r="I371" i="20"/>
  <c r="O371" i="4" s="1"/>
  <c r="P371" i="4" s="1"/>
  <c r="J371" i="20"/>
  <c r="U371" i="4" s="1"/>
  <c r="V371" i="4" s="1"/>
  <c r="D371" i="20"/>
  <c r="Q371" i="4" s="1"/>
  <c r="R371" i="4" s="1"/>
  <c r="F371" i="20"/>
  <c r="M371" i="4" s="1"/>
  <c r="N371" i="4" s="1"/>
  <c r="H371" i="20"/>
  <c r="I371" i="4" s="1"/>
  <c r="J371" i="4" s="1"/>
  <c r="G371" i="20"/>
  <c r="S371" i="4" s="1"/>
  <c r="T371" i="4" s="1"/>
  <c r="C371" i="20"/>
  <c r="K371" i="4" s="1"/>
  <c r="L371" i="4" s="1"/>
  <c r="B375" i="20"/>
  <c r="E375" i="4" s="1"/>
  <c r="F375" i="4" s="1"/>
  <c r="D375" i="20"/>
  <c r="Q375" i="4" s="1"/>
  <c r="R375" i="4" s="1"/>
  <c r="G375" i="4"/>
  <c r="H375" i="4" s="1"/>
  <c r="F375" i="20"/>
  <c r="M375" i="4" s="1"/>
  <c r="N375" i="4" s="1"/>
  <c r="H375" i="20"/>
  <c r="I375" i="4" s="1"/>
  <c r="J375" i="4" s="1"/>
  <c r="G375" i="20"/>
  <c r="S375" i="4" s="1"/>
  <c r="T375" i="4" s="1"/>
  <c r="I375" i="20"/>
  <c r="O375" i="4" s="1"/>
  <c r="P375" i="4" s="1"/>
  <c r="J375" i="20"/>
  <c r="U375" i="4" s="1"/>
  <c r="V375" i="4" s="1"/>
  <c r="C375" i="20"/>
  <c r="K375" i="4" s="1"/>
  <c r="L375" i="4" s="1"/>
  <c r="J379" i="20"/>
  <c r="U379" i="4" s="1"/>
  <c r="V379" i="4" s="1"/>
  <c r="H379" i="20"/>
  <c r="I379" i="4" s="1"/>
  <c r="J379" i="4" s="1"/>
  <c r="B379" i="20"/>
  <c r="E379" i="4" s="1"/>
  <c r="F379" i="4" s="1"/>
  <c r="D379" i="20"/>
  <c r="Q379" i="4" s="1"/>
  <c r="R379" i="4" s="1"/>
  <c r="G379" i="4"/>
  <c r="H379" i="4" s="1"/>
  <c r="F379" i="20"/>
  <c r="M379" i="4" s="1"/>
  <c r="N379" i="4" s="1"/>
  <c r="C379" i="20"/>
  <c r="K379" i="4" s="1"/>
  <c r="L379" i="4" s="1"/>
  <c r="I379" i="20"/>
  <c r="O379" i="4" s="1"/>
  <c r="P379" i="4" s="1"/>
  <c r="G379" i="20"/>
  <c r="S379" i="4" s="1"/>
  <c r="T379" i="4" s="1"/>
  <c r="H383" i="20"/>
  <c r="I383" i="4" s="1"/>
  <c r="J383" i="4" s="1"/>
  <c r="G383" i="4"/>
  <c r="H383" i="4" s="1"/>
  <c r="C383" i="20"/>
  <c r="K383" i="4" s="1"/>
  <c r="L383" i="4" s="1"/>
  <c r="B383" i="20"/>
  <c r="E383" i="4" s="1"/>
  <c r="F383" i="4" s="1"/>
  <c r="I383" i="20"/>
  <c r="O383" i="4" s="1"/>
  <c r="P383" i="4" s="1"/>
  <c r="G383" i="20"/>
  <c r="S383" i="4" s="1"/>
  <c r="T383" i="4" s="1"/>
  <c r="D383" i="20"/>
  <c r="Q383" i="4" s="1"/>
  <c r="R383" i="4" s="1"/>
  <c r="F383" i="20"/>
  <c r="M383" i="4" s="1"/>
  <c r="N383" i="4" s="1"/>
  <c r="J383" i="20"/>
  <c r="U383" i="4" s="1"/>
  <c r="V383" i="4" s="1"/>
  <c r="H387" i="20"/>
  <c r="I387" i="4" s="1"/>
  <c r="J387" i="4" s="1"/>
  <c r="D387" i="20"/>
  <c r="Q387" i="4" s="1"/>
  <c r="R387" i="4" s="1"/>
  <c r="J387" i="20"/>
  <c r="U387" i="4" s="1"/>
  <c r="V387" i="4" s="1"/>
  <c r="G387" i="4"/>
  <c r="H387" i="4" s="1"/>
  <c r="C387" i="20"/>
  <c r="K387" i="4" s="1"/>
  <c r="L387" i="4" s="1"/>
  <c r="I387" i="20"/>
  <c r="O387" i="4" s="1"/>
  <c r="P387" i="4" s="1"/>
  <c r="G387" i="20"/>
  <c r="S387" i="4" s="1"/>
  <c r="T387" i="4" s="1"/>
  <c r="F387" i="20"/>
  <c r="M387" i="4" s="1"/>
  <c r="N387" i="4" s="1"/>
  <c r="B387" i="20"/>
  <c r="E387" i="4" s="1"/>
  <c r="F387" i="4" s="1"/>
  <c r="D391" i="20"/>
  <c r="Q391" i="4" s="1"/>
  <c r="R391" i="4" s="1"/>
  <c r="I391" i="20"/>
  <c r="O391" i="4" s="1"/>
  <c r="P391" i="4" s="1"/>
  <c r="H391" i="20"/>
  <c r="I391" i="4" s="1"/>
  <c r="J391" i="4" s="1"/>
  <c r="G391" i="4"/>
  <c r="H391" i="4" s="1"/>
  <c r="C391" i="20"/>
  <c r="K391" i="4" s="1"/>
  <c r="L391" i="4" s="1"/>
  <c r="F391" i="20"/>
  <c r="M391" i="4" s="1"/>
  <c r="N391" i="4" s="1"/>
  <c r="J391" i="20"/>
  <c r="U391" i="4" s="1"/>
  <c r="V391" i="4" s="1"/>
  <c r="G391" i="20"/>
  <c r="S391" i="4" s="1"/>
  <c r="T391" i="4" s="1"/>
  <c r="B391" i="20"/>
  <c r="E391" i="4" s="1"/>
  <c r="F391" i="4" s="1"/>
  <c r="H395" i="20"/>
  <c r="I395" i="4" s="1"/>
  <c r="J395" i="4" s="1"/>
  <c r="G395" i="4"/>
  <c r="H395" i="4" s="1"/>
  <c r="I395" i="20"/>
  <c r="O395" i="4" s="1"/>
  <c r="P395" i="4" s="1"/>
  <c r="G395" i="20"/>
  <c r="S395" i="4" s="1"/>
  <c r="T395" i="4" s="1"/>
  <c r="B395" i="20"/>
  <c r="E395" i="4" s="1"/>
  <c r="F395" i="4" s="1"/>
  <c r="F395" i="20"/>
  <c r="M395" i="4" s="1"/>
  <c r="N395" i="4" s="1"/>
  <c r="J395" i="20"/>
  <c r="U395" i="4" s="1"/>
  <c r="V395" i="4" s="1"/>
  <c r="D395" i="20"/>
  <c r="Q395" i="4" s="1"/>
  <c r="R395" i="4" s="1"/>
  <c r="C395" i="20"/>
  <c r="K395" i="4" s="1"/>
  <c r="L395" i="4" s="1"/>
  <c r="G399" i="4"/>
  <c r="H399" i="4" s="1"/>
  <c r="D399" i="20"/>
  <c r="Q399" i="4" s="1"/>
  <c r="R399" i="4" s="1"/>
  <c r="C399" i="20"/>
  <c r="K399" i="4" s="1"/>
  <c r="L399" i="4" s="1"/>
  <c r="H399" i="20"/>
  <c r="I399" i="4" s="1"/>
  <c r="J399" i="4" s="1"/>
  <c r="G399" i="20"/>
  <c r="S399" i="4" s="1"/>
  <c r="T399" i="4" s="1"/>
  <c r="I399" i="20"/>
  <c r="O399" i="4" s="1"/>
  <c r="P399" i="4" s="1"/>
  <c r="B399" i="20"/>
  <c r="E399" i="4" s="1"/>
  <c r="F399" i="4" s="1"/>
  <c r="F399" i="20"/>
  <c r="M399" i="4" s="1"/>
  <c r="N399" i="4" s="1"/>
  <c r="J399" i="20"/>
  <c r="U399" i="4" s="1"/>
  <c r="V399" i="4" s="1"/>
  <c r="H403" i="20"/>
  <c r="I403" i="4" s="1"/>
  <c r="J403" i="4" s="1"/>
  <c r="D403" i="20"/>
  <c r="Q403" i="4" s="1"/>
  <c r="R403" i="4" s="1"/>
  <c r="I403" i="20"/>
  <c r="O403" i="4" s="1"/>
  <c r="P403" i="4" s="1"/>
  <c r="C403" i="20"/>
  <c r="K403" i="4" s="1"/>
  <c r="L403" i="4" s="1"/>
  <c r="J403" i="20"/>
  <c r="U403" i="4" s="1"/>
  <c r="V403" i="4" s="1"/>
  <c r="G403" i="20"/>
  <c r="S403" i="4" s="1"/>
  <c r="T403" i="4" s="1"/>
  <c r="G403" i="4"/>
  <c r="H403" i="4" s="1"/>
  <c r="F403" i="20"/>
  <c r="M403" i="4" s="1"/>
  <c r="N403" i="4" s="1"/>
  <c r="B403" i="20"/>
  <c r="E403" i="4" s="1"/>
  <c r="F403" i="4" s="1"/>
  <c r="D407" i="20"/>
  <c r="Q407" i="4" s="1"/>
  <c r="R407" i="4" s="1"/>
  <c r="H407" i="20"/>
  <c r="I407" i="4" s="1"/>
  <c r="J407" i="4" s="1"/>
  <c r="I407" i="20"/>
  <c r="O407" i="4" s="1"/>
  <c r="P407" i="4" s="1"/>
  <c r="G407" i="4"/>
  <c r="H407" i="4" s="1"/>
  <c r="C407" i="20"/>
  <c r="K407" i="4" s="1"/>
  <c r="L407" i="4" s="1"/>
  <c r="J407" i="20"/>
  <c r="U407" i="4" s="1"/>
  <c r="V407" i="4" s="1"/>
  <c r="F407" i="20"/>
  <c r="M407" i="4" s="1"/>
  <c r="N407" i="4" s="1"/>
  <c r="G407" i="20"/>
  <c r="S407" i="4" s="1"/>
  <c r="T407" i="4" s="1"/>
  <c r="B407" i="20"/>
  <c r="E407" i="4" s="1"/>
  <c r="F407" i="4" s="1"/>
  <c r="G411" i="4"/>
  <c r="H411" i="4" s="1"/>
  <c r="I411" i="20"/>
  <c r="O411" i="4" s="1"/>
  <c r="P411" i="4" s="1"/>
  <c r="D411" i="20"/>
  <c r="Q411" i="4" s="1"/>
  <c r="R411" i="4" s="1"/>
  <c r="G411" i="20"/>
  <c r="S411" i="4" s="1"/>
  <c r="T411" i="4" s="1"/>
  <c r="F411" i="20"/>
  <c r="M411" i="4" s="1"/>
  <c r="N411" i="4" s="1"/>
  <c r="B411" i="20"/>
  <c r="E411" i="4" s="1"/>
  <c r="F411" i="4" s="1"/>
  <c r="H411" i="20"/>
  <c r="I411" i="4" s="1"/>
  <c r="J411" i="4" s="1"/>
  <c r="C411" i="20"/>
  <c r="K411" i="4" s="1"/>
  <c r="L411" i="4" s="1"/>
  <c r="J411" i="20"/>
  <c r="U411" i="4" s="1"/>
  <c r="V411" i="4" s="1"/>
  <c r="D415" i="20"/>
  <c r="Q415" i="4" s="1"/>
  <c r="R415" i="4" s="1"/>
  <c r="G415" i="4"/>
  <c r="H415" i="4" s="1"/>
  <c r="H415" i="20"/>
  <c r="I415" i="4" s="1"/>
  <c r="J415" i="4" s="1"/>
  <c r="C415" i="20"/>
  <c r="K415" i="4" s="1"/>
  <c r="L415" i="4" s="1"/>
  <c r="I415" i="20"/>
  <c r="O415" i="4" s="1"/>
  <c r="P415" i="4" s="1"/>
  <c r="G415" i="20"/>
  <c r="S415" i="4" s="1"/>
  <c r="T415" i="4" s="1"/>
  <c r="B415" i="20"/>
  <c r="E415" i="4" s="1"/>
  <c r="F415" i="4" s="1"/>
  <c r="J415" i="20"/>
  <c r="U415" i="4" s="1"/>
  <c r="V415" i="4" s="1"/>
  <c r="F415" i="20"/>
  <c r="M415" i="4" s="1"/>
  <c r="N415" i="4" s="1"/>
  <c r="H419" i="20"/>
  <c r="I419" i="4" s="1"/>
  <c r="J419" i="4" s="1"/>
  <c r="D419" i="20"/>
  <c r="Q419" i="4" s="1"/>
  <c r="R419" i="4" s="1"/>
  <c r="G419" i="4"/>
  <c r="H419" i="4" s="1"/>
  <c r="C419" i="20"/>
  <c r="K419" i="4" s="1"/>
  <c r="L419" i="4" s="1"/>
  <c r="I419" i="20"/>
  <c r="O419" i="4" s="1"/>
  <c r="P419" i="4" s="1"/>
  <c r="G419" i="20"/>
  <c r="S419" i="4" s="1"/>
  <c r="T419" i="4" s="1"/>
  <c r="J419" i="20"/>
  <c r="U419" i="4" s="1"/>
  <c r="V419" i="4" s="1"/>
  <c r="B419" i="20"/>
  <c r="E419" i="4" s="1"/>
  <c r="F419" i="4" s="1"/>
  <c r="F419" i="20"/>
  <c r="M419" i="4" s="1"/>
  <c r="N419" i="4" s="1"/>
  <c r="D423" i="20"/>
  <c r="Q423" i="4" s="1"/>
  <c r="R423" i="4" s="1"/>
  <c r="I423" i="20"/>
  <c r="O423" i="4" s="1"/>
  <c r="P423" i="4" s="1"/>
  <c r="F423" i="20"/>
  <c r="M423" i="4" s="1"/>
  <c r="N423" i="4" s="1"/>
  <c r="G423" i="4"/>
  <c r="H423" i="4" s="1"/>
  <c r="C423" i="20"/>
  <c r="K423" i="4" s="1"/>
  <c r="L423" i="4" s="1"/>
  <c r="B423" i="20"/>
  <c r="E423" i="4" s="1"/>
  <c r="F423" i="4" s="1"/>
  <c r="J423" i="20"/>
  <c r="U423" i="4" s="1"/>
  <c r="V423" i="4" s="1"/>
  <c r="H423" i="20"/>
  <c r="I423" i="4" s="1"/>
  <c r="J423" i="4" s="1"/>
  <c r="G423" i="20"/>
  <c r="S423" i="4" s="1"/>
  <c r="T423" i="4" s="1"/>
  <c r="G427" i="4"/>
  <c r="H427" i="4" s="1"/>
  <c r="D427" i="20"/>
  <c r="Q427" i="4" s="1"/>
  <c r="R427" i="4" s="1"/>
  <c r="I427" i="20"/>
  <c r="O427" i="4" s="1"/>
  <c r="P427" i="4" s="1"/>
  <c r="H427" i="20"/>
  <c r="I427" i="4" s="1"/>
  <c r="J427" i="4" s="1"/>
  <c r="G427" i="20"/>
  <c r="S427" i="4" s="1"/>
  <c r="T427" i="4" s="1"/>
  <c r="B427" i="20"/>
  <c r="E427" i="4" s="1"/>
  <c r="F427" i="4" s="1"/>
  <c r="C427" i="20"/>
  <c r="K427" i="4" s="1"/>
  <c r="L427" i="4" s="1"/>
  <c r="J427" i="20"/>
  <c r="U427" i="4" s="1"/>
  <c r="V427" i="4" s="1"/>
  <c r="F427" i="20"/>
  <c r="M427" i="4" s="1"/>
  <c r="N427" i="4" s="1"/>
  <c r="D431" i="20"/>
  <c r="Q431" i="4" s="1"/>
  <c r="R431" i="4" s="1"/>
  <c r="H431" i="20"/>
  <c r="I431" i="4" s="1"/>
  <c r="J431" i="4" s="1"/>
  <c r="G431" i="4"/>
  <c r="H431" i="4" s="1"/>
  <c r="C431" i="20"/>
  <c r="K431" i="4" s="1"/>
  <c r="L431" i="4" s="1"/>
  <c r="G431" i="20"/>
  <c r="S431" i="4" s="1"/>
  <c r="T431" i="4" s="1"/>
  <c r="I431" i="20"/>
  <c r="O431" i="4" s="1"/>
  <c r="P431" i="4" s="1"/>
  <c r="J431" i="20"/>
  <c r="U431" i="4" s="1"/>
  <c r="V431" i="4" s="1"/>
  <c r="F431" i="20"/>
  <c r="M431" i="4" s="1"/>
  <c r="N431" i="4" s="1"/>
  <c r="B431" i="20"/>
  <c r="E431" i="4" s="1"/>
  <c r="F431" i="4" s="1"/>
  <c r="H435" i="20"/>
  <c r="I435" i="4" s="1"/>
  <c r="J435" i="4" s="1"/>
  <c r="D435" i="20"/>
  <c r="Q435" i="4" s="1"/>
  <c r="R435" i="4" s="1"/>
  <c r="I435" i="20"/>
  <c r="O435" i="4" s="1"/>
  <c r="P435" i="4" s="1"/>
  <c r="C435" i="20"/>
  <c r="K435" i="4" s="1"/>
  <c r="L435" i="4" s="1"/>
  <c r="G435" i="20"/>
  <c r="S435" i="4" s="1"/>
  <c r="T435" i="4" s="1"/>
  <c r="J435" i="20"/>
  <c r="U435" i="4" s="1"/>
  <c r="V435" i="4" s="1"/>
  <c r="G435" i="4"/>
  <c r="H435" i="4" s="1"/>
  <c r="B435" i="20"/>
  <c r="E435" i="4" s="1"/>
  <c r="F435" i="4" s="1"/>
  <c r="F435" i="20"/>
  <c r="M435" i="4" s="1"/>
  <c r="N435" i="4" s="1"/>
  <c r="D439" i="20"/>
  <c r="Q439" i="4" s="1"/>
  <c r="R439" i="4" s="1"/>
  <c r="I439" i="20"/>
  <c r="O439" i="4" s="1"/>
  <c r="P439" i="4" s="1"/>
  <c r="H439" i="20"/>
  <c r="I439" i="4" s="1"/>
  <c r="J439" i="4" s="1"/>
  <c r="G439" i="4"/>
  <c r="H439" i="4" s="1"/>
  <c r="J439" i="20"/>
  <c r="U439" i="4" s="1"/>
  <c r="V439" i="4" s="1"/>
  <c r="F439" i="20"/>
  <c r="M439" i="4" s="1"/>
  <c r="N439" i="4" s="1"/>
  <c r="C439" i="20"/>
  <c r="K439" i="4" s="1"/>
  <c r="L439" i="4" s="1"/>
  <c r="G439" i="20"/>
  <c r="S439" i="4" s="1"/>
  <c r="T439" i="4" s="1"/>
  <c r="B439" i="20"/>
  <c r="E439" i="4" s="1"/>
  <c r="F439" i="4" s="1"/>
  <c r="D443" i="20"/>
  <c r="Q443" i="4" s="1"/>
  <c r="R443" i="4" s="1"/>
  <c r="G443" i="4"/>
  <c r="H443" i="4" s="1"/>
  <c r="H443" i="20"/>
  <c r="I443" i="4" s="1"/>
  <c r="J443" i="4" s="1"/>
  <c r="I443" i="20"/>
  <c r="O443" i="4" s="1"/>
  <c r="P443" i="4" s="1"/>
  <c r="G443" i="20"/>
  <c r="S443" i="4" s="1"/>
  <c r="T443" i="4" s="1"/>
  <c r="F443" i="20"/>
  <c r="M443" i="4" s="1"/>
  <c r="N443" i="4" s="1"/>
  <c r="J443" i="20"/>
  <c r="U443" i="4" s="1"/>
  <c r="V443" i="4" s="1"/>
  <c r="C443" i="20"/>
  <c r="K443" i="4" s="1"/>
  <c r="L443" i="4" s="1"/>
  <c r="B443" i="20"/>
  <c r="E443" i="4" s="1"/>
  <c r="F443" i="4" s="1"/>
  <c r="H447" i="20"/>
  <c r="I447" i="4" s="1"/>
  <c r="J447" i="4" s="1"/>
  <c r="G447" i="4"/>
  <c r="H447" i="4" s="1"/>
  <c r="C447" i="20"/>
  <c r="K447" i="4" s="1"/>
  <c r="L447" i="4" s="1"/>
  <c r="B447" i="20"/>
  <c r="E447" i="4" s="1"/>
  <c r="F447" i="4" s="1"/>
  <c r="D447" i="20"/>
  <c r="Q447" i="4" s="1"/>
  <c r="R447" i="4" s="1"/>
  <c r="I447" i="20"/>
  <c r="O447" i="4" s="1"/>
  <c r="P447" i="4" s="1"/>
  <c r="G447" i="20"/>
  <c r="S447" i="4" s="1"/>
  <c r="T447" i="4" s="1"/>
  <c r="F447" i="20"/>
  <c r="M447" i="4" s="1"/>
  <c r="N447" i="4" s="1"/>
  <c r="J447" i="20"/>
  <c r="U447" i="4" s="1"/>
  <c r="V447" i="4" s="1"/>
  <c r="H451" i="20"/>
  <c r="I451" i="4" s="1"/>
  <c r="J451" i="4" s="1"/>
  <c r="D451" i="20"/>
  <c r="Q451" i="4" s="1"/>
  <c r="R451" i="4" s="1"/>
  <c r="J451" i="20"/>
  <c r="U451" i="4" s="1"/>
  <c r="V451" i="4" s="1"/>
  <c r="G451" i="4"/>
  <c r="H451" i="4" s="1"/>
  <c r="C451" i="20"/>
  <c r="K451" i="4" s="1"/>
  <c r="L451" i="4" s="1"/>
  <c r="I451" i="20"/>
  <c r="O451" i="4" s="1"/>
  <c r="P451" i="4" s="1"/>
  <c r="G451" i="20"/>
  <c r="S451" i="4" s="1"/>
  <c r="T451" i="4" s="1"/>
  <c r="F451" i="20"/>
  <c r="M451" i="4" s="1"/>
  <c r="N451" i="4" s="1"/>
  <c r="B451" i="20"/>
  <c r="E451" i="4" s="1"/>
  <c r="F451" i="4" s="1"/>
  <c r="D455" i="20"/>
  <c r="Q455" i="4" s="1"/>
  <c r="R455" i="4" s="1"/>
  <c r="I455" i="20"/>
  <c r="O455" i="4" s="1"/>
  <c r="P455" i="4" s="1"/>
  <c r="H455" i="20"/>
  <c r="I455" i="4" s="1"/>
  <c r="J455" i="4" s="1"/>
  <c r="C455" i="20"/>
  <c r="K455" i="4" s="1"/>
  <c r="L455" i="4" s="1"/>
  <c r="F455" i="20"/>
  <c r="M455" i="4" s="1"/>
  <c r="N455" i="4" s="1"/>
  <c r="G455" i="4"/>
  <c r="H455" i="4" s="1"/>
  <c r="G455" i="20"/>
  <c r="S455" i="4" s="1"/>
  <c r="T455" i="4" s="1"/>
  <c r="J455" i="20"/>
  <c r="U455" i="4" s="1"/>
  <c r="V455" i="4" s="1"/>
  <c r="B455" i="20"/>
  <c r="E455" i="4" s="1"/>
  <c r="F455" i="4" s="1"/>
  <c r="H459" i="20"/>
  <c r="I459" i="4" s="1"/>
  <c r="J459" i="4" s="1"/>
  <c r="D459" i="20"/>
  <c r="Q459" i="4" s="1"/>
  <c r="R459" i="4" s="1"/>
  <c r="I459" i="20"/>
  <c r="O459" i="4" s="1"/>
  <c r="P459" i="4" s="1"/>
  <c r="G459" i="20"/>
  <c r="S459" i="4" s="1"/>
  <c r="T459" i="4" s="1"/>
  <c r="B459" i="20"/>
  <c r="E459" i="4" s="1"/>
  <c r="F459" i="4" s="1"/>
  <c r="G459" i="4"/>
  <c r="H459" i="4" s="1"/>
  <c r="J459" i="20"/>
  <c r="U459" i="4" s="1"/>
  <c r="V459" i="4" s="1"/>
  <c r="F459" i="20"/>
  <c r="M459" i="4" s="1"/>
  <c r="N459" i="4" s="1"/>
  <c r="C459" i="20"/>
  <c r="K459" i="4" s="1"/>
  <c r="L459" i="4" s="1"/>
  <c r="H463" i="20"/>
  <c r="I463" i="4" s="1"/>
  <c r="J463" i="4" s="1"/>
  <c r="G463" i="4"/>
  <c r="H463" i="4" s="1"/>
  <c r="C463" i="20"/>
  <c r="K463" i="4" s="1"/>
  <c r="L463" i="4" s="1"/>
  <c r="I463" i="20"/>
  <c r="O463" i="4" s="1"/>
  <c r="P463" i="4" s="1"/>
  <c r="G463" i="20"/>
  <c r="S463" i="4" s="1"/>
  <c r="T463" i="4" s="1"/>
  <c r="B463" i="20"/>
  <c r="E463" i="4" s="1"/>
  <c r="F463" i="4" s="1"/>
  <c r="D463" i="20"/>
  <c r="Q463" i="4" s="1"/>
  <c r="R463" i="4" s="1"/>
  <c r="F463" i="20"/>
  <c r="M463" i="4" s="1"/>
  <c r="N463" i="4" s="1"/>
  <c r="J463" i="20"/>
  <c r="U463" i="4" s="1"/>
  <c r="V463" i="4" s="1"/>
  <c r="H467" i="20"/>
  <c r="I467" i="4" s="1"/>
  <c r="J467" i="4" s="1"/>
  <c r="D467" i="20"/>
  <c r="Q467" i="4" s="1"/>
  <c r="R467" i="4" s="1"/>
  <c r="G467" i="4"/>
  <c r="H467" i="4" s="1"/>
  <c r="C467" i="20"/>
  <c r="K467" i="4" s="1"/>
  <c r="L467" i="4" s="1"/>
  <c r="J467" i="20"/>
  <c r="U467" i="4" s="1"/>
  <c r="V467" i="4" s="1"/>
  <c r="I467" i="20"/>
  <c r="O467" i="4" s="1"/>
  <c r="P467" i="4" s="1"/>
  <c r="G467" i="20"/>
  <c r="S467" i="4" s="1"/>
  <c r="T467" i="4" s="1"/>
  <c r="F467" i="20"/>
  <c r="M467" i="4" s="1"/>
  <c r="N467" i="4" s="1"/>
  <c r="B467" i="20"/>
  <c r="E467" i="4" s="1"/>
  <c r="F467" i="4" s="1"/>
  <c r="D471" i="20"/>
  <c r="Q471" i="4" s="1"/>
  <c r="R471" i="4" s="1"/>
  <c r="H471" i="20"/>
  <c r="I471" i="4" s="1"/>
  <c r="J471" i="4" s="1"/>
  <c r="G471" i="4"/>
  <c r="H471" i="4" s="1"/>
  <c r="C471" i="20"/>
  <c r="K471" i="4" s="1"/>
  <c r="L471" i="4" s="1"/>
  <c r="J471" i="20"/>
  <c r="U471" i="4" s="1"/>
  <c r="V471" i="4" s="1"/>
  <c r="I471" i="20"/>
  <c r="O471" i="4" s="1"/>
  <c r="P471" i="4" s="1"/>
  <c r="G471" i="20"/>
  <c r="S471" i="4" s="1"/>
  <c r="T471" i="4" s="1"/>
  <c r="F471" i="20"/>
  <c r="M471" i="4" s="1"/>
  <c r="N471" i="4" s="1"/>
  <c r="B471" i="20"/>
  <c r="E471" i="4" s="1"/>
  <c r="F471" i="4" s="1"/>
  <c r="I475" i="20"/>
  <c r="O475" i="4" s="1"/>
  <c r="P475" i="4" s="1"/>
  <c r="G475" i="20"/>
  <c r="S475" i="4" s="1"/>
  <c r="T475" i="4" s="1"/>
  <c r="F475" i="20"/>
  <c r="M475" i="4" s="1"/>
  <c r="N475" i="4" s="1"/>
  <c r="D475" i="20"/>
  <c r="Q475" i="4" s="1"/>
  <c r="R475" i="4" s="1"/>
  <c r="B475" i="20"/>
  <c r="E475" i="4" s="1"/>
  <c r="F475" i="4" s="1"/>
  <c r="H475" i="20"/>
  <c r="I475" i="4" s="1"/>
  <c r="J475" i="4" s="1"/>
  <c r="C475" i="20"/>
  <c r="K475" i="4" s="1"/>
  <c r="L475" i="4" s="1"/>
  <c r="J475" i="20"/>
  <c r="U475" i="4" s="1"/>
  <c r="V475" i="4" s="1"/>
  <c r="G475" i="4"/>
  <c r="H475" i="4" s="1"/>
  <c r="D479" i="20"/>
  <c r="Q479" i="4" s="1"/>
  <c r="R479" i="4" s="1"/>
  <c r="G479" i="4"/>
  <c r="H479" i="4" s="1"/>
  <c r="C479" i="20"/>
  <c r="K479" i="4" s="1"/>
  <c r="L479" i="4" s="1"/>
  <c r="H479" i="20"/>
  <c r="I479" i="4" s="1"/>
  <c r="J479" i="4" s="1"/>
  <c r="I479" i="20"/>
  <c r="O479" i="4" s="1"/>
  <c r="P479" i="4" s="1"/>
  <c r="G479" i="20"/>
  <c r="S479" i="4" s="1"/>
  <c r="T479" i="4" s="1"/>
  <c r="B479" i="20"/>
  <c r="E479" i="4" s="1"/>
  <c r="F479" i="4" s="1"/>
  <c r="J479" i="20"/>
  <c r="U479" i="4" s="1"/>
  <c r="V479" i="4" s="1"/>
  <c r="F479" i="20"/>
  <c r="M479" i="4" s="1"/>
  <c r="N479" i="4" s="1"/>
  <c r="H483" i="20"/>
  <c r="I483" i="4" s="1"/>
  <c r="J483" i="4" s="1"/>
  <c r="D483" i="20"/>
  <c r="Q483" i="4" s="1"/>
  <c r="R483" i="4" s="1"/>
  <c r="G483" i="4"/>
  <c r="H483" i="4" s="1"/>
  <c r="C483" i="20"/>
  <c r="K483" i="4" s="1"/>
  <c r="L483" i="4" s="1"/>
  <c r="I483" i="20"/>
  <c r="O483" i="4" s="1"/>
  <c r="P483" i="4" s="1"/>
  <c r="G483" i="20"/>
  <c r="S483" i="4" s="1"/>
  <c r="T483" i="4" s="1"/>
  <c r="J483" i="20"/>
  <c r="U483" i="4" s="1"/>
  <c r="V483" i="4" s="1"/>
  <c r="F483" i="20"/>
  <c r="M483" i="4" s="1"/>
  <c r="N483" i="4" s="1"/>
  <c r="B483" i="20"/>
  <c r="E483" i="4" s="1"/>
  <c r="F483" i="4" s="1"/>
  <c r="D487" i="20"/>
  <c r="Q487" i="4" s="1"/>
  <c r="R487" i="4" s="1"/>
  <c r="H487" i="20"/>
  <c r="I487" i="4" s="1"/>
  <c r="J487" i="4" s="1"/>
  <c r="F487" i="20"/>
  <c r="M487" i="4" s="1"/>
  <c r="N487" i="4" s="1"/>
  <c r="G487" i="4"/>
  <c r="H487" i="4" s="1"/>
  <c r="C487" i="20"/>
  <c r="K487" i="4" s="1"/>
  <c r="L487" i="4" s="1"/>
  <c r="B487" i="20"/>
  <c r="E487" i="4" s="1"/>
  <c r="F487" i="4" s="1"/>
  <c r="I487" i="20"/>
  <c r="O487" i="4" s="1"/>
  <c r="P487" i="4" s="1"/>
  <c r="J487" i="20"/>
  <c r="U487" i="4" s="1"/>
  <c r="V487" i="4" s="1"/>
  <c r="G487" i="20"/>
  <c r="S487" i="4" s="1"/>
  <c r="T487" i="4" s="1"/>
  <c r="D491" i="20"/>
  <c r="Q491" i="4" s="1"/>
  <c r="R491" i="4" s="1"/>
  <c r="I491" i="20"/>
  <c r="O491" i="4" s="1"/>
  <c r="P491" i="4" s="1"/>
  <c r="G491" i="20"/>
  <c r="S491" i="4" s="1"/>
  <c r="T491" i="4" s="1"/>
  <c r="B491" i="20"/>
  <c r="E491" i="4" s="1"/>
  <c r="F491" i="4" s="1"/>
  <c r="G491" i="4"/>
  <c r="H491" i="4" s="1"/>
  <c r="F491" i="20"/>
  <c r="M491" i="4" s="1"/>
  <c r="N491" i="4" s="1"/>
  <c r="H491" i="20"/>
  <c r="I491" i="4" s="1"/>
  <c r="J491" i="4" s="1"/>
  <c r="C491" i="20"/>
  <c r="K491" i="4" s="1"/>
  <c r="L491" i="4" s="1"/>
  <c r="J491" i="20"/>
  <c r="U491" i="4" s="1"/>
  <c r="V491" i="4" s="1"/>
  <c r="D495" i="20"/>
  <c r="Q495" i="4" s="1"/>
  <c r="R495" i="4" s="1"/>
  <c r="H495" i="20"/>
  <c r="I495" i="4" s="1"/>
  <c r="J495" i="4" s="1"/>
  <c r="G495" i="4"/>
  <c r="H495" i="4" s="1"/>
  <c r="C495" i="20"/>
  <c r="K495" i="4" s="1"/>
  <c r="L495" i="4" s="1"/>
  <c r="I495" i="20"/>
  <c r="O495" i="4" s="1"/>
  <c r="P495" i="4" s="1"/>
  <c r="G495" i="20"/>
  <c r="S495" i="4" s="1"/>
  <c r="T495" i="4" s="1"/>
  <c r="B495" i="20"/>
  <c r="E495" i="4" s="1"/>
  <c r="F495" i="4" s="1"/>
  <c r="J495" i="20"/>
  <c r="U495" i="4" s="1"/>
  <c r="V495" i="4" s="1"/>
  <c r="F495" i="20"/>
  <c r="M495" i="4" s="1"/>
  <c r="N495" i="4" s="1"/>
  <c r="H499" i="20"/>
  <c r="I499" i="4" s="1"/>
  <c r="J499" i="4" s="1"/>
  <c r="G499" i="4"/>
  <c r="H499" i="4" s="1"/>
  <c r="G499" i="20"/>
  <c r="S499" i="4" s="1"/>
  <c r="T499" i="4" s="1"/>
  <c r="I499" i="20"/>
  <c r="O499" i="4" s="1"/>
  <c r="P499" i="4" s="1"/>
  <c r="J499" i="20"/>
  <c r="U499" i="4" s="1"/>
  <c r="V499" i="4" s="1"/>
  <c r="B499" i="20"/>
  <c r="E499" i="4" s="1"/>
  <c r="F499" i="4" s="1"/>
  <c r="F499" i="20"/>
  <c r="M499" i="4" s="1"/>
  <c r="N499" i="4" s="1"/>
  <c r="C499" i="20"/>
  <c r="K499" i="4" s="1"/>
  <c r="L499" i="4" s="1"/>
  <c r="D499" i="20"/>
  <c r="Q499" i="4" s="1"/>
  <c r="R499" i="4" s="1"/>
  <c r="D503" i="20"/>
  <c r="Q503" i="4" s="1"/>
  <c r="R503" i="4" s="1"/>
  <c r="I503" i="20"/>
  <c r="O503" i="4" s="1"/>
  <c r="P503" i="4" s="1"/>
  <c r="H503" i="20"/>
  <c r="I503" i="4" s="1"/>
  <c r="J503" i="4" s="1"/>
  <c r="C503" i="20"/>
  <c r="K503" i="4" s="1"/>
  <c r="L503" i="4" s="1"/>
  <c r="J503" i="20"/>
  <c r="U503" i="4" s="1"/>
  <c r="V503" i="4" s="1"/>
  <c r="B503" i="20"/>
  <c r="E503" i="4" s="1"/>
  <c r="F503" i="4" s="1"/>
  <c r="G503" i="4"/>
  <c r="H503" i="4" s="1"/>
  <c r="G503" i="20"/>
  <c r="S503" i="4" s="1"/>
  <c r="T503" i="4" s="1"/>
  <c r="F503" i="20"/>
  <c r="M503" i="4" s="1"/>
  <c r="N503" i="4" s="1"/>
  <c r="G507" i="4"/>
  <c r="H507" i="4" s="1"/>
  <c r="D507" i="20"/>
  <c r="Q507" i="4" s="1"/>
  <c r="R507" i="4" s="1"/>
  <c r="H507" i="20"/>
  <c r="I507" i="4" s="1"/>
  <c r="J507" i="4" s="1"/>
  <c r="C507" i="20"/>
  <c r="K507" i="4" s="1"/>
  <c r="L507" i="4" s="1"/>
  <c r="B507" i="20"/>
  <c r="E507" i="4" s="1"/>
  <c r="F507" i="4" s="1"/>
  <c r="I507" i="20"/>
  <c r="O507" i="4" s="1"/>
  <c r="P507" i="4" s="1"/>
  <c r="G507" i="20"/>
  <c r="S507" i="4" s="1"/>
  <c r="T507" i="4" s="1"/>
  <c r="F507" i="20"/>
  <c r="M507" i="4" s="1"/>
  <c r="N507" i="4" s="1"/>
  <c r="J507" i="20"/>
  <c r="U507" i="4" s="1"/>
  <c r="V507" i="4" s="1"/>
  <c r="D511" i="20"/>
  <c r="Q511" i="4" s="1"/>
  <c r="R511" i="4" s="1"/>
  <c r="I511" i="20"/>
  <c r="O511" i="4" s="1"/>
  <c r="P511" i="4" s="1"/>
  <c r="B511" i="20"/>
  <c r="E511" i="4" s="1"/>
  <c r="F511" i="4" s="1"/>
  <c r="F511" i="20"/>
  <c r="M511" i="4" s="1"/>
  <c r="N511" i="4" s="1"/>
  <c r="J511" i="20"/>
  <c r="U511" i="4" s="1"/>
  <c r="V511" i="4" s="1"/>
  <c r="H511" i="20"/>
  <c r="I511" i="4" s="1"/>
  <c r="J511" i="4" s="1"/>
  <c r="G511" i="4"/>
  <c r="H511" i="4" s="1"/>
  <c r="C511" i="20"/>
  <c r="K511" i="4" s="1"/>
  <c r="L511" i="4" s="1"/>
  <c r="G511" i="20"/>
  <c r="S511" i="4" s="1"/>
  <c r="T511" i="4" s="1"/>
  <c r="H515" i="20"/>
  <c r="I515" i="4" s="1"/>
  <c r="J515" i="4" s="1"/>
  <c r="G515" i="4"/>
  <c r="H515" i="4" s="1"/>
  <c r="D515" i="20"/>
  <c r="Q515" i="4" s="1"/>
  <c r="R515" i="4" s="1"/>
  <c r="G515" i="20"/>
  <c r="S515" i="4" s="1"/>
  <c r="T515" i="4" s="1"/>
  <c r="B515" i="20"/>
  <c r="E515" i="4" s="1"/>
  <c r="F515" i="4" s="1"/>
  <c r="J515" i="20"/>
  <c r="U515" i="4" s="1"/>
  <c r="V515" i="4" s="1"/>
  <c r="I515" i="20"/>
  <c r="O515" i="4" s="1"/>
  <c r="P515" i="4" s="1"/>
  <c r="F515" i="20"/>
  <c r="M515" i="4" s="1"/>
  <c r="N515" i="4" s="1"/>
  <c r="C515" i="20"/>
  <c r="K515" i="4" s="1"/>
  <c r="L515" i="4" s="1"/>
  <c r="D519" i="20"/>
  <c r="Q519" i="4" s="1"/>
  <c r="R519" i="4" s="1"/>
  <c r="I519" i="20"/>
  <c r="O519" i="4" s="1"/>
  <c r="P519" i="4" s="1"/>
  <c r="H519" i="20"/>
  <c r="I519" i="4" s="1"/>
  <c r="J519" i="4" s="1"/>
  <c r="C519" i="20"/>
  <c r="K519" i="4" s="1"/>
  <c r="L519" i="4" s="1"/>
  <c r="F519" i="20"/>
  <c r="M519" i="4" s="1"/>
  <c r="N519" i="4" s="1"/>
  <c r="G519" i="20"/>
  <c r="S519" i="4" s="1"/>
  <c r="T519" i="4" s="1"/>
  <c r="J519" i="20"/>
  <c r="U519" i="4" s="1"/>
  <c r="V519" i="4" s="1"/>
  <c r="B519" i="20"/>
  <c r="E519" i="4" s="1"/>
  <c r="F519" i="4" s="1"/>
  <c r="G519" i="4"/>
  <c r="H519" i="4" s="1"/>
  <c r="G523" i="4"/>
  <c r="H523" i="4" s="1"/>
  <c r="D523" i="20"/>
  <c r="Q523" i="4" s="1"/>
  <c r="R523" i="4" s="1"/>
  <c r="H523" i="20"/>
  <c r="I523" i="4" s="1"/>
  <c r="J523" i="4" s="1"/>
  <c r="I523" i="20"/>
  <c r="O523" i="4" s="1"/>
  <c r="P523" i="4" s="1"/>
  <c r="C523" i="20"/>
  <c r="K523" i="4" s="1"/>
  <c r="L523" i="4" s="1"/>
  <c r="G523" i="20"/>
  <c r="S523" i="4" s="1"/>
  <c r="T523" i="4" s="1"/>
  <c r="B523" i="20"/>
  <c r="E523" i="4" s="1"/>
  <c r="F523" i="4" s="1"/>
  <c r="F523" i="20"/>
  <c r="M523" i="4" s="1"/>
  <c r="N523" i="4" s="1"/>
  <c r="J523" i="20"/>
  <c r="U523" i="4" s="1"/>
  <c r="V523" i="4" s="1"/>
  <c r="D527" i="20"/>
  <c r="Q527" i="4" s="1"/>
  <c r="R527" i="4" s="1"/>
  <c r="I527" i="20"/>
  <c r="O527" i="4" s="1"/>
  <c r="P527" i="4" s="1"/>
  <c r="G527" i="4"/>
  <c r="H527" i="4" s="1"/>
  <c r="B527" i="20"/>
  <c r="E527" i="4" s="1"/>
  <c r="F527" i="4" s="1"/>
  <c r="F527" i="20"/>
  <c r="M527" i="4" s="1"/>
  <c r="N527" i="4" s="1"/>
  <c r="C527" i="20"/>
  <c r="K527" i="4" s="1"/>
  <c r="L527" i="4" s="1"/>
  <c r="J527" i="20"/>
  <c r="U527" i="4" s="1"/>
  <c r="V527" i="4" s="1"/>
  <c r="G527" i="20"/>
  <c r="S527" i="4" s="1"/>
  <c r="T527" i="4" s="1"/>
  <c r="H527" i="20"/>
  <c r="I527" i="4" s="1"/>
  <c r="J527" i="4" s="1"/>
  <c r="H531" i="20"/>
  <c r="I531" i="4" s="1"/>
  <c r="J531" i="4" s="1"/>
  <c r="G531" i="4"/>
  <c r="H531" i="4" s="1"/>
  <c r="G531" i="20"/>
  <c r="S531" i="4" s="1"/>
  <c r="T531" i="4" s="1"/>
  <c r="F531" i="20"/>
  <c r="M531" i="4" s="1"/>
  <c r="N531" i="4" s="1"/>
  <c r="D531" i="20"/>
  <c r="Q531" i="4" s="1"/>
  <c r="R531" i="4" s="1"/>
  <c r="I531" i="20"/>
  <c r="O531" i="4" s="1"/>
  <c r="P531" i="4" s="1"/>
  <c r="J531" i="20"/>
  <c r="U531" i="4" s="1"/>
  <c r="V531" i="4" s="1"/>
  <c r="B531" i="20"/>
  <c r="E531" i="4" s="1"/>
  <c r="F531" i="4" s="1"/>
  <c r="C531" i="20"/>
  <c r="K531" i="4" s="1"/>
  <c r="L531" i="4" s="1"/>
  <c r="D535" i="20"/>
  <c r="Q535" i="4" s="1"/>
  <c r="R535" i="4" s="1"/>
  <c r="I535" i="20"/>
  <c r="O535" i="4" s="1"/>
  <c r="P535" i="4" s="1"/>
  <c r="H535" i="20"/>
  <c r="I535" i="4" s="1"/>
  <c r="J535" i="4" s="1"/>
  <c r="C535" i="20"/>
  <c r="K535" i="4" s="1"/>
  <c r="L535" i="4" s="1"/>
  <c r="J535" i="20"/>
  <c r="U535" i="4" s="1"/>
  <c r="V535" i="4" s="1"/>
  <c r="G535" i="20"/>
  <c r="S535" i="4" s="1"/>
  <c r="T535" i="4" s="1"/>
  <c r="F535" i="20"/>
  <c r="M535" i="4" s="1"/>
  <c r="N535" i="4" s="1"/>
  <c r="B535" i="20"/>
  <c r="E535" i="4" s="1"/>
  <c r="F535" i="4" s="1"/>
  <c r="G535" i="4"/>
  <c r="H535" i="4" s="1"/>
  <c r="G539" i="4"/>
  <c r="H539" i="4" s="1"/>
  <c r="H539" i="20"/>
  <c r="I539" i="4" s="1"/>
  <c r="J539" i="4" s="1"/>
  <c r="F539" i="20"/>
  <c r="M539" i="4" s="1"/>
  <c r="N539" i="4" s="1"/>
  <c r="J539" i="20"/>
  <c r="U539" i="4" s="1"/>
  <c r="V539" i="4" s="1"/>
  <c r="I539" i="20"/>
  <c r="O539" i="4" s="1"/>
  <c r="P539" i="4" s="1"/>
  <c r="C539" i="20"/>
  <c r="K539" i="4" s="1"/>
  <c r="L539" i="4" s="1"/>
  <c r="D539" i="20"/>
  <c r="Q539" i="4" s="1"/>
  <c r="R539" i="4" s="1"/>
  <c r="G539" i="20"/>
  <c r="S539" i="4" s="1"/>
  <c r="T539" i="4" s="1"/>
  <c r="B539" i="20"/>
  <c r="E539" i="4" s="1"/>
  <c r="F539" i="4" s="1"/>
  <c r="D543" i="20"/>
  <c r="Q543" i="4" s="1"/>
  <c r="R543" i="4" s="1"/>
  <c r="I543" i="20"/>
  <c r="O543" i="4" s="1"/>
  <c r="P543" i="4" s="1"/>
  <c r="B543" i="20"/>
  <c r="E543" i="4" s="1"/>
  <c r="F543" i="4" s="1"/>
  <c r="C543" i="20"/>
  <c r="K543" i="4" s="1"/>
  <c r="L543" i="4" s="1"/>
  <c r="F543" i="20"/>
  <c r="M543" i="4" s="1"/>
  <c r="N543" i="4" s="1"/>
  <c r="H543" i="20"/>
  <c r="I543" i="4" s="1"/>
  <c r="J543" i="4" s="1"/>
  <c r="G543" i="4"/>
  <c r="H543" i="4" s="1"/>
  <c r="J543" i="20"/>
  <c r="U543" i="4" s="1"/>
  <c r="V543" i="4" s="1"/>
  <c r="G543" i="20"/>
  <c r="S543" i="4" s="1"/>
  <c r="T543" i="4" s="1"/>
  <c r="H547" i="20"/>
  <c r="I547" i="4" s="1"/>
  <c r="J547" i="4" s="1"/>
  <c r="G547" i="20"/>
  <c r="S547" i="4" s="1"/>
  <c r="T547" i="4" s="1"/>
  <c r="J547" i="20"/>
  <c r="U547" i="4" s="1"/>
  <c r="V547" i="4" s="1"/>
  <c r="B547" i="20"/>
  <c r="E547" i="4" s="1"/>
  <c r="F547" i="4" s="1"/>
  <c r="F547" i="20"/>
  <c r="M547" i="4" s="1"/>
  <c r="N547" i="4" s="1"/>
  <c r="G547" i="4"/>
  <c r="H547" i="4" s="1"/>
  <c r="C547" i="20"/>
  <c r="K547" i="4" s="1"/>
  <c r="L547" i="4" s="1"/>
  <c r="D547" i="20"/>
  <c r="Q547" i="4" s="1"/>
  <c r="R547" i="4" s="1"/>
  <c r="I547" i="20"/>
  <c r="O547" i="4" s="1"/>
  <c r="P547" i="4" s="1"/>
  <c r="D551" i="20"/>
  <c r="Q551" i="4" s="1"/>
  <c r="R551" i="4" s="1"/>
  <c r="I551" i="20"/>
  <c r="O551" i="4" s="1"/>
  <c r="P551" i="4" s="1"/>
  <c r="H551" i="20"/>
  <c r="I551" i="4" s="1"/>
  <c r="J551" i="4" s="1"/>
  <c r="C551" i="20"/>
  <c r="K551" i="4" s="1"/>
  <c r="L551" i="4" s="1"/>
  <c r="G551" i="4"/>
  <c r="H551" i="4" s="1"/>
  <c r="G551" i="20"/>
  <c r="S551" i="4" s="1"/>
  <c r="T551" i="4" s="1"/>
  <c r="F551" i="20"/>
  <c r="M551" i="4" s="1"/>
  <c r="N551" i="4" s="1"/>
  <c r="J551" i="20"/>
  <c r="U551" i="4" s="1"/>
  <c r="V551" i="4" s="1"/>
  <c r="B551" i="20"/>
  <c r="E551" i="4" s="1"/>
  <c r="F551" i="4" s="1"/>
  <c r="G555" i="4"/>
  <c r="H555" i="4" s="1"/>
  <c r="H555" i="20"/>
  <c r="I555" i="4" s="1"/>
  <c r="J555" i="4" s="1"/>
  <c r="D555" i="20"/>
  <c r="Q555" i="4" s="1"/>
  <c r="R555" i="4" s="1"/>
  <c r="I555" i="20"/>
  <c r="O555" i="4" s="1"/>
  <c r="P555" i="4" s="1"/>
  <c r="B555" i="20"/>
  <c r="E555" i="4" s="1"/>
  <c r="F555" i="4" s="1"/>
  <c r="C555" i="20"/>
  <c r="K555" i="4" s="1"/>
  <c r="L555" i="4" s="1"/>
  <c r="F555" i="20"/>
  <c r="M555" i="4" s="1"/>
  <c r="N555" i="4" s="1"/>
  <c r="J555" i="20"/>
  <c r="U555" i="4" s="1"/>
  <c r="V555" i="4" s="1"/>
  <c r="G555" i="20"/>
  <c r="S555" i="4" s="1"/>
  <c r="T555" i="4" s="1"/>
  <c r="D559" i="20"/>
  <c r="Q559" i="4" s="1"/>
  <c r="R559" i="4" s="1"/>
  <c r="J559" i="20"/>
  <c r="U559" i="4" s="1"/>
  <c r="V559" i="4" s="1"/>
  <c r="H559" i="20"/>
  <c r="I559" i="4" s="1"/>
  <c r="J559" i="4" s="1"/>
  <c r="G559" i="4"/>
  <c r="H559" i="4" s="1"/>
  <c r="C559" i="20"/>
  <c r="K559" i="4" s="1"/>
  <c r="L559" i="4" s="1"/>
  <c r="I559" i="20"/>
  <c r="O559" i="4" s="1"/>
  <c r="P559" i="4" s="1"/>
  <c r="G559" i="20"/>
  <c r="S559" i="4" s="1"/>
  <c r="T559" i="4" s="1"/>
  <c r="B559" i="20"/>
  <c r="E559" i="4" s="1"/>
  <c r="F559" i="4" s="1"/>
  <c r="F559" i="20"/>
  <c r="M559" i="4" s="1"/>
  <c r="N559" i="4" s="1"/>
  <c r="H563" i="20"/>
  <c r="I563" i="4" s="1"/>
  <c r="J563" i="4" s="1"/>
  <c r="G563" i="20"/>
  <c r="S563" i="4" s="1"/>
  <c r="T563" i="4" s="1"/>
  <c r="D563" i="20"/>
  <c r="Q563" i="4" s="1"/>
  <c r="R563" i="4" s="1"/>
  <c r="G563" i="4"/>
  <c r="H563" i="4" s="1"/>
  <c r="J563" i="20"/>
  <c r="U563" i="4" s="1"/>
  <c r="V563" i="4" s="1"/>
  <c r="B563" i="20"/>
  <c r="E563" i="4" s="1"/>
  <c r="F563" i="4" s="1"/>
  <c r="I563" i="20"/>
  <c r="O563" i="4" s="1"/>
  <c r="P563" i="4" s="1"/>
  <c r="F563" i="20"/>
  <c r="M563" i="4" s="1"/>
  <c r="N563" i="4" s="1"/>
  <c r="C563" i="20"/>
  <c r="K563" i="4" s="1"/>
  <c r="L563" i="4" s="1"/>
  <c r="D567" i="20"/>
  <c r="Q567" i="4" s="1"/>
  <c r="R567" i="4" s="1"/>
  <c r="I567" i="20"/>
  <c r="O567" i="4" s="1"/>
  <c r="P567" i="4" s="1"/>
  <c r="G567" i="4"/>
  <c r="H567" i="4" s="1"/>
  <c r="C567" i="20"/>
  <c r="K567" i="4" s="1"/>
  <c r="L567" i="4" s="1"/>
  <c r="J567" i="20"/>
  <c r="U567" i="4" s="1"/>
  <c r="V567" i="4" s="1"/>
  <c r="B567" i="20"/>
  <c r="E567" i="4" s="1"/>
  <c r="F567" i="4" s="1"/>
  <c r="G567" i="20"/>
  <c r="S567" i="4" s="1"/>
  <c r="T567" i="4" s="1"/>
  <c r="H567" i="20"/>
  <c r="I567" i="4" s="1"/>
  <c r="J567" i="4" s="1"/>
  <c r="F567" i="20"/>
  <c r="M567" i="4" s="1"/>
  <c r="N567" i="4" s="1"/>
  <c r="G571" i="4"/>
  <c r="H571" i="4" s="1"/>
  <c r="H571" i="20"/>
  <c r="I571" i="4" s="1"/>
  <c r="J571" i="4" s="1"/>
  <c r="J571" i="20"/>
  <c r="U571" i="4" s="1"/>
  <c r="V571" i="4" s="1"/>
  <c r="C571" i="20"/>
  <c r="K571" i="4" s="1"/>
  <c r="L571" i="4" s="1"/>
  <c r="B571" i="20"/>
  <c r="E571" i="4" s="1"/>
  <c r="F571" i="4" s="1"/>
  <c r="D571" i="20"/>
  <c r="Q571" i="4" s="1"/>
  <c r="R571" i="4" s="1"/>
  <c r="G571" i="20"/>
  <c r="S571" i="4" s="1"/>
  <c r="T571" i="4" s="1"/>
  <c r="F571" i="20"/>
  <c r="M571" i="4" s="1"/>
  <c r="N571" i="4" s="1"/>
  <c r="I571" i="20"/>
  <c r="O571" i="4" s="1"/>
  <c r="P571" i="4" s="1"/>
  <c r="D575" i="20"/>
  <c r="Q575" i="4" s="1"/>
  <c r="R575" i="4" s="1"/>
  <c r="B575" i="20"/>
  <c r="E575" i="4" s="1"/>
  <c r="F575" i="4" s="1"/>
  <c r="F575" i="20"/>
  <c r="M575" i="4" s="1"/>
  <c r="N575" i="4" s="1"/>
  <c r="G575" i="4"/>
  <c r="H575" i="4" s="1"/>
  <c r="J575" i="20"/>
  <c r="U575" i="4" s="1"/>
  <c r="V575" i="4" s="1"/>
  <c r="I575" i="20"/>
  <c r="O575" i="4" s="1"/>
  <c r="P575" i="4" s="1"/>
  <c r="C575" i="20"/>
  <c r="K575" i="4" s="1"/>
  <c r="L575" i="4" s="1"/>
  <c r="G575" i="20"/>
  <c r="S575" i="4" s="1"/>
  <c r="T575" i="4" s="1"/>
  <c r="H575" i="20"/>
  <c r="I575" i="4" s="1"/>
  <c r="J575" i="4" s="1"/>
  <c r="H579" i="20"/>
  <c r="I579" i="4" s="1"/>
  <c r="J579" i="4" s="1"/>
  <c r="G579" i="4"/>
  <c r="H579" i="4" s="1"/>
  <c r="G579" i="20"/>
  <c r="S579" i="4" s="1"/>
  <c r="T579" i="4" s="1"/>
  <c r="I579" i="20"/>
  <c r="O579" i="4" s="1"/>
  <c r="P579" i="4" s="1"/>
  <c r="J579" i="20"/>
  <c r="U579" i="4" s="1"/>
  <c r="V579" i="4" s="1"/>
  <c r="B579" i="20"/>
  <c r="E579" i="4" s="1"/>
  <c r="F579" i="4" s="1"/>
  <c r="C579" i="20"/>
  <c r="K579" i="4" s="1"/>
  <c r="L579" i="4" s="1"/>
  <c r="F579" i="20"/>
  <c r="M579" i="4" s="1"/>
  <c r="N579" i="4" s="1"/>
  <c r="D579" i="20"/>
  <c r="Q579" i="4" s="1"/>
  <c r="R579" i="4" s="1"/>
  <c r="D583" i="20"/>
  <c r="Q583" i="4" s="1"/>
  <c r="R583" i="4" s="1"/>
  <c r="I583" i="20"/>
  <c r="O583" i="4" s="1"/>
  <c r="P583" i="4" s="1"/>
  <c r="H583" i="20"/>
  <c r="I583" i="4" s="1"/>
  <c r="J583" i="4" s="1"/>
  <c r="C583" i="20"/>
  <c r="K583" i="4" s="1"/>
  <c r="L583" i="4" s="1"/>
  <c r="F583" i="20"/>
  <c r="M583" i="4" s="1"/>
  <c r="N583" i="4" s="1"/>
  <c r="G583" i="20"/>
  <c r="S583" i="4" s="1"/>
  <c r="T583" i="4" s="1"/>
  <c r="J583" i="20"/>
  <c r="U583" i="4" s="1"/>
  <c r="V583" i="4" s="1"/>
  <c r="B583" i="20"/>
  <c r="E583" i="4" s="1"/>
  <c r="F583" i="4" s="1"/>
  <c r="G583" i="4"/>
  <c r="H583" i="4" s="1"/>
  <c r="G587" i="4"/>
  <c r="H587" i="4" s="1"/>
  <c r="H587" i="20"/>
  <c r="I587" i="4" s="1"/>
  <c r="J587" i="4" s="1"/>
  <c r="D587" i="20"/>
  <c r="Q587" i="4" s="1"/>
  <c r="R587" i="4" s="1"/>
  <c r="C587" i="20"/>
  <c r="K587" i="4" s="1"/>
  <c r="L587" i="4" s="1"/>
  <c r="I587" i="20"/>
  <c r="O587" i="4" s="1"/>
  <c r="P587" i="4" s="1"/>
  <c r="G587" i="20"/>
  <c r="S587" i="4" s="1"/>
  <c r="T587" i="4" s="1"/>
  <c r="B587" i="20"/>
  <c r="E587" i="4" s="1"/>
  <c r="F587" i="4" s="1"/>
  <c r="F587" i="20"/>
  <c r="M587" i="4" s="1"/>
  <c r="N587" i="4" s="1"/>
  <c r="J587" i="20"/>
  <c r="U587" i="4" s="1"/>
  <c r="V587" i="4" s="1"/>
  <c r="D591" i="20"/>
  <c r="Q591" i="4" s="1"/>
  <c r="R591" i="4" s="1"/>
  <c r="G591" i="4"/>
  <c r="H591" i="4" s="1"/>
  <c r="J591" i="20"/>
  <c r="U591" i="4" s="1"/>
  <c r="V591" i="4" s="1"/>
  <c r="H591" i="20"/>
  <c r="I591" i="4" s="1"/>
  <c r="J591" i="4" s="1"/>
  <c r="I591" i="20"/>
  <c r="O591" i="4" s="1"/>
  <c r="P591" i="4" s="1"/>
  <c r="B591" i="20"/>
  <c r="E591" i="4" s="1"/>
  <c r="F591" i="4" s="1"/>
  <c r="F591" i="20"/>
  <c r="M591" i="4" s="1"/>
  <c r="N591" i="4" s="1"/>
  <c r="C591" i="20"/>
  <c r="K591" i="4" s="1"/>
  <c r="L591" i="4" s="1"/>
  <c r="G591" i="20"/>
  <c r="S591" i="4" s="1"/>
  <c r="T591" i="4" s="1"/>
  <c r="H595" i="20"/>
  <c r="I595" i="4" s="1"/>
  <c r="J595" i="4" s="1"/>
  <c r="I595" i="20"/>
  <c r="O595" i="4" s="1"/>
  <c r="P595" i="4" s="1"/>
  <c r="G595" i="20"/>
  <c r="S595" i="4" s="1"/>
  <c r="T595" i="4" s="1"/>
  <c r="F595" i="20"/>
  <c r="M595" i="4" s="1"/>
  <c r="N595" i="4" s="1"/>
  <c r="D595" i="20"/>
  <c r="Q595" i="4" s="1"/>
  <c r="R595" i="4" s="1"/>
  <c r="C595" i="20"/>
  <c r="K595" i="4" s="1"/>
  <c r="L595" i="4" s="1"/>
  <c r="J595" i="20"/>
  <c r="U595" i="4" s="1"/>
  <c r="V595" i="4" s="1"/>
  <c r="G595" i="4"/>
  <c r="H595" i="4" s="1"/>
  <c r="B595" i="20"/>
  <c r="E595" i="4" s="1"/>
  <c r="F595" i="4" s="1"/>
  <c r="D599" i="20"/>
  <c r="Q599" i="4" s="1"/>
  <c r="R599" i="4" s="1"/>
  <c r="I599" i="20"/>
  <c r="O599" i="4" s="1"/>
  <c r="P599" i="4" s="1"/>
  <c r="C599" i="20"/>
  <c r="K599" i="4" s="1"/>
  <c r="L599" i="4" s="1"/>
  <c r="G599" i="20"/>
  <c r="S599" i="4" s="1"/>
  <c r="T599" i="4" s="1"/>
  <c r="F599" i="20"/>
  <c r="M599" i="4" s="1"/>
  <c r="N599" i="4" s="1"/>
  <c r="J599" i="20"/>
  <c r="U599" i="4" s="1"/>
  <c r="V599" i="4" s="1"/>
  <c r="H599" i="20"/>
  <c r="I599" i="4" s="1"/>
  <c r="J599" i="4" s="1"/>
  <c r="G599" i="4"/>
  <c r="H599" i="4" s="1"/>
  <c r="B599" i="20"/>
  <c r="E599" i="4" s="1"/>
  <c r="F599" i="4" s="1"/>
  <c r="G603" i="4"/>
  <c r="H603" i="4" s="1"/>
  <c r="H603" i="20"/>
  <c r="I603" i="4" s="1"/>
  <c r="J603" i="4" s="1"/>
  <c r="F603" i="20"/>
  <c r="M603" i="4" s="1"/>
  <c r="N603" i="4" s="1"/>
  <c r="J603" i="20"/>
  <c r="U603" i="4" s="1"/>
  <c r="V603" i="4" s="1"/>
  <c r="I603" i="20"/>
  <c r="O603" i="4" s="1"/>
  <c r="P603" i="4" s="1"/>
  <c r="C603" i="20"/>
  <c r="K603" i="4" s="1"/>
  <c r="L603" i="4" s="1"/>
  <c r="D603" i="20"/>
  <c r="Q603" i="4" s="1"/>
  <c r="R603" i="4" s="1"/>
  <c r="G603" i="20"/>
  <c r="S603" i="4" s="1"/>
  <c r="T603" i="4" s="1"/>
  <c r="B603" i="20"/>
  <c r="E603" i="4" s="1"/>
  <c r="F603" i="4" s="1"/>
  <c r="D607" i="20"/>
  <c r="Q607" i="4" s="1"/>
  <c r="R607" i="4" s="1"/>
  <c r="B607" i="20"/>
  <c r="E607" i="4" s="1"/>
  <c r="F607" i="4" s="1"/>
  <c r="F607" i="20"/>
  <c r="M607" i="4" s="1"/>
  <c r="N607" i="4" s="1"/>
  <c r="G607" i="4"/>
  <c r="H607" i="4" s="1"/>
  <c r="I607" i="20"/>
  <c r="O607" i="4" s="1"/>
  <c r="P607" i="4" s="1"/>
  <c r="C607" i="20"/>
  <c r="K607" i="4" s="1"/>
  <c r="L607" i="4" s="1"/>
  <c r="G607" i="20"/>
  <c r="S607" i="4" s="1"/>
  <c r="T607" i="4" s="1"/>
  <c r="J607" i="20"/>
  <c r="U607" i="4" s="1"/>
  <c r="V607" i="4" s="1"/>
  <c r="H607" i="20"/>
  <c r="I607" i="4" s="1"/>
  <c r="J607" i="4" s="1"/>
  <c r="B611" i="20"/>
  <c r="E611" i="4" s="1"/>
  <c r="F611" i="4" s="1"/>
  <c r="G611" i="4"/>
  <c r="H611" i="4" s="1"/>
  <c r="F611" i="20"/>
  <c r="M611" i="4" s="1"/>
  <c r="N611" i="4" s="1"/>
  <c r="C611" i="20"/>
  <c r="K611" i="4" s="1"/>
  <c r="L611" i="4" s="1"/>
  <c r="J611" i="20"/>
  <c r="U611" i="4" s="1"/>
  <c r="V611" i="4" s="1"/>
  <c r="G611" i="20"/>
  <c r="S611" i="4" s="1"/>
  <c r="T611" i="4" s="1"/>
  <c r="D611" i="20"/>
  <c r="Q611" i="4" s="1"/>
  <c r="R611" i="4" s="1"/>
  <c r="I611" i="20"/>
  <c r="O611" i="4" s="1"/>
  <c r="P611" i="4" s="1"/>
  <c r="H611" i="20"/>
  <c r="I611" i="4" s="1"/>
  <c r="J611" i="4" s="1"/>
  <c r="I615" i="20"/>
  <c r="O615" i="4" s="1"/>
  <c r="P615" i="4" s="1"/>
  <c r="D615" i="20"/>
  <c r="Q615" i="4" s="1"/>
  <c r="R615" i="4" s="1"/>
  <c r="C615" i="20"/>
  <c r="K615" i="4" s="1"/>
  <c r="L615" i="4" s="1"/>
  <c r="B615" i="20"/>
  <c r="E615" i="4" s="1"/>
  <c r="F615" i="4" s="1"/>
  <c r="F615" i="20"/>
  <c r="M615" i="4" s="1"/>
  <c r="N615" i="4" s="1"/>
  <c r="J615" i="20"/>
  <c r="U615" i="4" s="1"/>
  <c r="V615" i="4" s="1"/>
  <c r="G615" i="20"/>
  <c r="S615" i="4" s="1"/>
  <c r="T615" i="4" s="1"/>
  <c r="G615" i="4"/>
  <c r="H615" i="4" s="1"/>
  <c r="H615" i="20"/>
  <c r="I615" i="4" s="1"/>
  <c r="J615" i="4" s="1"/>
  <c r="J619" i="20"/>
  <c r="U619" i="4" s="1"/>
  <c r="V619" i="4" s="1"/>
  <c r="G619" i="20"/>
  <c r="S619" i="4" s="1"/>
  <c r="T619" i="4" s="1"/>
  <c r="G619" i="4"/>
  <c r="H619" i="4" s="1"/>
  <c r="D619" i="20"/>
  <c r="Q619" i="4" s="1"/>
  <c r="R619" i="4" s="1"/>
  <c r="I619" i="20"/>
  <c r="O619" i="4" s="1"/>
  <c r="P619" i="4" s="1"/>
  <c r="H619" i="20"/>
  <c r="I619" i="4" s="1"/>
  <c r="J619" i="4" s="1"/>
  <c r="B619" i="20"/>
  <c r="E619" i="4" s="1"/>
  <c r="F619" i="4" s="1"/>
  <c r="F619" i="20"/>
  <c r="M619" i="4" s="1"/>
  <c r="N619" i="4" s="1"/>
  <c r="C619" i="20"/>
  <c r="K619" i="4" s="1"/>
  <c r="L619" i="4" s="1"/>
  <c r="F623" i="20"/>
  <c r="M623" i="4" s="1"/>
  <c r="N623" i="4" s="1"/>
  <c r="C623" i="20"/>
  <c r="K623" i="4" s="1"/>
  <c r="L623" i="4" s="1"/>
  <c r="I623" i="20"/>
  <c r="O623" i="4" s="1"/>
  <c r="P623" i="4" s="1"/>
  <c r="J623" i="20"/>
  <c r="U623" i="4" s="1"/>
  <c r="V623" i="4" s="1"/>
  <c r="G623" i="20"/>
  <c r="S623" i="4" s="1"/>
  <c r="T623" i="4" s="1"/>
  <c r="G623" i="4"/>
  <c r="H623" i="4" s="1"/>
  <c r="B623" i="20"/>
  <c r="E623" i="4" s="1"/>
  <c r="F623" i="4" s="1"/>
  <c r="H623" i="20"/>
  <c r="I623" i="4" s="1"/>
  <c r="J623" i="4" s="1"/>
  <c r="D623" i="20"/>
  <c r="Q623" i="4" s="1"/>
  <c r="R623" i="4" s="1"/>
  <c r="B627" i="20"/>
  <c r="E627" i="4" s="1"/>
  <c r="F627" i="4" s="1"/>
  <c r="D627" i="20"/>
  <c r="Q627" i="4" s="1"/>
  <c r="R627" i="4" s="1"/>
  <c r="G627" i="20"/>
  <c r="S627" i="4" s="1"/>
  <c r="T627" i="4" s="1"/>
  <c r="F627" i="20"/>
  <c r="M627" i="4" s="1"/>
  <c r="N627" i="4" s="1"/>
  <c r="C627" i="20"/>
  <c r="K627" i="4" s="1"/>
  <c r="L627" i="4" s="1"/>
  <c r="G627" i="4"/>
  <c r="H627" i="4" s="1"/>
  <c r="J627" i="20"/>
  <c r="U627" i="4" s="1"/>
  <c r="V627" i="4" s="1"/>
  <c r="I627" i="20"/>
  <c r="O627" i="4" s="1"/>
  <c r="P627" i="4" s="1"/>
  <c r="H627" i="20"/>
  <c r="I627" i="4" s="1"/>
  <c r="J627" i="4" s="1"/>
  <c r="I631" i="20"/>
  <c r="O631" i="4" s="1"/>
  <c r="P631" i="4" s="1"/>
  <c r="C631" i="20"/>
  <c r="K631" i="4" s="1"/>
  <c r="L631" i="4" s="1"/>
  <c r="B631" i="20"/>
  <c r="E631" i="4" s="1"/>
  <c r="F631" i="4" s="1"/>
  <c r="D631" i="20"/>
  <c r="Q631" i="4" s="1"/>
  <c r="R631" i="4" s="1"/>
  <c r="F631" i="20"/>
  <c r="M631" i="4" s="1"/>
  <c r="N631" i="4" s="1"/>
  <c r="J631" i="20"/>
  <c r="U631" i="4" s="1"/>
  <c r="V631" i="4" s="1"/>
  <c r="G631" i="20"/>
  <c r="S631" i="4" s="1"/>
  <c r="T631" i="4" s="1"/>
  <c r="G631" i="4"/>
  <c r="H631" i="4" s="1"/>
  <c r="H631" i="20"/>
  <c r="I631" i="4" s="1"/>
  <c r="J631" i="4" s="1"/>
  <c r="J635" i="20"/>
  <c r="U635" i="4" s="1"/>
  <c r="V635" i="4" s="1"/>
  <c r="G635" i="20"/>
  <c r="S635" i="4" s="1"/>
  <c r="T635" i="4" s="1"/>
  <c r="G635" i="4"/>
  <c r="H635" i="4" s="1"/>
  <c r="I635" i="20"/>
  <c r="O635" i="4" s="1"/>
  <c r="P635" i="4" s="1"/>
  <c r="D635" i="20"/>
  <c r="Q635" i="4" s="1"/>
  <c r="R635" i="4" s="1"/>
  <c r="B635" i="20"/>
  <c r="E635" i="4" s="1"/>
  <c r="F635" i="4" s="1"/>
  <c r="H635" i="20"/>
  <c r="I635" i="4" s="1"/>
  <c r="J635" i="4" s="1"/>
  <c r="F635" i="20"/>
  <c r="M635" i="4" s="1"/>
  <c r="N635" i="4" s="1"/>
  <c r="C635" i="20"/>
  <c r="K635" i="4" s="1"/>
  <c r="L635" i="4" s="1"/>
  <c r="F639" i="20"/>
  <c r="M639" i="4" s="1"/>
  <c r="N639" i="4" s="1"/>
  <c r="C639" i="20"/>
  <c r="K639" i="4" s="1"/>
  <c r="L639" i="4" s="1"/>
  <c r="D639" i="20"/>
  <c r="Q639" i="4" s="1"/>
  <c r="R639" i="4" s="1"/>
  <c r="J639" i="20"/>
  <c r="U639" i="4" s="1"/>
  <c r="V639" i="4" s="1"/>
  <c r="G639" i="20"/>
  <c r="S639" i="4" s="1"/>
  <c r="T639" i="4" s="1"/>
  <c r="G639" i="4"/>
  <c r="H639" i="4" s="1"/>
  <c r="I639" i="20"/>
  <c r="O639" i="4" s="1"/>
  <c r="P639" i="4" s="1"/>
  <c r="H639" i="20"/>
  <c r="I639" i="4" s="1"/>
  <c r="J639" i="4" s="1"/>
  <c r="B639" i="20"/>
  <c r="E639" i="4" s="1"/>
  <c r="F639" i="4" s="1"/>
  <c r="B643" i="20"/>
  <c r="E643" i="4" s="1"/>
  <c r="F643" i="4" s="1"/>
  <c r="H643" i="20"/>
  <c r="I643" i="4" s="1"/>
  <c r="J643" i="4" s="1"/>
  <c r="G643" i="20"/>
  <c r="S643" i="4" s="1"/>
  <c r="T643" i="4" s="1"/>
  <c r="F643" i="20"/>
  <c r="M643" i="4" s="1"/>
  <c r="N643" i="4" s="1"/>
  <c r="C643" i="20"/>
  <c r="K643" i="4" s="1"/>
  <c r="L643" i="4" s="1"/>
  <c r="D643" i="20"/>
  <c r="Q643" i="4" s="1"/>
  <c r="R643" i="4" s="1"/>
  <c r="J643" i="20"/>
  <c r="U643" i="4" s="1"/>
  <c r="V643" i="4" s="1"/>
  <c r="G643" i="4"/>
  <c r="H643" i="4" s="1"/>
  <c r="I643" i="20"/>
  <c r="O643" i="4" s="1"/>
  <c r="P643" i="4" s="1"/>
  <c r="I647" i="20"/>
  <c r="O647" i="4" s="1"/>
  <c r="P647" i="4" s="1"/>
  <c r="H647" i="20"/>
  <c r="I647" i="4" s="1"/>
  <c r="J647" i="4" s="1"/>
  <c r="B647" i="20"/>
  <c r="E647" i="4" s="1"/>
  <c r="F647" i="4" s="1"/>
  <c r="F647" i="20"/>
  <c r="M647" i="4" s="1"/>
  <c r="N647" i="4" s="1"/>
  <c r="C647" i="20"/>
  <c r="K647" i="4" s="1"/>
  <c r="L647" i="4" s="1"/>
  <c r="D647" i="20"/>
  <c r="Q647" i="4" s="1"/>
  <c r="R647" i="4" s="1"/>
  <c r="G647" i="4"/>
  <c r="H647" i="4" s="1"/>
  <c r="J647" i="20"/>
  <c r="U647" i="4" s="1"/>
  <c r="V647" i="4" s="1"/>
  <c r="G647" i="20"/>
  <c r="S647" i="4" s="1"/>
  <c r="T647" i="4" s="1"/>
  <c r="J651" i="20"/>
  <c r="U651" i="4" s="1"/>
  <c r="V651" i="4" s="1"/>
  <c r="G651" i="20"/>
  <c r="S651" i="4" s="1"/>
  <c r="T651" i="4" s="1"/>
  <c r="G651" i="4"/>
  <c r="H651" i="4" s="1"/>
  <c r="I651" i="20"/>
  <c r="O651" i="4" s="1"/>
  <c r="P651" i="4" s="1"/>
  <c r="B651" i="20"/>
  <c r="E651" i="4" s="1"/>
  <c r="F651" i="4" s="1"/>
  <c r="F651" i="20"/>
  <c r="M651" i="4" s="1"/>
  <c r="N651" i="4" s="1"/>
  <c r="C651" i="20"/>
  <c r="K651" i="4" s="1"/>
  <c r="L651" i="4" s="1"/>
  <c r="H651" i="20"/>
  <c r="I651" i="4" s="1"/>
  <c r="J651" i="4" s="1"/>
  <c r="D651" i="20"/>
  <c r="Q651" i="4" s="1"/>
  <c r="R651" i="4" s="1"/>
  <c r="F655" i="20"/>
  <c r="M655" i="4" s="1"/>
  <c r="N655" i="4" s="1"/>
  <c r="C655" i="20"/>
  <c r="K655" i="4" s="1"/>
  <c r="L655" i="4" s="1"/>
  <c r="H655" i="20"/>
  <c r="I655" i="4" s="1"/>
  <c r="J655" i="4" s="1"/>
  <c r="I655" i="20"/>
  <c r="O655" i="4" s="1"/>
  <c r="P655" i="4" s="1"/>
  <c r="J655" i="20"/>
  <c r="U655" i="4" s="1"/>
  <c r="V655" i="4" s="1"/>
  <c r="G655" i="20"/>
  <c r="S655" i="4" s="1"/>
  <c r="T655" i="4" s="1"/>
  <c r="G655" i="4"/>
  <c r="H655" i="4" s="1"/>
  <c r="D655" i="20"/>
  <c r="Q655" i="4" s="1"/>
  <c r="R655" i="4" s="1"/>
  <c r="B655" i="20"/>
  <c r="E655" i="4" s="1"/>
  <c r="F655" i="4" s="1"/>
  <c r="W655" i="4" s="1"/>
  <c r="B659" i="20"/>
  <c r="E659" i="4" s="1"/>
  <c r="F659" i="4" s="1"/>
  <c r="G659" i="4"/>
  <c r="H659" i="4" s="1"/>
  <c r="F659" i="20"/>
  <c r="M659" i="4" s="1"/>
  <c r="N659" i="4" s="1"/>
  <c r="C659" i="20"/>
  <c r="K659" i="4" s="1"/>
  <c r="L659" i="4" s="1"/>
  <c r="H659" i="20"/>
  <c r="I659" i="4" s="1"/>
  <c r="J659" i="4" s="1"/>
  <c r="J659" i="20"/>
  <c r="U659" i="4" s="1"/>
  <c r="V659" i="4" s="1"/>
  <c r="G659" i="20"/>
  <c r="S659" i="4" s="1"/>
  <c r="T659" i="4" s="1"/>
  <c r="D659" i="20"/>
  <c r="Q659" i="4" s="1"/>
  <c r="R659" i="4" s="1"/>
  <c r="I659" i="20"/>
  <c r="O659" i="4" s="1"/>
  <c r="P659" i="4" s="1"/>
  <c r="I663" i="20"/>
  <c r="O663" i="4" s="1"/>
  <c r="P663" i="4" s="1"/>
  <c r="C663" i="20"/>
  <c r="K663" i="4" s="1"/>
  <c r="L663" i="4" s="1"/>
  <c r="B663" i="20"/>
  <c r="E663" i="4" s="1"/>
  <c r="F663" i="4" s="1"/>
  <c r="H663" i="20"/>
  <c r="I663" i="4" s="1"/>
  <c r="J663" i="4" s="1"/>
  <c r="F663" i="20"/>
  <c r="M663" i="4" s="1"/>
  <c r="N663" i="4" s="1"/>
  <c r="G663" i="4"/>
  <c r="H663" i="4" s="1"/>
  <c r="J663" i="20"/>
  <c r="U663" i="4" s="1"/>
  <c r="V663" i="4" s="1"/>
  <c r="D663" i="20"/>
  <c r="Q663" i="4" s="1"/>
  <c r="R663" i="4" s="1"/>
  <c r="G663" i="20"/>
  <c r="S663" i="4" s="1"/>
  <c r="T663" i="4" s="1"/>
  <c r="J667" i="20"/>
  <c r="U667" i="4" s="1"/>
  <c r="V667" i="4" s="1"/>
  <c r="G667" i="20"/>
  <c r="S667" i="4" s="1"/>
  <c r="T667" i="4" s="1"/>
  <c r="G667" i="4"/>
  <c r="H667" i="4" s="1"/>
  <c r="H667" i="20"/>
  <c r="I667" i="4" s="1"/>
  <c r="J667" i="4" s="1"/>
  <c r="I667" i="20"/>
  <c r="O667" i="4" s="1"/>
  <c r="P667" i="4" s="1"/>
  <c r="B667" i="20"/>
  <c r="E667" i="4" s="1"/>
  <c r="F667" i="4" s="1"/>
  <c r="W667" i="4" s="1"/>
  <c r="D667" i="20"/>
  <c r="Q667" i="4" s="1"/>
  <c r="R667" i="4" s="1"/>
  <c r="F667" i="20"/>
  <c r="M667" i="4" s="1"/>
  <c r="N667" i="4" s="1"/>
  <c r="C667" i="20"/>
  <c r="K667" i="4" s="1"/>
  <c r="L667" i="4" s="1"/>
  <c r="F671" i="20"/>
  <c r="M671" i="4" s="1"/>
  <c r="N671" i="4" s="1"/>
  <c r="C671" i="20"/>
  <c r="K671" i="4" s="1"/>
  <c r="L671" i="4" s="1"/>
  <c r="I671" i="20"/>
  <c r="O671" i="4" s="1"/>
  <c r="P671" i="4" s="1"/>
  <c r="D671" i="20"/>
  <c r="Q671" i="4" s="1"/>
  <c r="R671" i="4" s="1"/>
  <c r="J671" i="20"/>
  <c r="U671" i="4" s="1"/>
  <c r="V671" i="4" s="1"/>
  <c r="G671" i="20"/>
  <c r="S671" i="4" s="1"/>
  <c r="T671" i="4" s="1"/>
  <c r="G671" i="4"/>
  <c r="H671" i="4" s="1"/>
  <c r="H671" i="20"/>
  <c r="I671" i="4" s="1"/>
  <c r="J671" i="4" s="1"/>
  <c r="B671" i="20"/>
  <c r="E671" i="4" s="1"/>
  <c r="F671" i="4" s="1"/>
  <c r="W671" i="4" s="1"/>
  <c r="B675" i="20"/>
  <c r="E675" i="4" s="1"/>
  <c r="F675" i="4" s="1"/>
  <c r="W675" i="4" s="1"/>
  <c r="G675" i="20"/>
  <c r="S675" i="4" s="1"/>
  <c r="T675" i="4" s="1"/>
  <c r="G675" i="4"/>
  <c r="H675" i="4" s="1"/>
  <c r="F675" i="20"/>
  <c r="M675" i="4" s="1"/>
  <c r="N675" i="4" s="1"/>
  <c r="C675" i="20"/>
  <c r="K675" i="4" s="1"/>
  <c r="L675" i="4" s="1"/>
  <c r="J675" i="20"/>
  <c r="U675" i="4" s="1"/>
  <c r="V675" i="4" s="1"/>
  <c r="H675" i="20"/>
  <c r="I675" i="4" s="1"/>
  <c r="J675" i="4" s="1"/>
  <c r="D675" i="20"/>
  <c r="Q675" i="4" s="1"/>
  <c r="R675" i="4" s="1"/>
  <c r="I675" i="20"/>
  <c r="O675" i="4" s="1"/>
  <c r="P675" i="4" s="1"/>
  <c r="D679" i="20"/>
  <c r="Q679" i="4" s="1"/>
  <c r="R679" i="4" s="1"/>
  <c r="B679" i="20"/>
  <c r="E679" i="4" s="1"/>
  <c r="F679" i="4" s="1"/>
  <c r="J679" i="20"/>
  <c r="U679" i="4" s="1"/>
  <c r="V679" i="4" s="1"/>
  <c r="F679" i="20"/>
  <c r="M679" i="4" s="1"/>
  <c r="N679" i="4" s="1"/>
  <c r="C679" i="20"/>
  <c r="K679" i="4" s="1"/>
  <c r="L679" i="4" s="1"/>
  <c r="G679" i="4"/>
  <c r="H679" i="4" s="1"/>
  <c r="H679" i="20"/>
  <c r="I679" i="4" s="1"/>
  <c r="J679" i="4" s="1"/>
  <c r="I679" i="20"/>
  <c r="O679" i="4" s="1"/>
  <c r="P679" i="4" s="1"/>
  <c r="G679" i="20"/>
  <c r="S679" i="4" s="1"/>
  <c r="T679" i="4" s="1"/>
  <c r="H683" i="20"/>
  <c r="I683" i="4" s="1"/>
  <c r="J683" i="4" s="1"/>
  <c r="B683" i="20"/>
  <c r="E683" i="4" s="1"/>
  <c r="F683" i="4" s="1"/>
  <c r="F683" i="20"/>
  <c r="M683" i="4" s="1"/>
  <c r="N683" i="4" s="1"/>
  <c r="I683" i="20"/>
  <c r="O683" i="4" s="1"/>
  <c r="P683" i="4" s="1"/>
  <c r="G683" i="20"/>
  <c r="S683" i="4" s="1"/>
  <c r="T683" i="4" s="1"/>
  <c r="G683" i="4"/>
  <c r="H683" i="4" s="1"/>
  <c r="C683" i="20"/>
  <c r="K683" i="4" s="1"/>
  <c r="L683" i="4" s="1"/>
  <c r="D683" i="20"/>
  <c r="Q683" i="4" s="1"/>
  <c r="R683" i="4" s="1"/>
  <c r="J683" i="20"/>
  <c r="U683" i="4" s="1"/>
  <c r="V683" i="4" s="1"/>
  <c r="D687" i="20"/>
  <c r="Q687" i="4" s="1"/>
  <c r="R687" i="4" s="1"/>
  <c r="I687" i="20"/>
  <c r="O687" i="4" s="1"/>
  <c r="P687" i="4" s="1"/>
  <c r="G687" i="20"/>
  <c r="S687" i="4" s="1"/>
  <c r="T687" i="4" s="1"/>
  <c r="H687" i="20"/>
  <c r="I687" i="4" s="1"/>
  <c r="J687" i="4" s="1"/>
  <c r="B687" i="20"/>
  <c r="E687" i="4" s="1"/>
  <c r="F687" i="4" s="1"/>
  <c r="W687" i="4" s="1"/>
  <c r="G687" i="4"/>
  <c r="H687" i="4" s="1"/>
  <c r="J687" i="20"/>
  <c r="U687" i="4" s="1"/>
  <c r="V687" i="4" s="1"/>
  <c r="C687" i="20"/>
  <c r="K687" i="4" s="1"/>
  <c r="L687" i="4" s="1"/>
  <c r="F687" i="20"/>
  <c r="M687" i="4" s="1"/>
  <c r="N687" i="4" s="1"/>
  <c r="G691" i="4"/>
  <c r="H691" i="4" s="1"/>
  <c r="J691" i="20"/>
  <c r="U691" i="4" s="1"/>
  <c r="V691" i="4" s="1"/>
  <c r="C691" i="20"/>
  <c r="K691" i="4" s="1"/>
  <c r="L691" i="4" s="1"/>
  <c r="H691" i="20"/>
  <c r="I691" i="4" s="1"/>
  <c r="J691" i="4" s="1"/>
  <c r="D691" i="20"/>
  <c r="Q691" i="4" s="1"/>
  <c r="R691" i="4" s="1"/>
  <c r="I691" i="20"/>
  <c r="O691" i="4" s="1"/>
  <c r="P691" i="4" s="1"/>
  <c r="G691" i="20"/>
  <c r="S691" i="4" s="1"/>
  <c r="T691" i="4" s="1"/>
  <c r="F691" i="20"/>
  <c r="M691" i="4" s="1"/>
  <c r="N691" i="4" s="1"/>
  <c r="B691" i="20"/>
  <c r="E691" i="4" s="1"/>
  <c r="F691" i="4" s="1"/>
  <c r="F695" i="20"/>
  <c r="M695" i="4" s="1"/>
  <c r="N695" i="4" s="1"/>
  <c r="G695" i="4"/>
  <c r="H695" i="4" s="1"/>
  <c r="J695" i="20"/>
  <c r="U695" i="4" s="1"/>
  <c r="V695" i="4" s="1"/>
  <c r="C695" i="20"/>
  <c r="K695" i="4" s="1"/>
  <c r="L695" i="4" s="1"/>
  <c r="D695" i="20"/>
  <c r="Q695" i="4" s="1"/>
  <c r="R695" i="4" s="1"/>
  <c r="H695" i="20"/>
  <c r="I695" i="4" s="1"/>
  <c r="J695" i="4" s="1"/>
  <c r="B695" i="20"/>
  <c r="E695" i="4" s="1"/>
  <c r="F695" i="4" s="1"/>
  <c r="W695" i="4" s="1"/>
  <c r="I695" i="20"/>
  <c r="O695" i="4" s="1"/>
  <c r="P695" i="4" s="1"/>
  <c r="G695" i="20"/>
  <c r="S695" i="4" s="1"/>
  <c r="T695" i="4" s="1"/>
  <c r="H699" i="20"/>
  <c r="I699" i="4" s="1"/>
  <c r="J699" i="4" s="1"/>
  <c r="B699" i="20"/>
  <c r="E699" i="4" s="1"/>
  <c r="F699" i="4" s="1"/>
  <c r="W699" i="4" s="1"/>
  <c r="F699" i="20"/>
  <c r="M699" i="4" s="1"/>
  <c r="N699" i="4" s="1"/>
  <c r="G699" i="4"/>
  <c r="H699" i="4" s="1"/>
  <c r="J699" i="20"/>
  <c r="U699" i="4" s="1"/>
  <c r="V699" i="4" s="1"/>
  <c r="C699" i="20"/>
  <c r="K699" i="4" s="1"/>
  <c r="L699" i="4" s="1"/>
  <c r="D699" i="20"/>
  <c r="Q699" i="4" s="1"/>
  <c r="R699" i="4" s="1"/>
  <c r="I699" i="20"/>
  <c r="O699" i="4" s="1"/>
  <c r="P699" i="4" s="1"/>
  <c r="G699" i="20"/>
  <c r="S699" i="4" s="1"/>
  <c r="T699" i="4" s="1"/>
  <c r="D703" i="20"/>
  <c r="Q703" i="4" s="1"/>
  <c r="R703" i="4" s="1"/>
  <c r="I703" i="20"/>
  <c r="O703" i="4" s="1"/>
  <c r="P703" i="4" s="1"/>
  <c r="G703" i="20"/>
  <c r="S703" i="4" s="1"/>
  <c r="T703" i="4" s="1"/>
  <c r="H703" i="20"/>
  <c r="I703" i="4" s="1"/>
  <c r="J703" i="4" s="1"/>
  <c r="B703" i="20"/>
  <c r="E703" i="4" s="1"/>
  <c r="F703" i="4" s="1"/>
  <c r="W703" i="4" s="1"/>
  <c r="F703" i="20"/>
  <c r="M703" i="4" s="1"/>
  <c r="N703" i="4" s="1"/>
  <c r="G703" i="4"/>
  <c r="H703" i="4" s="1"/>
  <c r="J703" i="20"/>
  <c r="U703" i="4" s="1"/>
  <c r="V703" i="4" s="1"/>
  <c r="C703" i="20"/>
  <c r="K703" i="4" s="1"/>
  <c r="L703" i="4" s="1"/>
  <c r="G707" i="4"/>
  <c r="H707" i="4" s="1"/>
  <c r="J707" i="20"/>
  <c r="U707" i="4" s="1"/>
  <c r="V707" i="4" s="1"/>
  <c r="C707" i="20"/>
  <c r="K707" i="4" s="1"/>
  <c r="L707" i="4" s="1"/>
  <c r="H707" i="20"/>
  <c r="I707" i="4" s="1"/>
  <c r="J707" i="4" s="1"/>
  <c r="D707" i="20"/>
  <c r="Q707" i="4" s="1"/>
  <c r="R707" i="4" s="1"/>
  <c r="I707" i="20"/>
  <c r="O707" i="4" s="1"/>
  <c r="P707" i="4" s="1"/>
  <c r="G707" i="20"/>
  <c r="S707" i="4" s="1"/>
  <c r="T707" i="4" s="1"/>
  <c r="B707" i="20"/>
  <c r="E707" i="4" s="1"/>
  <c r="F707" i="4" s="1"/>
  <c r="W707" i="4" s="1"/>
  <c r="F707" i="20"/>
  <c r="M707" i="4" s="1"/>
  <c r="N707" i="4" s="1"/>
  <c r="F711" i="20"/>
  <c r="M711" i="4" s="1"/>
  <c r="N711" i="4" s="1"/>
  <c r="G711" i="4"/>
  <c r="H711" i="4" s="1"/>
  <c r="J711" i="20"/>
  <c r="U711" i="4" s="1"/>
  <c r="V711" i="4" s="1"/>
  <c r="C711" i="20"/>
  <c r="K711" i="4" s="1"/>
  <c r="L711" i="4" s="1"/>
  <c r="G711" i="20"/>
  <c r="S711" i="4" s="1"/>
  <c r="T711" i="4" s="1"/>
  <c r="D711" i="20"/>
  <c r="Q711" i="4" s="1"/>
  <c r="R711" i="4" s="1"/>
  <c r="H711" i="20"/>
  <c r="I711" i="4" s="1"/>
  <c r="J711" i="4" s="1"/>
  <c r="B711" i="20"/>
  <c r="E711" i="4" s="1"/>
  <c r="F711" i="4" s="1"/>
  <c r="I711" i="20"/>
  <c r="O711" i="4" s="1"/>
  <c r="P711" i="4" s="1"/>
  <c r="H715" i="20"/>
  <c r="I715" i="4" s="1"/>
  <c r="J715" i="4" s="1"/>
  <c r="B715" i="20"/>
  <c r="E715" i="4" s="1"/>
  <c r="F715" i="4" s="1"/>
  <c r="F715" i="20"/>
  <c r="M715" i="4" s="1"/>
  <c r="N715" i="4" s="1"/>
  <c r="I715" i="20"/>
  <c r="O715" i="4" s="1"/>
  <c r="P715" i="4" s="1"/>
  <c r="G715" i="20"/>
  <c r="S715" i="4" s="1"/>
  <c r="T715" i="4" s="1"/>
  <c r="G715" i="4"/>
  <c r="H715" i="4" s="1"/>
  <c r="D715" i="20"/>
  <c r="Q715" i="4" s="1"/>
  <c r="R715" i="4" s="1"/>
  <c r="J715" i="20"/>
  <c r="U715" i="4" s="1"/>
  <c r="V715" i="4" s="1"/>
  <c r="C715" i="20"/>
  <c r="K715" i="4" s="1"/>
  <c r="L715" i="4" s="1"/>
  <c r="D719" i="20"/>
  <c r="Q719" i="4" s="1"/>
  <c r="R719" i="4" s="1"/>
  <c r="I719" i="20"/>
  <c r="O719" i="4" s="1"/>
  <c r="P719" i="4" s="1"/>
  <c r="G719" i="20"/>
  <c r="S719" i="4" s="1"/>
  <c r="T719" i="4" s="1"/>
  <c r="H719" i="20"/>
  <c r="I719" i="4" s="1"/>
  <c r="J719" i="4" s="1"/>
  <c r="B719" i="20"/>
  <c r="E719" i="4" s="1"/>
  <c r="F719" i="4" s="1"/>
  <c r="W719" i="4" s="1"/>
  <c r="G719" i="4"/>
  <c r="H719" i="4" s="1"/>
  <c r="J719" i="20"/>
  <c r="U719" i="4" s="1"/>
  <c r="V719" i="4" s="1"/>
  <c r="C719" i="20"/>
  <c r="K719" i="4" s="1"/>
  <c r="L719" i="4" s="1"/>
  <c r="F719" i="20"/>
  <c r="M719" i="4" s="1"/>
  <c r="N719" i="4" s="1"/>
  <c r="G723" i="4"/>
  <c r="H723" i="4" s="1"/>
  <c r="J723" i="20"/>
  <c r="U723" i="4" s="1"/>
  <c r="V723" i="4" s="1"/>
  <c r="C723" i="20"/>
  <c r="K723" i="4" s="1"/>
  <c r="L723" i="4" s="1"/>
  <c r="D723" i="20"/>
  <c r="Q723" i="4" s="1"/>
  <c r="R723" i="4" s="1"/>
  <c r="I723" i="20"/>
  <c r="O723" i="4" s="1"/>
  <c r="P723" i="4" s="1"/>
  <c r="G723" i="20"/>
  <c r="S723" i="4" s="1"/>
  <c r="T723" i="4" s="1"/>
  <c r="F723" i="20"/>
  <c r="M723" i="4" s="1"/>
  <c r="N723" i="4" s="1"/>
  <c r="B723" i="20"/>
  <c r="E723" i="4" s="1"/>
  <c r="F723" i="4" s="1"/>
  <c r="W723" i="4" s="1"/>
  <c r="H723" i="20"/>
  <c r="I723" i="4" s="1"/>
  <c r="J723" i="4" s="1"/>
  <c r="F727" i="20"/>
  <c r="M727" i="4" s="1"/>
  <c r="N727" i="4" s="1"/>
  <c r="G727" i="4"/>
  <c r="H727" i="4" s="1"/>
  <c r="J727" i="20"/>
  <c r="U727" i="4" s="1"/>
  <c r="V727" i="4" s="1"/>
  <c r="C727" i="20"/>
  <c r="K727" i="4" s="1"/>
  <c r="L727" i="4" s="1"/>
  <c r="H727" i="20"/>
  <c r="I727" i="4" s="1"/>
  <c r="J727" i="4" s="1"/>
  <c r="B727" i="20"/>
  <c r="E727" i="4" s="1"/>
  <c r="F727" i="4" s="1"/>
  <c r="I727" i="20"/>
  <c r="O727" i="4" s="1"/>
  <c r="P727" i="4" s="1"/>
  <c r="G727" i="20"/>
  <c r="S727" i="4" s="1"/>
  <c r="T727" i="4" s="1"/>
  <c r="D727" i="20"/>
  <c r="Q727" i="4" s="1"/>
  <c r="R727" i="4" s="1"/>
  <c r="H731" i="20"/>
  <c r="I731" i="4" s="1"/>
  <c r="J731" i="4" s="1"/>
  <c r="B731" i="20"/>
  <c r="E731" i="4" s="1"/>
  <c r="F731" i="4" s="1"/>
  <c r="W731" i="4" s="1"/>
  <c r="F731" i="20"/>
  <c r="M731" i="4" s="1"/>
  <c r="N731" i="4" s="1"/>
  <c r="D731" i="20"/>
  <c r="Q731" i="4" s="1"/>
  <c r="R731" i="4" s="1"/>
  <c r="G731" i="4"/>
  <c r="H731" i="4" s="1"/>
  <c r="J731" i="20"/>
  <c r="U731" i="4" s="1"/>
  <c r="V731" i="4" s="1"/>
  <c r="C731" i="20"/>
  <c r="K731" i="4" s="1"/>
  <c r="L731" i="4" s="1"/>
  <c r="I731" i="20"/>
  <c r="O731" i="4" s="1"/>
  <c r="P731" i="4" s="1"/>
  <c r="G731" i="20"/>
  <c r="S731" i="4" s="1"/>
  <c r="T731" i="4" s="1"/>
  <c r="D735" i="20"/>
  <c r="Q735" i="4" s="1"/>
  <c r="R735" i="4" s="1"/>
  <c r="I735" i="20"/>
  <c r="O735" i="4" s="1"/>
  <c r="P735" i="4" s="1"/>
  <c r="G735" i="20"/>
  <c r="S735" i="4" s="1"/>
  <c r="T735" i="4" s="1"/>
  <c r="H735" i="20"/>
  <c r="I735" i="4" s="1"/>
  <c r="J735" i="4" s="1"/>
  <c r="B735" i="20"/>
  <c r="E735" i="4" s="1"/>
  <c r="F735" i="4" s="1"/>
  <c r="W735" i="4" s="1"/>
  <c r="F735" i="20"/>
  <c r="M735" i="4" s="1"/>
  <c r="N735" i="4" s="1"/>
  <c r="G735" i="4"/>
  <c r="H735" i="4" s="1"/>
  <c r="J735" i="20"/>
  <c r="U735" i="4" s="1"/>
  <c r="V735" i="4" s="1"/>
  <c r="C735" i="20"/>
  <c r="K735" i="4" s="1"/>
  <c r="L735" i="4" s="1"/>
  <c r="B739" i="20"/>
  <c r="E739" i="4" s="1"/>
  <c r="F739" i="4" s="1"/>
  <c r="F739" i="20"/>
  <c r="M739" i="4" s="1"/>
  <c r="N739" i="4" s="1"/>
  <c r="G739" i="4"/>
  <c r="H739" i="4" s="1"/>
  <c r="C739" i="20"/>
  <c r="K739" i="4" s="1"/>
  <c r="L739" i="4" s="1"/>
  <c r="D739" i="20"/>
  <c r="Q739" i="4" s="1"/>
  <c r="R739" i="4" s="1"/>
  <c r="I739" i="20"/>
  <c r="O739" i="4" s="1"/>
  <c r="P739" i="4" s="1"/>
  <c r="G739" i="20"/>
  <c r="S739" i="4" s="1"/>
  <c r="T739" i="4" s="1"/>
  <c r="J739" i="20"/>
  <c r="U739" i="4" s="1"/>
  <c r="V739" i="4" s="1"/>
  <c r="H739" i="20"/>
  <c r="I739" i="4" s="1"/>
  <c r="J739" i="4" s="1"/>
  <c r="H743" i="20"/>
  <c r="I743" i="4" s="1"/>
  <c r="J743" i="4" s="1"/>
  <c r="G743" i="20"/>
  <c r="S743" i="4" s="1"/>
  <c r="T743" i="4" s="1"/>
  <c r="D743" i="20"/>
  <c r="Q743" i="4" s="1"/>
  <c r="R743" i="4" s="1"/>
  <c r="C743" i="20"/>
  <c r="K743" i="4" s="1"/>
  <c r="L743" i="4" s="1"/>
  <c r="J743" i="20"/>
  <c r="U743" i="4" s="1"/>
  <c r="V743" i="4" s="1"/>
  <c r="I743" i="20"/>
  <c r="O743" i="4" s="1"/>
  <c r="P743" i="4" s="1"/>
  <c r="F743" i="20"/>
  <c r="M743" i="4" s="1"/>
  <c r="N743" i="4" s="1"/>
  <c r="G743" i="4"/>
  <c r="H743" i="4" s="1"/>
  <c r="B743" i="20"/>
  <c r="E743" i="4" s="1"/>
  <c r="F743" i="4" s="1"/>
  <c r="D747" i="20"/>
  <c r="Q747" i="4" s="1"/>
  <c r="R747" i="4" s="1"/>
  <c r="C747" i="20"/>
  <c r="K747" i="4" s="1"/>
  <c r="L747" i="4" s="1"/>
  <c r="G747" i="20"/>
  <c r="S747" i="4" s="1"/>
  <c r="T747" i="4" s="1"/>
  <c r="H747" i="20"/>
  <c r="I747" i="4" s="1"/>
  <c r="J747" i="4" s="1"/>
  <c r="F747" i="20"/>
  <c r="M747" i="4" s="1"/>
  <c r="N747" i="4" s="1"/>
  <c r="G747" i="4"/>
  <c r="H747" i="4" s="1"/>
  <c r="B747" i="20"/>
  <c r="E747" i="4" s="1"/>
  <c r="F747" i="4" s="1"/>
  <c r="J747" i="20"/>
  <c r="U747" i="4" s="1"/>
  <c r="V747" i="4" s="1"/>
  <c r="I747" i="20"/>
  <c r="O747" i="4" s="1"/>
  <c r="P747" i="4" s="1"/>
  <c r="H751" i="20"/>
  <c r="I751" i="4" s="1"/>
  <c r="J751" i="4" s="1"/>
  <c r="G751" i="20"/>
  <c r="S751" i="4" s="1"/>
  <c r="T751" i="4" s="1"/>
  <c r="D751" i="20"/>
  <c r="Q751" i="4" s="1"/>
  <c r="R751" i="4" s="1"/>
  <c r="C751" i="20"/>
  <c r="K751" i="4" s="1"/>
  <c r="L751" i="4" s="1"/>
  <c r="B751" i="20"/>
  <c r="E751" i="4" s="1"/>
  <c r="F751" i="4" s="1"/>
  <c r="F751" i="20"/>
  <c r="M751" i="4" s="1"/>
  <c r="N751" i="4" s="1"/>
  <c r="G751" i="4"/>
  <c r="H751" i="4" s="1"/>
  <c r="J751" i="20"/>
  <c r="U751" i="4" s="1"/>
  <c r="V751" i="4" s="1"/>
  <c r="I751" i="20"/>
  <c r="O751" i="4" s="1"/>
  <c r="P751" i="4" s="1"/>
  <c r="L7" i="4"/>
  <c r="N4" i="4"/>
  <c r="T20" i="4"/>
  <c r="T32" i="4"/>
  <c r="R24" i="4"/>
  <c r="T4" i="4"/>
  <c r="F18" i="4"/>
  <c r="R18" i="4"/>
  <c r="L26" i="4"/>
  <c r="R14" i="4"/>
  <c r="L14" i="4"/>
  <c r="F14" i="4"/>
  <c r="T17" i="4"/>
  <c r="N17" i="4"/>
  <c r="J17" i="4"/>
  <c r="P17" i="4"/>
  <c r="V17" i="4"/>
  <c r="R8" i="4"/>
  <c r="L8" i="4"/>
  <c r="F8" i="4"/>
  <c r="R32" i="4"/>
  <c r="L32" i="4"/>
  <c r="F32" i="4"/>
  <c r="F30" i="4"/>
  <c r="L30" i="4"/>
  <c r="R5" i="4"/>
  <c r="L5" i="4"/>
  <c r="F5" i="4"/>
  <c r="N11" i="4"/>
  <c r="J11" i="4"/>
  <c r="P11" i="4"/>
  <c r="V11" i="4"/>
  <c r="R20" i="4"/>
  <c r="L20" i="4"/>
  <c r="F20" i="4"/>
  <c r="F6" i="4"/>
  <c r="L6" i="4"/>
  <c r="R6" i="4"/>
  <c r="D4" i="9"/>
  <c r="D51" i="9"/>
  <c r="D54" i="9" s="1"/>
  <c r="R22" i="4"/>
  <c r="L22" i="4"/>
  <c r="F22" i="4"/>
  <c r="C1346" i="4"/>
  <c r="C1347" i="4"/>
  <c r="N5" i="4"/>
  <c r="H5" i="4"/>
  <c r="T5" i="4"/>
  <c r="P5" i="4"/>
  <c r="J5" i="4"/>
  <c r="R27" i="4"/>
  <c r="L27" i="4"/>
  <c r="F27" i="4"/>
  <c r="R25" i="4"/>
  <c r="L25" i="4"/>
  <c r="F25" i="4"/>
  <c r="T8" i="4"/>
  <c r="L11" i="4"/>
  <c r="F11" i="4"/>
  <c r="V13" i="4"/>
  <c r="P13" i="4"/>
  <c r="J13" i="4"/>
  <c r="T13" i="4"/>
  <c r="N13" i="4"/>
  <c r="H13" i="4"/>
  <c r="L23" i="4"/>
  <c r="R23" i="4"/>
  <c r="V25" i="4"/>
  <c r="P25" i="4"/>
  <c r="J25" i="4"/>
  <c r="N25" i="4"/>
  <c r="T25" i="4"/>
  <c r="H25" i="4"/>
  <c r="T15" i="4"/>
  <c r="H15" i="4"/>
  <c r="T22" i="4"/>
  <c r="N22" i="4"/>
  <c r="H22" i="4"/>
  <c r="P22" i="4"/>
  <c r="V22" i="4"/>
  <c r="R4" i="4"/>
  <c r="L4" i="4"/>
  <c r="F4" i="4"/>
  <c r="R21" i="4"/>
  <c r="L21" i="4"/>
  <c r="F21" i="4"/>
  <c r="R28" i="4"/>
  <c r="L28" i="4"/>
  <c r="F28" i="4"/>
  <c r="V5" i="4"/>
  <c r="J22" i="4"/>
  <c r="R15" i="4"/>
  <c r="F15" i="4"/>
  <c r="R13" i="4"/>
  <c r="F13" i="4"/>
  <c r="N27" i="4"/>
  <c r="P27" i="4"/>
  <c r="R9" i="4"/>
  <c r="L9" i="4"/>
  <c r="F9" i="4"/>
  <c r="R16" i="4"/>
  <c r="V23" i="4"/>
  <c r="P23" i="4"/>
  <c r="T23" i="4"/>
  <c r="N23" i="4"/>
  <c r="V4" i="4"/>
  <c r="P4" i="4"/>
  <c r="J4" i="4"/>
  <c r="R7" i="4"/>
  <c r="F7" i="4"/>
  <c r="V9" i="4"/>
  <c r="P9" i="4"/>
  <c r="J9" i="4"/>
  <c r="T9" i="4"/>
  <c r="H9" i="4"/>
  <c r="T16" i="4"/>
  <c r="H16" i="4"/>
  <c r="P16" i="4"/>
  <c r="V16" i="4"/>
  <c r="R19" i="4"/>
  <c r="F19" i="4"/>
  <c r="V21" i="4"/>
  <c r="P21" i="4"/>
  <c r="J21" i="4"/>
  <c r="T21" i="4"/>
  <c r="H21" i="4"/>
  <c r="T28" i="4"/>
  <c r="N28" i="4"/>
  <c r="P28" i="4"/>
  <c r="V28" i="4"/>
  <c r="R31" i="4"/>
  <c r="F31" i="4"/>
  <c r="L10" i="4"/>
  <c r="F10" i="4"/>
  <c r="V29" i="4"/>
  <c r="P29" i="4"/>
  <c r="J29" i="4"/>
  <c r="T29" i="4"/>
  <c r="N29" i="4"/>
  <c r="H29" i="4"/>
  <c r="N10" i="4"/>
  <c r="H10" i="4"/>
  <c r="P10" i="4"/>
  <c r="J10" i="4"/>
  <c r="V7" i="4"/>
  <c r="P7" i="4"/>
  <c r="T7" i="4"/>
  <c r="N7" i="4"/>
  <c r="F12" i="4"/>
  <c r="L12" i="4"/>
  <c r="R12" i="4"/>
  <c r="R17" i="4"/>
  <c r="L17" i="4"/>
  <c r="F17" i="4"/>
  <c r="V19" i="4"/>
  <c r="N19" i="4"/>
  <c r="F24" i="4"/>
  <c r="L24" i="4"/>
  <c r="L29" i="4"/>
  <c r="R29" i="4"/>
  <c r="F29" i="4"/>
  <c r="P31" i="4"/>
  <c r="J31" i="4"/>
  <c r="H4" i="4"/>
  <c r="N21" i="4"/>
  <c r="V6" i="4"/>
  <c r="J6" i="4"/>
  <c r="T6" i="4"/>
  <c r="H6" i="4"/>
  <c r="V8" i="4"/>
  <c r="P8" i="4"/>
  <c r="J8" i="4"/>
  <c r="V12" i="4"/>
  <c r="P12" i="4"/>
  <c r="J12" i="4"/>
  <c r="T12" i="4"/>
  <c r="N12" i="4"/>
  <c r="H12" i="4"/>
  <c r="V14" i="4"/>
  <c r="P14" i="4"/>
  <c r="J14" i="4"/>
  <c r="V18" i="4"/>
  <c r="P18" i="4"/>
  <c r="J18" i="4"/>
  <c r="H18" i="4"/>
  <c r="V20" i="4"/>
  <c r="P20" i="4"/>
  <c r="J20" i="4"/>
  <c r="V24" i="4"/>
  <c r="P24" i="4"/>
  <c r="J24" i="4"/>
  <c r="N24" i="4"/>
  <c r="H24" i="4"/>
  <c r="P26" i="4"/>
  <c r="J26" i="4"/>
  <c r="V30" i="4"/>
  <c r="P30" i="4"/>
  <c r="T30" i="4"/>
  <c r="N30" i="4"/>
  <c r="H30" i="4"/>
  <c r="V32" i="4"/>
  <c r="P32" i="4"/>
  <c r="J32" i="4"/>
  <c r="D1347" i="4"/>
  <c r="D1346" i="4"/>
  <c r="N26" i="4"/>
  <c r="N32" i="4"/>
  <c r="N14" i="4"/>
  <c r="N20" i="4"/>
  <c r="H26" i="4"/>
  <c r="H32" i="4"/>
  <c r="H20" i="4"/>
  <c r="W683" i="4" l="1"/>
  <c r="W651" i="4"/>
  <c r="W586" i="4"/>
  <c r="W550" i="4"/>
  <c r="W534" i="4"/>
  <c r="W114" i="4"/>
  <c r="W640" i="4"/>
  <c r="W404" i="4"/>
  <c r="W288" i="4"/>
  <c r="W160" i="4"/>
  <c r="W605" i="4"/>
  <c r="W597" i="4"/>
  <c r="W589" i="4"/>
  <c r="W525" i="4"/>
  <c r="W501" i="4"/>
  <c r="W485" i="4"/>
  <c r="W341" i="4"/>
  <c r="W313" i="4"/>
  <c r="W297" i="4"/>
  <c r="W285" i="4"/>
  <c r="W141" i="4"/>
  <c r="W105" i="4"/>
  <c r="W484" i="4"/>
  <c r="W468" i="4"/>
  <c r="W444" i="4"/>
  <c r="W416" i="4"/>
  <c r="W412" i="4"/>
  <c r="W400" i="4"/>
  <c r="W392" i="4"/>
  <c r="W356" i="4"/>
  <c r="W248" i="4"/>
  <c r="W146" i="4"/>
  <c r="W623" i="4"/>
  <c r="W255" i="4"/>
  <c r="W251" i="4"/>
  <c r="W227" i="4"/>
  <c r="W219" i="4"/>
  <c r="W195" i="4"/>
  <c r="W175" i="4"/>
  <c r="W83" i="4"/>
  <c r="W79" i="4"/>
  <c r="W67" i="4"/>
  <c r="W43" i="4"/>
  <c r="W610" i="4"/>
  <c r="W238" i="4"/>
  <c r="W206" i="4"/>
  <c r="W138" i="4"/>
  <c r="W134" i="4"/>
  <c r="W78" i="4"/>
  <c r="W74" i="4"/>
  <c r="W748" i="4"/>
  <c r="W700" i="4"/>
  <c r="W648" i="4"/>
  <c r="W576" i="4"/>
  <c r="W396" i="4"/>
  <c r="W372" i="4"/>
  <c r="W344" i="4"/>
  <c r="W340" i="4"/>
  <c r="W296" i="4"/>
  <c r="W264" i="4"/>
  <c r="W244" i="4"/>
  <c r="W212" i="4"/>
  <c r="W44" i="4"/>
  <c r="W433" i="4"/>
  <c r="W253" i="4"/>
  <c r="W744" i="4"/>
  <c r="W460" i="4"/>
  <c r="W428" i="4"/>
  <c r="W284" i="4"/>
  <c r="W260" i="4"/>
  <c r="W208" i="4"/>
  <c r="W48" i="4"/>
  <c r="W312" i="4"/>
  <c r="W643" i="4"/>
  <c r="W363" i="4"/>
  <c r="W271" i="4"/>
  <c r="W207" i="4"/>
  <c r="W538" i="4"/>
  <c r="W82" i="4"/>
  <c r="W332" i="4"/>
  <c r="W224" i="4"/>
  <c r="W180" i="4"/>
  <c r="W172" i="4"/>
  <c r="W585" i="4"/>
  <c r="W469" i="4"/>
  <c r="W457" i="4"/>
  <c r="W453" i="4"/>
  <c r="W425" i="4"/>
  <c r="W409" i="4"/>
  <c r="W405" i="4"/>
  <c r="W393" i="4"/>
  <c r="W389" i="4"/>
  <c r="W381" i="4"/>
  <c r="W293" i="4"/>
  <c r="W153" i="4"/>
  <c r="W336" i="4"/>
  <c r="W316" i="4"/>
  <c r="W216" i="4"/>
  <c r="W727" i="4"/>
  <c r="W679" i="4"/>
  <c r="W235" i="4"/>
  <c r="W231" i="4"/>
  <c r="W223" i="4"/>
  <c r="W215" i="4"/>
  <c r="W211" i="4"/>
  <c r="W199" i="4"/>
  <c r="W191" i="4"/>
  <c r="W187" i="4"/>
  <c r="W179" i="4"/>
  <c r="W171" i="4"/>
  <c r="W91" i="4"/>
  <c r="W51" i="4"/>
  <c r="W47" i="4"/>
  <c r="W578" i="4"/>
  <c r="W546" i="4"/>
  <c r="W526" i="4"/>
  <c r="W510" i="4"/>
  <c r="W158" i="4"/>
  <c r="W118" i="4"/>
  <c r="W86" i="4"/>
  <c r="W652" i="4"/>
  <c r="W420" i="4"/>
  <c r="W360" i="4"/>
  <c r="W320" i="4"/>
  <c r="W280" i="4"/>
  <c r="W36" i="4"/>
  <c r="W725" i="4"/>
  <c r="W709" i="4"/>
  <c r="W701" i="4"/>
  <c r="W621" i="4"/>
  <c r="W613" i="4"/>
  <c r="W609" i="4"/>
  <c r="W593" i="4"/>
  <c r="W581" i="4"/>
  <c r="W577" i="4"/>
  <c r="W573" i="4"/>
  <c r="W561" i="4"/>
  <c r="W541" i="4"/>
  <c r="W529" i="4"/>
  <c r="W513" i="4"/>
  <c r="W497" i="4"/>
  <c r="W465" i="4"/>
  <c r="W417" i="4"/>
  <c r="W401" i="4"/>
  <c r="W145" i="4"/>
  <c r="W117" i="4"/>
  <c r="W113" i="4"/>
  <c r="W101" i="4"/>
  <c r="W496" i="4"/>
  <c r="W472" i="4"/>
  <c r="W464" i="4"/>
  <c r="W440" i="4"/>
  <c r="W376" i="4"/>
  <c r="W348" i="4"/>
  <c r="W164" i="4"/>
  <c r="W743" i="4"/>
  <c r="W611" i="4"/>
  <c r="W63" i="4"/>
  <c r="W55" i="4"/>
  <c r="W582" i="4"/>
  <c r="W518" i="4"/>
  <c r="W502" i="4"/>
  <c r="W70" i="4"/>
  <c r="W368" i="4"/>
  <c r="W324" i="4"/>
  <c r="W268" i="4"/>
  <c r="W713" i="4"/>
  <c r="W509" i="4"/>
  <c r="W421" i="4"/>
  <c r="W413" i="4"/>
  <c r="W133" i="4"/>
  <c r="W45" i="4"/>
  <c r="W668" i="4"/>
  <c r="W656" i="4"/>
  <c r="W456" i="4"/>
  <c r="W292" i="4"/>
  <c r="W747" i="4"/>
  <c r="W739" i="4"/>
  <c r="W711" i="4"/>
  <c r="W691" i="4"/>
  <c r="W659" i="4"/>
  <c r="W627" i="4"/>
  <c r="W619" i="4"/>
  <c r="W183" i="4"/>
  <c r="W506" i="4"/>
  <c r="W346" i="4"/>
  <c r="W126" i="4"/>
  <c r="W732" i="4"/>
  <c r="W196" i="4"/>
  <c r="W188" i="4"/>
  <c r="W745" i="4"/>
  <c r="W549" i="4"/>
  <c r="W461" i="4"/>
  <c r="W445" i="4"/>
  <c r="W429" i="4"/>
  <c r="W377" i="4"/>
  <c r="W373" i="4"/>
  <c r="W309" i="4"/>
  <c r="W161" i="4"/>
  <c r="W157" i="4"/>
  <c r="W125" i="4"/>
  <c r="W109" i="4"/>
  <c r="W49" i="4"/>
  <c r="W492" i="4"/>
  <c r="W476" i="4"/>
  <c r="W408" i="4"/>
  <c r="W364" i="4"/>
  <c r="W751" i="4"/>
  <c r="W715" i="4"/>
  <c r="W663" i="4"/>
  <c r="W647" i="4"/>
  <c r="W639" i="4"/>
  <c r="W635" i="4"/>
  <c r="W631" i="4"/>
  <c r="W247" i="4"/>
  <c r="W243" i="4"/>
  <c r="W75" i="4"/>
  <c r="W59" i="4"/>
  <c r="W39" i="4"/>
  <c r="W35" i="4"/>
  <c r="W514" i="4"/>
  <c r="W154" i="4"/>
  <c r="W90" i="4"/>
  <c r="W724" i="4"/>
  <c r="W688" i="4"/>
  <c r="W380" i="4"/>
  <c r="W352" i="4"/>
  <c r="W721" i="4"/>
  <c r="W705" i="4"/>
  <c r="W601" i="4"/>
  <c r="W569" i="4"/>
  <c r="W553" i="4"/>
  <c r="W537" i="4"/>
  <c r="W493" i="4"/>
  <c r="W305" i="4"/>
  <c r="W684" i="4"/>
  <c r="W480" i="4"/>
  <c r="W424" i="4"/>
  <c r="W200" i="4"/>
  <c r="W56" i="4"/>
  <c r="W615" i="4"/>
  <c r="W575" i="4"/>
  <c r="W451" i="4"/>
  <c r="W387" i="4"/>
  <c r="W359" i="4"/>
  <c r="W283" i="4"/>
  <c r="W670" i="4"/>
  <c r="W486" i="4"/>
  <c r="W474" i="4"/>
  <c r="W386" i="4"/>
  <c r="W431" i="4"/>
  <c r="W427" i="4"/>
  <c r="W411" i="4"/>
  <c r="W343" i="4"/>
  <c r="W135" i="4"/>
  <c r="W115" i="4"/>
  <c r="W750" i="4"/>
  <c r="W738" i="4"/>
  <c r="W734" i="4"/>
  <c r="W730" i="4"/>
  <c r="W718" i="4"/>
  <c r="W702" i="4"/>
  <c r="W686" i="4"/>
  <c r="W678" i="4"/>
  <c r="W674" i="4"/>
  <c r="W662" i="4"/>
  <c r="W658" i="4"/>
  <c r="W650" i="4"/>
  <c r="W646" i="4"/>
  <c r="W630" i="4"/>
  <c r="W602" i="4"/>
  <c r="W594" i="4"/>
  <c r="W574" i="4"/>
  <c r="W570" i="4"/>
  <c r="W554" i="4"/>
  <c r="W470" i="4"/>
  <c r="W458" i="4"/>
  <c r="W442" i="4"/>
  <c r="W418" i="4"/>
  <c r="W394" i="4"/>
  <c r="W382" i="4"/>
  <c r="W354" i="4"/>
  <c r="W350" i="4"/>
  <c r="W334" i="4"/>
  <c r="W326" i="4"/>
  <c r="W318" i="4"/>
  <c r="W302" i="4"/>
  <c r="W286" i="4"/>
  <c r="W282" i="4"/>
  <c r="W270" i="4"/>
  <c r="W254" i="4"/>
  <c r="W190" i="4"/>
  <c r="W162" i="4"/>
  <c r="W58" i="4"/>
  <c r="W54" i="4"/>
  <c r="W50" i="4"/>
  <c r="W34" i="4"/>
  <c r="W604" i="4"/>
  <c r="W588" i="4"/>
  <c r="W552" i="4"/>
  <c r="W232" i="4"/>
  <c r="W120" i="4"/>
  <c r="W96" i="4"/>
  <c r="W84" i="4"/>
  <c r="W52" i="4"/>
  <c r="W733" i="4"/>
  <c r="W681" i="4"/>
  <c r="W653" i="4"/>
  <c r="W641" i="4"/>
  <c r="W473" i="4"/>
  <c r="W441" i="4"/>
  <c r="W369" i="4"/>
  <c r="W321" i="4"/>
  <c r="W317" i="4"/>
  <c r="W273" i="4"/>
  <c r="W265" i="4"/>
  <c r="W261" i="4"/>
  <c r="W257" i="4"/>
  <c r="W233" i="4"/>
  <c r="W221" i="4"/>
  <c r="W213" i="4"/>
  <c r="W209" i="4"/>
  <c r="W193" i="4"/>
  <c r="W189" i="4"/>
  <c r="W169" i="4"/>
  <c r="W65" i="4"/>
  <c r="W33" i="4"/>
  <c r="W608" i="4"/>
  <c r="W516" i="4"/>
  <c r="W504" i="4"/>
  <c r="W500" i="4"/>
  <c r="W132" i="4"/>
  <c r="W950" i="4"/>
  <c r="W860" i="4"/>
  <c r="W844" i="4"/>
  <c r="W784" i="4"/>
  <c r="W776" i="4"/>
  <c r="W1344" i="4"/>
  <c r="W1338" i="4"/>
  <c r="W1334" i="4"/>
  <c r="W1328" i="4"/>
  <c r="W1314" i="4"/>
  <c r="W1290" i="4"/>
  <c r="W1288" i="4"/>
  <c r="W1286" i="4"/>
  <c r="W1282" i="4"/>
  <c r="W1274" i="4"/>
  <c r="W1250" i="4"/>
  <c r="W1242" i="4"/>
  <c r="W1234" i="4"/>
  <c r="W1208" i="4"/>
  <c r="W1206" i="4"/>
  <c r="W1184" i="4"/>
  <c r="W1182" i="4"/>
  <c r="W1176" i="4"/>
  <c r="W1174" i="4"/>
  <c r="W1154" i="4"/>
  <c r="W1144" i="4"/>
  <c r="W1136" i="4"/>
  <c r="W1134" i="4"/>
  <c r="W1112" i="4"/>
  <c r="W1102" i="4"/>
  <c r="W1096" i="4"/>
  <c r="W1094" i="4"/>
  <c r="W1078" i="4"/>
  <c r="W1072" i="4"/>
  <c r="W1070" i="4"/>
  <c r="W1064" i="4"/>
  <c r="W1062" i="4"/>
  <c r="W1024" i="4"/>
  <c r="W976" i="4"/>
  <c r="W960" i="4"/>
  <c r="W942" i="4"/>
  <c r="W928" i="4"/>
  <c r="W926" i="4"/>
  <c r="W918" i="4"/>
  <c r="W914" i="4"/>
  <c r="W906" i="4"/>
  <c r="W898" i="4"/>
  <c r="W896" i="4"/>
  <c r="W894" i="4"/>
  <c r="W882" i="4"/>
  <c r="W874" i="4"/>
  <c r="W870" i="4"/>
  <c r="W862" i="4"/>
  <c r="W850" i="4"/>
  <c r="W834" i="4"/>
  <c r="W824" i="4"/>
  <c r="W816" i="4"/>
  <c r="W786" i="4"/>
  <c r="W774" i="4"/>
  <c r="W768" i="4"/>
  <c r="W762" i="4"/>
  <c r="W760" i="4"/>
  <c r="W758" i="4"/>
  <c r="W754" i="4"/>
  <c r="W1195" i="4"/>
  <c r="W1191" i="4"/>
  <c r="W1167" i="4"/>
  <c r="W1139" i="4"/>
  <c r="W595" i="4"/>
  <c r="W519" i="4"/>
  <c r="W467" i="4"/>
  <c r="W315" i="4"/>
  <c r="W159" i="4"/>
  <c r="W99" i="4"/>
  <c r="W498" i="4"/>
  <c r="W547" i="4"/>
  <c r="W419" i="4"/>
  <c r="W335" i="4"/>
  <c r="W279" i="4"/>
  <c r="W119" i="4"/>
  <c r="P1346" i="4"/>
  <c r="H1346" i="4"/>
  <c r="T1346" i="4"/>
  <c r="J1346" i="4"/>
  <c r="N1346" i="4"/>
  <c r="V1346" i="4"/>
  <c r="W603" i="4"/>
  <c r="W571" i="4"/>
  <c r="W567" i="4"/>
  <c r="W559" i="4"/>
  <c r="W555" i="4"/>
  <c r="W539" i="4"/>
  <c r="W527" i="4"/>
  <c r="W507" i="4"/>
  <c r="W503" i="4"/>
  <c r="W487" i="4"/>
  <c r="W475" i="4"/>
  <c r="W459" i="4"/>
  <c r="W447" i="4"/>
  <c r="W443" i="4"/>
  <c r="W423" i="4"/>
  <c r="W395" i="4"/>
  <c r="W383" i="4"/>
  <c r="W367" i="4"/>
  <c r="W351" i="4"/>
  <c r="W347" i="4"/>
  <c r="W319" i="4"/>
  <c r="W311" i="4"/>
  <c r="W303" i="4"/>
  <c r="W287" i="4"/>
  <c r="W155" i="4"/>
  <c r="W151" i="4"/>
  <c r="W147" i="4"/>
  <c r="W139" i="4"/>
  <c r="W131" i="4"/>
  <c r="W123" i="4"/>
  <c r="W111" i="4"/>
  <c r="W746" i="4"/>
  <c r="W742" i="4"/>
  <c r="W722" i="4"/>
  <c r="W710" i="4"/>
  <c r="W706" i="4"/>
  <c r="W690" i="4"/>
  <c r="W666" i="4"/>
  <c r="W654" i="4"/>
  <c r="W642" i="4"/>
  <c r="W634" i="4"/>
  <c r="W618" i="4"/>
  <c r="W566" i="4"/>
  <c r="W562" i="4"/>
  <c r="W558" i="4"/>
  <c r="W454" i="4"/>
  <c r="W446" i="4"/>
  <c r="W438" i="4"/>
  <c r="W430" i="4"/>
  <c r="W402" i="4"/>
  <c r="W398" i="4"/>
  <c r="W390" i="4"/>
  <c r="W378" i="4"/>
  <c r="W338" i="4"/>
  <c r="W314" i="4"/>
  <c r="W306" i="4"/>
  <c r="W274" i="4"/>
  <c r="W210" i="4"/>
  <c r="W202" i="4"/>
  <c r="W178" i="4"/>
  <c r="W170" i="4"/>
  <c r="W166" i="4"/>
  <c r="W150" i="4"/>
  <c r="W142" i="4"/>
  <c r="W62" i="4"/>
  <c r="W46" i="4"/>
  <c r="W716" i="4"/>
  <c r="W708" i="4"/>
  <c r="W680" i="4"/>
  <c r="W620" i="4"/>
  <c r="W612" i="4"/>
  <c r="W568" i="4"/>
  <c r="W560" i="4"/>
  <c r="W204" i="4"/>
  <c r="W68" i="4"/>
  <c r="W741" i="4"/>
  <c r="W685" i="4"/>
  <c r="W677" i="4"/>
  <c r="W649" i="4"/>
  <c r="W625" i="4"/>
  <c r="W481" i="4"/>
  <c r="W361" i="4"/>
  <c r="W349" i="4"/>
  <c r="W325" i="4"/>
  <c r="W301" i="4"/>
  <c r="W249" i="4"/>
  <c r="W245" i="4"/>
  <c r="W241" i="4"/>
  <c r="W229" i="4"/>
  <c r="W225" i="4"/>
  <c r="W217" i="4"/>
  <c r="W205" i="4"/>
  <c r="W197" i="4"/>
  <c r="W181" i="4"/>
  <c r="W165" i="4"/>
  <c r="W97" i="4"/>
  <c r="W61" i="4"/>
  <c r="W57" i="4"/>
  <c r="W616" i="4"/>
  <c r="W520" i="4"/>
  <c r="W156" i="4"/>
  <c r="W148" i="4"/>
  <c r="W116" i="4"/>
  <c r="W108" i="4"/>
  <c r="W80" i="4"/>
  <c r="W72" i="4"/>
  <c r="W1200" i="4"/>
  <c r="W1038" i="4"/>
  <c r="W1026" i="4"/>
  <c r="W1022" i="4"/>
  <c r="W1010" i="4"/>
  <c r="W958" i="4"/>
  <c r="W876" i="4"/>
  <c r="W820" i="4"/>
  <c r="W1322" i="4"/>
  <c r="W1316" i="4"/>
  <c r="W1306" i="4"/>
  <c r="W1304" i="4"/>
  <c r="W1298" i="4"/>
  <c r="W1296" i="4"/>
  <c r="W1280" i="4"/>
  <c r="W1272" i="4"/>
  <c r="W1266" i="4"/>
  <c r="W1258" i="4"/>
  <c r="W1248" i="4"/>
  <c r="W1240" i="4"/>
  <c r="W1226" i="4"/>
  <c r="W1224" i="4"/>
  <c r="W1218" i="4"/>
  <c r="W1216" i="4"/>
  <c r="W1212" i="4"/>
  <c r="W1202" i="4"/>
  <c r="W1196" i="4"/>
  <c r="W1194" i="4"/>
  <c r="W1192" i="4"/>
  <c r="W1186" i="4"/>
  <c r="W1180" i="4"/>
  <c r="W1178" i="4"/>
  <c r="W1172" i="4"/>
  <c r="W1170" i="4"/>
  <c r="W1164" i="4"/>
  <c r="W1146" i="4"/>
  <c r="W1140" i="4"/>
  <c r="W1132" i="4"/>
  <c r="W1128" i="4"/>
  <c r="W1122" i="4"/>
  <c r="W1120" i="4"/>
  <c r="W1116" i="4"/>
  <c r="W1114" i="4"/>
  <c r="W1090" i="4"/>
  <c r="W1076" i="4"/>
  <c r="W1074" i="4"/>
  <c r="W1058" i="4"/>
  <c r="W1052" i="4"/>
  <c r="W1044" i="4"/>
  <c r="W1028" i="4"/>
  <c r="W1020" i="4"/>
  <c r="W1004" i="4"/>
  <c r="W980" i="4"/>
  <c r="W964" i="4"/>
  <c r="W962" i="4"/>
  <c r="W956" i="4"/>
  <c r="W948" i="4"/>
  <c r="W946" i="4"/>
  <c r="W940" i="4"/>
  <c r="W932" i="4"/>
  <c r="W930" i="4"/>
  <c r="W912" i="4"/>
  <c r="W908" i="4"/>
  <c r="W888" i="4"/>
  <c r="W880" i="4"/>
  <c r="W868" i="4"/>
  <c r="W866" i="4"/>
  <c r="W864" i="4"/>
  <c r="W858" i="4"/>
  <c r="W856" i="4"/>
  <c r="W848" i="4"/>
  <c r="W842" i="4"/>
  <c r="W832" i="4"/>
  <c r="W826" i="4"/>
  <c r="W818" i="4"/>
  <c r="W810" i="4"/>
  <c r="W800" i="4"/>
  <c r="W792" i="4"/>
  <c r="W778" i="4"/>
  <c r="W1207" i="4"/>
  <c r="W1175" i="4"/>
  <c r="W1079" i="4"/>
  <c r="W833" i="4"/>
  <c r="L1346" i="4"/>
  <c r="R1346" i="4"/>
  <c r="F1346" i="4"/>
  <c r="W1346" i="4" s="1"/>
  <c r="W607" i="4"/>
  <c r="W591" i="4"/>
  <c r="W583" i="4"/>
  <c r="W483" i="4"/>
  <c r="W463" i="4"/>
  <c r="W403" i="4"/>
  <c r="W379" i="4"/>
  <c r="W143" i="4"/>
  <c r="W450" i="4"/>
  <c r="W426" i="4"/>
  <c r="W410" i="4"/>
  <c r="W531" i="4"/>
  <c r="W435" i="4"/>
  <c r="V1347" i="4"/>
  <c r="N1347" i="4"/>
  <c r="J1347" i="4"/>
  <c r="H1347" i="4"/>
  <c r="T1347" i="4"/>
  <c r="P1347" i="4"/>
  <c r="F1347" i="4"/>
  <c r="W1347" i="4" s="1"/>
  <c r="R1347" i="4"/>
  <c r="L1347" i="4"/>
  <c r="W599" i="4"/>
  <c r="W579" i="4"/>
  <c r="W563" i="4"/>
  <c r="W551" i="4"/>
  <c r="W543" i="4"/>
  <c r="W511" i="4"/>
  <c r="W499" i="4"/>
  <c r="W495" i="4"/>
  <c r="W491" i="4"/>
  <c r="W479" i="4"/>
  <c r="W471" i="4"/>
  <c r="W455" i="4"/>
  <c r="W439" i="4"/>
  <c r="W415" i="4"/>
  <c r="W407" i="4"/>
  <c r="W399" i="4"/>
  <c r="W391" i="4"/>
  <c r="W375" i="4"/>
  <c r="W371" i="4"/>
  <c r="W355" i="4"/>
  <c r="W339" i="4"/>
  <c r="W327" i="4"/>
  <c r="W323" i="4"/>
  <c r="W307" i="4"/>
  <c r="W299" i="4"/>
  <c r="W295" i="4"/>
  <c r="W291" i="4"/>
  <c r="W275" i="4"/>
  <c r="W263" i="4"/>
  <c r="W259" i="4"/>
  <c r="W127" i="4"/>
  <c r="W107" i="4"/>
  <c r="W103" i="4"/>
  <c r="W95" i="4"/>
  <c r="W726" i="4"/>
  <c r="W714" i="4"/>
  <c r="W694" i="4"/>
  <c r="W682" i="4"/>
  <c r="W598" i="4"/>
  <c r="W494" i="4"/>
  <c r="W482" i="4"/>
  <c r="W478" i="4"/>
  <c r="W466" i="4"/>
  <c r="W462" i="4"/>
  <c r="W434" i="4"/>
  <c r="W422" i="4"/>
  <c r="W406" i="4"/>
  <c r="W342" i="4"/>
  <c r="W330" i="4"/>
  <c r="W322" i="4"/>
  <c r="W266" i="4"/>
  <c r="W258" i="4"/>
  <c r="W246" i="4"/>
  <c r="W242" i="4"/>
  <c r="W234" i="4"/>
  <c r="W230" i="4"/>
  <c r="W226" i="4"/>
  <c r="W218" i="4"/>
  <c r="W214" i="4"/>
  <c r="W198" i="4"/>
  <c r="W174" i="4"/>
  <c r="W672" i="4"/>
  <c r="W596" i="4"/>
  <c r="W152" i="4"/>
  <c r="W136" i="4"/>
  <c r="W112" i="4"/>
  <c r="W76" i="4"/>
  <c r="W737" i="4"/>
  <c r="W729" i="4"/>
  <c r="W689" i="4"/>
  <c r="W673" i="4"/>
  <c r="W665" i="4"/>
  <c r="W661" i="4"/>
  <c r="W657" i="4"/>
  <c r="W629" i="4"/>
  <c r="W277" i="4"/>
  <c r="W237" i="4"/>
  <c r="W177" i="4"/>
  <c r="W73" i="4"/>
  <c r="W69" i="4"/>
  <c r="W37" i="4"/>
  <c r="W564" i="4"/>
  <c r="W548" i="4"/>
  <c r="W536" i="4"/>
  <c r="W528" i="4"/>
  <c r="W524" i="4"/>
  <c r="W512" i="4"/>
  <c r="W508" i="4"/>
  <c r="W100" i="4"/>
  <c r="W92" i="4"/>
  <c r="W1042" i="4"/>
  <c r="W1014" i="4"/>
  <c r="W998" i="4"/>
  <c r="W978" i="4"/>
  <c r="W1348" i="4"/>
  <c r="W1340" i="4"/>
  <c r="W1330" i="4"/>
  <c r="W1318" i="4"/>
  <c r="W1310" i="4"/>
  <c r="W1302" i="4"/>
  <c r="W1294" i="4"/>
  <c r="W1270" i="4"/>
  <c r="W1262" i="4"/>
  <c r="W1254" i="4"/>
  <c r="W1246" i="4"/>
  <c r="W1244" i="4"/>
  <c r="W1238" i="4"/>
  <c r="W1214" i="4"/>
  <c r="W1210" i="4"/>
  <c r="W1204" i="4"/>
  <c r="W1190" i="4"/>
  <c r="W1188" i="4"/>
  <c r="W1162" i="4"/>
  <c r="W1156" i="4"/>
  <c r="W1148" i="4"/>
  <c r="W1138" i="4"/>
  <c r="W1130" i="4"/>
  <c r="W1124" i="4"/>
  <c r="W1108" i="4"/>
  <c r="W1106" i="4"/>
  <c r="W1100" i="4"/>
  <c r="W1098" i="4"/>
  <c r="W1092" i="4"/>
  <c r="W1084" i="4"/>
  <c r="W1082" i="4"/>
  <c r="W1068" i="4"/>
  <c r="W1066" i="4"/>
  <c r="W1060" i="4"/>
  <c r="W1050" i="4"/>
  <c r="W1036" i="4"/>
  <c r="W1012" i="4"/>
  <c r="W996" i="4"/>
  <c r="W988" i="4"/>
  <c r="W972" i="4"/>
  <c r="W924" i="4"/>
  <c r="W916" i="4"/>
  <c r="W910" i="4"/>
  <c r="W902" i="4"/>
  <c r="W890" i="4"/>
  <c r="W884" i="4"/>
  <c r="W878" i="4"/>
  <c r="W854" i="4"/>
  <c r="W846" i="4"/>
  <c r="W838" i="4"/>
  <c r="W836" i="4"/>
  <c r="W830" i="4"/>
  <c r="W822" i="4"/>
  <c r="W814" i="4"/>
  <c r="W806" i="4"/>
  <c r="W802" i="4"/>
  <c r="W796" i="4"/>
  <c r="W794" i="4"/>
  <c r="W790" i="4"/>
  <c r="W780" i="4"/>
  <c r="W770" i="4"/>
  <c r="W1203" i="4"/>
  <c r="W1183" i="4"/>
  <c r="W1159" i="4"/>
  <c r="W1155" i="4"/>
  <c r="W1071" i="4"/>
  <c r="W1063" i="4"/>
  <c r="W1059" i="4"/>
  <c r="W1055" i="4"/>
  <c r="W1051" i="4"/>
  <c r="W951" i="4"/>
  <c r="W947" i="4"/>
  <c r="W935" i="4"/>
  <c r="W931" i="4"/>
  <c r="W587" i="4"/>
  <c r="W535" i="4"/>
  <c r="W523" i="4"/>
  <c r="W515" i="4"/>
  <c r="W638" i="4"/>
  <c r="W626" i="4"/>
  <c r="W490" i="4"/>
  <c r="W414" i="4"/>
  <c r="W374" i="4"/>
  <c r="W362" i="4"/>
  <c r="W358" i="4"/>
  <c r="W310" i="4"/>
  <c r="W298" i="4"/>
  <c r="W294" i="4"/>
  <c r="W290" i="4"/>
  <c r="W278" i="4"/>
  <c r="W262" i="4"/>
  <c r="W194" i="4"/>
  <c r="W186" i="4"/>
  <c r="W182" i="4"/>
  <c r="W110" i="4"/>
  <c r="W98" i="4"/>
  <c r="W66" i="4"/>
  <c r="W42" i="4"/>
  <c r="W38" i="4"/>
  <c r="W584" i="4"/>
  <c r="W544" i="4"/>
  <c r="W540" i="4"/>
  <c r="W220" i="4"/>
  <c r="W144" i="4"/>
  <c r="W128" i="4"/>
  <c r="W88" i="4"/>
  <c r="W693" i="4"/>
  <c r="W669" i="4"/>
  <c r="W645" i="4"/>
  <c r="W637" i="4"/>
  <c r="W633" i="4"/>
  <c r="W477" i="4"/>
  <c r="W333" i="4"/>
  <c r="W269" i="4"/>
  <c r="W201" i="4"/>
  <c r="W185" i="4"/>
  <c r="W173" i="4"/>
  <c r="W93" i="4"/>
  <c r="W89" i="4"/>
  <c r="W85" i="4"/>
  <c r="W81" i="4"/>
  <c r="W77" i="4"/>
  <c r="W41" i="4"/>
  <c r="W752" i="4"/>
  <c r="W720" i="4"/>
  <c r="W712" i="4"/>
  <c r="W676" i="4"/>
  <c r="W592" i="4"/>
  <c r="W580" i="4"/>
  <c r="W572" i="4"/>
  <c r="W532" i="4"/>
  <c r="W124" i="4"/>
  <c r="W1150" i="4"/>
  <c r="W1118" i="4"/>
  <c r="W1034" i="4"/>
  <c r="W1018" i="4"/>
  <c r="W1002" i="4"/>
  <c r="W986" i="4"/>
  <c r="W970" i="4"/>
  <c r="W1342" i="4"/>
  <c r="W1336" i="4"/>
  <c r="W1332" i="4"/>
  <c r="W1326" i="4"/>
  <c r="W1324" i="4"/>
  <c r="W1308" i="4"/>
  <c r="W1278" i="4"/>
  <c r="W1256" i="4"/>
  <c r="W1232" i="4"/>
  <c r="W1230" i="4"/>
  <c r="W1222" i="4"/>
  <c r="W1198" i="4"/>
  <c r="W1168" i="4"/>
  <c r="W1166" i="4"/>
  <c r="W1160" i="4"/>
  <c r="W1158" i="4"/>
  <c r="W1152" i="4"/>
  <c r="W1126" i="4"/>
  <c r="W1104" i="4"/>
  <c r="W1088" i="4"/>
  <c r="W1086" i="4"/>
  <c r="W1080" i="4"/>
  <c r="W1056" i="4"/>
  <c r="W1054" i="4"/>
  <c r="W1048" i="4"/>
  <c r="W1040" i="4"/>
  <c r="W1032" i="4"/>
  <c r="W1016" i="4"/>
  <c r="W1008" i="4"/>
  <c r="W1000" i="4"/>
  <c r="W992" i="4"/>
  <c r="W984" i="4"/>
  <c r="W968" i="4"/>
  <c r="W952" i="4"/>
  <c r="W944" i="4"/>
  <c r="W936" i="4"/>
  <c r="W920" i="4"/>
  <c r="W904" i="4"/>
  <c r="W900" i="4"/>
  <c r="W892" i="4"/>
  <c r="W886" i="4"/>
  <c r="W872" i="4"/>
  <c r="W852" i="4"/>
  <c r="W828" i="4"/>
  <c r="W812" i="4"/>
  <c r="W808" i="4"/>
  <c r="W804" i="4"/>
  <c r="W798" i="4"/>
  <c r="W788" i="4"/>
  <c r="W782" i="4"/>
  <c r="W766" i="4"/>
  <c r="W764" i="4"/>
  <c r="W756" i="4"/>
  <c r="W1333" i="4"/>
  <c r="W881" i="4"/>
  <c r="W837" i="4"/>
  <c r="W809" i="4"/>
  <c r="W805" i="4"/>
  <c r="S3" i="4"/>
  <c r="G1351" i="20"/>
  <c r="I3" i="4"/>
  <c r="H1351" i="20"/>
  <c r="E3" i="4"/>
  <c r="B1351" i="20"/>
  <c r="M3" i="4"/>
  <c r="F1351" i="20"/>
  <c r="E1351" i="20"/>
  <c r="G3" i="4"/>
  <c r="G1351" i="4" s="1"/>
  <c r="Q3" i="4"/>
  <c r="D1351" i="20"/>
  <c r="I1351" i="20"/>
  <c r="O3" i="4"/>
  <c r="D26" i="9" s="1"/>
  <c r="K3" i="4"/>
  <c r="C1351" i="20"/>
  <c r="U3" i="4"/>
  <c r="U1351" i="4" s="1"/>
  <c r="J1351" i="20"/>
  <c r="W11" i="4"/>
  <c r="W13" i="4"/>
  <c r="W7" i="4"/>
  <c r="W15" i="4"/>
  <c r="W10" i="4"/>
  <c r="W17" i="4"/>
  <c r="W29" i="4"/>
  <c r="W22" i="4"/>
  <c r="W20" i="4"/>
  <c r="W32" i="4"/>
  <c r="W26" i="4"/>
  <c r="D21" i="9"/>
  <c r="E13" i="9" s="1"/>
  <c r="W9" i="4"/>
  <c r="W23" i="4"/>
  <c r="W28" i="4"/>
  <c r="W4" i="4"/>
  <c r="W6" i="4"/>
  <c r="W5" i="4"/>
  <c r="W27" i="4"/>
  <c r="W8" i="4"/>
  <c r="W14" i="4"/>
  <c r="W24" i="4"/>
  <c r="W12" i="4"/>
  <c r="W31" i="4"/>
  <c r="W16" i="4"/>
  <c r="W25" i="4"/>
  <c r="W19" i="4"/>
  <c r="W30" i="4"/>
  <c r="W18" i="4"/>
  <c r="D25" i="9" l="1"/>
  <c r="D24" i="9"/>
  <c r="D27" i="9" s="1"/>
  <c r="E5" i="9" s="1"/>
  <c r="E1351" i="4"/>
  <c r="D19" i="9" l="1"/>
  <c r="Q1351" i="4"/>
  <c r="D20" i="9"/>
  <c r="E12" i="9" s="1"/>
  <c r="S1351" i="4"/>
  <c r="L3" i="17"/>
  <c r="N3" i="17" s="1"/>
  <c r="D3" i="4" s="1"/>
  <c r="E11" i="9" l="1"/>
  <c r="E14" i="9" s="1"/>
  <c r="D22" i="9"/>
  <c r="J3" i="4"/>
  <c r="D37" i="9" s="1"/>
  <c r="T3" i="4"/>
  <c r="D12" i="9" s="1"/>
  <c r="H3" i="4"/>
  <c r="D36" i="9" s="1"/>
  <c r="V3" i="4"/>
  <c r="D13" i="9" s="1"/>
  <c r="P3" i="4"/>
  <c r="N3" i="4"/>
  <c r="M3" i="17"/>
  <c r="C3" i="4" s="1"/>
  <c r="R3" i="4" l="1"/>
  <c r="D11" i="9" s="1"/>
  <c r="D14" i="9" s="1"/>
  <c r="F3" i="4"/>
  <c r="C1350" i="4"/>
  <c r="L3" i="4"/>
  <c r="D5" i="9" s="1"/>
  <c r="W3" i="4" l="1"/>
  <c r="D6" i="9"/>
  <c r="D32" i="9" l="1"/>
  <c r="E4" i="9"/>
  <c r="E6" i="9" s="1"/>
  <c r="D35" i="9"/>
  <c r="D38" i="9" s="1"/>
  <c r="D33" i="9" l="1"/>
  <c r="D41" i="9" s="1"/>
  <c r="D40" i="9"/>
  <c r="D42" i="9" l="1"/>
  <c r="D44" i="9" s="1"/>
  <c r="D46" i="9" l="1"/>
  <c r="D53" i="9"/>
  <c r="D45" i="9"/>
  <c r="D63" i="9" l="1"/>
  <c r="D55" i="9"/>
  <c r="D61" i="9"/>
  <c r="D47" i="9"/>
  <c r="D62" i="9" l="1"/>
</calcChain>
</file>

<file path=xl/sharedStrings.xml><?xml version="1.0" encoding="utf-8"?>
<sst xmlns="http://schemas.openxmlformats.org/spreadsheetml/2006/main" count="8933" uniqueCount="3601">
  <si>
    <t>Three-Year Average</t>
  </si>
  <si>
    <t>Adjustments - Provided by SWFS</t>
  </si>
  <si>
    <t xml:space="preserve">Deletions (Used) </t>
  </si>
  <si>
    <t xml:space="preserve">
EMPLOYEE NAME</t>
  </si>
  <si>
    <t>CLASS
CODE</t>
  </si>
  <si>
    <t>FY Terminated Employee Annual Leave Payment</t>
  </si>
  <si>
    <t>FY Terminated Employee Sick Leave Payment</t>
  </si>
  <si>
    <t>FY Terminated Employee Comp Leave Payment</t>
  </si>
  <si>
    <t>FY Cost of Annual Leave Used</t>
  </si>
  <si>
    <t>FY Cost of Sick Leave Used</t>
  </si>
  <si>
    <t>FY Cost of Comp Leave Used</t>
  </si>
  <si>
    <t>FY Terminated Employee Annual Leave Hours</t>
  </si>
  <si>
    <t>FY Terminated Employee Sick Leave Hours</t>
  </si>
  <si>
    <t>FY Terminated Employee Comp Leave Hours</t>
  </si>
  <si>
    <t>FY Annual Leave Hours Used</t>
  </si>
  <si>
    <t>FY Sick Leave Hours Used</t>
  </si>
  <si>
    <t>FY Comp Leave Hours Used</t>
  </si>
  <si>
    <t>FY Compensated Annual Leave Liability</t>
  </si>
  <si>
    <t>FY Compensated Sick Leave Liability</t>
  </si>
  <si>
    <t>FY Compensated Compensatory Leave Liability</t>
  </si>
  <si>
    <t>FY Total Compensated Absence Liability</t>
  </si>
  <si>
    <t>Leave Liability Totals Dollars</t>
  </si>
  <si>
    <t>Leave Liability Totals Hours</t>
  </si>
  <si>
    <t>FY Annual Leave Hours Earned</t>
  </si>
  <si>
    <t>FY Sick Leave Hours Earned</t>
  </si>
  <si>
    <t>FY Comp Leave Hours Earned</t>
  </si>
  <si>
    <t>Short-Term Leave Factor PY-1</t>
  </si>
  <si>
    <t>Short-Term Leave Factor PY-2</t>
  </si>
  <si>
    <t>Short-Term Leave Factor CY</t>
  </si>
  <si>
    <t>POSITION
NUMBER</t>
  </si>
  <si>
    <t>RETIREMENT 
CODE</t>
  </si>
  <si>
    <t>ANNUAL LEAVE HOURLY RATE OF PAY</t>
  </si>
  <si>
    <t xml:space="preserve"> SICK LEAVE HOURLY RATE OF PAY</t>
  </si>
  <si>
    <t>ANNUAL SALARY</t>
  </si>
  <si>
    <t>Active Employee List as June 30, 2020</t>
  </si>
  <si>
    <t>6/30 ENDING ANNUAL LEAVE HOURS</t>
  </si>
  <si>
    <t>6/30 ENDING SICK LEAVE HOURS</t>
  </si>
  <si>
    <t>6/30 ENDING COMP
LEAVE HOURS*</t>
  </si>
  <si>
    <t>7/1-6/30 ANNUAL LEAVE (DROP) USED</t>
  </si>
  <si>
    <t xml:space="preserve"> 7/1-6/30   SICK LEAVE USED</t>
  </si>
  <si>
    <t>7/1-6/30 COMP LEAVE USED*</t>
  </si>
  <si>
    <t>7/1-6/30 ANNUAL LEAVE EARNED</t>
  </si>
  <si>
    <t xml:space="preserve"> 7/1-6/30   SICK LEAVE EARNED</t>
  </si>
  <si>
    <t xml:space="preserve"> 7/1-6/30 COMP LEAVE EARNED*</t>
  </si>
  <si>
    <t>EARNING CODE</t>
  </si>
  <si>
    <t>Sum of HOURS (ADJ FOR QTR HOUR)</t>
  </si>
  <si>
    <t>Sum of TOTAL COST</t>
  </si>
  <si>
    <t>60-DAY OPERATING FUND BEGINNING          BALANCE</t>
  </si>
  <si>
    <t>TOTAL  COMPENSATED ABSENCES LIABILITY BEGINNING BALANCE</t>
  </si>
  <si>
    <t>LONG TERM       DEBT ACCOUNT BEGINNING BALANCE</t>
  </si>
  <si>
    <t>Compensated Absence Leave Liability (CALL)</t>
  </si>
  <si>
    <t>CALL Beginning Balance - 60-day Operating Fund</t>
  </si>
  <si>
    <t>CALL Beginning  Balance - Long-Term Debt Fund</t>
  </si>
  <si>
    <t>JRO</t>
  </si>
  <si>
    <t>6/30 ENDING   ANNUAL LEAVE LIABILITY COSTS</t>
  </si>
  <si>
    <t>6/30 ENDING SICK LEAVE LIABILITY COST</t>
  </si>
  <si>
    <t>6/30 ENDING COMP LEAVE LIABILITY</t>
  </si>
  <si>
    <t xml:space="preserve">7/1-6/30 EARNED ANNUAL LEAVE  HOURS </t>
  </si>
  <si>
    <t>EARNED ANNUAL LEAVE
COST</t>
  </si>
  <si>
    <t xml:space="preserve">7/1-6/30 USED ANNUAL LEAVE (DROP) HOURS </t>
  </si>
  <si>
    <t>USED ANNUAL (DROP)
LEAVE COST</t>
  </si>
  <si>
    <t xml:space="preserve"> 7/1-6/30 EARNED    SICK LEAVE HOURS  </t>
  </si>
  <si>
    <t>EARNED SICK LEAVE
COST</t>
  </si>
  <si>
    <t xml:space="preserve"> 7/1-6/30     USED SICK LEAVE HOURS </t>
  </si>
  <si>
    <t>USED SICK LEAVE
COST</t>
  </si>
  <si>
    <t xml:space="preserve"> 7/1-6/30 EARNED COMP LEAVE HOURS *</t>
  </si>
  <si>
    <t>EARNED COMP LEAVE
COST</t>
  </si>
  <si>
    <t>7/1-6/30 USED  COMP LEAVE HOURS *</t>
  </si>
  <si>
    <t>USED COMP LEAVE
 COST</t>
  </si>
  <si>
    <t>6/30 ENDING TOTAL LEAVE
LIABILITY</t>
  </si>
  <si>
    <t>Cost of Leave Earned 7/1-6/30</t>
  </si>
  <si>
    <t>Operating Fund portion (GR or TF)</t>
  </si>
  <si>
    <t>Long-Term Fund (GF 90)</t>
  </si>
  <si>
    <t>Total Beginning Compensated Absence Liability (sum)</t>
  </si>
  <si>
    <t>Cost of Leave Available (sum)</t>
  </si>
  <si>
    <t>FY Total Leave Deletions (sum)</t>
  </si>
  <si>
    <t>FY Total Leave Hours Used (sum)</t>
  </si>
  <si>
    <t>FY Total Leave Hours Earned (sum)</t>
  </si>
  <si>
    <t>Cumulative Leave Factors (sum)</t>
  </si>
  <si>
    <t>FY Total Compensated Absence Liability (sum)</t>
  </si>
  <si>
    <t>Long-Term Liability (line 32 less line 35)</t>
  </si>
  <si>
    <t xml:space="preserve">
Short-Term Estimated Leave Payout in the first 60 days 
(line 35 x 2/12ths)</t>
  </si>
  <si>
    <t>Remaining Short-Term Amount Due with Fiscal Year 
(line 35 less line 36)</t>
  </si>
  <si>
    <t>GF 10 or GF 20
GL 38600</t>
  </si>
  <si>
    <t>GF 90
GL 38600</t>
  </si>
  <si>
    <t>GF 90
GL 48600</t>
  </si>
  <si>
    <t>Audited Balance (line 1)</t>
  </si>
  <si>
    <t>Audited Balance (line 2)</t>
  </si>
  <si>
    <t>Additions (Earned) (line 36)</t>
  </si>
  <si>
    <t>New Balance (sum)</t>
  </si>
  <si>
    <t>New Balance (line 37 + line 38)</t>
  </si>
  <si>
    <t>Line</t>
  </si>
  <si>
    <t>Deletions (Used) (line 40)</t>
  </si>
  <si>
    <t>Additions (Earned) (line 4 less line 42)</t>
  </si>
  <si>
    <t>Three-Year Average Leave Factor (line 27 ÷ 3)</t>
  </si>
  <si>
    <t>Short-Term Compensated Absence Liability (line 33 x line 34)</t>
  </si>
  <si>
    <t>RETIREMENT CONTRIBUTION %</t>
  </si>
  <si>
    <t>FORMULAS</t>
  </si>
  <si>
    <t>PF ID</t>
  </si>
  <si>
    <t>Adj to nearest 1/4 hour</t>
  </si>
  <si>
    <t>EMP FTE</t>
  </si>
  <si>
    <t>SEQUENCE</t>
  </si>
  <si>
    <t>ADJUSTMENT</t>
  </si>
  <si>
    <t>IW DATE</t>
  </si>
  <si>
    <t>TOTAL COST</t>
  </si>
  <si>
    <t>EMPLOYER COST</t>
  </si>
  <si>
    <t>GROSS</t>
  </si>
  <si>
    <t>HOURS (ADJ FOR QTR HOUR)</t>
  </si>
  <si>
    <t>RATE</t>
  </si>
  <si>
    <t>WARRANT NUMBER</t>
  </si>
  <si>
    <t>WARRANT DATE</t>
  </si>
  <si>
    <t>FIRST NAME</t>
  </si>
  <si>
    <t>LAST NAME</t>
  </si>
  <si>
    <t>Grand Total</t>
  </si>
  <si>
    <t>Values</t>
  </si>
  <si>
    <t>ANNUAL CJIP</t>
  </si>
  <si>
    <t>ANNUAL CAD</t>
  </si>
  <si>
    <t>TOTAL ANNUAL</t>
  </si>
  <si>
    <t>By electronic submission of this from, this office attests:
1.  this information is true and correct, and  
2.  these records can be substantiated with supporting documentation maintained by the office.</t>
  </si>
  <si>
    <t>GAL</t>
  </si>
  <si>
    <t xml:space="preserve">9108 - ANNUAL LEAVE PAID                       </t>
  </si>
  <si>
    <t xml:space="preserve">9123 - SICK LEAVE PAID                         </t>
  </si>
  <si>
    <t xml:space="preserve">9161 - REG COMP IN LIEU OF OVERTIME            </t>
  </si>
  <si>
    <t xml:space="preserve">CARRIGAN              </t>
  </si>
  <si>
    <t xml:space="preserve">SARAH           </t>
  </si>
  <si>
    <t>2950131</t>
  </si>
  <si>
    <t/>
  </si>
  <si>
    <t>1</t>
  </si>
  <si>
    <t xml:space="preserve">NOURIE                </t>
  </si>
  <si>
    <t xml:space="preserve">AMY             </t>
  </si>
  <si>
    <t>2950119</t>
  </si>
  <si>
    <t xml:space="preserve">MORLEY                </t>
  </si>
  <si>
    <t xml:space="preserve">JENNIFER        </t>
  </si>
  <si>
    <t>2950133</t>
  </si>
  <si>
    <t xml:space="preserve">ALEXIS                </t>
  </si>
  <si>
    <t xml:space="preserve">JULIE           </t>
  </si>
  <si>
    <t>2950138</t>
  </si>
  <si>
    <t xml:space="preserve">GONSALVES             </t>
  </si>
  <si>
    <t xml:space="preserve">SHEILA          </t>
  </si>
  <si>
    <t>2950158</t>
  </si>
  <si>
    <t xml:space="preserve">NORRIS                </t>
  </si>
  <si>
    <t xml:space="preserve">STEPHANIE       </t>
  </si>
  <si>
    <t>2950126</t>
  </si>
  <si>
    <t xml:space="preserve">RICCI                 </t>
  </si>
  <si>
    <t xml:space="preserve">LIZA            </t>
  </si>
  <si>
    <t>2709209</t>
  </si>
  <si>
    <t>2709210</t>
  </si>
  <si>
    <t xml:space="preserve">FOSTER                </t>
  </si>
  <si>
    <t xml:space="preserve">CASEY           </t>
  </si>
  <si>
    <t>1401165</t>
  </si>
  <si>
    <t xml:space="preserve">GOTLIB                </t>
  </si>
  <si>
    <t xml:space="preserve">KENNETH         </t>
  </si>
  <si>
    <t>2709212</t>
  </si>
  <si>
    <t xml:space="preserve">WOODHEAD              </t>
  </si>
  <si>
    <t xml:space="preserve">JOHN            </t>
  </si>
  <si>
    <t>2372953</t>
  </si>
  <si>
    <t xml:space="preserve">HARRIS                </t>
  </si>
  <si>
    <t xml:space="preserve">DANIELLA        </t>
  </si>
  <si>
    <t>2950139</t>
  </si>
  <si>
    <t xml:space="preserve">MALDONADO             </t>
  </si>
  <si>
    <t xml:space="preserve">KRISTINE        </t>
  </si>
  <si>
    <t>2950166</t>
  </si>
  <si>
    <t xml:space="preserve">GALOSO                </t>
  </si>
  <si>
    <t xml:space="preserve">FRANKO          </t>
  </si>
  <si>
    <t>1991828</t>
  </si>
  <si>
    <t>2020-02-17 08:59:28.800000</t>
  </si>
  <si>
    <t xml:space="preserve">TRAMUTOLA             </t>
  </si>
  <si>
    <t xml:space="preserve">MELISSA         </t>
  </si>
  <si>
    <t>1554024</t>
  </si>
  <si>
    <t xml:space="preserve">JACKSON               </t>
  </si>
  <si>
    <t xml:space="preserve">DANICIA         </t>
  </si>
  <si>
    <t>1155730</t>
  </si>
  <si>
    <t xml:space="preserve">BANKS                 </t>
  </si>
  <si>
    <t xml:space="preserve">JUDIE           </t>
  </si>
  <si>
    <t>0562494</t>
  </si>
  <si>
    <t xml:space="preserve">ROSCIGNO              </t>
  </si>
  <si>
    <t xml:space="preserve">KAREN           </t>
  </si>
  <si>
    <t>2950144</t>
  </si>
  <si>
    <t xml:space="preserve">SCHMELZ               </t>
  </si>
  <si>
    <t xml:space="preserve">DIANE           </t>
  </si>
  <si>
    <t>0671185</t>
  </si>
  <si>
    <t>0671186</t>
  </si>
  <si>
    <t xml:space="preserve">SWARTZ                </t>
  </si>
  <si>
    <t xml:space="preserve">KELLY           </t>
  </si>
  <si>
    <t>1291416</t>
  </si>
  <si>
    <t>1291417</t>
  </si>
  <si>
    <t xml:space="preserve">SMITTLE               </t>
  </si>
  <si>
    <t xml:space="preserve">MONCE           </t>
  </si>
  <si>
    <t>2950172</t>
  </si>
  <si>
    <t xml:space="preserve">RIVERA                </t>
  </si>
  <si>
    <t>2950145</t>
  </si>
  <si>
    <t xml:space="preserve">COUNCIL               </t>
  </si>
  <si>
    <t xml:space="preserve">MELODY          </t>
  </si>
  <si>
    <t>2950120</t>
  </si>
  <si>
    <t xml:space="preserve">REYNOLDS              </t>
  </si>
  <si>
    <t xml:space="preserve">NORMA           </t>
  </si>
  <si>
    <t>0188571</t>
  </si>
  <si>
    <t xml:space="preserve">SILVAGNOLI            </t>
  </si>
  <si>
    <t xml:space="preserve">MIREYA          </t>
  </si>
  <si>
    <t>2950153</t>
  </si>
  <si>
    <t xml:space="preserve">EDSALL                </t>
  </si>
  <si>
    <t xml:space="preserve">DARLENE         </t>
  </si>
  <si>
    <t>1554021</t>
  </si>
  <si>
    <t xml:space="preserve">ALTMAN                </t>
  </si>
  <si>
    <t xml:space="preserve">CATHERINE       </t>
  </si>
  <si>
    <t>2132758</t>
  </si>
  <si>
    <t>2132759</t>
  </si>
  <si>
    <t>2148637</t>
  </si>
  <si>
    <t>2020-03-05 14:00:26.300000</t>
  </si>
  <si>
    <t xml:space="preserve">RAMESAR-SINGH         </t>
  </si>
  <si>
    <t xml:space="preserve">DOREEN          </t>
  </si>
  <si>
    <t>2950162</t>
  </si>
  <si>
    <t xml:space="preserve">JACOBI                </t>
  </si>
  <si>
    <t xml:space="preserve">BARBARA         </t>
  </si>
  <si>
    <t>2950127</t>
  </si>
  <si>
    <t xml:space="preserve">MOIST                 </t>
  </si>
  <si>
    <t xml:space="preserve">NANCY           </t>
  </si>
  <si>
    <t>1051332</t>
  </si>
  <si>
    <t xml:space="preserve">TURCO                 </t>
  </si>
  <si>
    <t xml:space="preserve">ELINOR          </t>
  </si>
  <si>
    <t>2950155</t>
  </si>
  <si>
    <t xml:space="preserve">FRANCOIS              </t>
  </si>
  <si>
    <t xml:space="preserve">MARIE           </t>
  </si>
  <si>
    <t>2950157</t>
  </si>
  <si>
    <t xml:space="preserve">LUDWIG                </t>
  </si>
  <si>
    <t xml:space="preserve">CASSANDRA       </t>
  </si>
  <si>
    <t>2950128</t>
  </si>
  <si>
    <t xml:space="preserve">ALPAUGH               </t>
  </si>
  <si>
    <t xml:space="preserve">MARY            </t>
  </si>
  <si>
    <t>0429005</t>
  </si>
  <si>
    <t xml:space="preserve">ESDELLE               </t>
  </si>
  <si>
    <t xml:space="preserve">CELENA          </t>
  </si>
  <si>
    <t>2950159</t>
  </si>
  <si>
    <t xml:space="preserve">LANDRY                </t>
  </si>
  <si>
    <t xml:space="preserve">SUSAN           </t>
  </si>
  <si>
    <t>2950121</t>
  </si>
  <si>
    <t xml:space="preserve">RUTHERFORD            </t>
  </si>
  <si>
    <t xml:space="preserve">KAITLYN         </t>
  </si>
  <si>
    <t>1291422</t>
  </si>
  <si>
    <t xml:space="preserve">BALL                  </t>
  </si>
  <si>
    <t xml:space="preserve">ANGELA          </t>
  </si>
  <si>
    <t>1291419</t>
  </si>
  <si>
    <t>2019-12-16 09:52:34.600000</t>
  </si>
  <si>
    <t xml:space="preserve">HOOTEN                </t>
  </si>
  <si>
    <t xml:space="preserve">LISA            </t>
  </si>
  <si>
    <t>2950140</t>
  </si>
  <si>
    <t xml:space="preserve">WALTON                </t>
  </si>
  <si>
    <t>0188569</t>
  </si>
  <si>
    <t>0188570</t>
  </si>
  <si>
    <t xml:space="preserve">CHAFEE                </t>
  </si>
  <si>
    <t xml:space="preserve">LYNNE           </t>
  </si>
  <si>
    <t>0083819</t>
  </si>
  <si>
    <t xml:space="preserve">ANDREWS               </t>
  </si>
  <si>
    <t xml:space="preserve">MEREDITH        </t>
  </si>
  <si>
    <t>0829588</t>
  </si>
  <si>
    <t>2019-10-01 14:08:28.800000</t>
  </si>
  <si>
    <t xml:space="preserve">CLARK                 </t>
  </si>
  <si>
    <t xml:space="preserve">ERIC            </t>
  </si>
  <si>
    <t>1155724</t>
  </si>
  <si>
    <t xml:space="preserve">HARTSOG               </t>
  </si>
  <si>
    <t xml:space="preserve">ANDREA          </t>
  </si>
  <si>
    <t>0562486</t>
  </si>
  <si>
    <t xml:space="preserve">SPAIN JR              </t>
  </si>
  <si>
    <t xml:space="preserve">SAM             </t>
  </si>
  <si>
    <t>1752132</t>
  </si>
  <si>
    <t xml:space="preserve">LOCKWOOD              </t>
  </si>
  <si>
    <t>3115322</t>
  </si>
  <si>
    <t xml:space="preserve">BRAUN                 </t>
  </si>
  <si>
    <t xml:space="preserve">DANIELLE        </t>
  </si>
  <si>
    <t>1893732</t>
  </si>
  <si>
    <t xml:space="preserve">BRYANT                </t>
  </si>
  <si>
    <t>2232038</t>
  </si>
  <si>
    <t xml:space="preserve">RAZZANO               </t>
  </si>
  <si>
    <t>0562484</t>
  </si>
  <si>
    <t>0562485</t>
  </si>
  <si>
    <t xml:space="preserve">FULCHER-FOSTER        </t>
  </si>
  <si>
    <t xml:space="preserve">NIKOLE          </t>
  </si>
  <si>
    <t>1291420</t>
  </si>
  <si>
    <t xml:space="preserve">PEACOCK               </t>
  </si>
  <si>
    <t xml:space="preserve">LINDA           </t>
  </si>
  <si>
    <t>0428997</t>
  </si>
  <si>
    <t>0428998</t>
  </si>
  <si>
    <t xml:space="preserve">CORSI-LETO            </t>
  </si>
  <si>
    <t xml:space="preserve">ALEXSANDRA      </t>
  </si>
  <si>
    <t>2471944</t>
  </si>
  <si>
    <t xml:space="preserve">MCCARTHY              </t>
  </si>
  <si>
    <t>0562495</t>
  </si>
  <si>
    <t>0562496</t>
  </si>
  <si>
    <t xml:space="preserve">MIKITTA               </t>
  </si>
  <si>
    <t xml:space="preserve">PAMELA          </t>
  </si>
  <si>
    <t>2232037</t>
  </si>
  <si>
    <t>2611977</t>
  </si>
  <si>
    <t xml:space="preserve">ADAMS                 </t>
  </si>
  <si>
    <t xml:space="preserve">KIMBERLY        </t>
  </si>
  <si>
    <t>2950132</t>
  </si>
  <si>
    <t xml:space="preserve">LAURA           </t>
  </si>
  <si>
    <t>2950173</t>
  </si>
  <si>
    <t xml:space="preserve">WHITE                 </t>
  </si>
  <si>
    <t xml:space="preserve">PAULETTE        </t>
  </si>
  <si>
    <t>2950123</t>
  </si>
  <si>
    <t xml:space="preserve">GRUBBS                </t>
  </si>
  <si>
    <t xml:space="preserve">JAIME           </t>
  </si>
  <si>
    <t>0913280</t>
  </si>
  <si>
    <t xml:space="preserve">SUAREZ                </t>
  </si>
  <si>
    <t xml:space="preserve">MARIA           </t>
  </si>
  <si>
    <t>1291421</t>
  </si>
  <si>
    <t xml:space="preserve">GARCIA                </t>
  </si>
  <si>
    <t xml:space="preserve">MARILYN         </t>
  </si>
  <si>
    <t>2232041</t>
  </si>
  <si>
    <t xml:space="preserve">MENZEL                </t>
  </si>
  <si>
    <t xml:space="preserve">MARJORIE        </t>
  </si>
  <si>
    <t>2950112</t>
  </si>
  <si>
    <t xml:space="preserve">DEDGE                 </t>
  </si>
  <si>
    <t>1752126</t>
  </si>
  <si>
    <t xml:space="preserve">BURSON-CARTWRIGH      </t>
  </si>
  <si>
    <t xml:space="preserve">ELDRA           </t>
  </si>
  <si>
    <t>2950160</t>
  </si>
  <si>
    <t xml:space="preserve">RATLIFF               </t>
  </si>
  <si>
    <t>2950115</t>
  </si>
  <si>
    <t xml:space="preserve">MARRONE               </t>
  </si>
  <si>
    <t xml:space="preserve">JANET           </t>
  </si>
  <si>
    <t>2950146</t>
  </si>
  <si>
    <t xml:space="preserve">WALKER                </t>
  </si>
  <si>
    <t xml:space="preserve">PATRICIA        </t>
  </si>
  <si>
    <t>0083712</t>
  </si>
  <si>
    <t>2019-07-08 12:52:12.800000</t>
  </si>
  <si>
    <t xml:space="preserve">PUTNOKY               </t>
  </si>
  <si>
    <t xml:space="preserve">JERRI           </t>
  </si>
  <si>
    <t>1401164</t>
  </si>
  <si>
    <t xml:space="preserve">ROSATI                </t>
  </si>
  <si>
    <t xml:space="preserve">LAURETTA        </t>
  </si>
  <si>
    <t>2950124</t>
  </si>
  <si>
    <t xml:space="preserve">MASRY                 </t>
  </si>
  <si>
    <t>1051333</t>
  </si>
  <si>
    <t>1051334</t>
  </si>
  <si>
    <t>1051335</t>
  </si>
  <si>
    <t xml:space="preserve">WOODS                 </t>
  </si>
  <si>
    <t xml:space="preserve">SANDRA          </t>
  </si>
  <si>
    <t>2950141</t>
  </si>
  <si>
    <t xml:space="preserve">FOLLICK               </t>
  </si>
  <si>
    <t>2950122</t>
  </si>
  <si>
    <t xml:space="preserve">FANNIN RODRIGUEZ      </t>
  </si>
  <si>
    <t xml:space="preserve">WENDY           </t>
  </si>
  <si>
    <t>2950167</t>
  </si>
  <si>
    <t xml:space="preserve">NEEDS                 </t>
  </si>
  <si>
    <t xml:space="preserve">LYNN            </t>
  </si>
  <si>
    <t>1155728</t>
  </si>
  <si>
    <t xml:space="preserve">BARKLEY               </t>
  </si>
  <si>
    <t>2950125</t>
  </si>
  <si>
    <t xml:space="preserve">POOLMAN               </t>
  </si>
  <si>
    <t xml:space="preserve">KRISTIN         </t>
  </si>
  <si>
    <t>0324503</t>
  </si>
  <si>
    <t xml:space="preserve">BACHMAN               </t>
  </si>
  <si>
    <t xml:space="preserve">MATTHEW         </t>
  </si>
  <si>
    <t>0806765</t>
  </si>
  <si>
    <t>2019-09-25 10:49:38.900000</t>
  </si>
  <si>
    <t>2</t>
  </si>
  <si>
    <t xml:space="preserve">MAY                   </t>
  </si>
  <si>
    <t xml:space="preserve">DEBRA           </t>
  </si>
  <si>
    <t>1752133</t>
  </si>
  <si>
    <t>1752134</t>
  </si>
  <si>
    <t xml:space="preserve">CASE                  </t>
  </si>
  <si>
    <t xml:space="preserve">GREGORY         </t>
  </si>
  <si>
    <t>2950135</t>
  </si>
  <si>
    <t xml:space="preserve">SANTA           </t>
  </si>
  <si>
    <t>1893737</t>
  </si>
  <si>
    <t xml:space="preserve">TAYLOR                </t>
  </si>
  <si>
    <t xml:space="preserve">JAY             </t>
  </si>
  <si>
    <t>2950147</t>
  </si>
  <si>
    <t xml:space="preserve">DANDURAND             </t>
  </si>
  <si>
    <t xml:space="preserve">MICHAEL         </t>
  </si>
  <si>
    <t>0671181</t>
  </si>
  <si>
    <t xml:space="preserve">ACKERSON              </t>
  </si>
  <si>
    <t xml:space="preserve">DONNA           </t>
  </si>
  <si>
    <t>2950148</t>
  </si>
  <si>
    <t xml:space="preserve">HERMAN                </t>
  </si>
  <si>
    <t xml:space="preserve">DIXIE           </t>
  </si>
  <si>
    <t>0671180</t>
  </si>
  <si>
    <t xml:space="preserve">COOPER                </t>
  </si>
  <si>
    <t xml:space="preserve">NATALIE         </t>
  </si>
  <si>
    <t>2231898</t>
  </si>
  <si>
    <t>2020-03-12 09:13:46.600000</t>
  </si>
  <si>
    <t xml:space="preserve">VANESSA         </t>
  </si>
  <si>
    <t>0188573</t>
  </si>
  <si>
    <t xml:space="preserve">KIMBREL               </t>
  </si>
  <si>
    <t xml:space="preserve">DENISE          </t>
  </si>
  <si>
    <t>0428999</t>
  </si>
  <si>
    <t>0429000</t>
  </si>
  <si>
    <t xml:space="preserve">GOHEEN                </t>
  </si>
  <si>
    <t xml:space="preserve">NICOLE          </t>
  </si>
  <si>
    <t>2993928</t>
  </si>
  <si>
    <t>2020-06-12 14:11:44.700000</t>
  </si>
  <si>
    <t xml:space="preserve">BOUCHARD              </t>
  </si>
  <si>
    <t xml:space="preserve">DAYNA           </t>
  </si>
  <si>
    <t>1291423</t>
  </si>
  <si>
    <t xml:space="preserve">CARROLL               </t>
  </si>
  <si>
    <t xml:space="preserve">TIMOTHY         </t>
  </si>
  <si>
    <t>2611981</t>
  </si>
  <si>
    <t xml:space="preserve">THORP                 </t>
  </si>
  <si>
    <t>2950142</t>
  </si>
  <si>
    <t xml:space="preserve">TANGNEY               </t>
  </si>
  <si>
    <t xml:space="preserve">JUDY            </t>
  </si>
  <si>
    <t>0562489</t>
  </si>
  <si>
    <t xml:space="preserve">KENNEDY               </t>
  </si>
  <si>
    <t xml:space="preserve">LESLEY          </t>
  </si>
  <si>
    <t>0429006</t>
  </si>
  <si>
    <t xml:space="preserve">FELDKAMP              </t>
  </si>
  <si>
    <t xml:space="preserve">DOUGLAS         </t>
  </si>
  <si>
    <t>1554022</t>
  </si>
  <si>
    <t xml:space="preserve">GEORGE-CRIMINS        </t>
  </si>
  <si>
    <t xml:space="preserve">HEIDI           </t>
  </si>
  <si>
    <t>2625322</t>
  </si>
  <si>
    <t>2020-04-30 08:50:01.300000</t>
  </si>
  <si>
    <t xml:space="preserve">YOUNG                 </t>
  </si>
  <si>
    <t xml:space="preserve">JASON           </t>
  </si>
  <si>
    <t>2372954</t>
  </si>
  <si>
    <t xml:space="preserve">SLAUGHTER II          </t>
  </si>
  <si>
    <t xml:space="preserve">STAFFORD        </t>
  </si>
  <si>
    <t>0807331</t>
  </si>
  <si>
    <t xml:space="preserve">DICKMAN               </t>
  </si>
  <si>
    <t xml:space="preserve">BELINDA         </t>
  </si>
  <si>
    <t>1752131</t>
  </si>
  <si>
    <t xml:space="preserve">FUQUA                 </t>
  </si>
  <si>
    <t>1155725</t>
  </si>
  <si>
    <t>1155726</t>
  </si>
  <si>
    <t xml:space="preserve">JACOBELLI-CUEVAS      </t>
  </si>
  <si>
    <t>2709211</t>
  </si>
  <si>
    <t xml:space="preserve">MENDENHALL            </t>
  </si>
  <si>
    <t xml:space="preserve">TIFFANY         </t>
  </si>
  <si>
    <t>0188568</t>
  </si>
  <si>
    <t xml:space="preserve">GUINN                 </t>
  </si>
  <si>
    <t xml:space="preserve">TONYA           </t>
  </si>
  <si>
    <t>2132652</t>
  </si>
  <si>
    <t>2020-02-28 14:53:28.500000</t>
  </si>
  <si>
    <t xml:space="preserve">RUNDUS                </t>
  </si>
  <si>
    <t xml:space="preserve">JENA            </t>
  </si>
  <si>
    <t>2950149</t>
  </si>
  <si>
    <t xml:space="preserve">VANHAELE              </t>
  </si>
  <si>
    <t xml:space="preserve">SARA            </t>
  </si>
  <si>
    <t>0429001</t>
  </si>
  <si>
    <t xml:space="preserve">GREEN                 </t>
  </si>
  <si>
    <t>2950150</t>
  </si>
  <si>
    <t xml:space="preserve">NIBERT                </t>
  </si>
  <si>
    <t xml:space="preserve">TAMMY           </t>
  </si>
  <si>
    <t>0671182</t>
  </si>
  <si>
    <t>0671183</t>
  </si>
  <si>
    <t xml:space="preserve">FRIEDMAN              </t>
  </si>
  <si>
    <t xml:space="preserve">RITA            </t>
  </si>
  <si>
    <t>0671187</t>
  </si>
  <si>
    <t>0671188</t>
  </si>
  <si>
    <t xml:space="preserve">ABBOTT                </t>
  </si>
  <si>
    <t xml:space="preserve">JESSICA         </t>
  </si>
  <si>
    <t>2950129</t>
  </si>
  <si>
    <t xml:space="preserve">PRESSLEY              </t>
  </si>
  <si>
    <t xml:space="preserve">TANIKA          </t>
  </si>
  <si>
    <t>0807329</t>
  </si>
  <si>
    <t xml:space="preserve">DAMUS                 </t>
  </si>
  <si>
    <t xml:space="preserve">FRANCES         </t>
  </si>
  <si>
    <t>0583489</t>
  </si>
  <si>
    <t>2019-09-05 11:34:57.000000</t>
  </si>
  <si>
    <t xml:space="preserve">BARTCZAK-CARBONE      </t>
  </si>
  <si>
    <t xml:space="preserve">EVA             </t>
  </si>
  <si>
    <t>1752129</t>
  </si>
  <si>
    <t>1752130</t>
  </si>
  <si>
    <t xml:space="preserve">TRAN                  </t>
  </si>
  <si>
    <t xml:space="preserve">QUAN            </t>
  </si>
  <si>
    <t>0671192</t>
  </si>
  <si>
    <t xml:space="preserve">FALCON                </t>
  </si>
  <si>
    <t>2950136</t>
  </si>
  <si>
    <t xml:space="preserve">CONROY                </t>
  </si>
  <si>
    <t>1752123</t>
  </si>
  <si>
    <t>1752124</t>
  </si>
  <si>
    <t xml:space="preserve">LAND-MCCORMICK        </t>
  </si>
  <si>
    <t xml:space="preserve">HAYLEE          </t>
  </si>
  <si>
    <t>2950168</t>
  </si>
  <si>
    <t xml:space="preserve">MATHIS                </t>
  </si>
  <si>
    <t xml:space="preserve">VICTORIA        </t>
  </si>
  <si>
    <t>2950130</t>
  </si>
  <si>
    <t xml:space="preserve">FRANKS-JOHNSON        </t>
  </si>
  <si>
    <t xml:space="preserve">JAMIE           </t>
  </si>
  <si>
    <t>2950169</t>
  </si>
  <si>
    <t xml:space="preserve">BARLOW                </t>
  </si>
  <si>
    <t>0428996</t>
  </si>
  <si>
    <t>0562487</t>
  </si>
  <si>
    <t xml:space="preserve">SWANN                 </t>
  </si>
  <si>
    <t xml:space="preserve">REBECCA         </t>
  </si>
  <si>
    <t>2950163</t>
  </si>
  <si>
    <t xml:space="preserve">BECK                  </t>
  </si>
  <si>
    <t xml:space="preserve">MEGAN           </t>
  </si>
  <si>
    <t>0188572</t>
  </si>
  <si>
    <t xml:space="preserve">SCOTT                 </t>
  </si>
  <si>
    <t xml:space="preserve">WILKEDRA        </t>
  </si>
  <si>
    <t>2950161</t>
  </si>
  <si>
    <t xml:space="preserve">TYLER                 </t>
  </si>
  <si>
    <t xml:space="preserve">LAUREN          </t>
  </si>
  <si>
    <t>2232039</t>
  </si>
  <si>
    <t>2232040</t>
  </si>
  <si>
    <t xml:space="preserve">ZAYAS                 </t>
  </si>
  <si>
    <t xml:space="preserve">ELIZABETH       </t>
  </si>
  <si>
    <t>1752127</t>
  </si>
  <si>
    <t xml:space="preserve">LEE                   </t>
  </si>
  <si>
    <t>1893738</t>
  </si>
  <si>
    <t xml:space="preserve">RAMOS                 </t>
  </si>
  <si>
    <t>2950164</t>
  </si>
  <si>
    <t xml:space="preserve">TORMES                </t>
  </si>
  <si>
    <t xml:space="preserve">JORGE           </t>
  </si>
  <si>
    <t>2132761</t>
  </si>
  <si>
    <t xml:space="preserve">PRADO                 </t>
  </si>
  <si>
    <t>0429007</t>
  </si>
  <si>
    <t xml:space="preserve">THOMPKINS             </t>
  </si>
  <si>
    <t xml:space="preserve">LADY HEATHER    </t>
  </si>
  <si>
    <t>0345081</t>
  </si>
  <si>
    <t>2019-08-08 09:06:48.100000</t>
  </si>
  <si>
    <t xml:space="preserve">ALICIA          </t>
  </si>
  <si>
    <t>2950165</t>
  </si>
  <si>
    <t xml:space="preserve">JOSEPH                </t>
  </si>
  <si>
    <t xml:space="preserve">NERLANDE        </t>
  </si>
  <si>
    <t>0671189</t>
  </si>
  <si>
    <t xml:space="preserve">CASIMIR               </t>
  </si>
  <si>
    <t xml:space="preserve">KASSIANA        </t>
  </si>
  <si>
    <t>1752128</t>
  </si>
  <si>
    <t xml:space="preserve">CONTESS               </t>
  </si>
  <si>
    <t>2950116</t>
  </si>
  <si>
    <t xml:space="preserve">SANCHEZ               </t>
  </si>
  <si>
    <t xml:space="preserve">NELSON          </t>
  </si>
  <si>
    <t>2950170</t>
  </si>
  <si>
    <t xml:space="preserve">WELLS                 </t>
  </si>
  <si>
    <t xml:space="preserve">BRANDY          </t>
  </si>
  <si>
    <t>0671190</t>
  </si>
  <si>
    <t xml:space="preserve">LLOPIS-MARTELL DELEO  </t>
  </si>
  <si>
    <t xml:space="preserve">NATALIA         </t>
  </si>
  <si>
    <t>2148638</t>
  </si>
  <si>
    <t>2020-03-05 09:18:35.900000</t>
  </si>
  <si>
    <t xml:space="preserve">NESBITT               </t>
  </si>
  <si>
    <t xml:space="preserve">JACKIE          </t>
  </si>
  <si>
    <t>0324505</t>
  </si>
  <si>
    <t>0345082</t>
  </si>
  <si>
    <t>2019-08-08 09:01:19.200000</t>
  </si>
  <si>
    <t xml:space="preserve">RAYMER                </t>
  </si>
  <si>
    <t>2950151</t>
  </si>
  <si>
    <t xml:space="preserve">EDWINA          </t>
  </si>
  <si>
    <t>0429003</t>
  </si>
  <si>
    <t>0429004</t>
  </si>
  <si>
    <t xml:space="preserve">MARTINEZ              </t>
  </si>
  <si>
    <t>1554023</t>
  </si>
  <si>
    <t xml:space="preserve">SMITH                 </t>
  </si>
  <si>
    <t xml:space="preserve">BRENNAN         </t>
  </si>
  <si>
    <t>3115321</t>
  </si>
  <si>
    <t xml:space="preserve">MUSE                  </t>
  </si>
  <si>
    <t>2865853</t>
  </si>
  <si>
    <t>2020-05-27 09:24:57.900000</t>
  </si>
  <si>
    <t xml:space="preserve">HALL                  </t>
  </si>
  <si>
    <t>2950171</t>
  </si>
  <si>
    <t xml:space="preserve">GORDON                </t>
  </si>
  <si>
    <t xml:space="preserve">LYDIA           </t>
  </si>
  <si>
    <t>2950113</t>
  </si>
  <si>
    <t xml:space="preserve">BATISTA               </t>
  </si>
  <si>
    <t xml:space="preserve">ANAMARY         </t>
  </si>
  <si>
    <t>1656372</t>
  </si>
  <si>
    <t xml:space="preserve">FRANCISCO       </t>
  </si>
  <si>
    <t>1431589</t>
  </si>
  <si>
    <t>2019-12-12 09:28:42.300000</t>
  </si>
  <si>
    <t xml:space="preserve">GONZALEZ              </t>
  </si>
  <si>
    <t xml:space="preserve">LILIAN          </t>
  </si>
  <si>
    <t>2148639</t>
  </si>
  <si>
    <t>2020-03-05 09:22:34.500000</t>
  </si>
  <si>
    <t xml:space="preserve">DORRIS                </t>
  </si>
  <si>
    <t>0083820</t>
  </si>
  <si>
    <t xml:space="preserve">DAVIS                 </t>
  </si>
  <si>
    <t>2950156</t>
  </si>
  <si>
    <t xml:space="preserve">SIMMONS               </t>
  </si>
  <si>
    <t>2950143</t>
  </si>
  <si>
    <t xml:space="preserve">DUNFORD               </t>
  </si>
  <si>
    <t xml:space="preserve">SHERRY          </t>
  </si>
  <si>
    <t>2372951</t>
  </si>
  <si>
    <t xml:space="preserve">MEACHAM               </t>
  </si>
  <si>
    <t>2950137</t>
  </si>
  <si>
    <t xml:space="preserve">STONE                 </t>
  </si>
  <si>
    <t xml:space="preserve">ALISON          </t>
  </si>
  <si>
    <t>0671184</t>
  </si>
  <si>
    <t xml:space="preserve">COBIAN ORONOZ         </t>
  </si>
  <si>
    <t xml:space="preserve">DORIS           </t>
  </si>
  <si>
    <t>2950134</t>
  </si>
  <si>
    <t xml:space="preserve">FRANCO                </t>
  </si>
  <si>
    <t xml:space="preserve">SAMARI          </t>
  </si>
  <si>
    <t>2950118</t>
  </si>
  <si>
    <t xml:space="preserve">CARLON                </t>
  </si>
  <si>
    <t xml:space="preserve">GLADIMAR        </t>
  </si>
  <si>
    <t>2950117</t>
  </si>
  <si>
    <t>2950152</t>
  </si>
  <si>
    <t xml:space="preserve">MARUT                 </t>
  </si>
  <si>
    <t xml:space="preserve">AVALON          </t>
  </si>
  <si>
    <t>2132760</t>
  </si>
  <si>
    <t xml:space="preserve">MEYER                 </t>
  </si>
  <si>
    <t>1051331</t>
  </si>
  <si>
    <t xml:space="preserve">ALISHA          </t>
  </si>
  <si>
    <t>2950114</t>
  </si>
  <si>
    <t xml:space="preserve">MORRISON              </t>
  </si>
  <si>
    <t xml:space="preserve">ROSHANE         </t>
  </si>
  <si>
    <t>2372955</t>
  </si>
  <si>
    <t>FY</t>
  </si>
  <si>
    <t xml:space="preserve">
SHORT-TERM FACTOR</t>
  </si>
  <si>
    <t>ABRAMOWITZ, ALAN</t>
  </si>
  <si>
    <t>012651</t>
  </si>
  <si>
    <t>8819</t>
  </si>
  <si>
    <t>HM</t>
  </si>
  <si>
    <t>.2541</t>
  </si>
  <si>
    <t>UA</t>
  </si>
  <si>
    <t>.0522</t>
  </si>
  <si>
    <t>ANUSZEWSKI, JUSTINA</t>
  </si>
  <si>
    <t>8404</t>
  </si>
  <si>
    <t>015523</t>
  </si>
  <si>
    <t>HA</t>
  </si>
  <si>
    <t>.0847</t>
  </si>
  <si>
    <t>APOSTOLOPOULOS, BRIANNA</t>
  </si>
  <si>
    <t>8505</t>
  </si>
  <si>
    <t>016058</t>
  </si>
  <si>
    <t>ASHCRAFT, TERESA</t>
  </si>
  <si>
    <t>8502</t>
  </si>
  <si>
    <t>013598</t>
  </si>
  <si>
    <t>ASKEW, KEVIN</t>
  </si>
  <si>
    <t>8336</t>
  </si>
  <si>
    <t>012933</t>
  </si>
  <si>
    <t>DP</t>
  </si>
  <si>
    <t>.1460</t>
  </si>
  <si>
    <t>BLADES, LAURIE</t>
  </si>
  <si>
    <t>8381</t>
  </si>
  <si>
    <t>014021</t>
  </si>
  <si>
    <t>BOBBITT, BRADFORD</t>
  </si>
  <si>
    <t>8704</t>
  </si>
  <si>
    <t>015636</t>
  </si>
  <si>
    <t>BUTLER, BRIAN</t>
  </si>
  <si>
    <t>8413</t>
  </si>
  <si>
    <t>015760</t>
  </si>
  <si>
    <t>BUTLER, MALIK</t>
  </si>
  <si>
    <t>8334</t>
  </si>
  <si>
    <t>015405</t>
  </si>
  <si>
    <t>CRAWFORD, PAUL</t>
  </si>
  <si>
    <t>012790</t>
  </si>
  <si>
    <t>RA</t>
  </si>
  <si>
    <t>DELCASTILLO, SHEILA</t>
  </si>
  <si>
    <t>016057</t>
  </si>
  <si>
    <t>DELGAUDIO, KIMBERLY</t>
  </si>
  <si>
    <t>014581</t>
  </si>
  <si>
    <t>ERVEN, AMY</t>
  </si>
  <si>
    <t>013081</t>
  </si>
  <si>
    <t>ERVIN, DEBRA</t>
  </si>
  <si>
    <t>8360</t>
  </si>
  <si>
    <t>013018</t>
  </si>
  <si>
    <t>FRAZER, CAMILLE</t>
  </si>
  <si>
    <t>015524</t>
  </si>
  <si>
    <t>PA</t>
  </si>
  <si>
    <t>FRENETTE, DONALD</t>
  </si>
  <si>
    <t>015635</t>
  </si>
  <si>
    <t>GOLDFARB, SARA</t>
  </si>
  <si>
    <t>8701</t>
  </si>
  <si>
    <t>014039</t>
  </si>
  <si>
    <t>HUBBARD, ALEXANDRA</t>
  </si>
  <si>
    <t>8332</t>
  </si>
  <si>
    <t>015638</t>
  </si>
  <si>
    <t>LEE, ADRIENNE</t>
  </si>
  <si>
    <t>012691</t>
  </si>
  <si>
    <t>LEE, LAURA</t>
  </si>
  <si>
    <t>015566</t>
  </si>
  <si>
    <t>MARTIN, CALVIN</t>
  </si>
  <si>
    <t>012784</t>
  </si>
  <si>
    <t>MCANALLY, MARY</t>
  </si>
  <si>
    <t>015439</t>
  </si>
  <si>
    <t>MENZEL, MARJORIE</t>
  </si>
  <si>
    <t>8403</t>
  </si>
  <si>
    <t>014646</t>
  </si>
  <si>
    <t>MOORE, DENNIS</t>
  </si>
  <si>
    <t>8707</t>
  </si>
  <si>
    <t>013595</t>
  </si>
  <si>
    <t>MOORE, THOMASINA</t>
  </si>
  <si>
    <t>015419</t>
  </si>
  <si>
    <t>MUREN, LINDSAY</t>
  </si>
  <si>
    <t>016056</t>
  </si>
  <si>
    <t>NIGRO, PAUL</t>
  </si>
  <si>
    <t>015723</t>
  </si>
  <si>
    <t>ORCHOWSKI, KAREN</t>
  </si>
  <si>
    <t>015413</t>
  </si>
  <si>
    <t>PARKER, SUZANNE</t>
  </si>
  <si>
    <t>013436</t>
  </si>
  <si>
    <t>PRINCE, HALLIE</t>
  </si>
  <si>
    <t>014083</t>
  </si>
  <si>
    <t>PROPHETER, PATRICIA</t>
  </si>
  <si>
    <t>015759</t>
  </si>
  <si>
    <t>RAMSEY, GREGORY</t>
  </si>
  <si>
    <t>8370</t>
  </si>
  <si>
    <t>013019</t>
  </si>
  <si>
    <t>SOLOMON, KRISTEN</t>
  </si>
  <si>
    <t>8340</t>
  </si>
  <si>
    <t>013008</t>
  </si>
  <si>
    <t>SUMMERS, JOANNA</t>
  </si>
  <si>
    <t>014012</t>
  </si>
  <si>
    <t>THOMAS, CELIA</t>
  </si>
  <si>
    <t>8338</t>
  </si>
  <si>
    <t>013126</t>
  </si>
  <si>
    <t>THREATTS, FELICIA</t>
  </si>
  <si>
    <t>013907</t>
  </si>
  <si>
    <t>VALLADARES, SONIA</t>
  </si>
  <si>
    <t>013157</t>
  </si>
  <si>
    <t>VALLEY, SAMANTHA</t>
  </si>
  <si>
    <t>012816</t>
  </si>
  <si>
    <t>WIMSETT, MARY</t>
  </si>
  <si>
    <t>015229</t>
  </si>
  <si>
    <t>WINDLE, DAVID</t>
  </si>
  <si>
    <t>8350</t>
  </si>
  <si>
    <t>014014</t>
  </si>
  <si>
    <t>BAREFIELD, DANA</t>
  </si>
  <si>
    <t>014009</t>
  </si>
  <si>
    <t>BARTLESON, CONSTANCE</t>
  </si>
  <si>
    <t>8401</t>
  </si>
  <si>
    <t>015722</t>
  </si>
  <si>
    <t>BEASLEY, TIMOTHY</t>
  </si>
  <si>
    <t>8700</t>
  </si>
  <si>
    <t>015410</t>
  </si>
  <si>
    <t>BRANDON, JENNIFER</t>
  </si>
  <si>
    <t>013917</t>
  </si>
  <si>
    <t>BROWN, JULIE</t>
  </si>
  <si>
    <t>8004</t>
  </si>
  <si>
    <t>012661</t>
  </si>
  <si>
    <t>CARDEN, ANGELA</t>
  </si>
  <si>
    <t>013141</t>
  </si>
  <si>
    <t>CARROLL, SANDRA</t>
  </si>
  <si>
    <t>012665</t>
  </si>
  <si>
    <t>CARTER, BRYAN</t>
  </si>
  <si>
    <t>8503</t>
  </si>
  <si>
    <t>012669</t>
  </si>
  <si>
    <t>DUBREUIL, LINDSEY</t>
  </si>
  <si>
    <t>012670</t>
  </si>
  <si>
    <t>DURHAM, SUZANNE</t>
  </si>
  <si>
    <t>013920</t>
  </si>
  <si>
    <t>EADENS, HANNAH</t>
  </si>
  <si>
    <t>013912</t>
  </si>
  <si>
    <t>ERRINGTON, KATHRYN</t>
  </si>
  <si>
    <t>8702</t>
  </si>
  <si>
    <t>013149</t>
  </si>
  <si>
    <t>GARCIA, ALISHA</t>
  </si>
  <si>
    <t>015764</t>
  </si>
  <si>
    <t>GARZA, RICARDO</t>
  </si>
  <si>
    <t>8402</t>
  </si>
  <si>
    <t>013142</t>
  </si>
  <si>
    <t>GORDON, LYDIA</t>
  </si>
  <si>
    <t>012678</t>
  </si>
  <si>
    <t>HAMMONS, JOSEPH</t>
  </si>
  <si>
    <t>015509</t>
  </si>
  <si>
    <t>HARRIS, CECILIA</t>
  </si>
  <si>
    <t>012673</t>
  </si>
  <si>
    <t>HENDERSON, STACY</t>
  </si>
  <si>
    <t>013927</t>
  </si>
  <si>
    <t>HOBBS, MICHAEL</t>
  </si>
  <si>
    <t>012679</t>
  </si>
  <si>
    <t>IRBY, JOAN</t>
  </si>
  <si>
    <t>015416</t>
  </si>
  <si>
    <t>KISS, LYTHA</t>
  </si>
  <si>
    <t>015465</t>
  </si>
  <si>
    <t>MCKENNA, KEELEY</t>
  </si>
  <si>
    <t>013919</t>
  </si>
  <si>
    <t>MOULTON, MICHELLE</t>
  </si>
  <si>
    <t>013916</t>
  </si>
  <si>
    <t>NELSON, JEREMY</t>
  </si>
  <si>
    <t>012689</t>
  </si>
  <si>
    <t>NICHALSON, CARLA</t>
  </si>
  <si>
    <t>015594</t>
  </si>
  <si>
    <t>OHMIT, LINNIE</t>
  </si>
  <si>
    <t>012671</t>
  </si>
  <si>
    <t>PARRISH, SHAYNA</t>
  </si>
  <si>
    <t>012699</t>
  </si>
  <si>
    <t>REUTER, ERIC</t>
  </si>
  <si>
    <t>014005</t>
  </si>
  <si>
    <t>RODRIGUES, MELANIE</t>
  </si>
  <si>
    <t>012666</t>
  </si>
  <si>
    <t>RUTTER, DAISY</t>
  </si>
  <si>
    <t>012674</t>
  </si>
  <si>
    <t>SCHRANK, MARYBETH</t>
  </si>
  <si>
    <t>015415</t>
  </si>
  <si>
    <t>SHAFER, ELLEN</t>
  </si>
  <si>
    <t>013913</t>
  </si>
  <si>
    <t>SMITH, CARITA</t>
  </si>
  <si>
    <t>013911</t>
  </si>
  <si>
    <t>SMITH, LINDA</t>
  </si>
  <si>
    <t>012677</t>
  </si>
  <si>
    <t>STUART, MABEL</t>
  </si>
  <si>
    <t>015634</t>
  </si>
  <si>
    <t>TARTARILLA, SABRINA</t>
  </si>
  <si>
    <t>012675</t>
  </si>
  <si>
    <t>THOMAS, CAROL</t>
  </si>
  <si>
    <t>015580</t>
  </si>
  <si>
    <t>THORNTON, LINDA</t>
  </si>
  <si>
    <t>015579</t>
  </si>
  <si>
    <t>TORRANCE, BRITTNEY</t>
  </si>
  <si>
    <t>013909</t>
  </si>
  <si>
    <t>TRIPP, DEBRA</t>
  </si>
  <si>
    <t>8331</t>
  </si>
  <si>
    <t>012668</t>
  </si>
  <si>
    <t>TROJCA, TIFFANY</t>
  </si>
  <si>
    <t>016030</t>
  </si>
  <si>
    <t>VINSON, DEBRA</t>
  </si>
  <si>
    <t>015581</t>
  </si>
  <si>
    <t>VOCELLE, CHARLES</t>
  </si>
  <si>
    <t>012664</t>
  </si>
  <si>
    <t>WEAVER, KASEY</t>
  </si>
  <si>
    <t>015604</t>
  </si>
  <si>
    <t>WHILDEN, KATIE</t>
  </si>
  <si>
    <t>013140</t>
  </si>
  <si>
    <t>WILSON, PAIGE</t>
  </si>
  <si>
    <t>012660</t>
  </si>
  <si>
    <t>ADELSTEIN, MARK</t>
  </si>
  <si>
    <t>012683</t>
  </si>
  <si>
    <t>BROWN, SHUNEKI</t>
  </si>
  <si>
    <t>015436</t>
  </si>
  <si>
    <t>BRUMM, SCHYLER</t>
  </si>
  <si>
    <t>015765</t>
  </si>
  <si>
    <t>CABLE-NIRENBERG, PAIGE</t>
  </si>
  <si>
    <t>012752</t>
  </si>
  <si>
    <t>ECHEVERRIA, DANIELA</t>
  </si>
  <si>
    <t>014045</t>
  </si>
  <si>
    <t>EDGE, CARMEN</t>
  </si>
  <si>
    <t>015519</t>
  </si>
  <si>
    <t>EMERY, ERIC</t>
  </si>
  <si>
    <t>013581</t>
  </si>
  <si>
    <t>GILLIS, RICHARD</t>
  </si>
  <si>
    <t>012682</t>
  </si>
  <si>
    <t>LOFTIN, TASHA</t>
  </si>
  <si>
    <t>012749</t>
  </si>
  <si>
    <t>MEOLA, LISA</t>
  </si>
  <si>
    <t>012694</t>
  </si>
  <si>
    <t>MOORE, DEBORAH</t>
  </si>
  <si>
    <t>012686</t>
  </si>
  <si>
    <t>POSEY, KERRI</t>
  </si>
  <si>
    <t>012688</t>
  </si>
  <si>
    <t>REGAN, KRISTIE</t>
  </si>
  <si>
    <t>012684</t>
  </si>
  <si>
    <t>WADDLE, MARITZA</t>
  </si>
  <si>
    <t>015603</t>
  </si>
  <si>
    <t>WILKES, SAFFA</t>
  </si>
  <si>
    <t>015645</t>
  </si>
  <si>
    <t>WILLIAMS, LAURIE</t>
  </si>
  <si>
    <t>012685</t>
  </si>
  <si>
    <t>ZAMARRON, ERICA</t>
  </si>
  <si>
    <t>015602</t>
  </si>
  <si>
    <t>ADAMS, WANDA</t>
  </si>
  <si>
    <t>012703</t>
  </si>
  <si>
    <t>BALL, ANGELA</t>
  </si>
  <si>
    <t>012700</t>
  </si>
  <si>
    <t>BOWDRY, CHARLEN</t>
  </si>
  <si>
    <t>015620</t>
  </si>
  <si>
    <t>BUDWICK, JUSTIN</t>
  </si>
  <si>
    <t>013563</t>
  </si>
  <si>
    <t>CROFT, VIRGINIA</t>
  </si>
  <si>
    <t>012696</t>
  </si>
  <si>
    <t>FREEMAN, VALLERIE</t>
  </si>
  <si>
    <t>012702</t>
  </si>
  <si>
    <t>GREENWAY, HARRY</t>
  </si>
  <si>
    <t>013123</t>
  </si>
  <si>
    <t>KEEN, ELIZABETH</t>
  </si>
  <si>
    <t>012869</t>
  </si>
  <si>
    <t>LENT, KIMBERLY</t>
  </si>
  <si>
    <t>012991</t>
  </si>
  <si>
    <t>MCLEOD, MELANIE</t>
  </si>
  <si>
    <t>015724</t>
  </si>
  <si>
    <t>PRICE, KATHY</t>
  </si>
  <si>
    <t>015766</t>
  </si>
  <si>
    <t>RATLIFF, ANGELA</t>
  </si>
  <si>
    <t>012729</t>
  </si>
  <si>
    <t>CA</t>
  </si>
  <si>
    <t>SPRADLEY, STEPHEN</t>
  </si>
  <si>
    <t>015595</t>
  </si>
  <si>
    <t>TAIBL, MONICA</t>
  </si>
  <si>
    <t>013150</t>
  </si>
  <si>
    <t>THOMAS, PATRICIA</t>
  </si>
  <si>
    <t>012701</t>
  </si>
  <si>
    <t>BARRETT, AMY</t>
  </si>
  <si>
    <t>016014</t>
  </si>
  <si>
    <t>BEASLEY, DENISE</t>
  </si>
  <si>
    <t>012718</t>
  </si>
  <si>
    <t>BENTON, MICHELLE</t>
  </si>
  <si>
    <t>015438</t>
  </si>
  <si>
    <t>BERLIN, KELLY</t>
  </si>
  <si>
    <t>015453</t>
  </si>
  <si>
    <t>BLAZEK, CHRISTOPHER</t>
  </si>
  <si>
    <t>012708</t>
  </si>
  <si>
    <t>CANTRELL STAGNER, EMILY</t>
  </si>
  <si>
    <t>015546</t>
  </si>
  <si>
    <t>CARLON, GLADIMAR</t>
  </si>
  <si>
    <t>015619</t>
  </si>
  <si>
    <t>CONTESS, LAURA</t>
  </si>
  <si>
    <t>012726</t>
  </si>
  <si>
    <t>DANIELS, ELEAH</t>
  </si>
  <si>
    <t>013124</t>
  </si>
  <si>
    <t>DEDRICK, ANDREW</t>
  </si>
  <si>
    <t>013145</t>
  </si>
  <si>
    <t>DIXON, JASMINE</t>
  </si>
  <si>
    <t>015598</t>
  </si>
  <si>
    <t>DURHAM, ESHAUNA</t>
  </si>
  <si>
    <t>013148</t>
  </si>
  <si>
    <t>ELKINS, OLIVIA</t>
  </si>
  <si>
    <t>012973</t>
  </si>
  <si>
    <t>FLINT, DARUNDA</t>
  </si>
  <si>
    <t>012723</t>
  </si>
  <si>
    <t>FRANCO, SAMARI</t>
  </si>
  <si>
    <t>013926</t>
  </si>
  <si>
    <t>GANGAN EVERY, NIDHI</t>
  </si>
  <si>
    <t>012721</t>
  </si>
  <si>
    <t>GOODMAN, JENNIFER</t>
  </si>
  <si>
    <t>013925</t>
  </si>
  <si>
    <t>GREGORS, DAVID</t>
  </si>
  <si>
    <t>013935</t>
  </si>
  <si>
    <t>GRIFFITH, JESSICA</t>
  </si>
  <si>
    <t>015725</t>
  </si>
  <si>
    <t>GUARINO, CHRISTOPHER</t>
  </si>
  <si>
    <t>015844</t>
  </si>
  <si>
    <t>HUDSON, ARIELLE</t>
  </si>
  <si>
    <t>012727</t>
  </si>
  <si>
    <t>HUNTER, BRITTANY</t>
  </si>
  <si>
    <t>015521</t>
  </si>
  <si>
    <t>HUNTER, JADE</t>
  </si>
  <si>
    <t>015618</t>
  </si>
  <si>
    <t>JOHNSON, MICHAEL</t>
  </si>
  <si>
    <t>012690</t>
  </si>
  <si>
    <t>JOINER, SONIA</t>
  </si>
  <si>
    <t>012716</t>
  </si>
  <si>
    <t>JONES, GRANT</t>
  </si>
  <si>
    <t>015547</t>
  </si>
  <si>
    <t>LIVINGSTON, DANIELLE</t>
  </si>
  <si>
    <t>013929</t>
  </si>
  <si>
    <t>MEADOWS, JENNA</t>
  </si>
  <si>
    <t>012715</t>
  </si>
  <si>
    <t>MEYER, CHRISTINE</t>
  </si>
  <si>
    <t>014559</t>
  </si>
  <si>
    <t>NAVARRA, SAREA-JO</t>
  </si>
  <si>
    <t>015623</t>
  </si>
  <si>
    <t>NEGAARD, CATHERINE</t>
  </si>
  <si>
    <t>012815</t>
  </si>
  <si>
    <t>NORCIA, WENDY</t>
  </si>
  <si>
    <t>012711</t>
  </si>
  <si>
    <t>ROBERTS, BRIGITTE</t>
  </si>
  <si>
    <t>015449</t>
  </si>
  <si>
    <t>SHAW, SHANNON</t>
  </si>
  <si>
    <t>012713</t>
  </si>
  <si>
    <t>SPEERS, AMBER</t>
  </si>
  <si>
    <t>012714</t>
  </si>
  <si>
    <t>SPEERS, ASHLEY</t>
  </si>
  <si>
    <t>014558</t>
  </si>
  <si>
    <t>STIRKS, STEPHEN</t>
  </si>
  <si>
    <t>012725</t>
  </si>
  <si>
    <t>SUTTER, SONYA</t>
  </si>
  <si>
    <t>014577</t>
  </si>
  <si>
    <t>THOMPSON, TURA</t>
  </si>
  <si>
    <t>012773</t>
  </si>
  <si>
    <t>TRIVENTO, VANESSA</t>
  </si>
  <si>
    <t>012717</t>
  </si>
  <si>
    <t>WILLIAMS, INDIA</t>
  </si>
  <si>
    <t>012858</t>
  </si>
  <si>
    <t>WOODS, MADELYN</t>
  </si>
  <si>
    <t>015545</t>
  </si>
  <si>
    <t>WRIGHT, BRIANCA</t>
  </si>
  <si>
    <t>013129</t>
  </si>
  <si>
    <t>ACOSTA, DANIELLE</t>
  </si>
  <si>
    <t>013133</t>
  </si>
  <si>
    <t>ATCHINSON, DENYSE</t>
  </si>
  <si>
    <t>014020</t>
  </si>
  <si>
    <t>BENTON, LINN</t>
  </si>
  <si>
    <t>012952</t>
  </si>
  <si>
    <t>CARDONA, VERNA</t>
  </si>
  <si>
    <t>012734</t>
  </si>
  <si>
    <t>COLE, NICOLE</t>
  </si>
  <si>
    <t>013121</t>
  </si>
  <si>
    <t>CONCEPCION LOPEZ, MELODY</t>
  </si>
  <si>
    <t>013152</t>
  </si>
  <si>
    <t>COUNCIL, MELODY</t>
  </si>
  <si>
    <t>012742</t>
  </si>
  <si>
    <t>CROUCH, TERI</t>
  </si>
  <si>
    <t>012942</t>
  </si>
  <si>
    <t>DUPES, IESHIA</t>
  </si>
  <si>
    <t>014030</t>
  </si>
  <si>
    <t>EGAN, MELISSA</t>
  </si>
  <si>
    <t>014032</t>
  </si>
  <si>
    <t>ELLERBEE, CINDY</t>
  </si>
  <si>
    <t>013151</t>
  </si>
  <si>
    <t>FELTON, BETTY</t>
  </si>
  <si>
    <t>012753</t>
  </si>
  <si>
    <t>FOLLICK, SUSAN</t>
  </si>
  <si>
    <t>014003</t>
  </si>
  <si>
    <t>GERMER, BRANDY</t>
  </si>
  <si>
    <t>012744</t>
  </si>
  <si>
    <t>GISONNI, DIANA</t>
  </si>
  <si>
    <t>012745</t>
  </si>
  <si>
    <t>GRANT, JAMES</t>
  </si>
  <si>
    <t>015726</t>
  </si>
  <si>
    <t>HILL, JONEALLE</t>
  </si>
  <si>
    <t>015565</t>
  </si>
  <si>
    <t>HILTY, MARCIA</t>
  </si>
  <si>
    <t>012739</t>
  </si>
  <si>
    <t>JANES, LISA</t>
  </si>
  <si>
    <t>015544</t>
  </si>
  <si>
    <t>JOHNSON, RASHEL</t>
  </si>
  <si>
    <t>012735</t>
  </si>
  <si>
    <t>JOHNSON, RYAN</t>
  </si>
  <si>
    <t>013932</t>
  </si>
  <si>
    <t>KING, SUSAN</t>
  </si>
  <si>
    <t>012737</t>
  </si>
  <si>
    <t>KOESEL, KERI</t>
  </si>
  <si>
    <t>014025</t>
  </si>
  <si>
    <t>LANDRY, SUSAN</t>
  </si>
  <si>
    <t>012722</t>
  </si>
  <si>
    <t>MAGLIONE, ROSEANN</t>
  </si>
  <si>
    <t>012747</t>
  </si>
  <si>
    <t>MATHEWS-MCMASTER, CONSTANCE</t>
  </si>
  <si>
    <t>012692</t>
  </si>
  <si>
    <t>MEINGASNER, RYAN</t>
  </si>
  <si>
    <t>015417</t>
  </si>
  <si>
    <t>MORING, ELIZABETH</t>
  </si>
  <si>
    <t>012743</t>
  </si>
  <si>
    <t>NARDINI, SABRINA</t>
  </si>
  <si>
    <t>015542</t>
  </si>
  <si>
    <t>NOURIE, AMY</t>
  </si>
  <si>
    <t>012751</t>
  </si>
  <si>
    <t>ORTEGA CLAUDIO, AMARILYS</t>
  </si>
  <si>
    <t>015600</t>
  </si>
  <si>
    <t>PACELEY, REBECCA</t>
  </si>
  <si>
    <t>014048</t>
  </si>
  <si>
    <t>PAPAJIK, JOHN</t>
  </si>
  <si>
    <t>014029</t>
  </si>
  <si>
    <t>PAPAJIK, KIRSTEN</t>
  </si>
  <si>
    <t>012750</t>
  </si>
  <si>
    <t>PENNINGTON, TRELANY</t>
  </si>
  <si>
    <t>014024</t>
  </si>
  <si>
    <t>ROBERTSON, AMY</t>
  </si>
  <si>
    <t>012746</t>
  </si>
  <si>
    <t>RYF, GAYE</t>
  </si>
  <si>
    <t>012732</t>
  </si>
  <si>
    <t>SIMMONS, SYLVIA</t>
  </si>
  <si>
    <t>012736</t>
  </si>
  <si>
    <t>SINGH, NATALIA</t>
  </si>
  <si>
    <t>016015</t>
  </si>
  <si>
    <t>SMITH, DENISE</t>
  </si>
  <si>
    <t>012824</t>
  </si>
  <si>
    <t>TRUMP, SUSAN</t>
  </si>
  <si>
    <t>014022</t>
  </si>
  <si>
    <t>TUGGERSON, JENNIFER</t>
  </si>
  <si>
    <t>015845</t>
  </si>
  <si>
    <t>VISNAW, DIANE</t>
  </si>
  <si>
    <t>012754</t>
  </si>
  <si>
    <t>WATERS JACOBS, LAVETTA</t>
  </si>
  <si>
    <t>014027</t>
  </si>
  <si>
    <t>WELCH, ANNE</t>
  </si>
  <si>
    <t>013125</t>
  </si>
  <si>
    <t>WILSON, KAREN</t>
  </si>
  <si>
    <t>012740</t>
  </si>
  <si>
    <t>ABELA, JANE</t>
  </si>
  <si>
    <t>012756</t>
  </si>
  <si>
    <t>ANSON, KRISTI</t>
  </si>
  <si>
    <t>013944</t>
  </si>
  <si>
    <t>AUITO, KIMBERLY</t>
  </si>
  <si>
    <t>015451</t>
  </si>
  <si>
    <t>AVILA, XOCHITL</t>
  </si>
  <si>
    <t>012757</t>
  </si>
  <si>
    <t>BAMBARD, ALYSSA</t>
  </si>
  <si>
    <t>012767</t>
  </si>
  <si>
    <t>BERNARD, DIANNE</t>
  </si>
  <si>
    <t>013154</t>
  </si>
  <si>
    <t>BROWN, KAYLA</t>
  </si>
  <si>
    <t>013948</t>
  </si>
  <si>
    <t>CARPENTER, GARY</t>
  </si>
  <si>
    <t>015535</t>
  </si>
  <si>
    <t>CLEMENSON, CHRISTINA</t>
  </si>
  <si>
    <t>012761</t>
  </si>
  <si>
    <t>CONDON, COURTNEY</t>
  </si>
  <si>
    <t>015729</t>
  </si>
  <si>
    <t>COPELAND, MELIDA</t>
  </si>
  <si>
    <t>012663</t>
  </si>
  <si>
    <t>CUMMINGS, SALINA</t>
  </si>
  <si>
    <t>013597</t>
  </si>
  <si>
    <t>DILLEY, REBECCA</t>
  </si>
  <si>
    <t>013943</t>
  </si>
  <si>
    <t>DOHERTY, MICHAEL</t>
  </si>
  <si>
    <t>013952</t>
  </si>
  <si>
    <t>FALZONE, BRANDI</t>
  </si>
  <si>
    <t>8400</t>
  </si>
  <si>
    <t>014080</t>
  </si>
  <si>
    <t>GARROW, CYNTHIA</t>
  </si>
  <si>
    <t>015540</t>
  </si>
  <si>
    <t>GLASER, CHRISTINA</t>
  </si>
  <si>
    <t>015730</t>
  </si>
  <si>
    <t>GOULD, DAVID</t>
  </si>
  <si>
    <t>013955</t>
  </si>
  <si>
    <t>HASHA, GAYE LENE</t>
  </si>
  <si>
    <t>013946</t>
  </si>
  <si>
    <t>HOUSMAN, HARON</t>
  </si>
  <si>
    <t>015454</t>
  </si>
  <si>
    <t>HVIDBERG, JEPERA</t>
  </si>
  <si>
    <t>014564</t>
  </si>
  <si>
    <t>JAGGER, MELISSA</t>
  </si>
  <si>
    <t>013951</t>
  </si>
  <si>
    <t>KELLY, WENDY</t>
  </si>
  <si>
    <t>015537</t>
  </si>
  <si>
    <t>LYBROOK, PEGGY</t>
  </si>
  <si>
    <t>015592</t>
  </si>
  <si>
    <t>MALO, KAREN</t>
  </si>
  <si>
    <t>012772</t>
  </si>
  <si>
    <t>MARSLAND PETTIT, KARI</t>
  </si>
  <si>
    <t>012759</t>
  </si>
  <si>
    <t>MAUGER, BRIGETTE</t>
  </si>
  <si>
    <t>012693</t>
  </si>
  <si>
    <t>MCGUIRE, ELYSE</t>
  </si>
  <si>
    <t>013949</t>
  </si>
  <si>
    <t>MOKMA, CARLEE</t>
  </si>
  <si>
    <t>013972</t>
  </si>
  <si>
    <t>MOONEY, VALERIE</t>
  </si>
  <si>
    <t>013050</t>
  </si>
  <si>
    <t>MORRISON, JENNIFER</t>
  </si>
  <si>
    <t>013947</t>
  </si>
  <si>
    <t>NICOLARO, LISA</t>
  </si>
  <si>
    <t>012769</t>
  </si>
  <si>
    <t>OLLSEN, MARIELA</t>
  </si>
  <si>
    <t>012776</t>
  </si>
  <si>
    <t>REGAN, ALEXANDRA</t>
  </si>
  <si>
    <t>012768</t>
  </si>
  <si>
    <t>RICE, SUSAN</t>
  </si>
  <si>
    <t>012765</t>
  </si>
  <si>
    <t>RODRIGUEZ, HUGO</t>
  </si>
  <si>
    <t>015536</t>
  </si>
  <si>
    <t>RODRIGUEZ, LIA</t>
  </si>
  <si>
    <t>012771</t>
  </si>
  <si>
    <t>ROSATI, LAURETTA</t>
  </si>
  <si>
    <t>8412</t>
  </si>
  <si>
    <t>015596</t>
  </si>
  <si>
    <t>SALYERS, KRISTI</t>
  </si>
  <si>
    <t>012760</t>
  </si>
  <si>
    <t>SCOTT, LARNELLE</t>
  </si>
  <si>
    <t>015541</t>
  </si>
  <si>
    <t>SHEAFFER, JENNIFER</t>
  </si>
  <si>
    <t>013147</t>
  </si>
  <si>
    <t>SMITH, PAMELA</t>
  </si>
  <si>
    <t>013945</t>
  </si>
  <si>
    <t>SOLANO, CHARLES</t>
  </si>
  <si>
    <t>012770</t>
  </si>
  <si>
    <t>SOLER, MELISSA</t>
  </si>
  <si>
    <t>015538</t>
  </si>
  <si>
    <t>STILL, EVELIEN</t>
  </si>
  <si>
    <t>015550</t>
  </si>
  <si>
    <t>STONECIPHER, CARMEN</t>
  </si>
  <si>
    <t>013942</t>
  </si>
  <si>
    <t>TANGNEY, JUDY</t>
  </si>
  <si>
    <t>012775</t>
  </si>
  <si>
    <t>TOWASNICKI, DEBRA</t>
  </si>
  <si>
    <t>012789</t>
  </si>
  <si>
    <t>VILLARREAL, RACHEL</t>
  </si>
  <si>
    <t>015846</t>
  </si>
  <si>
    <t>WALDER, JEAN</t>
  </si>
  <si>
    <t>012755</t>
  </si>
  <si>
    <t>WALKER, MONTOYA</t>
  </si>
  <si>
    <t>015728</t>
  </si>
  <si>
    <t>WALKER-BURGOS, ISABEL</t>
  </si>
  <si>
    <t>015455</t>
  </si>
  <si>
    <t>WHITE, PAULETTE</t>
  </si>
  <si>
    <t>013153</t>
  </si>
  <si>
    <t>YOUNG, TOYNA</t>
  </si>
  <si>
    <t>016016</t>
  </si>
  <si>
    <t>ZONA, DEAN</t>
  </si>
  <si>
    <t>014560</t>
  </si>
  <si>
    <t>BAETEN, MAUREEN</t>
  </si>
  <si>
    <t>012758</t>
  </si>
  <si>
    <t>BARKLEY, PAMELA</t>
  </si>
  <si>
    <t>014563</t>
  </si>
  <si>
    <t>FAZA, MELINDA</t>
  </si>
  <si>
    <t>015450</t>
  </si>
  <si>
    <t>NICHOLSON, CHRISTY</t>
  </si>
  <si>
    <t>015447</t>
  </si>
  <si>
    <t>ABBOTT, JESSICA</t>
  </si>
  <si>
    <t>015739</t>
  </si>
  <si>
    <t>ANDRIACCHI, CHRISTINE</t>
  </si>
  <si>
    <t>012934</t>
  </si>
  <si>
    <t>ANGELL, MICHAEL</t>
  </si>
  <si>
    <t>012781</t>
  </si>
  <si>
    <t>ARSENAULT, CATHLEEN</t>
  </si>
  <si>
    <t>012787</t>
  </si>
  <si>
    <t>BEAUCHAINE, AMY</t>
  </si>
  <si>
    <t>013989</t>
  </si>
  <si>
    <t>BETZ, KAYLA</t>
  </si>
  <si>
    <t>013962</t>
  </si>
  <si>
    <t>BROWN, CARRIE</t>
  </si>
  <si>
    <t>012763</t>
  </si>
  <si>
    <t>CARRIGAN, SARAH</t>
  </si>
  <si>
    <t>015441</t>
  </si>
  <si>
    <t>DICKINSON, MARIE</t>
  </si>
  <si>
    <t>013965</t>
  </si>
  <si>
    <t>EVANS, VICKIE</t>
  </si>
  <si>
    <t>015740</t>
  </si>
  <si>
    <t>GILLIKIN, JENNIFER</t>
  </si>
  <si>
    <t>013021</t>
  </si>
  <si>
    <t>GOCKLEY, JESSICA</t>
  </si>
  <si>
    <t>012965</t>
  </si>
  <si>
    <t>HOLLAND, SHIRLEY</t>
  </si>
  <si>
    <t>012967</t>
  </si>
  <si>
    <t>JACOBI, BARBARA</t>
  </si>
  <si>
    <t>015576</t>
  </si>
  <si>
    <t>JOHNSON, MONIQUE</t>
  </si>
  <si>
    <t>013159</t>
  </si>
  <si>
    <t>KINSEY, LAUREN</t>
  </si>
  <si>
    <t>013160</t>
  </si>
  <si>
    <t>KLOSSNER, LAURA</t>
  </si>
  <si>
    <t>015626</t>
  </si>
  <si>
    <t>LEVCHENKO, NATALYA</t>
  </si>
  <si>
    <t>012780</t>
  </si>
  <si>
    <t>LOPERENA, ANGELA</t>
  </si>
  <si>
    <t>013158</t>
  </si>
  <si>
    <t>LUDWIG, CASSANDRA</t>
  </si>
  <si>
    <t>015738</t>
  </si>
  <si>
    <t>MANZOLILLO, ANTHONY</t>
  </si>
  <si>
    <t>012794</t>
  </si>
  <si>
    <t>MATHEWS, RANELLE</t>
  </si>
  <si>
    <t>012777</t>
  </si>
  <si>
    <t>MATHIS, VICTORIA</t>
  </si>
  <si>
    <t>013960</t>
  </si>
  <si>
    <t>MCCLOUD, RHONDA</t>
  </si>
  <si>
    <t>013128</t>
  </si>
  <si>
    <t>MCKIERNAN, ELIZABETH</t>
  </si>
  <si>
    <t>015515</t>
  </si>
  <si>
    <t>NORRIS, STEPHANIE</t>
  </si>
  <si>
    <t>012793</t>
  </si>
  <si>
    <t>OTMANE TANI, DALIL</t>
  </si>
  <si>
    <t>012788</t>
  </si>
  <si>
    <t>RUTA, EDDA</t>
  </si>
  <si>
    <t>012785</t>
  </si>
  <si>
    <t>SADLER, CARRIE</t>
  </si>
  <si>
    <t>012840</t>
  </si>
  <si>
    <t>SANDOVAL, JENNIFER</t>
  </si>
  <si>
    <t>012786</t>
  </si>
  <si>
    <t>SHEPHARD, MELISSA</t>
  </si>
  <si>
    <t>015575</t>
  </si>
  <si>
    <t>STARR, DAWN</t>
  </si>
  <si>
    <t>015762</t>
  </si>
  <si>
    <t>TRUE, JENNIFER</t>
  </si>
  <si>
    <t>013963</t>
  </si>
  <si>
    <t>TURCOTTE, THOMAS</t>
  </si>
  <si>
    <t>015644</t>
  </si>
  <si>
    <t>VEGA, ANNA</t>
  </si>
  <si>
    <t>015584</t>
  </si>
  <si>
    <t>WASHINGTON, ALICIA</t>
  </si>
  <si>
    <t>016017</t>
  </si>
  <si>
    <t>WETHERELL, LISA</t>
  </si>
  <si>
    <t>012930</t>
  </si>
  <si>
    <t>WICKENHAUSER, JENNA</t>
  </si>
  <si>
    <t>014026</t>
  </si>
  <si>
    <t>WRIGHT, ANDREA</t>
  </si>
  <si>
    <t>012783</t>
  </si>
  <si>
    <t>ADAMS, KIMBERLY</t>
  </si>
  <si>
    <t>012798</t>
  </si>
  <si>
    <t>ARMSTRONG, ANGELA</t>
  </si>
  <si>
    <t>012804</t>
  </si>
  <si>
    <t>ASHMORE, RILEY</t>
  </si>
  <si>
    <t>012802</t>
  </si>
  <si>
    <t>BAILEY, JAMIE</t>
  </si>
  <si>
    <t>013135</t>
  </si>
  <si>
    <t>BLEEKE, MARGARET</t>
  </si>
  <si>
    <t>012797</t>
  </si>
  <si>
    <t>CIMINILLO, JOHN</t>
  </si>
  <si>
    <t>012800</t>
  </si>
  <si>
    <t>DANIEL, THOMAS</t>
  </si>
  <si>
    <t>013978</t>
  </si>
  <si>
    <t>DEW, ALYSON</t>
  </si>
  <si>
    <t>013162</t>
  </si>
  <si>
    <t>ELLIS, DIXIE</t>
  </si>
  <si>
    <t>015624</t>
  </si>
  <si>
    <t>FARQUHAR, TROY</t>
  </si>
  <si>
    <t>013576</t>
  </si>
  <si>
    <t>FORREST, TINA</t>
  </si>
  <si>
    <t>012806</t>
  </si>
  <si>
    <t>HARRELL, AMANDA</t>
  </si>
  <si>
    <t>012801</t>
  </si>
  <si>
    <t>KELTS, MORGAN</t>
  </si>
  <si>
    <t>015741</t>
  </si>
  <si>
    <t>MCGAHEE, MARIANNE</t>
  </si>
  <si>
    <t>013161</t>
  </si>
  <si>
    <t>MCGRIFF, KATHLEEN</t>
  </si>
  <si>
    <t>012803</t>
  </si>
  <si>
    <t>MELVIN, IRENA</t>
  </si>
  <si>
    <t>015508</t>
  </si>
  <si>
    <t>PERRYMAN, RAQUEL</t>
  </si>
  <si>
    <t>015631</t>
  </si>
  <si>
    <t>REICHENBACH, ASHLEY</t>
  </si>
  <si>
    <t>012809</t>
  </si>
  <si>
    <t>RODGERS, LISA</t>
  </si>
  <si>
    <t>012808</t>
  </si>
  <si>
    <t>WATERS, JUSTIN</t>
  </si>
  <si>
    <t>016018</t>
  </si>
  <si>
    <t>WRIGHT, ARTHUR</t>
  </si>
  <si>
    <t>012805</t>
  </si>
  <si>
    <t>ZEILE, KATHLEEN</t>
  </si>
  <si>
    <t>012811</t>
  </si>
  <si>
    <t>ADELMAN, SHERRY</t>
  </si>
  <si>
    <t>013557</t>
  </si>
  <si>
    <t>ALMANZAR, LISA</t>
  </si>
  <si>
    <t>015570</t>
  </si>
  <si>
    <t>BAUKNIGHT, LAUREN</t>
  </si>
  <si>
    <t>012819</t>
  </si>
  <si>
    <t>BOSE, ANDREA</t>
  </si>
  <si>
    <t>012943</t>
  </si>
  <si>
    <t>CLARK, ANDREA</t>
  </si>
  <si>
    <t>013999</t>
  </si>
  <si>
    <t>CLARK, BETHANY</t>
  </si>
  <si>
    <t>013556</t>
  </si>
  <si>
    <t>COBIAN ORONOZ, DORIS</t>
  </si>
  <si>
    <t>014018</t>
  </si>
  <si>
    <t>FARAJI-TAJRISHI, TAMERA</t>
  </si>
  <si>
    <t>012820</t>
  </si>
  <si>
    <t>KENNEDY, KIRSTEN</t>
  </si>
  <si>
    <t>013163</t>
  </si>
  <si>
    <t>LOPEZ, JOHANNA</t>
  </si>
  <si>
    <t>012814</t>
  </si>
  <si>
    <t>LOUIS-CHARLES, VALENCIA</t>
  </si>
  <si>
    <t>014017</t>
  </si>
  <si>
    <t>MIRANDA, ELSIE</t>
  </si>
  <si>
    <t>015742</t>
  </si>
  <si>
    <t>MORLEY, JENNIFER</t>
  </si>
  <si>
    <t>012818</t>
  </si>
  <si>
    <t>RIVERA, LIANABEL</t>
  </si>
  <si>
    <t>013164</t>
  </si>
  <si>
    <t>SCOTT, LESLEY</t>
  </si>
  <si>
    <t>012817</t>
  </si>
  <si>
    <t>WILSON, JILLIAN</t>
  </si>
  <si>
    <t>012896</t>
  </si>
  <si>
    <t>ALBERT, ELIZABETH</t>
  </si>
  <si>
    <t>013979</t>
  </si>
  <si>
    <t>AMMON, KATHRYN</t>
  </si>
  <si>
    <t>012928</t>
  </si>
  <si>
    <t>BERG, VERNIE</t>
  </si>
  <si>
    <t>012867</t>
  </si>
  <si>
    <t>BOARMAN, SARABETH</t>
  </si>
  <si>
    <t>013970</t>
  </si>
  <si>
    <t>BOYER, LIBIA</t>
  </si>
  <si>
    <t>012821</t>
  </si>
  <si>
    <t>BURNS, JOANNA</t>
  </si>
  <si>
    <t>013975</t>
  </si>
  <si>
    <t>CAMPBELL, DEANNA</t>
  </si>
  <si>
    <t>015639</t>
  </si>
  <si>
    <t>CAPRON, VIKKI</t>
  </si>
  <si>
    <t>012832</t>
  </si>
  <si>
    <t>CARREROU, JENSEN</t>
  </si>
  <si>
    <t>015429</t>
  </si>
  <si>
    <t>CASE, GREGORY</t>
  </si>
  <si>
    <t>012842</t>
  </si>
  <si>
    <t>CHARLIER, JILL</t>
  </si>
  <si>
    <t>013971</t>
  </si>
  <si>
    <t>DORSETT, MICHAEL</t>
  </si>
  <si>
    <t>015428</t>
  </si>
  <si>
    <t>EULO, DEBRA</t>
  </si>
  <si>
    <t>013969</t>
  </si>
  <si>
    <t>FALCON, BLAS</t>
  </si>
  <si>
    <t>012841</t>
  </si>
  <si>
    <t>FALCON, LISA</t>
  </si>
  <si>
    <t>013976</t>
  </si>
  <si>
    <t>FOTHERGILL, NICOLE</t>
  </si>
  <si>
    <t>013973</t>
  </si>
  <si>
    <t>FRASER, SHERRA</t>
  </si>
  <si>
    <t>013560</t>
  </si>
  <si>
    <t>GONZALEZ ALVARADO, CARMEN</t>
  </si>
  <si>
    <t>013930</t>
  </si>
  <si>
    <t>GRIDER, ELIZABETH</t>
  </si>
  <si>
    <t>012834</t>
  </si>
  <si>
    <t>HARLOW, MARGARET</t>
  </si>
  <si>
    <t>015567</t>
  </si>
  <si>
    <t>HOLLAND, KATHERINE</t>
  </si>
  <si>
    <t>012833</t>
  </si>
  <si>
    <t>KELLEY, ERIN</t>
  </si>
  <si>
    <t>014569</t>
  </si>
  <si>
    <t>KRAGH, JILL</t>
  </si>
  <si>
    <t>012823</t>
  </si>
  <si>
    <t>LATHERO, KALLIE</t>
  </si>
  <si>
    <t>014567</t>
  </si>
  <si>
    <t>LEWIS, LAUREN</t>
  </si>
  <si>
    <t>012831</t>
  </si>
  <si>
    <t>MCCARTY, NIKKI</t>
  </si>
  <si>
    <t>013968</t>
  </si>
  <si>
    <t>MCDONALD, DAVID</t>
  </si>
  <si>
    <t>012828</t>
  </si>
  <si>
    <t>MEACHAM, REBECCA</t>
  </si>
  <si>
    <t>012835</t>
  </si>
  <si>
    <t>MOONEY, MARY</t>
  </si>
  <si>
    <t>012829</t>
  </si>
  <si>
    <t>NIXON, MARK</t>
  </si>
  <si>
    <t>013127</t>
  </si>
  <si>
    <t>PENA, ALAN</t>
  </si>
  <si>
    <t>013980</t>
  </si>
  <si>
    <t>PORTO, THERESA</t>
  </si>
  <si>
    <t>013950</t>
  </si>
  <si>
    <t>REAVES, MALISSA</t>
  </si>
  <si>
    <t>014566</t>
  </si>
  <si>
    <t>REININK, KRISTA</t>
  </si>
  <si>
    <t>013561</t>
  </si>
  <si>
    <t>SELANDER, THOMAS</t>
  </si>
  <si>
    <t>012837</t>
  </si>
  <si>
    <t>SHINSKEY, DAWN</t>
  </si>
  <si>
    <t>013559</t>
  </si>
  <si>
    <t>SIRMONS, JEFFREY</t>
  </si>
  <si>
    <t>012825</t>
  </si>
  <si>
    <t>VANBIBBER, KIMBERLY</t>
  </si>
  <si>
    <t>015563</t>
  </si>
  <si>
    <t>VANWHY, DONNA</t>
  </si>
  <si>
    <t>013562</t>
  </si>
  <si>
    <t>VINCENT, PATRICK</t>
  </si>
  <si>
    <t>012826</t>
  </si>
  <si>
    <t>VOLLMER, KEITH</t>
  </si>
  <si>
    <t>015568</t>
  </si>
  <si>
    <t>WARRINGTON, EMMA</t>
  </si>
  <si>
    <t>013974</t>
  </si>
  <si>
    <t>WELLS, DEBORAH</t>
  </si>
  <si>
    <t>012827</t>
  </si>
  <si>
    <t>WILD, HANI</t>
  </si>
  <si>
    <t>012836</t>
  </si>
  <si>
    <t>WILLIAMS, DOMINIQUE</t>
  </si>
  <si>
    <t>015650</t>
  </si>
  <si>
    <t>WILLIAMS, ERICA</t>
  </si>
  <si>
    <t>015569</t>
  </si>
  <si>
    <t>ALLEN, JESSICA</t>
  </si>
  <si>
    <t>012848</t>
  </si>
  <si>
    <t>BUCHBINDER, LANA</t>
  </si>
  <si>
    <t>016020</t>
  </si>
  <si>
    <t>CASSELLS-SPAGNOLO, PATRICIA</t>
  </si>
  <si>
    <t>015551</t>
  </si>
  <si>
    <t>ESPINOSA, VANESSA</t>
  </si>
  <si>
    <t>012866</t>
  </si>
  <si>
    <t>FREITAS, NATALIE</t>
  </si>
  <si>
    <t>015610</t>
  </si>
  <si>
    <t>GIL, BELKIS</t>
  </si>
  <si>
    <t>012860</t>
  </si>
  <si>
    <t>GLICKMAN, STEPHANIE</t>
  </si>
  <si>
    <t>014561</t>
  </si>
  <si>
    <t>KELLMAN, PRINCETTIA</t>
  </si>
  <si>
    <t>016019</t>
  </si>
  <si>
    <t>MARENGO MASSON, DESIREE</t>
  </si>
  <si>
    <t>013558</t>
  </si>
  <si>
    <t>MARQUEZ II, CARLOS</t>
  </si>
  <si>
    <t>015552</t>
  </si>
  <si>
    <t>MISSET, LYNN</t>
  </si>
  <si>
    <t>014040</t>
  </si>
  <si>
    <t>NIN, ANAIS</t>
  </si>
  <si>
    <t>014042</t>
  </si>
  <si>
    <t>PALMER-BENNETT, YVONNE</t>
  </si>
  <si>
    <t>013565</t>
  </si>
  <si>
    <t>PERALTA, KARISSA</t>
  </si>
  <si>
    <t>015435</t>
  </si>
  <si>
    <t>ROFFMAN, BRIAN</t>
  </si>
  <si>
    <t>015518</t>
  </si>
  <si>
    <t>SETAYESH, HALEH</t>
  </si>
  <si>
    <t>015516</t>
  </si>
  <si>
    <t>SOMERS, SUSAN</t>
  </si>
  <si>
    <t>013579</t>
  </si>
  <si>
    <t>UGARTE, RITA</t>
  </si>
  <si>
    <t>012947</t>
  </si>
  <si>
    <t>VARGAS DE PEREZ CORU, JENNY</t>
  </si>
  <si>
    <t>016031</t>
  </si>
  <si>
    <t>ALLAHAR, KHALID</t>
  </si>
  <si>
    <t>014037</t>
  </si>
  <si>
    <t>ARMELY, ARLENE</t>
  </si>
  <si>
    <t>015651</t>
  </si>
  <si>
    <t>BARRERA, IVANNA</t>
  </si>
  <si>
    <t>014041</t>
  </si>
  <si>
    <t>BLACK, LASHARA</t>
  </si>
  <si>
    <t>015591</t>
  </si>
  <si>
    <t>BOBADILLA, CINDY</t>
  </si>
  <si>
    <t>012846</t>
  </si>
  <si>
    <t>BRIAN, COLLEEN</t>
  </si>
  <si>
    <t>015548</t>
  </si>
  <si>
    <t>ECHAGARRUA, JACQUELINE</t>
  </si>
  <si>
    <t>012847</t>
  </si>
  <si>
    <t>FALCON, MARIA</t>
  </si>
  <si>
    <t>012859</t>
  </si>
  <si>
    <t>FUENTES, LAURA</t>
  </si>
  <si>
    <t>013566</t>
  </si>
  <si>
    <t>GONZALEZ, KIARA</t>
  </si>
  <si>
    <t>015456</t>
  </si>
  <si>
    <t>HARRIS, DANIELLA</t>
  </si>
  <si>
    <t>015549</t>
  </si>
  <si>
    <t>HARRIS, VICTORIA</t>
  </si>
  <si>
    <t>015744</t>
  </si>
  <si>
    <t>JEAN, TARA</t>
  </si>
  <si>
    <t>015611</t>
  </si>
  <si>
    <t>KENDREGAN - SCHWAB, LORETTA</t>
  </si>
  <si>
    <t>012850</t>
  </si>
  <si>
    <t>PORRATA, MONICA</t>
  </si>
  <si>
    <t>014034</t>
  </si>
  <si>
    <t>REVOREDO, MIRYAM</t>
  </si>
  <si>
    <t>015420</t>
  </si>
  <si>
    <t>RUAS, MELISSA</t>
  </si>
  <si>
    <t>014036</t>
  </si>
  <si>
    <t>SALCEDO, NATALIE</t>
  </si>
  <si>
    <t>012849</t>
  </si>
  <si>
    <t>SWICHKOW, RITA</t>
  </si>
  <si>
    <t>015464</t>
  </si>
  <si>
    <t>TURNER, DOMINIQUE</t>
  </si>
  <si>
    <t>012856</t>
  </si>
  <si>
    <t>TYSON, CHRISTELLA</t>
  </si>
  <si>
    <t>015554</t>
  </si>
  <si>
    <t>WALL, TAYLOR</t>
  </si>
  <si>
    <t>012852</t>
  </si>
  <si>
    <t>WILCOX, KENISHA</t>
  </si>
  <si>
    <t>012992</t>
  </si>
  <si>
    <t>ALEXIS, JULIE</t>
  </si>
  <si>
    <t>012843</t>
  </si>
  <si>
    <t>LIGHTBOURN, GLORIA</t>
  </si>
  <si>
    <t>012844</t>
  </si>
  <si>
    <t>SINCLAIR, JUDITH</t>
  </si>
  <si>
    <t>012853</t>
  </si>
  <si>
    <t>SULLIVAN, VANORA</t>
  </si>
  <si>
    <t>015553</t>
  </si>
  <si>
    <t>ADAMS, PAULA</t>
  </si>
  <si>
    <t>013596</t>
  </si>
  <si>
    <t>ADDISON, NEAL</t>
  </si>
  <si>
    <t>015745</t>
  </si>
  <si>
    <t>ARREGUIN, LUZ</t>
  </si>
  <si>
    <t>013569</t>
  </si>
  <si>
    <t>BANNERMAN-BUSH, ANTOINETTE</t>
  </si>
  <si>
    <t>012862</t>
  </si>
  <si>
    <t>BLACKRICK, JESSICA</t>
  </si>
  <si>
    <t>015746</t>
  </si>
  <si>
    <t>BUTCHER, JOSHUA</t>
  </si>
  <si>
    <t>012961</t>
  </si>
  <si>
    <t>CHERRY, OLIVIA</t>
  </si>
  <si>
    <t>012873</t>
  </si>
  <si>
    <t>CLARK, AMY</t>
  </si>
  <si>
    <t>013592</t>
  </si>
  <si>
    <t>DAVIS, TERRI</t>
  </si>
  <si>
    <t>012872</t>
  </si>
  <si>
    <t>EASTMAN, SHANNON</t>
  </si>
  <si>
    <t>015430</t>
  </si>
  <si>
    <t>EDWARDS, RHONDA</t>
  </si>
  <si>
    <t>014033</t>
  </si>
  <si>
    <t>FLETCHER, KENNETH</t>
  </si>
  <si>
    <t>012705</t>
  </si>
  <si>
    <t>GOLD, SHERYL</t>
  </si>
  <si>
    <t>013983</t>
  </si>
  <si>
    <t>HERMAN, MONA</t>
  </si>
  <si>
    <t>012875</t>
  </si>
  <si>
    <t>HIGGINS, LYNNE</t>
  </si>
  <si>
    <t>012877</t>
  </si>
  <si>
    <t>HOOTEN, LISA</t>
  </si>
  <si>
    <t>015615</t>
  </si>
  <si>
    <t>HOUGHTON, MATTHEW</t>
  </si>
  <si>
    <t>016021</t>
  </si>
  <si>
    <t>JEFFERIES, TONI</t>
  </si>
  <si>
    <t>015461</t>
  </si>
  <si>
    <t>KISSEL, CAROLINE</t>
  </si>
  <si>
    <t>015758</t>
  </si>
  <si>
    <t>LATORTUE, TOINETTE</t>
  </si>
  <si>
    <t>012868</t>
  </si>
  <si>
    <t>LAYTON, JENNIFER</t>
  </si>
  <si>
    <t>015448</t>
  </si>
  <si>
    <t>MARTINEZ, BRIAHNA</t>
  </si>
  <si>
    <t>013985</t>
  </si>
  <si>
    <t>MATAMOROS, JACLYN</t>
  </si>
  <si>
    <t>015747</t>
  </si>
  <si>
    <t>RAFTER, CARMEN</t>
  </si>
  <si>
    <t>012865</t>
  </si>
  <si>
    <t>SHAVER, CARRIE</t>
  </si>
  <si>
    <t>013578</t>
  </si>
  <si>
    <t>SHOWERS, JOHN</t>
  </si>
  <si>
    <t>012874</t>
  </si>
  <si>
    <t>SIMMONS, LAURA</t>
  </si>
  <si>
    <t>015617</t>
  </si>
  <si>
    <t>SUMILANG, NINA</t>
  </si>
  <si>
    <t>013984</t>
  </si>
  <si>
    <t>THORP, CATHERINE</t>
  </si>
  <si>
    <t>012871</t>
  </si>
  <si>
    <t>VON SKAL, GLENN</t>
  </si>
  <si>
    <t>012876</t>
  </si>
  <si>
    <t>WILLIAMS, ALICE</t>
  </si>
  <si>
    <t>015616</t>
  </si>
  <si>
    <t>WOODS, SANDRA</t>
  </si>
  <si>
    <t>012870</t>
  </si>
  <si>
    <t>ABBATE, ANGELINA</t>
  </si>
  <si>
    <t>014056</t>
  </si>
  <si>
    <t>ACKERSON, DONNA</t>
  </si>
  <si>
    <t>013573</t>
  </si>
  <si>
    <t>AGRUSA, DIANE</t>
  </si>
  <si>
    <t>015555</t>
  </si>
  <si>
    <t>BAILEY, SHANNA</t>
  </si>
  <si>
    <t>013571</t>
  </si>
  <si>
    <t>BENINGFIELD, SHARON</t>
  </si>
  <si>
    <t>015558</t>
  </si>
  <si>
    <t>BLUME, MICHELLE</t>
  </si>
  <si>
    <t>012899</t>
  </si>
  <si>
    <t>BROWN, SHAUNDA</t>
  </si>
  <si>
    <t>014068</t>
  </si>
  <si>
    <t>BURKE, ABIGAIL</t>
  </si>
  <si>
    <t>012885</t>
  </si>
  <si>
    <t>BURKE, JUDITH</t>
  </si>
  <si>
    <t>014074</t>
  </si>
  <si>
    <t>CHASIN, JENNIFER</t>
  </si>
  <si>
    <t>015557</t>
  </si>
  <si>
    <t>CLINE, AUDRY</t>
  </si>
  <si>
    <t>015561</t>
  </si>
  <si>
    <t>CORDERO, OMODELE</t>
  </si>
  <si>
    <t>015560</t>
  </si>
  <si>
    <t>CRIBBS, MICHAEL</t>
  </si>
  <si>
    <t>014062</t>
  </si>
  <si>
    <t>CULBERT, CHRISTIAN</t>
  </si>
  <si>
    <t>015628</t>
  </si>
  <si>
    <t>CUNNINGHAM, KIMBERLY</t>
  </si>
  <si>
    <t>014053</t>
  </si>
  <si>
    <t>QA</t>
  </si>
  <si>
    <t>DANVERS, KATHERINE</t>
  </si>
  <si>
    <t>014011</t>
  </si>
  <si>
    <t>DEER-KATZ, RACHEL</t>
  </si>
  <si>
    <t>013574</t>
  </si>
  <si>
    <t>DIAZ, REBEKAH</t>
  </si>
  <si>
    <t>015612</t>
  </si>
  <si>
    <t>DRAGOTTO, RICK</t>
  </si>
  <si>
    <t>014066</t>
  </si>
  <si>
    <t>FLEMING MAESTRE, JULIA</t>
  </si>
  <si>
    <t>014051</t>
  </si>
  <si>
    <t>FLOURNOY, KELLEY</t>
  </si>
  <si>
    <t>012949</t>
  </si>
  <si>
    <t>GOMEZ, JAMIE</t>
  </si>
  <si>
    <t>015514</t>
  </si>
  <si>
    <t>GRANGER, CATHERINE</t>
  </si>
  <si>
    <t>015748</t>
  </si>
  <si>
    <t>GREEN, ALICIA</t>
  </si>
  <si>
    <t>015621</t>
  </si>
  <si>
    <t>GREEN, ANGELA</t>
  </si>
  <si>
    <t>012901</t>
  </si>
  <si>
    <t>HESTORFF, EMILY</t>
  </si>
  <si>
    <t>015763</t>
  </si>
  <si>
    <t>HOLLOWAY, CANDICE</t>
  </si>
  <si>
    <t>016029</t>
  </si>
  <si>
    <t>HURLBURT, CARLY</t>
  </si>
  <si>
    <t>014058</t>
  </si>
  <si>
    <t>ISE, ASHLEY</t>
  </si>
  <si>
    <t>014073</t>
  </si>
  <si>
    <t>KING, MARYMARIE</t>
  </si>
  <si>
    <t>015640</t>
  </si>
  <si>
    <t>KRANTZ, JILL</t>
  </si>
  <si>
    <t>012902</t>
  </si>
  <si>
    <t>KREPSKY, PATRICIA</t>
  </si>
  <si>
    <t>012878</t>
  </si>
  <si>
    <t>LAMBERT, TABITHA</t>
  </si>
  <si>
    <t>015440</t>
  </si>
  <si>
    <t>LAMERE, AMY</t>
  </si>
  <si>
    <t>014067</t>
  </si>
  <si>
    <t>LAWLER, NANCY</t>
  </si>
  <si>
    <t>015556</t>
  </si>
  <si>
    <t>LINDQUIST, CAITLIN</t>
  </si>
  <si>
    <t>014061</t>
  </si>
  <si>
    <t>MARRONE, JANET</t>
  </si>
  <si>
    <t>012893</t>
  </si>
  <si>
    <t>MARTINGANO, NICOLE</t>
  </si>
  <si>
    <t>012883</t>
  </si>
  <si>
    <t>MILLER, TAMMY</t>
  </si>
  <si>
    <t>012900</t>
  </si>
  <si>
    <t>MITCHELL, TIFFANY</t>
  </si>
  <si>
    <t>015750</t>
  </si>
  <si>
    <t>NAGY, KATIE</t>
  </si>
  <si>
    <t>012884</t>
  </si>
  <si>
    <t>NICHOLS, JERRY</t>
  </si>
  <si>
    <t>014071</t>
  </si>
  <si>
    <t>PISTONE, CRYSTAL</t>
  </si>
  <si>
    <t>015761</t>
  </si>
  <si>
    <t>POTDAR, RUKMINI</t>
  </si>
  <si>
    <t>014010</t>
  </si>
  <si>
    <t>RAYMER, JOHN</t>
  </si>
  <si>
    <t>012888</t>
  </si>
  <si>
    <t>RIVERA, JENNIFER</t>
  </si>
  <si>
    <t>015749</t>
  </si>
  <si>
    <t>RIVERA, SANTA</t>
  </si>
  <si>
    <t>012881</t>
  </si>
  <si>
    <t>ROCKEY-JOHNSON, GINGER</t>
  </si>
  <si>
    <t>015421</t>
  </si>
  <si>
    <t>ROLLANDO, BRITTANY</t>
  </si>
  <si>
    <t>014060</t>
  </si>
  <si>
    <t>ROSCIGNO, KAREN</t>
  </si>
  <si>
    <t>014055</t>
  </si>
  <si>
    <t>RUNDUS, JENA</t>
  </si>
  <si>
    <t>015562</t>
  </si>
  <si>
    <t>SHANE, LAURIE</t>
  </si>
  <si>
    <t>015423</t>
  </si>
  <si>
    <t>STAPLETON, SHAWN</t>
  </si>
  <si>
    <t>013572</t>
  </si>
  <si>
    <t>TARRANT, ALICIA</t>
  </si>
  <si>
    <t>015751</t>
  </si>
  <si>
    <t>TAYLOR, JAY</t>
  </si>
  <si>
    <t>012895</t>
  </si>
  <si>
    <t>ULM, CONSTANCE</t>
  </si>
  <si>
    <t>012892</t>
  </si>
  <si>
    <t>WATERMAN, AMY</t>
  </si>
  <si>
    <t>015520</t>
  </si>
  <si>
    <t>WITHEROW, AMY</t>
  </si>
  <si>
    <t>012891</t>
  </si>
  <si>
    <t>CHAVEZ, ROBIN</t>
  </si>
  <si>
    <t>012879</t>
  </si>
  <si>
    <t>PAZO, LAUREN</t>
  </si>
  <si>
    <t>015431</t>
  </si>
  <si>
    <t>THEN, ROSARIO</t>
  </si>
  <si>
    <t>014063</t>
  </si>
  <si>
    <t>BATCHELOR, MARY</t>
  </si>
  <si>
    <t>013988</t>
  </si>
  <si>
    <t>BROCK, BOBBIE</t>
  </si>
  <si>
    <t>013986</t>
  </si>
  <si>
    <t>BURTON, DELLA</t>
  </si>
  <si>
    <t>015752</t>
  </si>
  <si>
    <t>BUTLER, CHRISTOPHER</t>
  </si>
  <si>
    <t>012993</t>
  </si>
  <si>
    <t>EVANS, KIRSTY</t>
  </si>
  <si>
    <t>012905</t>
  </si>
  <si>
    <t>EVERSON, JEFFERSON</t>
  </si>
  <si>
    <t>012913</t>
  </si>
  <si>
    <t>FISCHER, CAROL</t>
  </si>
  <si>
    <t>012914</t>
  </si>
  <si>
    <t>GRIGGS-GRIFFIN, AMY</t>
  </si>
  <si>
    <t>012915</t>
  </si>
  <si>
    <t>HAPNER, FREDERICK</t>
  </si>
  <si>
    <t>012910</t>
  </si>
  <si>
    <t>HERNDON, DAVID</t>
  </si>
  <si>
    <t>013577</t>
  </si>
  <si>
    <t>LILES, BENJAMIN</t>
  </si>
  <si>
    <t>013987</t>
  </si>
  <si>
    <t>LOVE, ERIC</t>
  </si>
  <si>
    <t>015424</t>
  </si>
  <si>
    <t>NOLL, DAVID</t>
  </si>
  <si>
    <t>012906</t>
  </si>
  <si>
    <t>NORTON, LYNN</t>
  </si>
  <si>
    <t>012903</t>
  </si>
  <si>
    <t>OLIVER, CASSAUNDRA</t>
  </si>
  <si>
    <t>012904</t>
  </si>
  <si>
    <t>POWELL, JANE</t>
  </si>
  <si>
    <t>012916</t>
  </si>
  <si>
    <t>ROBERTS, THERESA</t>
  </si>
  <si>
    <t>012911</t>
  </si>
  <si>
    <t>SILVA, STEPHANIE</t>
  </si>
  <si>
    <t>015582</t>
  </si>
  <si>
    <t>SINCLAIR, ALICIA</t>
  </si>
  <si>
    <t>015583</t>
  </si>
  <si>
    <t>THOME, AMY</t>
  </si>
  <si>
    <t>012907</t>
  </si>
  <si>
    <t>VICKERS, CHRISTINA</t>
  </si>
  <si>
    <t>012838</t>
  </si>
  <si>
    <t>CANADAY, MICHELLE</t>
  </si>
  <si>
    <t>012923</t>
  </si>
  <si>
    <t>CARTER-OGMAN, STACEY</t>
  </si>
  <si>
    <t>012880</t>
  </si>
  <si>
    <t>CASTLE, SUSAN</t>
  </si>
  <si>
    <t>012922</t>
  </si>
  <si>
    <t>CLENDINING, MARY</t>
  </si>
  <si>
    <t>012920</t>
  </si>
  <si>
    <t>CLIFTON, LAUREN</t>
  </si>
  <si>
    <t>014079</t>
  </si>
  <si>
    <t>GIFFORD, DANIELLE</t>
  </si>
  <si>
    <t>012720</t>
  </si>
  <si>
    <t>GOODINE, LUEANNE</t>
  </si>
  <si>
    <t>012921</t>
  </si>
  <si>
    <t>LIEBER, LISA</t>
  </si>
  <si>
    <t>013545</t>
  </si>
  <si>
    <t>MEHL, BARBARA</t>
  </si>
  <si>
    <t>014582</t>
  </si>
  <si>
    <t>MORRISON, MARIA</t>
  </si>
  <si>
    <t>016022</t>
  </si>
  <si>
    <t>PIETKA, CHRISTIAN</t>
  </si>
  <si>
    <t>015510</t>
  </si>
  <si>
    <t>POHM, ELIZABETH</t>
  </si>
  <si>
    <t>015037</t>
  </si>
  <si>
    <t>WALSH, KEVIN</t>
  </si>
  <si>
    <t>014035</t>
  </si>
  <si>
    <t>BONE, JACQUELINE</t>
  </si>
  <si>
    <t>012926</t>
  </si>
  <si>
    <t>BOSLOW, BARBARA</t>
  </si>
  <si>
    <t>012774</t>
  </si>
  <si>
    <t>BRANNEY, ANNA</t>
  </si>
  <si>
    <t>012958</t>
  </si>
  <si>
    <t>BROOKS, PAMELA</t>
  </si>
  <si>
    <t>014578</t>
  </si>
  <si>
    <t>CALDERWOOD, SHARI</t>
  </si>
  <si>
    <t>012924</t>
  </si>
  <si>
    <t>CLARKE, NICOLE</t>
  </si>
  <si>
    <t>012917</t>
  </si>
  <si>
    <t>DAVIS, DENISE</t>
  </si>
  <si>
    <t>012963</t>
  </si>
  <si>
    <t>DUFRESNE, LESLIE</t>
  </si>
  <si>
    <t>012724</t>
  </si>
  <si>
    <t>FRANCOIS, MARIE</t>
  </si>
  <si>
    <t>015445</t>
  </si>
  <si>
    <t>GELTZ, CHRISTIE LEE</t>
  </si>
  <si>
    <t>015574</t>
  </si>
  <si>
    <t>RODRIGUEZ, OLGA</t>
  </si>
  <si>
    <t>014013</t>
  </si>
  <si>
    <t>SILVAGNOLI, MIREYA</t>
  </si>
  <si>
    <t>015627</t>
  </si>
  <si>
    <t>STOOTHOFF, CAROL</t>
  </si>
  <si>
    <t>013954</t>
  </si>
  <si>
    <t>TURCO, ELINOR</t>
  </si>
  <si>
    <t>015559</t>
  </si>
  <si>
    <t>WILLIAMS, KELWYN</t>
  </si>
  <si>
    <t>012929</t>
  </si>
  <si>
    <t>YOUNG, ASHLEY</t>
  </si>
  <si>
    <t>015753</t>
  </si>
  <si>
    <t>ZIGLER, BETH</t>
  </si>
  <si>
    <t>015613</t>
  </si>
  <si>
    <t>CLAUDIO, LOURDES</t>
  </si>
  <si>
    <t>015614</t>
  </si>
  <si>
    <t>FERGUSON, TACHEA</t>
  </si>
  <si>
    <t>015649</t>
  </si>
  <si>
    <t>LOCHTERMANN, DENISE</t>
  </si>
  <si>
    <t>015525</t>
  </si>
  <si>
    <t>VITAL, MARCELINA</t>
  </si>
  <si>
    <t>014031</t>
  </si>
  <si>
    <t>ALIPRANDI, HOLLY</t>
  </si>
  <si>
    <t>016028</t>
  </si>
  <si>
    <t>BRITT, CHARLES</t>
  </si>
  <si>
    <t>015754</t>
  </si>
  <si>
    <t>CORSI-LETO, ALEXSANDRA</t>
  </si>
  <si>
    <t>012938</t>
  </si>
  <si>
    <t>COLEMAN, MARK</t>
  </si>
  <si>
    <t>012964</t>
  </si>
  <si>
    <t>DOMBROSKI, DANIEL</t>
  </si>
  <si>
    <t>012782</t>
  </si>
  <si>
    <t>WEBB, SANDRA</t>
  </si>
  <si>
    <t>012939</t>
  </si>
  <si>
    <t>RODRIGUEZ, TIFFANY</t>
  </si>
  <si>
    <t>012812</t>
  </si>
  <si>
    <t>CONOVER, TERRENCE</t>
  </si>
  <si>
    <t>016023</t>
  </si>
  <si>
    <t>DEHOET, LINDA</t>
  </si>
  <si>
    <t>013580</t>
  </si>
  <si>
    <t>JOHNSON, DONNA</t>
  </si>
  <si>
    <t>012845</t>
  </si>
  <si>
    <t>KINZER, ERIKA</t>
  </si>
  <si>
    <t>012948</t>
  </si>
  <si>
    <t>KURLANDER, DAVID</t>
  </si>
  <si>
    <t>015513</t>
  </si>
  <si>
    <t>LADNER, ARIEL</t>
  </si>
  <si>
    <t>015632</t>
  </si>
  <si>
    <t>LUCHO, MIRNA</t>
  </si>
  <si>
    <t>016024</t>
  </si>
  <si>
    <t>PHILLIPS, KASANDRA</t>
  </si>
  <si>
    <t>013146</t>
  </si>
  <si>
    <t>PHILOSSAINT, ALEXA</t>
  </si>
  <si>
    <t>015427</t>
  </si>
  <si>
    <t>ROSENBERG, ZACHARY</t>
  </si>
  <si>
    <t>012946</t>
  </si>
  <si>
    <t>SANDERS, OTIS</t>
  </si>
  <si>
    <t>013994</t>
  </si>
  <si>
    <t>SHORE, ALLEN</t>
  </si>
  <si>
    <t>016027</t>
  </si>
  <si>
    <t>STEINSALTZ, DEBRA</t>
  </si>
  <si>
    <t>013992</t>
  </si>
  <si>
    <t>SULLIVAN, SEAN</t>
  </si>
  <si>
    <t>014583</t>
  </si>
  <si>
    <t>SWAIN, KASINDA</t>
  </si>
  <si>
    <t>015727</t>
  </si>
  <si>
    <t>TURNER, ARI</t>
  </si>
  <si>
    <t>012996</t>
  </si>
  <si>
    <t>VAN SLUYTMAN, MICHAEL</t>
  </si>
  <si>
    <t>013993</t>
  </si>
  <si>
    <t>ALVAREZ, VICTOR</t>
  </si>
  <si>
    <t>012959</t>
  </si>
  <si>
    <t>BAVARO, NICHOLAS</t>
  </si>
  <si>
    <t>012855</t>
  </si>
  <si>
    <t>BROWN, AKERA</t>
  </si>
  <si>
    <t>013991</t>
  </si>
  <si>
    <t>BROWN, KERRY-ANN</t>
  </si>
  <si>
    <t>015646</t>
  </si>
  <si>
    <t>BROWN, MARION</t>
  </si>
  <si>
    <t>013990</t>
  </si>
  <si>
    <t>BRYANT, KASIA</t>
  </si>
  <si>
    <t>015425</t>
  </si>
  <si>
    <t>BURSON-CARTWRIGHT, ELDRA</t>
  </si>
  <si>
    <t>015606</t>
  </si>
  <si>
    <t>CHARLES, FABIOLA</t>
  </si>
  <si>
    <t>015756</t>
  </si>
  <si>
    <t>COOK, VANESSA</t>
  </si>
  <si>
    <t>015647</t>
  </si>
  <si>
    <t>DENMAN, RACHAEL</t>
  </si>
  <si>
    <t>014571</t>
  </si>
  <si>
    <t>EDGE, KAREEM</t>
  </si>
  <si>
    <t>012957</t>
  </si>
  <si>
    <t>EDMOND, MIREILLE</t>
  </si>
  <si>
    <t>012956</t>
  </si>
  <si>
    <t>EFROS, ANNE</t>
  </si>
  <si>
    <t>014573</t>
  </si>
  <si>
    <t>ELBERG, SUSAN</t>
  </si>
  <si>
    <t>013995</t>
  </si>
  <si>
    <t>ESDELLE, CELENA</t>
  </si>
  <si>
    <t>015625</t>
  </si>
  <si>
    <t>FIEDTKOU, TERESA</t>
  </si>
  <si>
    <t>012966</t>
  </si>
  <si>
    <t>GONSALVES, SHEILA</t>
  </si>
  <si>
    <t>015641</t>
  </si>
  <si>
    <t>GRAHAM, MIRIAM</t>
  </si>
  <si>
    <t>015607</t>
  </si>
  <si>
    <t>GREENE, DEENA</t>
  </si>
  <si>
    <t>012950</t>
  </si>
  <si>
    <t>GUERRIER, SANDY</t>
  </si>
  <si>
    <t>015755</t>
  </si>
  <si>
    <t>INGRASSIA, DEBORAH</t>
  </si>
  <si>
    <t>015648</t>
  </si>
  <si>
    <t>JOHNSON, KANIQUA</t>
  </si>
  <si>
    <t>013583</t>
  </si>
  <si>
    <t>JOSEPH, PEGGY</t>
  </si>
  <si>
    <t>015426</t>
  </si>
  <si>
    <t>JOSEPH, ROSE REBECCA</t>
  </si>
  <si>
    <t>012955</t>
  </si>
  <si>
    <t>LOUIS, WENDY</t>
  </si>
  <si>
    <t>012953</t>
  </si>
  <si>
    <t>LUBIN, JOANE</t>
  </si>
  <si>
    <t>015643</t>
  </si>
  <si>
    <t>MARTIN, LATOYA</t>
  </si>
  <si>
    <t>012960</t>
  </si>
  <si>
    <t>MATALON, SAMANTHA</t>
  </si>
  <si>
    <t>012951</t>
  </si>
  <si>
    <t>MCDOUGLE, JACEINTE</t>
  </si>
  <si>
    <t>012962</t>
  </si>
  <si>
    <t>MILLER, AMBER</t>
  </si>
  <si>
    <t>015446</t>
  </si>
  <si>
    <t>MIRODIAS, JOANNA</t>
  </si>
  <si>
    <t>015462</t>
  </si>
  <si>
    <t>PATTERSON, NADEENE</t>
  </si>
  <si>
    <t>015642</t>
  </si>
  <si>
    <t>SCOTT, WILKEDRA</t>
  </si>
  <si>
    <t>014572</t>
  </si>
  <si>
    <t>STEVENSON, ANGELA</t>
  </si>
  <si>
    <t>012941</t>
  </si>
  <si>
    <t>WILSON, ADENA</t>
  </si>
  <si>
    <t>013918</t>
  </si>
  <si>
    <t>WYCHE, EBONY</t>
  </si>
  <si>
    <t>015452</t>
  </si>
  <si>
    <t>JOHNSON-GUERRA, JOYCINE</t>
  </si>
  <si>
    <t>015608</t>
  </si>
  <si>
    <t>MCKENZIE, CELESTE</t>
  </si>
  <si>
    <t>014576</t>
  </si>
  <si>
    <t>WILLIAMS, NIA</t>
  </si>
  <si>
    <t>013996</t>
  </si>
  <si>
    <t>AABERG, ELIZABETH</t>
  </si>
  <si>
    <t>013132</t>
  </si>
  <si>
    <t>BAKER, CARRIE</t>
  </si>
  <si>
    <t>015571</t>
  </si>
  <si>
    <t>BOUGHNER, ANETTE</t>
  </si>
  <si>
    <t>012935</t>
  </si>
  <si>
    <t>BROWN, MEGAN</t>
  </si>
  <si>
    <t>015597</t>
  </si>
  <si>
    <t>CARLSON, CYNTHIA</t>
  </si>
  <si>
    <t>015847</t>
  </si>
  <si>
    <t>CHACKO, LEILA</t>
  </si>
  <si>
    <t>012970</t>
  </si>
  <si>
    <t>CIRCOSTA, STEPHANIE</t>
  </si>
  <si>
    <t>015732</t>
  </si>
  <si>
    <t>CIUBA, SANDRA</t>
  </si>
  <si>
    <t>012984</t>
  </si>
  <si>
    <t>CROSBY, MELISSA</t>
  </si>
  <si>
    <t>012748</t>
  </si>
  <si>
    <t>DAWKINS, DEANNE</t>
  </si>
  <si>
    <t>014555</t>
  </si>
  <si>
    <t>FLORESCU, KIMBERLY</t>
  </si>
  <si>
    <t>013914</t>
  </si>
  <si>
    <t>GASPA, KELLIE</t>
  </si>
  <si>
    <t>012980</t>
  </si>
  <si>
    <t>GERLAND, ADELE</t>
  </si>
  <si>
    <t>013997</t>
  </si>
  <si>
    <t>GIANFORTUNE, SHARLENE</t>
  </si>
  <si>
    <t>014000</t>
  </si>
  <si>
    <t>GROOTERS, GEORGIANNA</t>
  </si>
  <si>
    <t>012972</t>
  </si>
  <si>
    <t>HARRIS, ALICIA</t>
  </si>
  <si>
    <t>015731</t>
  </si>
  <si>
    <t>HOFFKINS, JENNIFER</t>
  </si>
  <si>
    <t>013584</t>
  </si>
  <si>
    <t>HUBBARD, JOHN</t>
  </si>
  <si>
    <t>012969</t>
  </si>
  <si>
    <t>JAMES, JENNIFER</t>
  </si>
  <si>
    <t>012979</t>
  </si>
  <si>
    <t>JEWELL, CAROL</t>
  </si>
  <si>
    <t>012974</t>
  </si>
  <si>
    <t>KELLER, SUSAN</t>
  </si>
  <si>
    <t>016025</t>
  </si>
  <si>
    <t>LANGFORD, PAMELA</t>
  </si>
  <si>
    <t>015622</t>
  </si>
  <si>
    <t>MEZZA, DINA</t>
  </si>
  <si>
    <t>012886</t>
  </si>
  <si>
    <t>MORALES, MARK</t>
  </si>
  <si>
    <t>013049</t>
  </si>
  <si>
    <t>PADRICK, AMBER</t>
  </si>
  <si>
    <t>013998</t>
  </si>
  <si>
    <t>PALMER, ANNE-MARIE</t>
  </si>
  <si>
    <t>013594</t>
  </si>
  <si>
    <t>PATRICK, TANIKA</t>
  </si>
  <si>
    <t>012981</t>
  </si>
  <si>
    <t>RAMESAR-SINGH, DOREEN</t>
  </si>
  <si>
    <t>014049</t>
  </si>
  <si>
    <t>RAMOS, LAURA</t>
  </si>
  <si>
    <t>012978</t>
  </si>
  <si>
    <t>SCHAFFER, JOY</t>
  </si>
  <si>
    <t>012976</t>
  </si>
  <si>
    <t>SIMPSON, TRISTAN</t>
  </si>
  <si>
    <t>013591</t>
  </si>
  <si>
    <t>SMITH, SHARON</t>
  </si>
  <si>
    <t>013933</t>
  </si>
  <si>
    <t>SOTELO, PAMELA</t>
  </si>
  <si>
    <t>015573</t>
  </si>
  <si>
    <t>SWANN, REBECCA</t>
  </si>
  <si>
    <t>012982</t>
  </si>
  <si>
    <t>TALLIS, SUSAN</t>
  </si>
  <si>
    <t>012937</t>
  </si>
  <si>
    <t>TAYLOR, SUZANNE</t>
  </si>
  <si>
    <t>013002</t>
  </si>
  <si>
    <t>THOMPSON, MARIA</t>
  </si>
  <si>
    <t>013156</t>
  </si>
  <si>
    <t>TOWNES, MARY</t>
  </si>
  <si>
    <t>012983</t>
  </si>
  <si>
    <t>WILLIAMS, HEATHER</t>
  </si>
  <si>
    <t>013120</t>
  </si>
  <si>
    <t>ALEXIS-JULES, LOVELY</t>
  </si>
  <si>
    <t>013589</t>
  </si>
  <si>
    <t>BEMENDERFER, ANDREA</t>
  </si>
  <si>
    <t>014002</t>
  </si>
  <si>
    <t>BOKAS, GARY</t>
  </si>
  <si>
    <t>013585</t>
  </si>
  <si>
    <t>CORDERO, BRITTANY</t>
  </si>
  <si>
    <t>012764</t>
  </si>
  <si>
    <t>DUNKEL, TAMERA</t>
  </si>
  <si>
    <t>015733</t>
  </si>
  <si>
    <t>FABER, LAURA</t>
  </si>
  <si>
    <t>015590</t>
  </si>
  <si>
    <t>FALLACARO, TARA</t>
  </si>
  <si>
    <t>015457</t>
  </si>
  <si>
    <t>FANNIN RODRIGUEZ, WENDY</t>
  </si>
  <si>
    <t>014001</t>
  </si>
  <si>
    <t>FAVELA, CHRISTINA</t>
  </si>
  <si>
    <t>013015</t>
  </si>
  <si>
    <t>FLORES, SHEA</t>
  </si>
  <si>
    <t>015588</t>
  </si>
  <si>
    <t>FRANKS-JOHNSON, JAMIE</t>
  </si>
  <si>
    <t>014004</t>
  </si>
  <si>
    <t>GARCIA, CELIA</t>
  </si>
  <si>
    <t>012985</t>
  </si>
  <si>
    <t>GAYLE MCPHERSON, TANIA</t>
  </si>
  <si>
    <t>012940</t>
  </si>
  <si>
    <t>HALL, STEPHANIE</t>
  </si>
  <si>
    <t>012998</t>
  </si>
  <si>
    <t>HAMILTON, NATALEE</t>
  </si>
  <si>
    <t>014007</t>
  </si>
  <si>
    <t>HARRIGAN, ERIN</t>
  </si>
  <si>
    <t>012989</t>
  </si>
  <si>
    <t>HUGHES, NICOLE</t>
  </si>
  <si>
    <t>015564</t>
  </si>
  <si>
    <t>HUMPHREYS-COKE, JEAN</t>
  </si>
  <si>
    <t>015589</t>
  </si>
  <si>
    <t>KATZ, ROBERTA</t>
  </si>
  <si>
    <t>012990</t>
  </si>
  <si>
    <t>LAND-MCCORMICK, HAYLEE</t>
  </si>
  <si>
    <t>015539</t>
  </si>
  <si>
    <t>LUDWIG, LISA</t>
  </si>
  <si>
    <t>014015</t>
  </si>
  <si>
    <t>MALDONADO, KRISTINE</t>
  </si>
  <si>
    <t>013590</t>
  </si>
  <si>
    <t>MANIS, JENNIFER</t>
  </si>
  <si>
    <t>012986</t>
  </si>
  <si>
    <t>MOLLEDO, KRISTY</t>
  </si>
  <si>
    <t>012931</t>
  </si>
  <si>
    <t>OSNE, DOROTHY</t>
  </si>
  <si>
    <t>012909</t>
  </si>
  <si>
    <t>SAMBITO, JULIE</t>
  </si>
  <si>
    <t>013136</t>
  </si>
  <si>
    <t>SANCHEZ, NELSON</t>
  </si>
  <si>
    <t>012997</t>
  </si>
  <si>
    <t>SPECTOR, LINDA</t>
  </si>
  <si>
    <t>015587</t>
  </si>
  <si>
    <t>SUGG, EVA</t>
  </si>
  <si>
    <t>013953</t>
  </si>
  <si>
    <t>TRUETT, DANIELLA</t>
  </si>
  <si>
    <t>ADAMS, LAURA</t>
  </si>
  <si>
    <t>015599</t>
  </si>
  <si>
    <t>AGNEW, NORMA</t>
  </si>
  <si>
    <t>013005</t>
  </si>
  <si>
    <t>ARIAS, JOHN</t>
  </si>
  <si>
    <t>015534</t>
  </si>
  <si>
    <t>ATHERHOLT, ERIC</t>
  </si>
  <si>
    <t>012730</t>
  </si>
  <si>
    <t>BARRY, MEGHAN</t>
  </si>
  <si>
    <t>016032</t>
  </si>
  <si>
    <t>BURNS, STEPHANIE</t>
  </si>
  <si>
    <t>012680</t>
  </si>
  <si>
    <t>CHAPMAN, BRENDA</t>
  </si>
  <si>
    <t>012697</t>
  </si>
  <si>
    <t>DAFFNER, MARYANN</t>
  </si>
  <si>
    <t>013010</t>
  </si>
  <si>
    <t>DELGADO, DAWN</t>
  </si>
  <si>
    <t>015543</t>
  </si>
  <si>
    <t>EDDY, JACE</t>
  </si>
  <si>
    <t>015734</t>
  </si>
  <si>
    <t>ERWIN, KIMBERLY</t>
  </si>
  <si>
    <t>016026</t>
  </si>
  <si>
    <t>FOX, PAMELA</t>
  </si>
  <si>
    <t>013012</t>
  </si>
  <si>
    <t>GERVICKAS, JOHN</t>
  </si>
  <si>
    <t>015601</t>
  </si>
  <si>
    <t>GUERRA, ALICIA</t>
  </si>
  <si>
    <t>013122</t>
  </si>
  <si>
    <t>HAMPTON, MICHELE</t>
  </si>
  <si>
    <t>012977</t>
  </si>
  <si>
    <t>HESTER, TIARA</t>
  </si>
  <si>
    <t>012731</t>
  </si>
  <si>
    <t>HOPKINS, RACHEL</t>
  </si>
  <si>
    <t>014028</t>
  </si>
  <si>
    <t>HOPPA, PATRICIA</t>
  </si>
  <si>
    <t>013013</t>
  </si>
  <si>
    <t>HOSKINS, CHRISTINA</t>
  </si>
  <si>
    <t>013011</t>
  </si>
  <si>
    <t>JACKSON, KRISTA</t>
  </si>
  <si>
    <t>013014</t>
  </si>
  <si>
    <t>KUNKEL, MIGUEL</t>
  </si>
  <si>
    <t>013003</t>
  </si>
  <si>
    <t>LELAS, KIMBERLY</t>
  </si>
  <si>
    <t>013001</t>
  </si>
  <si>
    <t>MARTIN, SHARLA</t>
  </si>
  <si>
    <t>013586</t>
  </si>
  <si>
    <t>MCLAUGHLIN, SANDRA</t>
  </si>
  <si>
    <t>012799</t>
  </si>
  <si>
    <t>MILLAN, ESTEBAN</t>
  </si>
  <si>
    <t>013009</t>
  </si>
  <si>
    <t>MITCHELL, CAROL</t>
  </si>
  <si>
    <t>015532</t>
  </si>
  <si>
    <t>O'BOYLE, REBECCA</t>
  </si>
  <si>
    <t>015735</t>
  </si>
  <si>
    <t>PAVLICK, ALISA</t>
  </si>
  <si>
    <t>014019</t>
  </si>
  <si>
    <t>PRATHER, RONALD</t>
  </si>
  <si>
    <t>015737</t>
  </si>
  <si>
    <t>RODRIGUEZ, HOLLY</t>
  </si>
  <si>
    <t>014580</t>
  </si>
  <si>
    <t>RODRIGUEZ, RAYSA</t>
  </si>
  <si>
    <t>014556</t>
  </si>
  <si>
    <t>SAMS, KIMBERLY</t>
  </si>
  <si>
    <t>012919</t>
  </si>
  <si>
    <t>SMITTLE, MONCE</t>
  </si>
  <si>
    <t>015533</t>
  </si>
  <si>
    <t>SUTTON, FAYE</t>
  </si>
  <si>
    <t>015736</t>
  </si>
  <si>
    <t>TROTTER, TRACY</t>
  </si>
  <si>
    <t>013006</t>
  </si>
  <si>
    <t>WALSH, LORI</t>
  </si>
  <si>
    <t>013007</t>
  </si>
  <si>
    <t>Sixth Circuit</t>
  </si>
  <si>
    <t>Zona</t>
  </si>
  <si>
    <t>Dean</t>
  </si>
  <si>
    <t>Fifteenth Circuit</t>
  </si>
  <si>
    <t>Zigler</t>
  </si>
  <si>
    <t>Beth</t>
  </si>
  <si>
    <t>Eighth Circuit</t>
  </si>
  <si>
    <t>Zeile</t>
  </si>
  <si>
    <t>Katie</t>
  </si>
  <si>
    <t>Eleventh Circuit</t>
  </si>
  <si>
    <t>Zayas (Past Employee)</t>
  </si>
  <si>
    <t>Elizabeth</t>
  </si>
  <si>
    <t>Second Circuit</t>
  </si>
  <si>
    <t>Zamarron</t>
  </si>
  <si>
    <t>Erica</t>
  </si>
  <si>
    <t>Young</t>
  </si>
  <si>
    <t>Toyna</t>
  </si>
  <si>
    <t>Seventeenth Circuit</t>
  </si>
  <si>
    <t>Young (Past Employee)</t>
  </si>
  <si>
    <t>Jason</t>
  </si>
  <si>
    <t>Ashley</t>
  </si>
  <si>
    <t>Wyche</t>
  </si>
  <si>
    <t>Ebony</t>
  </si>
  <si>
    <t>Seventh Circuit</t>
  </si>
  <si>
    <t>Wright</t>
  </si>
  <si>
    <t>Andrea</t>
  </si>
  <si>
    <t>Fourth Circuit</t>
  </si>
  <si>
    <t>Wright (Past Employee)</t>
  </si>
  <si>
    <t>Pennie</t>
  </si>
  <si>
    <t>Louvenia</t>
  </si>
  <si>
    <t>Brianca</t>
  </si>
  <si>
    <t>Arthur</t>
  </si>
  <si>
    <t>Woods</t>
  </si>
  <si>
    <t>Madelyn</t>
  </si>
  <si>
    <t>Twelfth Circuit</t>
  </si>
  <si>
    <t>Sandee</t>
  </si>
  <si>
    <t>Woodhead (Past Employee)</t>
  </si>
  <si>
    <t>John</t>
  </si>
  <si>
    <t>First Circuit</t>
  </si>
  <si>
    <t>Wood (Past Employee)</t>
  </si>
  <si>
    <t>Terry</t>
  </si>
  <si>
    <t>Fourteenth Circuit</t>
  </si>
  <si>
    <t>Womack (Past Employee)</t>
  </si>
  <si>
    <t>Janel</t>
  </si>
  <si>
    <t>Thirteenth Circuit</t>
  </si>
  <si>
    <t>Witherow</t>
  </si>
  <si>
    <t>Amy</t>
  </si>
  <si>
    <t>Directorâ€™s Office</t>
  </si>
  <si>
    <t>Windle</t>
  </si>
  <si>
    <t>David</t>
  </si>
  <si>
    <t>Wimsett</t>
  </si>
  <si>
    <t>Fifth Circuit</t>
  </si>
  <si>
    <t>Wilson</t>
  </si>
  <si>
    <t>Karen</t>
  </si>
  <si>
    <t>Ninth Circuit</t>
  </si>
  <si>
    <t>Jillian</t>
  </si>
  <si>
    <t>Paige</t>
  </si>
  <si>
    <t>Adena</t>
  </si>
  <si>
    <t>Williams-Martin</t>
  </si>
  <si>
    <t>Latoya</t>
  </si>
  <si>
    <t>Williams</t>
  </si>
  <si>
    <t>Alice</t>
  </si>
  <si>
    <t>Eighteenth Circuit</t>
  </si>
  <si>
    <t>Heather</t>
  </si>
  <si>
    <t>India</t>
  </si>
  <si>
    <t>Williams (Past Employee)</t>
  </si>
  <si>
    <t>Nathan</t>
  </si>
  <si>
    <t>Tenth Circuit</t>
  </si>
  <si>
    <t>Dominique</t>
  </si>
  <si>
    <t>Nia</t>
  </si>
  <si>
    <t>Laurie</t>
  </si>
  <si>
    <t>Kelwyn</t>
  </si>
  <si>
    <t>Wilkes</t>
  </si>
  <si>
    <t>Saffa</t>
  </si>
  <si>
    <t>Wild</t>
  </si>
  <si>
    <t>Hani</t>
  </si>
  <si>
    <t>Wilcox</t>
  </si>
  <si>
    <t>Kenisha</t>
  </si>
  <si>
    <t>Wickenhauser</t>
  </si>
  <si>
    <t>Jenna</t>
  </si>
  <si>
    <t>Whiting (Past Employee)</t>
  </si>
  <si>
    <t>Michael</t>
  </si>
  <si>
    <t>White</t>
  </si>
  <si>
    <t>Paulette</t>
  </si>
  <si>
    <t>Whilden</t>
  </si>
  <si>
    <t>Wetherell</t>
  </si>
  <si>
    <t>Lisa</t>
  </si>
  <si>
    <t>Wells (Past Employee)</t>
  </si>
  <si>
    <t>Brandy</t>
  </si>
  <si>
    <t>Wells</t>
  </si>
  <si>
    <t>Deborah</t>
  </si>
  <si>
    <t>Welch (Past Employee)</t>
  </si>
  <si>
    <t>Anne</t>
  </si>
  <si>
    <t>Sixteenth Circuit</t>
  </si>
  <si>
    <t>Webb</t>
  </si>
  <si>
    <t>Sandra</t>
  </si>
  <si>
    <t>Weaver</t>
  </si>
  <si>
    <t>Kasey</t>
  </si>
  <si>
    <t>Watson (Past Employee)</t>
  </si>
  <si>
    <t>Waters-Jacobs</t>
  </si>
  <si>
    <t>LaVetta</t>
  </si>
  <si>
    <t>Waters</t>
  </si>
  <si>
    <t>Justin</t>
  </si>
  <si>
    <t>Waterman</t>
  </si>
  <si>
    <t>Wasson (Past Employee)</t>
  </si>
  <si>
    <t>Heidi</t>
  </si>
  <si>
    <t>Washington (Past Employee)</t>
  </si>
  <si>
    <t>Jerald</t>
  </si>
  <si>
    <t>Washington</t>
  </si>
  <si>
    <t>Alicia</t>
  </si>
  <si>
    <t>Warrington</t>
  </si>
  <si>
    <t>Emma</t>
  </si>
  <si>
    <t>Walton</t>
  </si>
  <si>
    <t>Walton (Past Employee)</t>
  </si>
  <si>
    <t>Mary</t>
  </si>
  <si>
    <t>Twentieth Circuit</t>
  </si>
  <si>
    <t>Walsh</t>
  </si>
  <si>
    <t>Lori</t>
  </si>
  <si>
    <t>Kevin</t>
  </si>
  <si>
    <t>Wall</t>
  </si>
  <si>
    <t>Taylor</t>
  </si>
  <si>
    <t>Walker-Burgos</t>
  </si>
  <si>
    <t>Isabel</t>
  </si>
  <si>
    <t>Walker (Past Employee)</t>
  </si>
  <si>
    <t>Vickie</t>
  </si>
  <si>
    <t>Patty</t>
  </si>
  <si>
    <t>Walker</t>
  </si>
  <si>
    <t>Montoya</t>
  </si>
  <si>
    <t>Walder</t>
  </si>
  <si>
    <t>Jean</t>
  </si>
  <si>
    <t>Waddle</t>
  </si>
  <si>
    <t>Maritza</t>
  </si>
  <si>
    <t>Vollmer</t>
  </si>
  <si>
    <t>Keith</t>
  </si>
  <si>
    <t>Vocelle</t>
  </si>
  <si>
    <t>Charles</t>
  </si>
  <si>
    <t>Visnaw</t>
  </si>
  <si>
    <t>Diane</t>
  </si>
  <si>
    <t>Vinson</t>
  </si>
  <si>
    <t>Debra</t>
  </si>
  <si>
    <t>Vincent</t>
  </si>
  <si>
    <t>Patrick</t>
  </si>
  <si>
    <t>Villarreal</t>
  </si>
  <si>
    <t>Rachel</t>
  </si>
  <si>
    <t>Vickers</t>
  </si>
  <si>
    <t>Christina</t>
  </si>
  <si>
    <t>Vega-Romero (Past Employee)</t>
  </si>
  <si>
    <t>Vega</t>
  </si>
  <si>
    <t>Anna</t>
  </si>
  <si>
    <t>Vargas De Perez Corujo (Past Employee)</t>
  </si>
  <si>
    <t>Jenny</t>
  </si>
  <si>
    <t>VanWhy</t>
  </si>
  <si>
    <t>Donna</t>
  </si>
  <si>
    <t>VanBibber</t>
  </si>
  <si>
    <t>Kim</t>
  </si>
  <si>
    <t>Van Sluytman</t>
  </si>
  <si>
    <t>Van Haele (Past Employee)</t>
  </si>
  <si>
    <t>Sara</t>
  </si>
  <si>
    <t>Valley</t>
  </si>
  <si>
    <t>Samantha</t>
  </si>
  <si>
    <t>Valladares</t>
  </si>
  <si>
    <t>Sonia</t>
  </si>
  <si>
    <t>Ulm</t>
  </si>
  <si>
    <t>Connie</t>
  </si>
  <si>
    <t>UGARTE</t>
  </si>
  <si>
    <t>RITA</t>
  </si>
  <si>
    <t>Tyson</t>
  </si>
  <si>
    <t>Tyler (Past Employee)</t>
  </si>
  <si>
    <t>Lauren</t>
  </si>
  <si>
    <t>Two</t>
  </si>
  <si>
    <t>Test</t>
  </si>
  <si>
    <t>Turner (Past Employee)</t>
  </si>
  <si>
    <t>Shanna-Kay</t>
  </si>
  <si>
    <t>Turner</t>
  </si>
  <si>
    <t>Turcotte</t>
  </si>
  <si>
    <t>Thomas</t>
  </si>
  <si>
    <t>Turco</t>
  </si>
  <si>
    <t>Elinor</t>
  </si>
  <si>
    <t>Tuggerson</t>
  </si>
  <si>
    <t>Jennifer</t>
  </si>
  <si>
    <t>Trump</t>
  </si>
  <si>
    <t>Nineteenth Circuit</t>
  </si>
  <si>
    <t>Truett</t>
  </si>
  <si>
    <t>Daniella</t>
  </si>
  <si>
    <t>Trotter</t>
  </si>
  <si>
    <t>Tracy</t>
  </si>
  <si>
    <t>Trojca</t>
  </si>
  <si>
    <t>Tiffany</t>
  </si>
  <si>
    <t>Trivento</t>
  </si>
  <si>
    <t>Vanessa</t>
  </si>
  <si>
    <t>Tripp</t>
  </si>
  <si>
    <t>Trapp (Past Employee)</t>
  </si>
  <si>
    <t>Tran (Past Employee)</t>
  </si>
  <si>
    <t>Quan</t>
  </si>
  <si>
    <t>Tramutola</t>
  </si>
  <si>
    <t>Melissa</t>
  </si>
  <si>
    <t>Townes</t>
  </si>
  <si>
    <t>Towasnicki</t>
  </si>
  <si>
    <t>Torrance</t>
  </si>
  <si>
    <t>Brittney</t>
  </si>
  <si>
    <t>Tormes (Past Employee)</t>
  </si>
  <si>
    <t>Jorge</t>
  </si>
  <si>
    <t>Tognacci</t>
  </si>
  <si>
    <t>Carol</t>
  </si>
  <si>
    <t>Tirella (Past Employee)</t>
  </si>
  <si>
    <t>Alfred</t>
  </si>
  <si>
    <t>Threatts</t>
  </si>
  <si>
    <t>Felicia</t>
  </si>
  <si>
    <t>Thorp</t>
  </si>
  <si>
    <t>Catherine</t>
  </si>
  <si>
    <t>Thornton</t>
  </si>
  <si>
    <t>Linda</t>
  </si>
  <si>
    <t>Thorn (Past Employee)</t>
  </si>
  <si>
    <t>Kimberly</t>
  </si>
  <si>
    <t>Thompson</t>
  </si>
  <si>
    <t>Tura</t>
  </si>
  <si>
    <t>Maria</t>
  </si>
  <si>
    <t>Thompkins (Past Employee)</t>
  </si>
  <si>
    <t>Thome</t>
  </si>
  <si>
    <t>Third Circuit</t>
  </si>
  <si>
    <t>Patricia</t>
  </si>
  <si>
    <t>Thomas (Past Employee)</t>
  </si>
  <si>
    <t>Andrew</t>
  </si>
  <si>
    <t>Celia</t>
  </si>
  <si>
    <t>Then</t>
  </si>
  <si>
    <t>Rosario</t>
  </si>
  <si>
    <t>Jay</t>
  </si>
  <si>
    <t>Suzanne</t>
  </si>
  <si>
    <t>Tartarilla</t>
  </si>
  <si>
    <t>Sabrina</t>
  </si>
  <si>
    <t>Tarrant</t>
  </si>
  <si>
    <t>Tangney</t>
  </si>
  <si>
    <t>Judy</t>
  </si>
  <si>
    <t>Tallis</t>
  </si>
  <si>
    <t>Susan</t>
  </si>
  <si>
    <t>Taibl</t>
  </si>
  <si>
    <t>Monica</t>
  </si>
  <si>
    <t>Tachell (Past Employee)</t>
  </si>
  <si>
    <t>Swichkow</t>
  </si>
  <si>
    <t>Rita</t>
  </si>
  <si>
    <t>Swartz (Past Employee)</t>
  </si>
  <si>
    <t>Kelly</t>
  </si>
  <si>
    <t>Swann</t>
  </si>
  <si>
    <t>Rebecca</t>
  </si>
  <si>
    <t>Swain</t>
  </si>
  <si>
    <t>Kasinda</t>
  </si>
  <si>
    <t>Sutton</t>
  </si>
  <si>
    <t>Faye</t>
  </si>
  <si>
    <t>Sutter</t>
  </si>
  <si>
    <t>Sonya</t>
  </si>
  <si>
    <t>Sussman (Past Employee)</t>
  </si>
  <si>
    <t>Gregory</t>
  </si>
  <si>
    <t>Supervisor</t>
  </si>
  <si>
    <t>Apply</t>
  </si>
  <si>
    <t>Sumilang</t>
  </si>
  <si>
    <t>Nina</t>
  </si>
  <si>
    <t>Sullivan</t>
  </si>
  <si>
    <t>Sean</t>
  </si>
  <si>
    <t>Vanora</t>
  </si>
  <si>
    <t>Sugg</t>
  </si>
  <si>
    <t>Eva</t>
  </si>
  <si>
    <t>Suarez (Past Employee)</t>
  </si>
  <si>
    <t>Stuart</t>
  </si>
  <si>
    <t>Mabel</t>
  </si>
  <si>
    <t>Stonecipher</t>
  </si>
  <si>
    <t>Carmen</t>
  </si>
  <si>
    <t>Stirks</t>
  </si>
  <si>
    <t>Stephen</t>
  </si>
  <si>
    <t>Still</t>
  </si>
  <si>
    <t>Evelien</t>
  </si>
  <si>
    <t>Stevenson</t>
  </si>
  <si>
    <t>Angela</t>
  </si>
  <si>
    <t>Steinsaltz</t>
  </si>
  <si>
    <t>Starr</t>
  </si>
  <si>
    <t>Dawn</t>
  </si>
  <si>
    <t>Stapleton</t>
  </si>
  <si>
    <t>Shawn</t>
  </si>
  <si>
    <t>Spradley</t>
  </si>
  <si>
    <t>Speers</t>
  </si>
  <si>
    <t>Amber</t>
  </si>
  <si>
    <t>Spector</t>
  </si>
  <si>
    <t>Spain (Past Employee)</t>
  </si>
  <si>
    <t>Sam</t>
  </si>
  <si>
    <t>Sotelo</t>
  </si>
  <si>
    <t>Pamela</t>
  </si>
  <si>
    <t>Somers</t>
  </si>
  <si>
    <t>Solomon</t>
  </si>
  <si>
    <t>Kristen</t>
  </si>
  <si>
    <t>Soler</t>
  </si>
  <si>
    <t>Solano</t>
  </si>
  <si>
    <t>Smittle</t>
  </si>
  <si>
    <t>Monce</t>
  </si>
  <si>
    <t>Smith</t>
  </si>
  <si>
    <t>Denise</t>
  </si>
  <si>
    <t>Smith (Past Employee)</t>
  </si>
  <si>
    <t>Brennan</t>
  </si>
  <si>
    <t>Sharon</t>
  </si>
  <si>
    <t>Carita</t>
  </si>
  <si>
    <t>Slaughter (Past Employee)</t>
  </si>
  <si>
    <t>Stafford</t>
  </si>
  <si>
    <t>Skinner  (Past Employee)</t>
  </si>
  <si>
    <t>Travisa</t>
  </si>
  <si>
    <t>Sirmons</t>
  </si>
  <si>
    <t>Jeff</t>
  </si>
  <si>
    <t>Singh</t>
  </si>
  <si>
    <t>Natalia</t>
  </si>
  <si>
    <t>Sinclair</t>
  </si>
  <si>
    <t>Judith</t>
  </si>
  <si>
    <t>Simpson</t>
  </si>
  <si>
    <t>Tristan</t>
  </si>
  <si>
    <t>Simpkins (Past Employee)</t>
  </si>
  <si>
    <t>Brandi</t>
  </si>
  <si>
    <t>Simmons</t>
  </si>
  <si>
    <t>Sylvia</t>
  </si>
  <si>
    <t>Laura</t>
  </si>
  <si>
    <t>Silverman (Past Employee)</t>
  </si>
  <si>
    <t>Jenine</t>
  </si>
  <si>
    <t>Silvagnoli</t>
  </si>
  <si>
    <t>Mireya</t>
  </si>
  <si>
    <t>Silva</t>
  </si>
  <si>
    <t>Stephanie</t>
  </si>
  <si>
    <t>Siems (Past Employee)</t>
  </si>
  <si>
    <t>Showers</t>
  </si>
  <si>
    <t>Shore</t>
  </si>
  <si>
    <t>Allen</t>
  </si>
  <si>
    <t>Shinskey</t>
  </si>
  <si>
    <t>Shephard</t>
  </si>
  <si>
    <t>Sheaffer</t>
  </si>
  <si>
    <t>Shaw</t>
  </si>
  <si>
    <t>Shannon</t>
  </si>
  <si>
    <t>Shaver</t>
  </si>
  <si>
    <t>Carrie</t>
  </si>
  <si>
    <t>Shane</t>
  </si>
  <si>
    <t>Shaikh</t>
  </si>
  <si>
    <t>Sana</t>
  </si>
  <si>
    <t>Shafer</t>
  </si>
  <si>
    <t>Ellen</t>
  </si>
  <si>
    <t>Setayesh</t>
  </si>
  <si>
    <t>Haleh</t>
  </si>
  <si>
    <t>Selander</t>
  </si>
  <si>
    <t>Scott</t>
  </si>
  <si>
    <t>Larnelle</t>
  </si>
  <si>
    <t>Wilkedra</t>
  </si>
  <si>
    <t>Lesley</t>
  </si>
  <si>
    <t>Schulte (Past Employee)</t>
  </si>
  <si>
    <t>Barbara</t>
  </si>
  <si>
    <t>Schubert (Past Employee)</t>
  </si>
  <si>
    <t>Schrank</t>
  </si>
  <si>
    <t>MaryBeth</t>
  </si>
  <si>
    <t>Schmelz (Past Employee)</t>
  </si>
  <si>
    <t>Schaffer</t>
  </si>
  <si>
    <t>Joy</t>
  </si>
  <si>
    <t>Santiago (Past Employee)</t>
  </si>
  <si>
    <t>Liza</t>
  </si>
  <si>
    <t>Santamaria</t>
  </si>
  <si>
    <t>Arlene</t>
  </si>
  <si>
    <t>Sandoval</t>
  </si>
  <si>
    <t>Sanders</t>
  </si>
  <si>
    <t>Otis</t>
  </si>
  <si>
    <t>Sanchez (Past Employee)</t>
  </si>
  <si>
    <t>Audrey</t>
  </si>
  <si>
    <t>Sanchez</t>
  </si>
  <si>
    <t>Nelson</t>
  </si>
  <si>
    <t>Sams</t>
  </si>
  <si>
    <t>Sambito</t>
  </si>
  <si>
    <t>Julie</t>
  </si>
  <si>
    <t>Salyers</t>
  </si>
  <si>
    <t>Kristi</t>
  </si>
  <si>
    <t>Salcedo</t>
  </si>
  <si>
    <t>Natalie</t>
  </si>
  <si>
    <t>Saiz-Calderon (Past Employee)</t>
  </si>
  <si>
    <t>Sadler</t>
  </si>
  <si>
    <t>Ryf</t>
  </si>
  <si>
    <t>Gaye</t>
  </si>
  <si>
    <t>Rutter</t>
  </si>
  <si>
    <t>Daisy</t>
  </si>
  <si>
    <t>Rutherford (Past Employee)</t>
  </si>
  <si>
    <t>Kaitlyn</t>
  </si>
  <si>
    <t>Rutan</t>
  </si>
  <si>
    <t>Brittany</t>
  </si>
  <si>
    <t>Ruta</t>
  </si>
  <si>
    <t>Edda</t>
  </si>
  <si>
    <t>Rundus</t>
  </si>
  <si>
    <t>Jena</t>
  </si>
  <si>
    <t>Ruas</t>
  </si>
  <si>
    <t>Rosenberg</t>
  </si>
  <si>
    <t>Zachary</t>
  </si>
  <si>
    <t>Roscigno</t>
  </si>
  <si>
    <t>Rosati</t>
  </si>
  <si>
    <t>Lauretta</t>
  </si>
  <si>
    <t>Rollando</t>
  </si>
  <si>
    <t>Roffman</t>
  </si>
  <si>
    <t>Brian</t>
  </si>
  <si>
    <t>Rodriguez</t>
  </si>
  <si>
    <t>Hugo</t>
  </si>
  <si>
    <t>Raysa</t>
  </si>
  <si>
    <t>Holly</t>
  </si>
  <si>
    <t>Wendy</t>
  </si>
  <si>
    <t>Olga</t>
  </si>
  <si>
    <t>Rodrigues</t>
  </si>
  <si>
    <t>Melanie</t>
  </si>
  <si>
    <t>Rodgers</t>
  </si>
  <si>
    <t>Rockey-Johnson</t>
  </si>
  <si>
    <t>Ginger</t>
  </si>
  <si>
    <t>Robertson</t>
  </si>
  <si>
    <t>Roberts</t>
  </si>
  <si>
    <t>Brigitte</t>
  </si>
  <si>
    <t>Theresa</t>
  </si>
  <si>
    <t>Rivera</t>
  </si>
  <si>
    <t>Santa</t>
  </si>
  <si>
    <t>Lianabel</t>
  </si>
  <si>
    <t>Rinehart (Past Employee)</t>
  </si>
  <si>
    <t>Jack</t>
  </si>
  <si>
    <t>Rice</t>
  </si>
  <si>
    <t>Ricci</t>
  </si>
  <si>
    <t>Reynolds</t>
  </si>
  <si>
    <t>Revoredo</t>
  </si>
  <si>
    <t>Miryam</t>
  </si>
  <si>
    <t>Reuter</t>
  </si>
  <si>
    <t>Eric</t>
  </si>
  <si>
    <t>Resources</t>
  </si>
  <si>
    <t>Human</t>
  </si>
  <si>
    <t>Reinink</t>
  </si>
  <si>
    <t>Krista</t>
  </si>
  <si>
    <t>Reichenbach</t>
  </si>
  <si>
    <t>Regan</t>
  </si>
  <si>
    <t>Alexandra</t>
  </si>
  <si>
    <t>Kristie</t>
  </si>
  <si>
    <t>Reaves</t>
  </si>
  <si>
    <t>Malissa</t>
  </si>
  <si>
    <t>Razzano (Past Employee)</t>
  </si>
  <si>
    <t>Raymer</t>
  </si>
  <si>
    <t>Ratliff</t>
  </si>
  <si>
    <t>Rapalo (Past Employee)</t>
  </si>
  <si>
    <t>Ramstad (Past Employee)</t>
  </si>
  <si>
    <t>Ramsey</t>
  </si>
  <si>
    <t>Greg</t>
  </si>
  <si>
    <t>Ramos</t>
  </si>
  <si>
    <t>Ramesar Singh</t>
  </si>
  <si>
    <t>Doreen</t>
  </si>
  <si>
    <t>Rahman</t>
  </si>
  <si>
    <t>Hanna</t>
  </si>
  <si>
    <t>Ragan (Past Employee)</t>
  </si>
  <si>
    <t>Richard</t>
  </si>
  <si>
    <t>Rafter</t>
  </si>
  <si>
    <t>R</t>
  </si>
  <si>
    <t>H</t>
  </si>
  <si>
    <t>Putnoky (Past Employee)</t>
  </si>
  <si>
    <t>Propheter</t>
  </si>
  <si>
    <t>Prince</t>
  </si>
  <si>
    <t>Hallie</t>
  </si>
  <si>
    <t>Price</t>
  </si>
  <si>
    <t>Kathy</t>
  </si>
  <si>
    <t>Pribisco (Past Employee)</t>
  </si>
  <si>
    <t>Emily</t>
  </si>
  <si>
    <t>Pressley (Past Employee)</t>
  </si>
  <si>
    <t>Tanika</t>
  </si>
  <si>
    <t>Presnell (Past Employee)</t>
  </si>
  <si>
    <t>Jessica</t>
  </si>
  <si>
    <t>Prather</t>
  </si>
  <si>
    <t>Ronald</t>
  </si>
  <si>
    <t>Prado (Past Employee)</t>
  </si>
  <si>
    <t>Frank</t>
  </si>
  <si>
    <t>Powell</t>
  </si>
  <si>
    <t>Jane</t>
  </si>
  <si>
    <t>Potdar</t>
  </si>
  <si>
    <t>Rukmini</t>
  </si>
  <si>
    <t>Posey</t>
  </si>
  <si>
    <t>Kerri</t>
  </si>
  <si>
    <t>Porto</t>
  </si>
  <si>
    <t>Portera (Past Employee)</t>
  </si>
  <si>
    <t>Porrata</t>
  </si>
  <si>
    <t>Poolman (Past Employee)</t>
  </si>
  <si>
    <t>Kristin</t>
  </si>
  <si>
    <t>Pohm</t>
  </si>
  <si>
    <t>Pistone</t>
  </si>
  <si>
    <t>Crystal</t>
  </si>
  <si>
    <t>Pietka</t>
  </si>
  <si>
    <t>Christian</t>
  </si>
  <si>
    <t>Philosaint</t>
  </si>
  <si>
    <t>Alexa</t>
  </si>
  <si>
    <t>Phillips (Past Employee)</t>
  </si>
  <si>
    <t>James</t>
  </si>
  <si>
    <t>Phillips</t>
  </si>
  <si>
    <t>Kasandra</t>
  </si>
  <si>
    <t>Perryman</t>
  </si>
  <si>
    <t>Raquel</t>
  </si>
  <si>
    <t>Peralta</t>
  </si>
  <si>
    <t>Karissa</t>
  </si>
  <si>
    <t>Pennington</t>
  </si>
  <si>
    <t>Trelany</t>
  </si>
  <si>
    <t>Pena</t>
  </si>
  <si>
    <t>Alan</t>
  </si>
  <si>
    <t>Peacock (Past Employee)</t>
  </si>
  <si>
    <t>Pazo</t>
  </si>
  <si>
    <t>Pavlick</t>
  </si>
  <si>
    <t>Alisa</t>
  </si>
  <si>
    <t>Patterson</t>
  </si>
  <si>
    <t>Nadeene</t>
  </si>
  <si>
    <t>Parrish</t>
  </si>
  <si>
    <t>Shayna</t>
  </si>
  <si>
    <t>Parker</t>
  </si>
  <si>
    <t>Papajik</t>
  </si>
  <si>
    <t>Kirsten</t>
  </si>
  <si>
    <t>Pantinakis (Past Employee)</t>
  </si>
  <si>
    <t>Lindsay</t>
  </si>
  <si>
    <t>Palmer-Bennett</t>
  </si>
  <si>
    <t>Yvonne</t>
  </si>
  <si>
    <t>Palmer</t>
  </si>
  <si>
    <t>Anne-Marie</t>
  </si>
  <si>
    <t>Padrick</t>
  </si>
  <si>
    <t>Paceley</t>
  </si>
  <si>
    <t>Overton (Past Employee)</t>
  </si>
  <si>
    <t>Otmane</t>
  </si>
  <si>
    <t>Dalil</t>
  </si>
  <si>
    <t>Osne</t>
  </si>
  <si>
    <t>Dorothy</t>
  </si>
  <si>
    <t>Ortega Claudio</t>
  </si>
  <si>
    <t>Amarilys</t>
  </si>
  <si>
    <t>Orchowski</t>
  </si>
  <si>
    <t>Ollsen</t>
  </si>
  <si>
    <t>Mariela</t>
  </si>
  <si>
    <t>Oliver</t>
  </si>
  <si>
    <t>Cassaundra</t>
  </si>
  <si>
    <t>Ohmit</t>
  </si>
  <si>
    <t>Linnie</t>
  </si>
  <si>
    <t>Ogle (Past Employee)</t>
  </si>
  <si>
    <t>O'Boyle</t>
  </si>
  <si>
    <t>Nourie</t>
  </si>
  <si>
    <t>Norton</t>
  </si>
  <si>
    <t>Lynn</t>
  </si>
  <si>
    <t>Norris</t>
  </si>
  <si>
    <t>Norcia</t>
  </si>
  <si>
    <t>Noll</t>
  </si>
  <si>
    <t>Nixon</t>
  </si>
  <si>
    <t>Mark</t>
  </si>
  <si>
    <t>Nirenberg</t>
  </si>
  <si>
    <t>Nin</t>
  </si>
  <si>
    <t>Anais</t>
  </si>
  <si>
    <t>Nigro</t>
  </si>
  <si>
    <t>Paul</t>
  </si>
  <si>
    <t>Nicolaro</t>
  </si>
  <si>
    <t>Nicholson</t>
  </si>
  <si>
    <t>Christy</t>
  </si>
  <si>
    <t>Nichols</t>
  </si>
  <si>
    <t>Jerry</t>
  </si>
  <si>
    <t>Nichalson</t>
  </si>
  <si>
    <t>Carla</t>
  </si>
  <si>
    <t>Nibert (Past Employee)</t>
  </si>
  <si>
    <t>Tammy</t>
  </si>
  <si>
    <t>Nesbitt (Past Employee)</t>
  </si>
  <si>
    <t>Jackie</t>
  </si>
  <si>
    <t>Jeremy</t>
  </si>
  <si>
    <t>Nelson (Past Employee)</t>
  </si>
  <si>
    <t>Negaard</t>
  </si>
  <si>
    <t>Needs (Past Employee)</t>
  </si>
  <si>
    <t>Naylor (Past Employee)</t>
  </si>
  <si>
    <t>Navarra</t>
  </si>
  <si>
    <t>Sarea-Jo</t>
  </si>
  <si>
    <t>Nardini</t>
  </si>
  <si>
    <t>Nagy</t>
  </si>
  <si>
    <t>Muse (Past Employee)</t>
  </si>
  <si>
    <t>Murray (Past Employee)</t>
  </si>
  <si>
    <t>Aaron</t>
  </si>
  <si>
    <t>Muren</t>
  </si>
  <si>
    <t>Moulton</t>
  </si>
  <si>
    <t>Michelle</t>
  </si>
  <si>
    <t>Mosher (Past Employee)</t>
  </si>
  <si>
    <t>Morrison</t>
  </si>
  <si>
    <t>Morrison (Past Employee)</t>
  </si>
  <si>
    <t>Roshane</t>
  </si>
  <si>
    <t>Morley</t>
  </si>
  <si>
    <t>Moring</t>
  </si>
  <si>
    <t>Morales</t>
  </si>
  <si>
    <t>Moore-Josephs (Past Employee)</t>
  </si>
  <si>
    <t>Moore (Past Employee)</t>
  </si>
  <si>
    <t>Michele</t>
  </si>
  <si>
    <t>Moore</t>
  </si>
  <si>
    <t>Thomasina</t>
  </si>
  <si>
    <t>Dennis</t>
  </si>
  <si>
    <t>Mooney</t>
  </si>
  <si>
    <t>Valerie</t>
  </si>
  <si>
    <t>Montero (Past Employee)</t>
  </si>
  <si>
    <t>Molledo</t>
  </si>
  <si>
    <t>Kristy</t>
  </si>
  <si>
    <t>Mokma</t>
  </si>
  <si>
    <t>Carlee</t>
  </si>
  <si>
    <t>Moist (Past Employee)</t>
  </si>
  <si>
    <t>Nancy</t>
  </si>
  <si>
    <t>Mitchell</t>
  </si>
  <si>
    <t>Misset</t>
  </si>
  <si>
    <t>Mirodias</t>
  </si>
  <si>
    <t>Joanna</t>
  </si>
  <si>
    <t>Miranda</t>
  </si>
  <si>
    <t>Elsie</t>
  </si>
  <si>
    <t>Miller</t>
  </si>
  <si>
    <t>Millan</t>
  </si>
  <si>
    <t>Esteban</t>
  </si>
  <si>
    <t>Mikitta (Past Employee)</t>
  </si>
  <si>
    <t>Mezza</t>
  </si>
  <si>
    <t>Dina</t>
  </si>
  <si>
    <t>Meyers (Past Employee)</t>
  </si>
  <si>
    <t>Clara</t>
  </si>
  <si>
    <t>Meyer (Past Employee)</t>
  </si>
  <si>
    <t>Meyer</t>
  </si>
  <si>
    <t>Christine</t>
  </si>
  <si>
    <t>Meola</t>
  </si>
  <si>
    <t>Menzel</t>
  </si>
  <si>
    <t>Marjorie</t>
  </si>
  <si>
    <t>Mendenhall (Past Employee)</t>
  </si>
  <si>
    <t>Melvin</t>
  </si>
  <si>
    <t>Irena</t>
  </si>
  <si>
    <t>Meingasner</t>
  </si>
  <si>
    <t>Ryan</t>
  </si>
  <si>
    <t>Mehl</t>
  </si>
  <si>
    <t>Meadows</t>
  </si>
  <si>
    <t>Meacham</t>
  </si>
  <si>
    <t>McLeod</t>
  </si>
  <si>
    <t>McLaughlin</t>
  </si>
  <si>
    <t>McKiernan</t>
  </si>
  <si>
    <t>Mckenzie</t>
  </si>
  <si>
    <t>Celeste</t>
  </si>
  <si>
    <t>McKenna</t>
  </si>
  <si>
    <t>Keeley</t>
  </si>
  <si>
    <t>McGuire</t>
  </si>
  <si>
    <t>Elyse</t>
  </si>
  <si>
    <t>McGriff</t>
  </si>
  <si>
    <t>Kathleen</t>
  </si>
  <si>
    <t>McGahee</t>
  </si>
  <si>
    <t>Marianne</t>
  </si>
  <si>
    <t>McDougle</t>
  </si>
  <si>
    <t>Jaceinte</t>
  </si>
  <si>
    <t>McDonald</t>
  </si>
  <si>
    <t>McCloud</t>
  </si>
  <si>
    <t>Rhonda</t>
  </si>
  <si>
    <t>McCarty</t>
  </si>
  <si>
    <t>Nikki</t>
  </si>
  <si>
    <t>McCarthy (Past Employee)</t>
  </si>
  <si>
    <t>McAnally</t>
  </si>
  <si>
    <t>May (Past Employee)</t>
  </si>
  <si>
    <t>Maurin (Past Employee)</t>
  </si>
  <si>
    <t>Mauger</t>
  </si>
  <si>
    <t>Brigette</t>
  </si>
  <si>
    <t>Mathis</t>
  </si>
  <si>
    <t>Mathews-McMaster</t>
  </si>
  <si>
    <t>Constance</t>
  </si>
  <si>
    <t>Mathews</t>
  </si>
  <si>
    <t>Ranelle.</t>
  </si>
  <si>
    <t>Matamoros</t>
  </si>
  <si>
    <t>Jaclyn</t>
  </si>
  <si>
    <t>Matalon</t>
  </si>
  <si>
    <t>MASSON</t>
  </si>
  <si>
    <t>DESIREE</t>
  </si>
  <si>
    <t>Masry</t>
  </si>
  <si>
    <t>Marut (Past Employee)</t>
  </si>
  <si>
    <t>Avalon</t>
  </si>
  <si>
    <t>Martinson (Past Employee)</t>
  </si>
  <si>
    <t>Martingano</t>
  </si>
  <si>
    <t>Nicole</t>
  </si>
  <si>
    <t>Martinez</t>
  </si>
  <si>
    <t>Briahna</t>
  </si>
  <si>
    <t>Martinez (Past Employee)</t>
  </si>
  <si>
    <t>Martin</t>
  </si>
  <si>
    <t>Sharla</t>
  </si>
  <si>
    <t>Calvin</t>
  </si>
  <si>
    <t>Marsland-Pettit</t>
  </si>
  <si>
    <t>Kari</t>
  </si>
  <si>
    <t>Marshall (Past Employee)</t>
  </si>
  <si>
    <t>Dana</t>
  </si>
  <si>
    <t>Marrone</t>
  </si>
  <si>
    <t>Marquez</t>
  </si>
  <si>
    <t>Carlos</t>
  </si>
  <si>
    <t>Manzolillo</t>
  </si>
  <si>
    <t>Anthony</t>
  </si>
  <si>
    <t>Manis</t>
  </si>
  <si>
    <t>Malo</t>
  </si>
  <si>
    <t>Maldonado</t>
  </si>
  <si>
    <t>Kristine</t>
  </si>
  <si>
    <t>Maglione</t>
  </si>
  <si>
    <t>Roseann</t>
  </si>
  <si>
    <t>Lybrook</t>
  </si>
  <si>
    <t>Peggy</t>
  </si>
  <si>
    <t>Lukowski (Past Employee)</t>
  </si>
  <si>
    <t>Dakri</t>
  </si>
  <si>
    <t>Luke (Past Employee)</t>
  </si>
  <si>
    <t>Ludwig</t>
  </si>
  <si>
    <t>Cassandra</t>
  </si>
  <si>
    <t>Lucho</t>
  </si>
  <si>
    <t>Mirna</t>
  </si>
  <si>
    <t>Lubin</t>
  </si>
  <si>
    <t>Joane</t>
  </si>
  <si>
    <t>Love</t>
  </si>
  <si>
    <t>Louis-Charles</t>
  </si>
  <si>
    <t>Valencia</t>
  </si>
  <si>
    <t>Louis</t>
  </si>
  <si>
    <t>Lorentson (Past Employee)</t>
  </si>
  <si>
    <t>Loperena</t>
  </si>
  <si>
    <t>Loftin</t>
  </si>
  <si>
    <t>Tasha</t>
  </si>
  <si>
    <t>Lockwood (Past Employee)</t>
  </si>
  <si>
    <t>Lochtermann</t>
  </si>
  <si>
    <t>Llopis-Martell Deleo (Past Employee)</t>
  </si>
  <si>
    <t>Livingston</t>
  </si>
  <si>
    <t>Danielle</t>
  </si>
  <si>
    <t>Lindquist</t>
  </si>
  <si>
    <t>Caitlin</t>
  </si>
  <si>
    <t>Liles</t>
  </si>
  <si>
    <t>Benjamin</t>
  </si>
  <si>
    <t>Lightbourn</t>
  </si>
  <si>
    <t>Gloria</t>
  </si>
  <si>
    <t>Lieber</t>
  </si>
  <si>
    <t>Lieb (Past Employee)</t>
  </si>
  <si>
    <t>Ann</t>
  </si>
  <si>
    <t>Lewis</t>
  </si>
  <si>
    <t>Levchenko</t>
  </si>
  <si>
    <t>Natalya</t>
  </si>
  <si>
    <t>Leto</t>
  </si>
  <si>
    <t>Alexsandra</t>
  </si>
  <si>
    <t>Lent</t>
  </si>
  <si>
    <t>Lelas</t>
  </si>
  <si>
    <t>Lee (Past Employee)</t>
  </si>
  <si>
    <t>Lee</t>
  </si>
  <si>
    <t>Adrienne</t>
  </si>
  <si>
    <t>Layton</t>
  </si>
  <si>
    <t>Lawler</t>
  </si>
  <si>
    <t>Lavigne (Past Employee)</t>
  </si>
  <si>
    <t>Latortue</t>
  </si>
  <si>
    <t>Toinette</t>
  </si>
  <si>
    <t>Lastierre (Past Employee)</t>
  </si>
  <si>
    <t>Khrissy</t>
  </si>
  <si>
    <t>Langford</t>
  </si>
  <si>
    <t>Lang (Past Employee)</t>
  </si>
  <si>
    <t>Landry</t>
  </si>
  <si>
    <t>Land-McCormick</t>
  </si>
  <si>
    <t>Haylee</t>
  </si>
  <si>
    <t>LaMere</t>
  </si>
  <si>
    <t>Lambert</t>
  </si>
  <si>
    <t>Tabitha</t>
  </si>
  <si>
    <t>Ladner</t>
  </si>
  <si>
    <t>Ariel</t>
  </si>
  <si>
    <t>Kurlander</t>
  </si>
  <si>
    <t>Kunkel</t>
  </si>
  <si>
    <t>Miguel</t>
  </si>
  <si>
    <t>Krepsky</t>
  </si>
  <si>
    <t>Pat</t>
  </si>
  <si>
    <t>Krantz</t>
  </si>
  <si>
    <t>Jill</t>
  </si>
  <si>
    <t>Kragh</t>
  </si>
  <si>
    <t>Koesel</t>
  </si>
  <si>
    <t>Keri</t>
  </si>
  <si>
    <t>Klossner</t>
  </si>
  <si>
    <t>Kissel</t>
  </si>
  <si>
    <t>Caroline</t>
  </si>
  <si>
    <t>Kiss</t>
  </si>
  <si>
    <t>Lytha</t>
  </si>
  <si>
    <t>Kirkland (Past Employee)</t>
  </si>
  <si>
    <t>Kinzer</t>
  </si>
  <si>
    <t>Erika</t>
  </si>
  <si>
    <t>Kinsey</t>
  </si>
  <si>
    <t>King</t>
  </si>
  <si>
    <t>Marymarie</t>
  </si>
  <si>
    <t>Kimbrel (Past Employee)</t>
  </si>
  <si>
    <t>Kennedy (Past Employee)</t>
  </si>
  <si>
    <t>Kendregan</t>
  </si>
  <si>
    <t>Loretta</t>
  </si>
  <si>
    <t>Kelts</t>
  </si>
  <si>
    <t>Morgan</t>
  </si>
  <si>
    <t>Kellman</t>
  </si>
  <si>
    <t>Princettia</t>
  </si>
  <si>
    <t>Kelley</t>
  </si>
  <si>
    <t>Erin</t>
  </si>
  <si>
    <t>Keller</t>
  </si>
  <si>
    <t>Keen</t>
  </si>
  <si>
    <t>Katz</t>
  </si>
  <si>
    <t>Roberta</t>
  </si>
  <si>
    <t>Lovely</t>
  </si>
  <si>
    <t>Joseph (Past Employee)</t>
  </si>
  <si>
    <t>Nerlande</t>
  </si>
  <si>
    <t>Joseph</t>
  </si>
  <si>
    <t>Rose</t>
  </si>
  <si>
    <t>Jones</t>
  </si>
  <si>
    <t>Grant</t>
  </si>
  <si>
    <t>Joiner</t>
  </si>
  <si>
    <t>Johnson</t>
  </si>
  <si>
    <t>Rashel</t>
  </si>
  <si>
    <t>Johnson (Past Employee)</t>
  </si>
  <si>
    <t>Kallie</t>
  </si>
  <si>
    <t>Casey</t>
  </si>
  <si>
    <t>Kaniqua</t>
  </si>
  <si>
    <t>Monique</t>
  </si>
  <si>
    <t>Jewell</t>
  </si>
  <si>
    <t>Jefferies</t>
  </si>
  <si>
    <t>Toni</t>
  </si>
  <si>
    <t>Tara</t>
  </si>
  <si>
    <t>Janes</t>
  </si>
  <si>
    <t>Jagger</t>
  </si>
  <si>
    <t>Jacobi</t>
  </si>
  <si>
    <t>Jackson</t>
  </si>
  <si>
    <t>Jackson (Past Employee)</t>
  </si>
  <si>
    <t>Danicia</t>
  </si>
  <si>
    <t>Lynette</t>
  </si>
  <si>
    <t>Ise</t>
  </si>
  <si>
    <t>Irby</t>
  </si>
  <si>
    <t>Joan</t>
  </si>
  <si>
    <t>Ingrassia</t>
  </si>
  <si>
    <t>id</t>
  </si>
  <si>
    <t>test</t>
  </si>
  <si>
    <t>Hvidberg</t>
  </si>
  <si>
    <t>Jepera</t>
  </si>
  <si>
    <t>Hurlburt</t>
  </si>
  <si>
    <t>Carly</t>
  </si>
  <si>
    <t>Hunter</t>
  </si>
  <si>
    <t>Jade</t>
  </si>
  <si>
    <t>Hunt (Past Employee)</t>
  </si>
  <si>
    <t>Tamara</t>
  </si>
  <si>
    <t>Humphreys-Coke</t>
  </si>
  <si>
    <t>Resource</t>
  </si>
  <si>
    <t>Hughes</t>
  </si>
  <si>
    <t>Hudson</t>
  </si>
  <si>
    <t>Arielle</t>
  </si>
  <si>
    <t>Hubbard</t>
  </si>
  <si>
    <t>Housman (Past Employee)</t>
  </si>
  <si>
    <t>Houghton</t>
  </si>
  <si>
    <t>Matthew</t>
  </si>
  <si>
    <t>Hoskins</t>
  </si>
  <si>
    <t>Hornett</t>
  </si>
  <si>
    <t>Hoppa</t>
  </si>
  <si>
    <t>Hopkins</t>
  </si>
  <si>
    <t>Hooten</t>
  </si>
  <si>
    <t>Holloway</t>
  </si>
  <si>
    <t>Candice</t>
  </si>
  <si>
    <t>Holland</t>
  </si>
  <si>
    <t>Shirley</t>
  </si>
  <si>
    <t>Hoffkins</t>
  </si>
  <si>
    <t>Hobbs</t>
  </si>
  <si>
    <t>Hilty</t>
  </si>
  <si>
    <t>Marcia</t>
  </si>
  <si>
    <t>Hill</t>
  </si>
  <si>
    <t>Joneall'e</t>
  </si>
  <si>
    <t>TinaX</t>
  </si>
  <si>
    <t>Higgins</t>
  </si>
  <si>
    <t>Lynne</t>
  </si>
  <si>
    <t>Hestorff</t>
  </si>
  <si>
    <t>Hester</t>
  </si>
  <si>
    <t>Tiara</t>
  </si>
  <si>
    <t>Herndon</t>
  </si>
  <si>
    <t>Hernandez Ibanez (Past Employee)</t>
  </si>
  <si>
    <t>Marcel</t>
  </si>
  <si>
    <t>Herman</t>
  </si>
  <si>
    <t>Mona</t>
  </si>
  <si>
    <t>Herman (Past Employee)</t>
  </si>
  <si>
    <t>Dixie</t>
  </si>
  <si>
    <t>Hercules (Past Employee)</t>
  </si>
  <si>
    <t>Brandie</t>
  </si>
  <si>
    <t>Henderson</t>
  </si>
  <si>
    <t>Stacy</t>
  </si>
  <si>
    <t>Hasha</t>
  </si>
  <si>
    <t>Hartsog (Past Employee)</t>
  </si>
  <si>
    <t>Harris</t>
  </si>
  <si>
    <t>Victoria</t>
  </si>
  <si>
    <t>Harris (Past Employee)</t>
  </si>
  <si>
    <t>Cecilia</t>
  </si>
  <si>
    <t>Harrigan</t>
  </si>
  <si>
    <t>Harrell</t>
  </si>
  <si>
    <t>Amanda</t>
  </si>
  <si>
    <t>Harlow</t>
  </si>
  <si>
    <t>Margaret</t>
  </si>
  <si>
    <t>Hardwich (Past Employee)</t>
  </si>
  <si>
    <t>Hapner</t>
  </si>
  <si>
    <t>Fred</t>
  </si>
  <si>
    <t>Hampton</t>
  </si>
  <si>
    <t>Hammons</t>
  </si>
  <si>
    <t>Hamilton</t>
  </si>
  <si>
    <t>Natalee</t>
  </si>
  <si>
    <t>Hall</t>
  </si>
  <si>
    <t>Hall (Past Employee)</t>
  </si>
  <si>
    <t>Gundelach (Past Employee)</t>
  </si>
  <si>
    <t>Guinn</t>
  </si>
  <si>
    <t>Tonya</t>
  </si>
  <si>
    <t>Guerrier</t>
  </si>
  <si>
    <t>Sandy</t>
  </si>
  <si>
    <t>Guerra</t>
  </si>
  <si>
    <t>Joycine</t>
  </si>
  <si>
    <t>Guarino</t>
  </si>
  <si>
    <t>Christopher</t>
  </si>
  <si>
    <t>Grubbs (Past Employee)</t>
  </si>
  <si>
    <t>Jaime</t>
  </si>
  <si>
    <t>Grooters</t>
  </si>
  <si>
    <t>Georgianna</t>
  </si>
  <si>
    <t>Griffith</t>
  </si>
  <si>
    <t>Griffin</t>
  </si>
  <si>
    <t>Grider</t>
  </si>
  <si>
    <t>Gregors</t>
  </si>
  <si>
    <t>Greenway, Jr.</t>
  </si>
  <si>
    <t>Harry</t>
  </si>
  <si>
    <t>Greene</t>
  </si>
  <si>
    <t>Deena</t>
  </si>
  <si>
    <t>Green</t>
  </si>
  <si>
    <t>Granger</t>
  </si>
  <si>
    <t>Graham (Past Employee)</t>
  </si>
  <si>
    <t>Graham</t>
  </si>
  <si>
    <t>Miriam</t>
  </si>
  <si>
    <t>Gould</t>
  </si>
  <si>
    <t>Dave</t>
  </si>
  <si>
    <t>Gotlib</t>
  </si>
  <si>
    <t>Kenneth</t>
  </si>
  <si>
    <t>Gordon</t>
  </si>
  <si>
    <t>Lydia</t>
  </si>
  <si>
    <t>Goodman</t>
  </si>
  <si>
    <t>Goodine</t>
  </si>
  <si>
    <t>Lue</t>
  </si>
  <si>
    <t>Gonzalez Lopez</t>
  </si>
  <si>
    <t>Johanna</t>
  </si>
  <si>
    <t>Gonzalez</t>
  </si>
  <si>
    <t>Kiara</t>
  </si>
  <si>
    <t>Gonzalez (Past Employee)</t>
  </si>
  <si>
    <t>Lilian</t>
  </si>
  <si>
    <t>Gonsalves</t>
  </si>
  <si>
    <t>Sheila</t>
  </si>
  <si>
    <t>Gomez</t>
  </si>
  <si>
    <t>Jamie</t>
  </si>
  <si>
    <t>Goldfarb</t>
  </si>
  <si>
    <t>Gold</t>
  </si>
  <si>
    <t>Sheryl</t>
  </si>
  <si>
    <t>Gohl (Past Employee)</t>
  </si>
  <si>
    <t>Goheen (Past Employee)</t>
  </si>
  <si>
    <t>Gockley</t>
  </si>
  <si>
    <t>Glickman</t>
  </si>
  <si>
    <t>Glenn</t>
  </si>
  <si>
    <t>Glaser</t>
  </si>
  <si>
    <t>Gisonni</t>
  </si>
  <si>
    <t>Diana</t>
  </si>
  <si>
    <t>Gillis</t>
  </si>
  <si>
    <t>Gillikin</t>
  </si>
  <si>
    <t>Gilbert-Keane (Past Employee)</t>
  </si>
  <si>
    <t>Gil</t>
  </si>
  <si>
    <t>Belkis</t>
  </si>
  <si>
    <t>Gifford</t>
  </si>
  <si>
    <t>Gibellini (Past Employee)</t>
  </si>
  <si>
    <t>Elisa</t>
  </si>
  <si>
    <t>Gianfortune</t>
  </si>
  <si>
    <t>Sharlene</t>
  </si>
  <si>
    <t>Gervickas</t>
  </si>
  <si>
    <t>Germer</t>
  </si>
  <si>
    <t>Gerland</t>
  </si>
  <si>
    <t>Adele</t>
  </si>
  <si>
    <t>George-Crimins (Past Employee)</t>
  </si>
  <si>
    <t>George (Past Employee)</t>
  </si>
  <si>
    <t>Latisha</t>
  </si>
  <si>
    <t>Geltz</t>
  </si>
  <si>
    <t>Christie</t>
  </si>
  <si>
    <t>Gayle-McPherson</t>
  </si>
  <si>
    <t>Tania</t>
  </si>
  <si>
    <t>Gaspa</t>
  </si>
  <si>
    <t>Kellie</t>
  </si>
  <si>
    <t>Garza</t>
  </si>
  <si>
    <t>Ricardo</t>
  </si>
  <si>
    <t>Garrow</t>
  </si>
  <si>
    <t>Cynthia</t>
  </si>
  <si>
    <t>Garmon (Past Employee)</t>
  </si>
  <si>
    <t>Garcia</t>
  </si>
  <si>
    <t>Marilyn</t>
  </si>
  <si>
    <t>Garcia (Past Employee)</t>
  </si>
  <si>
    <t>Alisha</t>
  </si>
  <si>
    <t>Gangan Every</t>
  </si>
  <si>
    <t>Nidhi</t>
  </si>
  <si>
    <t>Galoso (Past Employee)</t>
  </si>
  <si>
    <t>Franko</t>
  </si>
  <si>
    <t>Galbraith (Past Employee)</t>
  </si>
  <si>
    <t>Furlong (Past Employee)</t>
  </si>
  <si>
    <t>Aleecia</t>
  </si>
  <si>
    <t>Fuqua (Past Employee)</t>
  </si>
  <si>
    <t>Fulcher-Foster (Past Employee)</t>
  </si>
  <si>
    <t>Nikole</t>
  </si>
  <si>
    <t>Fuentes</t>
  </si>
  <si>
    <t>Friedman (Past Employee)</t>
  </si>
  <si>
    <t>Jonathan</t>
  </si>
  <si>
    <t>Frenette</t>
  </si>
  <si>
    <t>Freitas</t>
  </si>
  <si>
    <t>Freeman</t>
  </si>
  <si>
    <t>Vallerie</t>
  </si>
  <si>
    <t>Frazer</t>
  </si>
  <si>
    <t>Camille</t>
  </si>
  <si>
    <t>Fraser</t>
  </si>
  <si>
    <t>Sherra</t>
  </si>
  <si>
    <t>Franks-Johnson</t>
  </si>
  <si>
    <t>Francois</t>
  </si>
  <si>
    <t>Marie</t>
  </si>
  <si>
    <t>Franco</t>
  </si>
  <si>
    <t>Samari</t>
  </si>
  <si>
    <t>Francis (Past Employee)</t>
  </si>
  <si>
    <t>Fox</t>
  </si>
  <si>
    <t>Fothergill</t>
  </si>
  <si>
    <t>Foster</t>
  </si>
  <si>
    <t>Forrest</t>
  </si>
  <si>
    <t>Tina</t>
  </si>
  <si>
    <t>For Leave</t>
  </si>
  <si>
    <t>Applying</t>
  </si>
  <si>
    <t>Follick</t>
  </si>
  <si>
    <t>Flournoy</t>
  </si>
  <si>
    <t>Florescu</t>
  </si>
  <si>
    <t>Flores</t>
  </si>
  <si>
    <t>Shea</t>
  </si>
  <si>
    <t>Flint</t>
  </si>
  <si>
    <t>Darunda</t>
  </si>
  <si>
    <t>Fletcher</t>
  </si>
  <si>
    <t>Ken</t>
  </si>
  <si>
    <t>Fleming</t>
  </si>
  <si>
    <t>Katerina</t>
  </si>
  <si>
    <t>Fischer</t>
  </si>
  <si>
    <t>Fiedtkou</t>
  </si>
  <si>
    <t>Teresa</t>
  </si>
  <si>
    <t>Ferguson</t>
  </si>
  <si>
    <t>Ta'Chea</t>
  </si>
  <si>
    <t>Felton</t>
  </si>
  <si>
    <t>Betty</t>
  </si>
  <si>
    <t>Feldkamp (Past Employee)</t>
  </si>
  <si>
    <t>Douglas</t>
  </si>
  <si>
    <t>Faza</t>
  </si>
  <si>
    <t>Melinda</t>
  </si>
  <si>
    <t>Favela</t>
  </si>
  <si>
    <t>Farquhar</t>
  </si>
  <si>
    <t>Troy</t>
  </si>
  <si>
    <t>Faraji-Tajrishi</t>
  </si>
  <si>
    <t>Tamera</t>
  </si>
  <si>
    <t>Falzone</t>
  </si>
  <si>
    <t>Fallacaro</t>
  </si>
  <si>
    <t>Falcon</t>
  </si>
  <si>
    <t>Blas</t>
  </si>
  <si>
    <t>Faber</t>
  </si>
  <si>
    <t>Everson</t>
  </si>
  <si>
    <t>Jefferson</t>
  </si>
  <si>
    <t>Evans</t>
  </si>
  <si>
    <t>Kirsty</t>
  </si>
  <si>
    <t>Eulo</t>
  </si>
  <si>
    <t>Deb</t>
  </si>
  <si>
    <t>Espinosa</t>
  </si>
  <si>
    <t>Eskin (Past Employee)</t>
  </si>
  <si>
    <t>Vicki</t>
  </si>
  <si>
    <t>Esdelle</t>
  </si>
  <si>
    <t>Celena</t>
  </si>
  <si>
    <t>Erwin</t>
  </si>
  <si>
    <t>Ervin</t>
  </si>
  <si>
    <t>Erven</t>
  </si>
  <si>
    <t>Errington</t>
  </si>
  <si>
    <t>Kathryn</t>
  </si>
  <si>
    <t>Emery</t>
  </si>
  <si>
    <t>Elswick (Past Employee)</t>
  </si>
  <si>
    <t>Ellis (Past Employee)</t>
  </si>
  <si>
    <t>Ellis</t>
  </si>
  <si>
    <t>Elliott (Past Employee)</t>
  </si>
  <si>
    <t>Nickola</t>
  </si>
  <si>
    <t>Ellerbee</t>
  </si>
  <si>
    <t>Cindy</t>
  </si>
  <si>
    <t>Elkins</t>
  </si>
  <si>
    <t>Olivia</t>
  </si>
  <si>
    <t>Elberg</t>
  </si>
  <si>
    <t>Egbert (Past Employee)</t>
  </si>
  <si>
    <t>Egan</t>
  </si>
  <si>
    <t>Efros</t>
  </si>
  <si>
    <t>Edwards</t>
  </si>
  <si>
    <t>Edsall (Past Employee)</t>
  </si>
  <si>
    <t>Darlene</t>
  </si>
  <si>
    <t>Edmond</t>
  </si>
  <si>
    <t>Mireille</t>
  </si>
  <si>
    <t>Edge</t>
  </si>
  <si>
    <t>Kareem</t>
  </si>
  <si>
    <t>Eddy</t>
  </si>
  <si>
    <t>Jace</t>
  </si>
  <si>
    <t>Echeverria</t>
  </si>
  <si>
    <t>Daniela</t>
  </si>
  <si>
    <t>Eastman</t>
  </si>
  <si>
    <t>Eadens</t>
  </si>
  <si>
    <t>Hannah</t>
  </si>
  <si>
    <t>Durham</t>
  </si>
  <si>
    <t>Eshauna</t>
  </si>
  <si>
    <t>Dupes</t>
  </si>
  <si>
    <t>Ieshia</t>
  </si>
  <si>
    <t>Dunkel</t>
  </si>
  <si>
    <t>Dunford (Past Employee)</t>
  </si>
  <si>
    <t>Sherry</t>
  </si>
  <si>
    <t>Dufresne</t>
  </si>
  <si>
    <t>Leslie</t>
  </si>
  <si>
    <t>Dubreuil</t>
  </si>
  <si>
    <t>Lindsey</t>
  </si>
  <si>
    <t>Dragotto</t>
  </si>
  <si>
    <t>Rick</t>
  </si>
  <si>
    <t>Dorsett</t>
  </si>
  <si>
    <t>Dorris (Past Employee)</t>
  </si>
  <si>
    <t>Dombroski</t>
  </si>
  <si>
    <t>Daniel</t>
  </si>
  <si>
    <t>Doherty</t>
  </si>
  <si>
    <t>Dixon</t>
  </si>
  <si>
    <t>Jasmine</t>
  </si>
  <si>
    <t>Dilley</t>
  </si>
  <si>
    <t>Dietz (Past Employee)</t>
  </si>
  <si>
    <t>Dickman (Past Employee)</t>
  </si>
  <si>
    <t>Belinda</t>
  </si>
  <si>
    <t>Dickinson</t>
  </si>
  <si>
    <t>Diaz</t>
  </si>
  <si>
    <t>Rebekah</t>
  </si>
  <si>
    <t>Dew</t>
  </si>
  <si>
    <t>Alyson</t>
  </si>
  <si>
    <t>Denman</t>
  </si>
  <si>
    <t>Demeter (Past Employee)</t>
  </si>
  <si>
    <t>Kate</t>
  </si>
  <si>
    <t>DelGaudio</t>
  </si>
  <si>
    <t>Delgado (Past Employee)</t>
  </si>
  <si>
    <t>DelCastillo</t>
  </si>
  <si>
    <t>DeHoet</t>
  </si>
  <si>
    <t>Deer-Katz</t>
  </si>
  <si>
    <t>Deen (Past Employee)</t>
  </si>
  <si>
    <t>Hazel</t>
  </si>
  <si>
    <t>Dedrick</t>
  </si>
  <si>
    <t>Dedge (Past Employee)</t>
  </si>
  <si>
    <t>Dawkins</t>
  </si>
  <si>
    <t>Deanne</t>
  </si>
  <si>
    <t>Davis</t>
  </si>
  <si>
    <t>Terri</t>
  </si>
  <si>
    <t>Davis (Past Employee)</t>
  </si>
  <si>
    <t>Wanda</t>
  </si>
  <si>
    <t>Dass</t>
  </si>
  <si>
    <t>Marissa</t>
  </si>
  <si>
    <t>Danvers</t>
  </si>
  <si>
    <t>Katherine</t>
  </si>
  <si>
    <t>Daniels</t>
  </si>
  <si>
    <t>Eleah</t>
  </si>
  <si>
    <t>Dandurand (Past Employee)</t>
  </si>
  <si>
    <t>Damus (Past Employee)</t>
  </si>
  <si>
    <t>Frances</t>
  </si>
  <si>
    <t>Daffner</t>
  </si>
  <si>
    <t>MaryAnn</t>
  </si>
  <si>
    <t>Cunningham</t>
  </si>
  <si>
    <t>Cummings</t>
  </si>
  <si>
    <t>Salina</t>
  </si>
  <si>
    <t>Culbert</t>
  </si>
  <si>
    <t>Cuevas</t>
  </si>
  <si>
    <t>Crouch</t>
  </si>
  <si>
    <t>Teri</t>
  </si>
  <si>
    <t>Crosby</t>
  </si>
  <si>
    <t>Croft</t>
  </si>
  <si>
    <t>Virginia</t>
  </si>
  <si>
    <t>Cribbs</t>
  </si>
  <si>
    <t>Crawford</t>
  </si>
  <si>
    <t>Council</t>
  </si>
  <si>
    <t>Melody</t>
  </si>
  <si>
    <t>Cotarelo-Echagarrua</t>
  </si>
  <si>
    <t>Jacqueline</t>
  </si>
  <si>
    <t>Cosson (Past Employee)</t>
  </si>
  <si>
    <t>Caleb</t>
  </si>
  <si>
    <t>Cornelius (Past Employee)</t>
  </si>
  <si>
    <t>Nancye</t>
  </si>
  <si>
    <t>Cordero</t>
  </si>
  <si>
    <t>Omodele</t>
  </si>
  <si>
    <t>Copeland</t>
  </si>
  <si>
    <t>Melida</t>
  </si>
  <si>
    <t>Cooper (Past Employee)</t>
  </si>
  <si>
    <t>Cook</t>
  </si>
  <si>
    <t>Contess</t>
  </si>
  <si>
    <t>Conroy (Past Employee)</t>
  </si>
  <si>
    <t>Conover</t>
  </si>
  <si>
    <t>Terrence</t>
  </si>
  <si>
    <t>Condon</t>
  </si>
  <si>
    <t>Courtney</t>
  </si>
  <si>
    <t>Concepcion</t>
  </si>
  <si>
    <t>Coleman</t>
  </si>
  <si>
    <t>Cole</t>
  </si>
  <si>
    <t>Cobian Oronoz</t>
  </si>
  <si>
    <t>Doris</t>
  </si>
  <si>
    <t>Cline</t>
  </si>
  <si>
    <t>Audry</t>
  </si>
  <si>
    <t>Clifton</t>
  </si>
  <si>
    <t>Clendining</t>
  </si>
  <si>
    <t>Clemenson</t>
  </si>
  <si>
    <t>Clay (Past Employee)</t>
  </si>
  <si>
    <t>Mattie</t>
  </si>
  <si>
    <t>Claudio</t>
  </si>
  <si>
    <t>Lourdes</t>
  </si>
  <si>
    <t>Classe</t>
  </si>
  <si>
    <t>Marcelina</t>
  </si>
  <si>
    <t>Clarke</t>
  </si>
  <si>
    <t>Clark</t>
  </si>
  <si>
    <t>Bethany</t>
  </si>
  <si>
    <t>Clark (Past Employee)</t>
  </si>
  <si>
    <t>Ciulla (Past Employee)</t>
  </si>
  <si>
    <t>Ciuba</t>
  </si>
  <si>
    <t>Circosta</t>
  </si>
  <si>
    <t>Ciminillo</t>
  </si>
  <si>
    <t>Cherry</t>
  </si>
  <si>
    <t>Chavez</t>
  </si>
  <si>
    <t>Robin</t>
  </si>
  <si>
    <t>Chasin</t>
  </si>
  <si>
    <t>Charlier</t>
  </si>
  <si>
    <t>Fabiola</t>
  </si>
  <si>
    <t>Chapman</t>
  </si>
  <si>
    <t>Brenda</t>
  </si>
  <si>
    <t>Chafee (Past Employee)</t>
  </si>
  <si>
    <t>Chacko</t>
  </si>
  <si>
    <t>Leila</t>
  </si>
  <si>
    <t>Castle</t>
  </si>
  <si>
    <t>Castillo (Past Employee)</t>
  </si>
  <si>
    <t>Ruth</t>
  </si>
  <si>
    <t>Cassells</t>
  </si>
  <si>
    <t>Casimir (Past Employee)</t>
  </si>
  <si>
    <t>Kassiana</t>
  </si>
  <si>
    <t>Case</t>
  </si>
  <si>
    <t>Carter</t>
  </si>
  <si>
    <t>Bryan</t>
  </si>
  <si>
    <t>Stacey</t>
  </si>
  <si>
    <t>Carroll (Past Employee)</t>
  </si>
  <si>
    <t>Timothy</t>
  </si>
  <si>
    <t>Carroll</t>
  </si>
  <si>
    <t>Carrigan</t>
  </si>
  <si>
    <t>Sarah</t>
  </si>
  <si>
    <t>Carrerou</t>
  </si>
  <si>
    <t>Jensen</t>
  </si>
  <si>
    <t>Carpenter</t>
  </si>
  <si>
    <t>Gary</t>
  </si>
  <si>
    <t>Carlson</t>
  </si>
  <si>
    <t>Carlon</t>
  </si>
  <si>
    <t>Gladimar</t>
  </si>
  <si>
    <t>Cardona</t>
  </si>
  <si>
    <t>Verna</t>
  </si>
  <si>
    <t>Carden</t>
  </si>
  <si>
    <t>Caraballo</t>
  </si>
  <si>
    <t>Capron</t>
  </si>
  <si>
    <t>Vikki</t>
  </si>
  <si>
    <t>Cantrell Stagner</t>
  </si>
  <si>
    <t>Canington (Past Employee)</t>
  </si>
  <si>
    <t>Allison</t>
  </si>
  <si>
    <t>Canaday</t>
  </si>
  <si>
    <t>Campbell</t>
  </si>
  <si>
    <t>Deanna</t>
  </si>
  <si>
    <t>Campbell (Past Employee)</t>
  </si>
  <si>
    <t>Alison</t>
  </si>
  <si>
    <t>Calderwood</t>
  </si>
  <si>
    <t>Shari</t>
  </si>
  <si>
    <t>Butler</t>
  </si>
  <si>
    <t>Malik</t>
  </si>
  <si>
    <t>Butcher</t>
  </si>
  <si>
    <t>Joshua</t>
  </si>
  <si>
    <t>Bush</t>
  </si>
  <si>
    <t>Antoinette</t>
  </si>
  <si>
    <t>Burton</t>
  </si>
  <si>
    <t>Della</t>
  </si>
  <si>
    <t>Burson-Cartwright</t>
  </si>
  <si>
    <t>Eldra</t>
  </si>
  <si>
    <t>Burris</t>
  </si>
  <si>
    <t>Burns</t>
  </si>
  <si>
    <t>Burke</t>
  </si>
  <si>
    <t>Abigail</t>
  </si>
  <si>
    <t>Budwick</t>
  </si>
  <si>
    <t>Buchbinder</t>
  </si>
  <si>
    <t>Lana</t>
  </si>
  <si>
    <t>Buchanan (Past Employee)</t>
  </si>
  <si>
    <t>Bryant</t>
  </si>
  <si>
    <t>Kasia</t>
  </si>
  <si>
    <t>Bryant (Past Employee)</t>
  </si>
  <si>
    <t>Bruther (Past Employee)</t>
  </si>
  <si>
    <t>Tonia</t>
  </si>
  <si>
    <t>Brunell</t>
  </si>
  <si>
    <t>Brumm</t>
  </si>
  <si>
    <t>Schyler</t>
  </si>
  <si>
    <t>Brown</t>
  </si>
  <si>
    <t>Kayla</t>
  </si>
  <si>
    <t>Megan</t>
  </si>
  <si>
    <t>A'Kera</t>
  </si>
  <si>
    <t>Shuneki</t>
  </si>
  <si>
    <t>Marion</t>
  </si>
  <si>
    <t>Shaunda</t>
  </si>
  <si>
    <t>Brooks</t>
  </si>
  <si>
    <t>Brock</t>
  </si>
  <si>
    <t>Bobbie</t>
  </si>
  <si>
    <t>Britt</t>
  </si>
  <si>
    <t>Colleen</t>
  </si>
  <si>
    <t>Brennan (Past Employee)</t>
  </si>
  <si>
    <t>Braun (Past Employee)</t>
  </si>
  <si>
    <t>Brantley (Past Employee)</t>
  </si>
  <si>
    <t>Branney</t>
  </si>
  <si>
    <t>Brandon</t>
  </si>
  <si>
    <t>Boyer</t>
  </si>
  <si>
    <t>Libia</t>
  </si>
  <si>
    <t>Bowdry</t>
  </si>
  <si>
    <t>Charlen</t>
  </si>
  <si>
    <t>Boughner</t>
  </si>
  <si>
    <t>Anette</t>
  </si>
  <si>
    <t>Bouchard (Past Employee)</t>
  </si>
  <si>
    <t>Dayna</t>
  </si>
  <si>
    <t>Boslow</t>
  </si>
  <si>
    <t>Bose</t>
  </si>
  <si>
    <t>Bone</t>
  </si>
  <si>
    <t>Bombard (Past Employee)</t>
  </si>
  <si>
    <t>Bokas</t>
  </si>
  <si>
    <t>Bobbitt</t>
  </si>
  <si>
    <t>Bradford</t>
  </si>
  <si>
    <t>Bobadilla</t>
  </si>
  <si>
    <t>Boarman</t>
  </si>
  <si>
    <t>Sarabeth</t>
  </si>
  <si>
    <t>Blume</t>
  </si>
  <si>
    <t>Bleeke</t>
  </si>
  <si>
    <t>Blazek</t>
  </si>
  <si>
    <t>Blades</t>
  </si>
  <si>
    <t>Blackrick</t>
  </si>
  <si>
    <t>Black</t>
  </si>
  <si>
    <t>Lashara</t>
  </si>
  <si>
    <t>Betz</t>
  </si>
  <si>
    <t>Bernard (Past Employee)</t>
  </si>
  <si>
    <t>Dianne</t>
  </si>
  <si>
    <t>Berlin</t>
  </si>
  <si>
    <t>Berg</t>
  </si>
  <si>
    <t>Vernie</t>
  </si>
  <si>
    <t>Benton</t>
  </si>
  <si>
    <t>Linn</t>
  </si>
  <si>
    <t>Beningfield</t>
  </si>
  <si>
    <t>Bemenderfer</t>
  </si>
  <si>
    <t>Bedinotti (Past Employee)</t>
  </si>
  <si>
    <t>Gail</t>
  </si>
  <si>
    <t>Beckwith</t>
  </si>
  <si>
    <t>Beck  (Past Employee)</t>
  </si>
  <si>
    <t>Beauchaine</t>
  </si>
  <si>
    <t>Beasley</t>
  </si>
  <si>
    <t>Bavaro</t>
  </si>
  <si>
    <t>Nicholas</t>
  </si>
  <si>
    <t>Bauknight</t>
  </si>
  <si>
    <t>Batista (Past Employee)</t>
  </si>
  <si>
    <t>Anamary</t>
  </si>
  <si>
    <t>Batchelor</t>
  </si>
  <si>
    <t>Bartley</t>
  </si>
  <si>
    <t>Bartley (Past Employee)</t>
  </si>
  <si>
    <t>Nefertiti</t>
  </si>
  <si>
    <t>Bartleson</t>
  </si>
  <si>
    <t>Bartczak-Carbone</t>
  </si>
  <si>
    <t>Barry</t>
  </si>
  <si>
    <t>Meghan</t>
  </si>
  <si>
    <t>Barrett</t>
  </si>
  <si>
    <t>Barrera</t>
  </si>
  <si>
    <t>Ivanna</t>
  </si>
  <si>
    <t>Barlow (Past Employee)</t>
  </si>
  <si>
    <t>Barkley</t>
  </si>
  <si>
    <t>Barefield</t>
  </si>
  <si>
    <t>Banks (Past Employee)</t>
  </si>
  <si>
    <t>Judie</t>
  </si>
  <si>
    <t>Bambard</t>
  </si>
  <si>
    <t>Alyssa</t>
  </si>
  <si>
    <t>Ball</t>
  </si>
  <si>
    <t>Baker</t>
  </si>
  <si>
    <t>Bailey</t>
  </si>
  <si>
    <t>Shanna</t>
  </si>
  <si>
    <t>Baeten</t>
  </si>
  <si>
    <t>Maureen</t>
  </si>
  <si>
    <t>Bachman</t>
  </si>
  <si>
    <t>Matt</t>
  </si>
  <si>
    <t>Avila</t>
  </si>
  <si>
    <t>Xochitl</t>
  </si>
  <si>
    <t>Auito</t>
  </si>
  <si>
    <t>Atherholt</t>
  </si>
  <si>
    <t>Atchinson</t>
  </si>
  <si>
    <t>Denyse</t>
  </si>
  <si>
    <t>Askew</t>
  </si>
  <si>
    <t>Ashmore</t>
  </si>
  <si>
    <t>Riley</t>
  </si>
  <si>
    <t>Ashcraft</t>
  </si>
  <si>
    <t>Arsenault</t>
  </si>
  <si>
    <t>Arreguin</t>
  </si>
  <si>
    <t>Luz</t>
  </si>
  <si>
    <t>Armstrong (Past Employee)</t>
  </si>
  <si>
    <t>Sally</t>
  </si>
  <si>
    <t>Armstrong</t>
  </si>
  <si>
    <t>Arias</t>
  </si>
  <si>
    <t>Apostolopuolos</t>
  </si>
  <si>
    <t>Brianna</t>
  </si>
  <si>
    <t>Anuszewski</t>
  </si>
  <si>
    <t>Justina</t>
  </si>
  <si>
    <t>Anson</t>
  </si>
  <si>
    <t>Angell</t>
  </si>
  <si>
    <t>Anduiza (Past Employee)</t>
  </si>
  <si>
    <t>Andriacchi</t>
  </si>
  <si>
    <t>Andrews (Past Employee)</t>
  </si>
  <si>
    <t>Meredith</t>
  </si>
  <si>
    <t>Andreassi (Past Employee)</t>
  </si>
  <si>
    <t>Dillon</t>
  </si>
  <si>
    <t>Anderson (Past Employee)</t>
  </si>
  <si>
    <t>Janet</t>
  </si>
  <si>
    <t>Ammon</t>
  </si>
  <si>
    <t>Alvarez</t>
  </si>
  <si>
    <t>Victor</t>
  </si>
  <si>
    <t>Altman (Past Employee)</t>
  </si>
  <si>
    <t>Alpaugh</t>
  </si>
  <si>
    <t>Almanzar</t>
  </si>
  <si>
    <t>Allahar</t>
  </si>
  <si>
    <t>Khalid</t>
  </si>
  <si>
    <t>Aliprandi</t>
  </si>
  <si>
    <t>Alexis</t>
  </si>
  <si>
    <t>Albert</t>
  </si>
  <si>
    <t>Agrusa</t>
  </si>
  <si>
    <t>Agnew</t>
  </si>
  <si>
    <t>Norma</t>
  </si>
  <si>
    <t>Adelstein</t>
  </si>
  <si>
    <t>Adelman</t>
  </si>
  <si>
    <t>Addison</t>
  </si>
  <si>
    <t>Neal</t>
  </si>
  <si>
    <t>Adams</t>
  </si>
  <si>
    <t>Paula</t>
  </si>
  <si>
    <t>Adams (Past Employee)</t>
  </si>
  <si>
    <t>Tyrone</t>
  </si>
  <si>
    <t>Acosta</t>
  </si>
  <si>
    <t>Ackerson</t>
  </si>
  <si>
    <t>Ace-Carroll (Past Employee)</t>
  </si>
  <si>
    <t>Abramowitz</t>
  </si>
  <si>
    <t>Aboussir (Past Employee)</t>
  </si>
  <si>
    <t>Abela</t>
  </si>
  <si>
    <t>Abbott</t>
  </si>
  <si>
    <t>Abbate</t>
  </si>
  <si>
    <t>Angelina</t>
  </si>
  <si>
    <t>Abaroa</t>
  </si>
  <si>
    <t>Aaberg</t>
  </si>
  <si>
    <t>Comp Leave Used</t>
  </si>
  <si>
    <t>Comp Leave Earned</t>
  </si>
  <si>
    <t>Comp Leave Ending Balance</t>
  </si>
  <si>
    <t>Comp Leave Begining Balance</t>
  </si>
  <si>
    <t>Sick Leave Used</t>
  </si>
  <si>
    <t>Sick Leave Earned</t>
  </si>
  <si>
    <t>Sick Leave Ending Balance</t>
  </si>
  <si>
    <t>Sick Leave Begining Balance</t>
  </si>
  <si>
    <t>Annual Leave Used</t>
  </si>
  <si>
    <t>Annual Leave Earned</t>
  </si>
  <si>
    <t>Annual Leave Ending Balance</t>
  </si>
  <si>
    <t>Annual Leave Begining Balance</t>
  </si>
  <si>
    <t>Creditable Service Months</t>
  </si>
  <si>
    <t>Circuit</t>
  </si>
  <si>
    <t>Employee Name</t>
  </si>
  <si>
    <t>Employee Last Name</t>
  </si>
  <si>
    <t>Employee ID</t>
  </si>
  <si>
    <t>Alexis-Jules</t>
  </si>
  <si>
    <t>EmployeeFirstName</t>
  </si>
  <si>
    <t>Patricia(County)</t>
  </si>
  <si>
    <t>Brandon(X)</t>
  </si>
  <si>
    <t>KerryAnn</t>
  </si>
  <si>
    <t>Sara(GRANT)</t>
  </si>
  <si>
    <t>Sara(GRANT</t>
  </si>
  <si>
    <t>LacyX(County)</t>
  </si>
  <si>
    <t>M.Kathleen</t>
  </si>
  <si>
    <t>WayneX(County)</t>
  </si>
  <si>
    <t>Rachael</t>
  </si>
  <si>
    <t>Donald</t>
  </si>
  <si>
    <t>vonSkal</t>
  </si>
  <si>
    <t>Edwina</t>
  </si>
  <si>
    <t>Sharon(X)</t>
  </si>
  <si>
    <t>Haron</t>
  </si>
  <si>
    <t>Audra</t>
  </si>
  <si>
    <t>Jerri</t>
  </si>
  <si>
    <t>N.Fay</t>
  </si>
  <si>
    <t>LiaSusana</t>
  </si>
  <si>
    <t>LadyHeather</t>
  </si>
  <si>
    <t>Ari</t>
  </si>
  <si>
    <t>Christella</t>
  </si>
  <si>
    <t>Estefania</t>
  </si>
  <si>
    <t>Maryj(County)</t>
  </si>
  <si>
    <t>MaryK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</si>
</sst>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  <numFmt numFmtId="166" formatCode="#,##0.0000"/>
    <numFmt numFmtId="167" formatCode="[$$]#,##0.00_);\([$$]#,##0.00\)"/>
    <numFmt numFmtId="168" formatCode="mm/dd/yy;@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  <charset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2"/>
      <color indexed="62"/>
      <name val="Arial"/>
      <family val="2"/>
    </font>
    <font>
      <sz val="12"/>
      <color indexed="10"/>
      <name val="Arial"/>
      <family val="2"/>
    </font>
    <font>
      <sz val="12"/>
      <color indexed="19"/>
      <name val="Arial"/>
      <family val="2"/>
    </font>
    <font>
      <b/>
      <sz val="12"/>
      <color indexed="63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rgb="FF000000"/>
      </patternFill>
    </fill>
    <fill>
      <patternFill patternType="solid">
        <fgColor rgb="FF99FF99"/>
        <bgColor indexed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0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</borders>
  <cellStyleXfs count="139">
    <xf numFmtId="0" fontId="0" fillId="0" borderId="0"/>
    <xf numFmtId="0" fontId="15" fillId="3" borderId="0" applyNumberFormat="0" applyBorder="0" applyAlignment="0" applyProtection="0"/>
    <xf numFmtId="0" fontId="12" fillId="2" borderId="0" applyNumberFormat="0" applyBorder="0" applyAlignment="0" applyProtection="0"/>
    <xf numFmtId="0" fontId="51" fillId="30" borderId="0" applyNumberFormat="0" applyBorder="0" applyAlignment="0" applyProtection="0"/>
    <xf numFmtId="0" fontId="15" fillId="5" borderId="0" applyNumberFormat="0" applyBorder="0" applyAlignment="0" applyProtection="0"/>
    <xf numFmtId="0" fontId="12" fillId="4" borderId="0" applyNumberFormat="0" applyBorder="0" applyAlignment="0" applyProtection="0"/>
    <xf numFmtId="0" fontId="51" fillId="31" borderId="0" applyNumberFormat="0" applyBorder="0" applyAlignment="0" applyProtection="0"/>
    <xf numFmtId="0" fontId="15" fillId="7" borderId="0" applyNumberFormat="0" applyBorder="0" applyAlignment="0" applyProtection="0"/>
    <xf numFmtId="0" fontId="12" fillId="6" borderId="0" applyNumberFormat="0" applyBorder="0" applyAlignment="0" applyProtection="0"/>
    <xf numFmtId="0" fontId="51" fillId="32" borderId="0" applyNumberFormat="0" applyBorder="0" applyAlignment="0" applyProtection="0"/>
    <xf numFmtId="0" fontId="15" fillId="9" borderId="0" applyNumberFormat="0" applyBorder="0" applyAlignment="0" applyProtection="0"/>
    <xf numFmtId="0" fontId="12" fillId="8" borderId="0" applyNumberFormat="0" applyBorder="0" applyAlignment="0" applyProtection="0"/>
    <xf numFmtId="0" fontId="51" fillId="33" borderId="0" applyNumberFormat="0" applyBorder="0" applyAlignment="0" applyProtection="0"/>
    <xf numFmtId="0" fontId="15" fillId="10" borderId="0" applyNumberFormat="0" applyBorder="0" applyAlignment="0" applyProtection="0"/>
    <xf numFmtId="0" fontId="12" fillId="10" borderId="0" applyNumberFormat="0" applyBorder="0" applyAlignment="0" applyProtection="0"/>
    <xf numFmtId="0" fontId="51" fillId="34" borderId="0" applyNumberFormat="0" applyBorder="0" applyAlignment="0" applyProtection="0"/>
    <xf numFmtId="0" fontId="15" fillId="8" borderId="0" applyNumberFormat="0" applyBorder="0" applyAlignment="0" applyProtection="0"/>
    <xf numFmtId="0" fontId="12" fillId="6" borderId="0" applyNumberFormat="0" applyBorder="0" applyAlignment="0" applyProtection="0"/>
    <xf numFmtId="0" fontId="51" fillId="35" borderId="0" applyNumberFormat="0" applyBorder="0" applyAlignment="0" applyProtection="0"/>
    <xf numFmtId="0" fontId="15" fillId="2" borderId="0" applyNumberFormat="0" applyBorder="0" applyAlignment="0" applyProtection="0"/>
    <xf numFmtId="0" fontId="12" fillId="10" borderId="0" applyNumberFormat="0" applyBorder="0" applyAlignment="0" applyProtection="0"/>
    <xf numFmtId="0" fontId="51" fillId="36" borderId="0" applyNumberFormat="0" applyBorder="0" applyAlignment="0" applyProtection="0"/>
    <xf numFmtId="0" fontId="15" fillId="4" borderId="0" applyNumberFormat="0" applyBorder="0" applyAlignment="0" applyProtection="0"/>
    <xf numFmtId="0" fontId="12" fillId="4" borderId="0" applyNumberFormat="0" applyBorder="0" applyAlignment="0" applyProtection="0"/>
    <xf numFmtId="0" fontId="51" fillId="37" borderId="0" applyNumberFormat="0" applyBorder="0" applyAlignment="0" applyProtection="0"/>
    <xf numFmtId="0" fontId="15" fillId="12" borderId="0" applyNumberFormat="0" applyBorder="0" applyAlignment="0" applyProtection="0"/>
    <xf numFmtId="0" fontId="12" fillId="11" borderId="0" applyNumberFormat="0" applyBorder="0" applyAlignment="0" applyProtection="0"/>
    <xf numFmtId="0" fontId="51" fillId="38" borderId="0" applyNumberFormat="0" applyBorder="0" applyAlignment="0" applyProtection="0"/>
    <xf numFmtId="0" fontId="15" fillId="9" borderId="0" applyNumberFormat="0" applyBorder="0" applyAlignment="0" applyProtection="0"/>
    <xf numFmtId="0" fontId="12" fillId="5" borderId="0" applyNumberFormat="0" applyBorder="0" applyAlignment="0" applyProtection="0"/>
    <xf numFmtId="0" fontId="51" fillId="39" borderId="0" applyNumberFormat="0" applyBorder="0" applyAlignment="0" applyProtection="0"/>
    <xf numFmtId="0" fontId="15" fillId="2" borderId="0" applyNumberFormat="0" applyBorder="0" applyAlignment="0" applyProtection="0"/>
    <xf numFmtId="0" fontId="12" fillId="10" borderId="0" applyNumberFormat="0" applyBorder="0" applyAlignment="0" applyProtection="0"/>
    <xf numFmtId="0" fontId="51" fillId="40" borderId="0" applyNumberFormat="0" applyBorder="0" applyAlignment="0" applyProtection="0"/>
    <xf numFmtId="0" fontId="15" fillId="13" borderId="0" applyNumberFormat="0" applyBorder="0" applyAlignment="0" applyProtection="0"/>
    <xf numFmtId="0" fontId="12" fillId="6" borderId="0" applyNumberFormat="0" applyBorder="0" applyAlignment="0" applyProtection="0"/>
    <xf numFmtId="0" fontId="51" fillId="41" borderId="0" applyNumberFormat="0" applyBorder="0" applyAlignment="0" applyProtection="0"/>
    <xf numFmtId="0" fontId="16" fillId="14" borderId="0" applyNumberFormat="0" applyBorder="0" applyAlignment="0" applyProtection="0"/>
    <xf numFmtId="0" fontId="35" fillId="10" borderId="0" applyNumberFormat="0" applyBorder="0" applyAlignment="0" applyProtection="0"/>
    <xf numFmtId="0" fontId="52" fillId="42" borderId="0" applyNumberFormat="0" applyBorder="0" applyAlignment="0" applyProtection="0"/>
    <xf numFmtId="0" fontId="16" fillId="4" borderId="0" applyNumberFormat="0" applyBorder="0" applyAlignment="0" applyProtection="0"/>
    <xf numFmtId="0" fontId="35" fillId="15" borderId="0" applyNumberFormat="0" applyBorder="0" applyAlignment="0" applyProtection="0"/>
    <xf numFmtId="0" fontId="52" fillId="43" borderId="0" applyNumberFormat="0" applyBorder="0" applyAlignment="0" applyProtection="0"/>
    <xf numFmtId="0" fontId="16" fillId="12" borderId="0" applyNumberFormat="0" applyBorder="0" applyAlignment="0" applyProtection="0"/>
    <xf numFmtId="0" fontId="35" fillId="13" borderId="0" applyNumberFormat="0" applyBorder="0" applyAlignment="0" applyProtection="0"/>
    <xf numFmtId="0" fontId="52" fillId="44" borderId="0" applyNumberFormat="0" applyBorder="0" applyAlignment="0" applyProtection="0"/>
    <xf numFmtId="0" fontId="16" fillId="16" borderId="0" applyNumberFormat="0" applyBorder="0" applyAlignment="0" applyProtection="0"/>
    <xf numFmtId="0" fontId="35" fillId="5" borderId="0" applyNumberFormat="0" applyBorder="0" applyAlignment="0" applyProtection="0"/>
    <xf numFmtId="0" fontId="52" fillId="45" borderId="0" applyNumberFormat="0" applyBorder="0" applyAlignment="0" applyProtection="0"/>
    <xf numFmtId="0" fontId="16" fillId="17" borderId="0" applyNumberFormat="0" applyBorder="0" applyAlignment="0" applyProtection="0"/>
    <xf numFmtId="0" fontId="35" fillId="10" borderId="0" applyNumberFormat="0" applyBorder="0" applyAlignment="0" applyProtection="0"/>
    <xf numFmtId="0" fontId="52" fillId="46" borderId="0" applyNumberFormat="0" applyBorder="0" applyAlignment="0" applyProtection="0"/>
    <xf numFmtId="0" fontId="16" fillId="18" borderId="0" applyNumberFormat="0" applyBorder="0" applyAlignment="0" applyProtection="0"/>
    <xf numFmtId="0" fontId="35" fillId="4" borderId="0" applyNumberFormat="0" applyBorder="0" applyAlignment="0" applyProtection="0"/>
    <xf numFmtId="0" fontId="52" fillId="47" borderId="0" applyNumberFormat="0" applyBorder="0" applyAlignment="0" applyProtection="0"/>
    <xf numFmtId="0" fontId="16" fillId="20" borderId="0" applyNumberFormat="0" applyBorder="0" applyAlignment="0" applyProtection="0"/>
    <xf numFmtId="0" fontId="35" fillId="19" borderId="0" applyNumberFormat="0" applyBorder="0" applyAlignment="0" applyProtection="0"/>
    <xf numFmtId="0" fontId="52" fillId="48" borderId="0" applyNumberFormat="0" applyBorder="0" applyAlignment="0" applyProtection="0"/>
    <xf numFmtId="0" fontId="16" fillId="21" borderId="0" applyNumberFormat="0" applyBorder="0" applyAlignment="0" applyProtection="0"/>
    <xf numFmtId="0" fontId="35" fillId="15" borderId="0" applyNumberFormat="0" applyBorder="0" applyAlignment="0" applyProtection="0"/>
    <xf numFmtId="0" fontId="52" fillId="49" borderId="0" applyNumberFormat="0" applyBorder="0" applyAlignment="0" applyProtection="0"/>
    <xf numFmtId="0" fontId="16" fillId="22" borderId="0" applyNumberFormat="0" applyBorder="0" applyAlignment="0" applyProtection="0"/>
    <xf numFmtId="0" fontId="35" fillId="13" borderId="0" applyNumberFormat="0" applyBorder="0" applyAlignment="0" applyProtection="0"/>
    <xf numFmtId="0" fontId="52" fillId="50" borderId="0" applyNumberFormat="0" applyBorder="0" applyAlignment="0" applyProtection="0"/>
    <xf numFmtId="0" fontId="16" fillId="16" borderId="0" applyNumberFormat="0" applyBorder="0" applyAlignment="0" applyProtection="0"/>
    <xf numFmtId="0" fontId="35" fillId="23" borderId="0" applyNumberFormat="0" applyBorder="0" applyAlignment="0" applyProtection="0"/>
    <xf numFmtId="0" fontId="52" fillId="51" borderId="0" applyNumberFormat="0" applyBorder="0" applyAlignment="0" applyProtection="0"/>
    <xf numFmtId="0" fontId="16" fillId="17" borderId="0" applyNumberFormat="0" applyBorder="0" applyAlignment="0" applyProtection="0"/>
    <xf numFmtId="0" fontId="35" fillId="17" borderId="0" applyNumberFormat="0" applyBorder="0" applyAlignment="0" applyProtection="0"/>
    <xf numFmtId="0" fontId="52" fillId="52" borderId="0" applyNumberFormat="0" applyBorder="0" applyAlignment="0" applyProtection="0"/>
    <xf numFmtId="0" fontId="16" fillId="15" borderId="0" applyNumberFormat="0" applyBorder="0" applyAlignment="0" applyProtection="0"/>
    <xf numFmtId="0" fontId="35" fillId="21" borderId="0" applyNumberFormat="0" applyBorder="0" applyAlignment="0" applyProtection="0"/>
    <xf numFmtId="0" fontId="52" fillId="53" borderId="0" applyNumberFormat="0" applyBorder="0" applyAlignment="0" applyProtection="0"/>
    <xf numFmtId="0" fontId="17" fillId="5" borderId="0" applyNumberFormat="0" applyBorder="0" applyAlignment="0" applyProtection="0"/>
    <xf numFmtId="0" fontId="36" fillId="9" borderId="0" applyNumberFormat="0" applyBorder="0" applyAlignment="0" applyProtection="0"/>
    <xf numFmtId="0" fontId="53" fillId="54" borderId="0" applyNumberFormat="0" applyBorder="0" applyAlignment="0" applyProtection="0"/>
    <xf numFmtId="0" fontId="18" fillId="25" borderId="1" applyNumberFormat="0" applyAlignment="0" applyProtection="0"/>
    <xf numFmtId="0" fontId="37" fillId="24" borderId="1" applyNumberFormat="0" applyAlignment="0" applyProtection="0"/>
    <xf numFmtId="0" fontId="54" fillId="55" borderId="29" applyNumberFormat="0" applyAlignment="0" applyProtection="0"/>
    <xf numFmtId="0" fontId="19" fillId="26" borderId="2" applyNumberFormat="0" applyAlignment="0" applyProtection="0"/>
    <xf numFmtId="0" fontId="38" fillId="26" borderId="2" applyNumberFormat="0" applyAlignment="0" applyProtection="0"/>
    <xf numFmtId="0" fontId="55" fillId="56" borderId="30" applyNumberFormat="0" applyAlignment="0" applyProtection="0"/>
    <xf numFmtId="4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40" fillId="10" borderId="0" applyNumberFormat="0" applyBorder="0" applyAlignment="0" applyProtection="0"/>
    <xf numFmtId="0" fontId="57" fillId="57" borderId="0" applyNumberFormat="0" applyBorder="0" applyAlignment="0" applyProtection="0"/>
    <xf numFmtId="0" fontId="22" fillId="0" borderId="4" applyNumberFormat="0" applyFill="0" applyAlignment="0" applyProtection="0"/>
    <xf numFmtId="0" fontId="41" fillId="0" borderId="3" applyNumberFormat="0" applyFill="0" applyAlignment="0" applyProtection="0"/>
    <xf numFmtId="0" fontId="58" fillId="0" borderId="31" applyNumberFormat="0" applyFill="0" applyAlignment="0" applyProtection="0"/>
    <xf numFmtId="0" fontId="23" fillId="0" borderId="6" applyNumberFormat="0" applyFill="0" applyAlignment="0" applyProtection="0"/>
    <xf numFmtId="0" fontId="42" fillId="0" borderId="5" applyNumberFormat="0" applyFill="0" applyAlignment="0" applyProtection="0"/>
    <xf numFmtId="0" fontId="59" fillId="0" borderId="32" applyNumberFormat="0" applyFill="0" applyAlignment="0" applyProtection="0"/>
    <xf numFmtId="0" fontId="24" fillId="0" borderId="8" applyNumberFormat="0" applyFill="0" applyAlignment="0" applyProtection="0"/>
    <xf numFmtId="0" fontId="43" fillId="0" borderId="7" applyNumberFormat="0" applyFill="0" applyAlignment="0" applyProtection="0"/>
    <xf numFmtId="0" fontId="60" fillId="0" borderId="33" applyNumberFormat="0" applyFill="0" applyAlignment="0" applyProtection="0"/>
    <xf numFmtId="0" fontId="2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" fillId="8" borderId="1" applyNumberFormat="0" applyAlignment="0" applyProtection="0"/>
    <xf numFmtId="0" fontId="44" fillId="11" borderId="1" applyNumberFormat="0" applyAlignment="0" applyProtection="0"/>
    <xf numFmtId="0" fontId="61" fillId="58" borderId="29" applyNumberFormat="0" applyAlignment="0" applyProtection="0"/>
    <xf numFmtId="0" fontId="26" fillId="0" borderId="10" applyNumberFormat="0" applyFill="0" applyAlignment="0" applyProtection="0"/>
    <xf numFmtId="0" fontId="45" fillId="0" borderId="9" applyNumberFormat="0" applyFill="0" applyAlignment="0" applyProtection="0"/>
    <xf numFmtId="0" fontId="62" fillId="0" borderId="34" applyNumberFormat="0" applyFill="0" applyAlignment="0" applyProtection="0"/>
    <xf numFmtId="0" fontId="27" fillId="11" borderId="0" applyNumberFormat="0" applyBorder="0" applyAlignment="0" applyProtection="0"/>
    <xf numFmtId="0" fontId="46" fillId="11" borderId="0" applyNumberFormat="0" applyBorder="0" applyAlignment="0" applyProtection="0"/>
    <xf numFmtId="0" fontId="63" fillId="59" borderId="0" applyNumberFormat="0" applyBorder="0" applyAlignment="0" applyProtection="0"/>
    <xf numFmtId="0" fontId="3" fillId="0" borderId="0"/>
    <xf numFmtId="167" fontId="3" fillId="0" borderId="0"/>
    <xf numFmtId="0" fontId="14" fillId="0" borderId="0"/>
    <xf numFmtId="0" fontId="3" fillId="0" borderId="0"/>
    <xf numFmtId="0" fontId="51" fillId="0" borderId="0"/>
    <xf numFmtId="0" fontId="51" fillId="0" borderId="0"/>
    <xf numFmtId="0" fontId="51" fillId="0" borderId="0"/>
    <xf numFmtId="167" fontId="14" fillId="0" borderId="0"/>
    <xf numFmtId="167" fontId="3" fillId="0" borderId="0"/>
    <xf numFmtId="0" fontId="3" fillId="0" borderId="0">
      <alignment wrapText="1"/>
    </xf>
    <xf numFmtId="0" fontId="3" fillId="6" borderId="11" applyNumberFormat="0" applyFont="0" applyAlignment="0" applyProtection="0"/>
    <xf numFmtId="0" fontId="51" fillId="60" borderId="35" applyNumberFormat="0" applyFont="0" applyAlignment="0" applyProtection="0"/>
    <xf numFmtId="0" fontId="28" fillId="25" borderId="12" applyNumberFormat="0" applyAlignment="0" applyProtection="0"/>
    <xf numFmtId="0" fontId="47" fillId="24" borderId="12" applyNumberFormat="0" applyAlignment="0" applyProtection="0"/>
    <xf numFmtId="0" fontId="64" fillId="55" borderId="36" applyNumberFormat="0" applyAlignment="0" applyProtection="0"/>
    <xf numFmtId="9" fontId="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13" fillId="0" borderId="13" applyNumberFormat="0" applyFill="0" applyAlignment="0" applyProtection="0"/>
    <xf numFmtId="0" fontId="66" fillId="0" borderId="37" applyNumberFormat="0" applyFill="0" applyAlignment="0" applyProtection="0"/>
    <xf numFmtId="0" fontId="3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/>
    <xf numFmtId="0" fontId="68" fillId="0" borderId="0"/>
    <xf numFmtId="0" fontId="68" fillId="0" borderId="0"/>
    <xf numFmtId="0" fontId="1" fillId="0" borderId="0"/>
  </cellStyleXfs>
  <cellXfs count="177">
    <xf numFmtId="0" fontId="0" fillId="0" borderId="0" xfId="0"/>
    <xf numFmtId="0" fontId="8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5" fillId="61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7" fillId="0" borderId="0" xfId="0" applyFont="1" applyFill="1"/>
    <xf numFmtId="0" fontId="7" fillId="0" borderId="0" xfId="0" applyFont="1" applyBorder="1"/>
    <xf numFmtId="0" fontId="7" fillId="0" borderId="0" xfId="0" applyFont="1" applyFill="1" applyBorder="1"/>
    <xf numFmtId="165" fontId="8" fillId="0" borderId="0" xfId="0" applyNumberFormat="1" applyFont="1"/>
    <xf numFmtId="2" fontId="5" fillId="27" borderId="15" xfId="0" quotePrefix="1" applyNumberFormat="1" applyFont="1" applyFill="1" applyBorder="1" applyAlignment="1" applyProtection="1">
      <alignment vertical="center"/>
      <protection locked="0"/>
    </xf>
    <xf numFmtId="2" fontId="9" fillId="27" borderId="15" xfId="0" quotePrefix="1" applyNumberFormat="1" applyFont="1" applyFill="1" applyBorder="1" applyAlignment="1" applyProtection="1">
      <alignment vertical="center"/>
      <protection locked="0"/>
    </xf>
    <xf numFmtId="167" fontId="11" fillId="63" borderId="15" xfId="117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0" borderId="15" xfId="0" applyFont="1" applyBorder="1" applyAlignment="1">
      <alignment horizontal="center"/>
    </xf>
    <xf numFmtId="2" fontId="3" fillId="0" borderId="0" xfId="0" applyNumberFormat="1" applyFont="1" applyProtection="1">
      <protection locked="0"/>
    </xf>
    <xf numFmtId="0" fontId="7" fillId="0" borderId="17" xfId="0" applyFont="1" applyBorder="1" applyAlignment="1" applyProtection="1">
      <alignment horizontal="center"/>
    </xf>
    <xf numFmtId="44" fontId="10" fillId="0" borderId="15" xfId="82" applyFont="1" applyFill="1" applyBorder="1" applyAlignment="1" applyProtection="1">
      <alignment horizontal="right" vertical="center"/>
    </xf>
    <xf numFmtId="44" fontId="5" fillId="0" borderId="0" xfId="82" applyFont="1" applyFill="1" applyProtection="1"/>
    <xf numFmtId="44" fontId="6" fillId="0" borderId="15" xfId="82" applyFont="1" applyFill="1" applyBorder="1" applyAlignment="1" applyProtection="1">
      <alignment horizontal="right" vertical="center"/>
    </xf>
    <xf numFmtId="0" fontId="33" fillId="66" borderId="21" xfId="0" applyNumberFormat="1" applyFont="1" applyFill="1" applyBorder="1" applyAlignment="1" applyProtection="1">
      <alignment horizontal="center" wrapText="1"/>
      <protection locked="0"/>
    </xf>
    <xf numFmtId="44" fontId="33" fillId="66" borderId="21" xfId="82" applyFont="1" applyFill="1" applyBorder="1" applyAlignment="1" applyProtection="1">
      <alignment horizontal="center" wrapText="1"/>
      <protection locked="0"/>
    </xf>
    <xf numFmtId="0" fontId="4" fillId="66" borderId="21" xfId="0" applyNumberFormat="1" applyFont="1" applyFill="1" applyBorder="1" applyAlignment="1" applyProtection="1">
      <alignment horizontal="center" wrapText="1"/>
    </xf>
    <xf numFmtId="0" fontId="5" fillId="61" borderId="0" xfId="0" applyFont="1" applyFill="1" applyBorder="1" applyProtection="1">
      <protection locked="0"/>
    </xf>
    <xf numFmtId="44" fontId="33" fillId="66" borderId="22" xfId="82" applyFont="1" applyFill="1" applyBorder="1" applyAlignment="1" applyProtection="1">
      <alignment horizontal="center" wrapText="1"/>
      <protection locked="0"/>
    </xf>
    <xf numFmtId="0" fontId="4" fillId="66" borderId="0" xfId="0" applyNumberFormat="1" applyFont="1" applyFill="1" applyBorder="1" applyAlignment="1" applyProtection="1">
      <alignment horizontal="center" wrapText="1"/>
    </xf>
    <xf numFmtId="2" fontId="9" fillId="67" borderId="15" xfId="0" quotePrefix="1" applyNumberFormat="1" applyFont="1" applyFill="1" applyBorder="1" applyAlignment="1" applyProtection="1">
      <alignment vertical="center"/>
      <protection locked="0"/>
    </xf>
    <xf numFmtId="2" fontId="9" fillId="70" borderId="15" xfId="0" quotePrefix="1" applyNumberFormat="1" applyFont="1" applyFill="1" applyBorder="1" applyAlignment="1" applyProtection="1">
      <alignment vertical="center"/>
      <protection locked="0"/>
    </xf>
    <xf numFmtId="0" fontId="32" fillId="63" borderId="15" xfId="0" applyFont="1" applyFill="1" applyBorder="1" applyAlignment="1" applyProtection="1">
      <alignment horizontal="center" wrapText="1"/>
      <protection locked="0"/>
    </xf>
    <xf numFmtId="44" fontId="3" fillId="0" borderId="15" xfId="82" applyFont="1" applyBorder="1" applyAlignment="1">
      <alignment horizontal="center"/>
    </xf>
    <xf numFmtId="0" fontId="33" fillId="67" borderId="15" xfId="0" applyFont="1" applyFill="1" applyBorder="1" applyAlignment="1" applyProtection="1">
      <alignment horizontal="center" wrapText="1"/>
      <protection locked="0"/>
    </xf>
    <xf numFmtId="44" fontId="33" fillId="0" borderId="15" xfId="82" applyFont="1" applyFill="1" applyBorder="1" applyAlignment="1" applyProtection="1">
      <alignment horizontal="center" wrapText="1"/>
    </xf>
    <xf numFmtId="0" fontId="33" fillId="69" borderId="15" xfId="0" applyFont="1" applyFill="1" applyBorder="1" applyAlignment="1" applyProtection="1">
      <alignment horizontal="center" wrapText="1"/>
      <protection locked="0"/>
    </xf>
    <xf numFmtId="0" fontId="33" fillId="28" borderId="15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44" fontId="8" fillId="0" borderId="17" xfId="82" applyFont="1" applyBorder="1" applyAlignment="1" applyProtection="1">
      <alignment horizontal="center" wrapText="1"/>
    </xf>
    <xf numFmtId="44" fontId="8" fillId="0" borderId="23" xfId="82" applyFont="1" applyBorder="1" applyAlignment="1" applyProtection="1">
      <alignment horizontal="center" wrapText="1"/>
    </xf>
    <xf numFmtId="44" fontId="8" fillId="0" borderId="0" xfId="82" applyFont="1" applyFill="1" applyBorder="1" applyAlignment="1">
      <alignment horizontal="right" vertical="top"/>
    </xf>
    <xf numFmtId="44" fontId="8" fillId="0" borderId="0" xfId="82" applyFont="1" applyBorder="1" applyAlignment="1" applyProtection="1">
      <alignment horizontal="right" wrapText="1"/>
    </xf>
    <xf numFmtId="44" fontId="8" fillId="0" borderId="16" xfId="82" applyFont="1" applyFill="1" applyBorder="1" applyAlignment="1">
      <alignment horizontal="right" vertical="top"/>
    </xf>
    <xf numFmtId="44" fontId="8" fillId="0" borderId="0" xfId="82" applyFont="1" applyAlignment="1">
      <alignment horizontal="right"/>
    </xf>
    <xf numFmtId="44" fontId="8" fillId="0" borderId="24" xfId="82" applyFont="1" applyBorder="1" applyAlignment="1">
      <alignment horizontal="right"/>
    </xf>
    <xf numFmtId="44" fontId="8" fillId="0" borderId="0" xfId="82" applyFont="1" applyBorder="1" applyAlignment="1">
      <alignment horizontal="right"/>
    </xf>
    <xf numFmtId="44" fontId="8" fillId="0" borderId="0" xfId="82" applyFont="1" applyFill="1" applyBorder="1" applyAlignment="1">
      <alignment horizontal="right"/>
    </xf>
    <xf numFmtId="44" fontId="8" fillId="0" borderId="0" xfId="82" applyFont="1" applyAlignment="1">
      <alignment horizontal="center"/>
    </xf>
    <xf numFmtId="40" fontId="8" fillId="0" borderId="0" xfId="82" applyNumberFormat="1" applyFont="1" applyAlignment="1">
      <alignment horizontal="right"/>
    </xf>
    <xf numFmtId="40" fontId="8" fillId="0" borderId="24" xfId="82" applyNumberFormat="1" applyFont="1" applyBorder="1" applyAlignment="1">
      <alignment horizontal="right"/>
    </xf>
    <xf numFmtId="164" fontId="8" fillId="0" borderId="16" xfId="125" applyNumberFormat="1" applyFont="1" applyFill="1" applyBorder="1" applyAlignment="1" applyProtection="1">
      <alignment horizontal="right"/>
    </xf>
    <xf numFmtId="164" fontId="8" fillId="0" borderId="0" xfId="125" applyNumberFormat="1" applyFont="1" applyBorder="1" applyAlignment="1" applyProtection="1">
      <alignment horizontal="right"/>
    </xf>
    <xf numFmtId="164" fontId="8" fillId="0" borderId="24" xfId="125" applyNumberFormat="1" applyFont="1" applyBorder="1" applyAlignment="1">
      <alignment horizontal="right"/>
    </xf>
    <xf numFmtId="164" fontId="8" fillId="0" borderId="0" xfId="125" applyNumberFormat="1" applyFont="1" applyAlignment="1">
      <alignment horizontal="right"/>
    </xf>
    <xf numFmtId="49" fontId="11" fillId="63" borderId="15" xfId="117" applyNumberFormat="1" applyFont="1" applyFill="1" applyBorder="1" applyAlignment="1" applyProtection="1">
      <alignment horizontal="left" vertical="top"/>
      <protection locked="0"/>
    </xf>
    <xf numFmtId="49" fontId="5" fillId="0" borderId="0" xfId="0" applyNumberFormat="1" applyFont="1" applyFill="1" applyBorder="1" applyProtection="1">
      <protection locked="0"/>
    </xf>
    <xf numFmtId="49" fontId="5" fillId="0" borderId="0" xfId="0" applyNumberFormat="1" applyFont="1" applyProtection="1">
      <protection locked="0"/>
    </xf>
    <xf numFmtId="49" fontId="8" fillId="0" borderId="25" xfId="0" applyNumberFormat="1" applyFont="1" applyFill="1" applyBorder="1" applyAlignment="1"/>
    <xf numFmtId="49" fontId="8" fillId="0" borderId="21" xfId="0" applyNumberFormat="1" applyFont="1" applyFill="1" applyBorder="1" applyAlignment="1"/>
    <xf numFmtId="49" fontId="33" fillId="63" borderId="15" xfId="0" applyNumberFormat="1" applyFont="1" applyFill="1" applyBorder="1" applyAlignment="1" applyProtection="1">
      <alignment horizontal="center" wrapText="1"/>
      <protection locked="0"/>
    </xf>
    <xf numFmtId="49" fontId="11" fillId="63" borderId="15" xfId="117" applyNumberFormat="1" applyFont="1" applyFill="1" applyBorder="1" applyAlignment="1" applyProtection="1">
      <alignment horizontal="center" vertical="top"/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32" fillId="63" borderId="15" xfId="0" applyNumberFormat="1" applyFont="1" applyFill="1" applyBorder="1" applyAlignment="1" applyProtection="1">
      <alignment horizontal="left" wrapText="1"/>
      <protection locked="0"/>
    </xf>
    <xf numFmtId="4" fontId="34" fillId="0" borderId="15" xfId="0" applyNumberFormat="1" applyFont="1" applyFill="1" applyBorder="1" applyProtection="1">
      <protection locked="0"/>
    </xf>
    <xf numFmtId="4" fontId="34" fillId="0" borderId="15" xfId="0" applyNumberFormat="1" applyFont="1" applyBorder="1" applyAlignment="1" applyProtection="1">
      <alignment horizontal="right"/>
      <protection locked="0"/>
    </xf>
    <xf numFmtId="0" fontId="32" fillId="63" borderId="27" xfId="0" applyFont="1" applyFill="1" applyBorder="1" applyAlignment="1" applyProtection="1">
      <alignment horizontal="center" wrapText="1"/>
      <protection locked="0"/>
    </xf>
    <xf numFmtId="44" fontId="32" fillId="63" borderId="27" xfId="82" applyFont="1" applyFill="1" applyBorder="1" applyAlignment="1" applyProtection="1">
      <alignment horizontal="center" wrapText="1"/>
      <protection locked="0"/>
    </xf>
    <xf numFmtId="0" fontId="32" fillId="73" borderId="27" xfId="0" applyFont="1" applyFill="1" applyBorder="1" applyAlignment="1" applyProtection="1">
      <alignment horizontal="center" wrapText="1"/>
      <protection locked="0"/>
    </xf>
    <xf numFmtId="8" fontId="32" fillId="73" borderId="27" xfId="0" applyNumberFormat="1" applyFont="1" applyFill="1" applyBorder="1" applyAlignment="1" applyProtection="1">
      <alignment horizontal="center" wrapText="1"/>
      <protection locked="0"/>
    </xf>
    <xf numFmtId="44" fontId="8" fillId="62" borderId="0" xfId="82" applyFont="1" applyFill="1" applyBorder="1" applyAlignment="1">
      <alignment horizontal="right"/>
    </xf>
    <xf numFmtId="40" fontId="8" fillId="62" borderId="0" xfId="82" applyNumberFormat="1" applyFont="1" applyFill="1" applyAlignment="1">
      <alignment horizontal="right"/>
    </xf>
    <xf numFmtId="0" fontId="32" fillId="0" borderId="27" xfId="0" applyFont="1" applyFill="1" applyBorder="1" applyAlignment="1" applyProtection="1">
      <alignment horizontal="center" wrapText="1"/>
      <protection locked="0"/>
    </xf>
    <xf numFmtId="0" fontId="3" fillId="0" borderId="15" xfId="0" applyFont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70" fillId="64" borderId="26" xfId="0" applyFont="1" applyFill="1" applyBorder="1" applyAlignment="1">
      <alignment horizontal="left" vertical="top"/>
    </xf>
    <xf numFmtId="0" fontId="70" fillId="64" borderId="26" xfId="0" applyFont="1" applyFill="1" applyBorder="1" applyAlignment="1">
      <alignment horizontal="center" vertical="top"/>
    </xf>
    <xf numFmtId="0" fontId="70" fillId="0" borderId="26" xfId="0" applyFont="1" applyFill="1" applyBorder="1" applyAlignment="1">
      <alignment horizontal="center" vertical="top"/>
    </xf>
    <xf numFmtId="44" fontId="70" fillId="64" borderId="26" xfId="82" applyFont="1" applyFill="1" applyBorder="1" applyAlignment="1">
      <alignment horizontal="center" vertical="top"/>
    </xf>
    <xf numFmtId="8" fontId="70" fillId="72" borderId="26" xfId="0" applyNumberFormat="1" applyFont="1" applyFill="1" applyBorder="1" applyAlignment="1">
      <alignment horizontal="right" vertical="top"/>
    </xf>
    <xf numFmtId="8" fontId="70" fillId="72" borderId="15" xfId="0" applyNumberFormat="1" applyFont="1" applyFill="1" applyBorder="1" applyAlignment="1">
      <alignment horizontal="right" vertical="top"/>
    </xf>
    <xf numFmtId="165" fontId="70" fillId="72" borderId="26" xfId="0" applyNumberFormat="1" applyFont="1" applyFill="1" applyBorder="1" applyAlignment="1">
      <alignment horizontal="right" vertical="top"/>
    </xf>
    <xf numFmtId="0" fontId="70" fillId="64" borderId="15" xfId="0" applyFont="1" applyFill="1" applyBorder="1" applyAlignment="1">
      <alignment horizontal="left" vertical="top"/>
    </xf>
    <xf numFmtId="0" fontId="70" fillId="64" borderId="15" xfId="0" applyFont="1" applyFill="1" applyBorder="1" applyAlignment="1">
      <alignment horizontal="center" vertical="top"/>
    </xf>
    <xf numFmtId="0" fontId="70" fillId="0" borderId="15" xfId="0" applyFont="1" applyFill="1" applyBorder="1" applyAlignment="1">
      <alignment horizontal="center" vertical="top"/>
    </xf>
    <xf numFmtId="44" fontId="70" fillId="64" borderId="15" xfId="82" applyFont="1" applyFill="1" applyBorder="1" applyAlignment="1">
      <alignment horizontal="center" vertical="top"/>
    </xf>
    <xf numFmtId="8" fontId="3" fillId="0" borderId="0" xfId="0" applyNumberFormat="1" applyFont="1"/>
    <xf numFmtId="0" fontId="3" fillId="0" borderId="0" xfId="0" applyFont="1" applyAlignment="1">
      <alignment horizontal="center"/>
    </xf>
    <xf numFmtId="44" fontId="3" fillId="0" borderId="0" xfId="82" applyFont="1" applyAlignment="1">
      <alignment horizontal="center"/>
    </xf>
    <xf numFmtId="8" fontId="3" fillId="71" borderId="0" xfId="0" applyNumberFormat="1" applyFont="1" applyFill="1" applyAlignment="1">
      <alignment horizontal="right"/>
    </xf>
    <xf numFmtId="0" fontId="3" fillId="71" borderId="0" xfId="0" applyFont="1" applyFill="1" applyAlignment="1">
      <alignment horizontal="right"/>
    </xf>
    <xf numFmtId="49" fontId="3" fillId="0" borderId="25" xfId="0" applyNumberFormat="1" applyFont="1" applyFill="1" applyBorder="1" applyAlignment="1">
      <alignment horizontal="left"/>
    </xf>
    <xf numFmtId="0" fontId="32" fillId="66" borderId="21" xfId="0" applyNumberFormat="1" applyFont="1" applyFill="1" applyBorder="1" applyAlignment="1" applyProtection="1">
      <alignment horizontal="center" wrapText="1"/>
      <protection locked="0"/>
    </xf>
    <xf numFmtId="0" fontId="32" fillId="66" borderId="22" xfId="0" applyNumberFormat="1" applyFont="1" applyFill="1" applyBorder="1" applyAlignment="1" applyProtection="1">
      <alignment horizontal="center" wrapText="1"/>
      <protection locked="0"/>
    </xf>
    <xf numFmtId="0" fontId="3" fillId="61" borderId="0" xfId="0" applyFont="1" applyFill="1" applyProtection="1">
      <protection locked="0"/>
    </xf>
    <xf numFmtId="49" fontId="32" fillId="63" borderId="15" xfId="0" applyNumberFormat="1" applyFont="1" applyFill="1" applyBorder="1" applyAlignment="1" applyProtection="1">
      <alignment horizontal="center" vertical="center" wrapText="1"/>
      <protection locked="0"/>
    </xf>
    <xf numFmtId="0" fontId="32" fillId="67" borderId="15" xfId="0" applyFont="1" applyFill="1" applyBorder="1" applyAlignment="1" applyProtection="1">
      <alignment horizontal="center" vertical="center" wrapText="1"/>
      <protection locked="0"/>
    </xf>
    <xf numFmtId="0" fontId="32" fillId="69" borderId="15" xfId="0" applyFont="1" applyFill="1" applyBorder="1" applyAlignment="1" applyProtection="1">
      <alignment horizontal="center" vertical="center" wrapText="1"/>
      <protection locked="0"/>
    </xf>
    <xf numFmtId="0" fontId="32" fillId="28" borderId="15" xfId="0" applyFont="1" applyFill="1" applyBorder="1" applyAlignment="1" applyProtection="1">
      <alignment horizontal="center" vertical="center" wrapText="1"/>
      <protection locked="0"/>
    </xf>
    <xf numFmtId="0" fontId="32" fillId="28" borderId="15" xfId="0" applyFont="1" applyFill="1" applyBorder="1" applyAlignment="1" applyProtection="1">
      <alignment horizontal="center" vertical="top" wrapText="1"/>
      <protection locked="0"/>
    </xf>
    <xf numFmtId="0" fontId="32" fillId="68" borderId="1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9" fontId="68" fillId="63" borderId="15" xfId="117" applyNumberFormat="1" applyFont="1" applyFill="1" applyBorder="1" applyAlignment="1" applyProtection="1">
      <alignment horizontal="left" vertical="top"/>
      <protection locked="0"/>
    </xf>
    <xf numFmtId="2" fontId="3" fillId="67" borderId="15" xfId="0" quotePrefix="1" applyNumberFormat="1" applyFont="1" applyFill="1" applyBorder="1" applyAlignment="1" applyProtection="1">
      <alignment vertical="center"/>
      <protection locked="0"/>
    </xf>
    <xf numFmtId="2" fontId="3" fillId="70" borderId="15" xfId="0" quotePrefix="1" applyNumberFormat="1" applyFont="1" applyFill="1" applyBorder="1" applyAlignment="1" applyProtection="1">
      <alignment vertical="center"/>
      <protection locked="0"/>
    </xf>
    <xf numFmtId="2" fontId="3" fillId="27" borderId="15" xfId="0" quotePrefix="1" applyNumberFormat="1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49" fontId="50" fillId="0" borderId="15" xfId="0" applyNumberFormat="1" applyFont="1" applyFill="1" applyBorder="1" applyProtection="1">
      <protection locked="0"/>
    </xf>
    <xf numFmtId="2" fontId="32" fillId="0" borderId="15" xfId="0" applyNumberFormat="1" applyFont="1" applyFill="1" applyBorder="1" applyAlignment="1" applyProtection="1">
      <alignment horizontal="right" vertical="top"/>
      <protection locked="0"/>
    </xf>
    <xf numFmtId="2" fontId="32" fillId="0" borderId="15" xfId="0" applyNumberFormat="1" applyFont="1" applyFill="1" applyBorder="1" applyAlignment="1" applyProtection="1">
      <alignment horizontal="right" vertical="top"/>
    </xf>
    <xf numFmtId="0" fontId="50" fillId="0" borderId="15" xfId="0" applyFont="1" applyFill="1" applyBorder="1" applyProtection="1">
      <protection locked="0"/>
    </xf>
    <xf numFmtId="4" fontId="50" fillId="0" borderId="15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49" fontId="3" fillId="0" borderId="0" xfId="0" applyNumberFormat="1" applyFont="1" applyProtection="1">
      <protection locked="0"/>
    </xf>
    <xf numFmtId="49" fontId="71" fillId="75" borderId="18" xfId="137" applyNumberFormat="1" applyFont="1" applyFill="1" applyBorder="1" applyAlignment="1">
      <alignment horizontal="center" wrapText="1"/>
    </xf>
    <xf numFmtId="0" fontId="71" fillId="75" borderId="18" xfId="137" applyFont="1" applyFill="1" applyBorder="1" applyAlignment="1">
      <alignment horizontal="center" wrapText="1"/>
    </xf>
    <xf numFmtId="168" fontId="71" fillId="75" borderId="18" xfId="137" applyNumberFormat="1" applyFont="1" applyFill="1" applyBorder="1" applyAlignment="1">
      <alignment horizontal="center" wrapText="1"/>
    </xf>
    <xf numFmtId="43" fontId="71" fillId="75" borderId="18" xfId="137" applyNumberFormat="1" applyFont="1" applyFill="1" applyBorder="1" applyAlignment="1">
      <alignment horizontal="center" wrapText="1"/>
    </xf>
    <xf numFmtId="0" fontId="69" fillId="0" borderId="0" xfId="135" applyFont="1"/>
    <xf numFmtId="0" fontId="3" fillId="0" borderId="0" xfId="110" applyFont="1"/>
    <xf numFmtId="0" fontId="3" fillId="0" borderId="0" xfId="0" pivotButton="1" applyFont="1"/>
    <xf numFmtId="0" fontId="71" fillId="65" borderId="18" xfId="110" applyNumberFormat="1" applyFont="1" applyFill="1" applyBorder="1" applyAlignment="1" applyProtection="1">
      <alignment wrapText="1"/>
      <protection locked="0"/>
    </xf>
    <xf numFmtId="4" fontId="71" fillId="65" borderId="19" xfId="110" applyNumberFormat="1" applyFont="1" applyFill="1" applyBorder="1" applyAlignment="1" applyProtection="1">
      <alignment horizontal="center" wrapText="1"/>
      <protection locked="0"/>
    </xf>
    <xf numFmtId="4" fontId="71" fillId="65" borderId="20" xfId="110" applyNumberFormat="1" applyFont="1" applyFill="1" applyBorder="1" applyAlignment="1" applyProtection="1">
      <alignment horizontal="center" wrapText="1"/>
      <protection locked="0"/>
    </xf>
    <xf numFmtId="166" fontId="71" fillId="65" borderId="18" xfId="110" applyNumberFormat="1" applyFont="1" applyFill="1" applyBorder="1" applyAlignment="1" applyProtection="1">
      <alignment horizontal="center" wrapText="1"/>
      <protection locked="0"/>
    </xf>
    <xf numFmtId="0" fontId="68" fillId="29" borderId="28" xfId="0" applyNumberFormat="1" applyFont="1" applyFill="1" applyBorder="1" applyAlignment="1" applyProtection="1">
      <protection locked="0"/>
    </xf>
    <xf numFmtId="4" fontId="3" fillId="0" borderId="15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0" fontId="72" fillId="0" borderId="0" xfId="110" applyFont="1" applyAlignment="1"/>
    <xf numFmtId="0" fontId="15" fillId="0" borderId="11" xfId="136" applyFont="1" applyFill="1" applyBorder="1" applyAlignment="1">
      <alignment wrapText="1"/>
    </xf>
    <xf numFmtId="168" fontId="15" fillId="0" borderId="11" xfId="136" applyNumberFormat="1" applyFont="1" applyFill="1" applyBorder="1" applyAlignment="1">
      <alignment horizontal="right" wrapText="1"/>
    </xf>
    <xf numFmtId="0" fontId="15" fillId="0" borderId="11" xfId="136" applyFont="1" applyFill="1" applyBorder="1" applyAlignment="1">
      <alignment horizontal="right" wrapText="1"/>
    </xf>
    <xf numFmtId="43" fontId="15" fillId="0" borderId="11" xfId="136" applyNumberFormat="1" applyFont="1" applyFill="1" applyBorder="1" applyAlignment="1">
      <alignment horizontal="right" wrapText="1"/>
    </xf>
    <xf numFmtId="0" fontId="0" fillId="0" borderId="0" xfId="0" applyFill="1"/>
    <xf numFmtId="4" fontId="3" fillId="0" borderId="0" xfId="0" applyNumberFormat="1" applyFont="1"/>
    <xf numFmtId="44" fontId="3" fillId="0" borderId="0" xfId="0" applyNumberFormat="1" applyFont="1"/>
    <xf numFmtId="49" fontId="71" fillId="65" borderId="18" xfId="110" applyNumberFormat="1" applyFont="1" applyFill="1" applyBorder="1" applyAlignment="1" applyProtection="1">
      <alignment horizontal="center" wrapText="1"/>
      <protection locked="0"/>
    </xf>
    <xf numFmtId="0" fontId="71" fillId="65" borderId="18" xfId="110" applyNumberFormat="1" applyFont="1" applyFill="1" applyBorder="1" applyAlignment="1" applyProtection="1">
      <alignment horizontal="center" wrapText="1"/>
      <protection locked="0"/>
    </xf>
    <xf numFmtId="0" fontId="1" fillId="0" borderId="0" xfId="138"/>
    <xf numFmtId="0" fontId="1" fillId="62" borderId="0" xfId="138" applyFill="1"/>
    <xf numFmtId="4" fontId="34" fillId="0" borderId="15" xfId="0" applyNumberFormat="1" applyFont="1" applyFill="1" applyBorder="1" applyAlignment="1" applyProtection="1">
      <alignment horizontal="center"/>
      <protection locked="0"/>
    </xf>
    <xf numFmtId="4" fontId="33" fillId="0" borderId="15" xfId="0" applyNumberFormat="1" applyFont="1" applyFill="1" applyBorder="1" applyAlignment="1" applyProtection="1">
      <alignment horizontal="right" vertical="top"/>
      <protection locked="0"/>
    </xf>
    <xf numFmtId="4" fontId="9" fillId="0" borderId="0" xfId="0" applyNumberFormat="1" applyFont="1" applyProtection="1">
      <protection locked="0"/>
    </xf>
    <xf numFmtId="39" fontId="8" fillId="0" borderId="0" xfId="82" applyNumberFormat="1" applyFont="1" applyAlignment="1">
      <alignment horizontal="right"/>
    </xf>
    <xf numFmtId="39" fontId="8" fillId="0" borderId="24" xfId="82" applyNumberFormat="1" applyFont="1" applyBorder="1" applyAlignment="1">
      <alignment horizontal="right"/>
    </xf>
    <xf numFmtId="39" fontId="8" fillId="0" borderId="0" xfId="82" applyNumberFormat="1" applyFont="1" applyBorder="1" applyAlignment="1">
      <alignment horizontal="right"/>
    </xf>
    <xf numFmtId="0" fontId="8" fillId="0" borderId="38" xfId="0" applyFont="1" applyBorder="1" applyAlignment="1">
      <alignment horizontal="center"/>
    </xf>
    <xf numFmtId="0" fontId="8" fillId="0" borderId="39" xfId="0" applyFont="1" applyBorder="1"/>
    <xf numFmtId="44" fontId="8" fillId="0" borderId="39" xfId="82" applyFont="1" applyBorder="1" applyAlignment="1">
      <alignment horizontal="right"/>
    </xf>
    <xf numFmtId="0" fontId="8" fillId="0" borderId="41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/>
    <xf numFmtId="0" fontId="8" fillId="0" borderId="39" xfId="0" applyFont="1" applyBorder="1" applyAlignment="1">
      <alignment wrapText="1"/>
    </xf>
    <xf numFmtId="44" fontId="8" fillId="0" borderId="40" xfId="82" applyFont="1" applyBorder="1" applyAlignment="1">
      <alignment horizontal="right" wrapText="1"/>
    </xf>
    <xf numFmtId="0" fontId="8" fillId="0" borderId="0" xfId="0" applyFont="1" applyBorder="1" applyAlignment="1">
      <alignment wrapText="1"/>
    </xf>
    <xf numFmtId="44" fontId="8" fillId="0" borderId="42" xfId="82" applyFont="1" applyBorder="1" applyAlignment="1">
      <alignment horizontal="right" wrapText="1"/>
    </xf>
    <xf numFmtId="0" fontId="7" fillId="0" borderId="44" xfId="0" applyFont="1" applyBorder="1"/>
    <xf numFmtId="44" fontId="8" fillId="0" borderId="46" xfId="82" applyFont="1" applyBorder="1" applyAlignment="1">
      <alignment horizontal="right"/>
    </xf>
    <xf numFmtId="44" fontId="8" fillId="0" borderId="45" xfId="82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44" fontId="8" fillId="70" borderId="0" xfId="82" applyFont="1" applyFill="1" applyBorder="1" applyAlignment="1">
      <alignment horizontal="right"/>
    </xf>
    <xf numFmtId="44" fontId="7" fillId="0" borderId="0" xfId="82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4" fontId="8" fillId="0" borderId="0" xfId="82" applyFont="1" applyBorder="1" applyAlignment="1">
      <alignment horizontal="center"/>
    </xf>
    <xf numFmtId="0" fontId="50" fillId="71" borderId="25" xfId="0" applyFont="1" applyFill="1" applyBorder="1" applyAlignment="1">
      <alignment horizontal="center"/>
    </xf>
    <xf numFmtId="0" fontId="50" fillId="71" borderId="21" xfId="0" applyFont="1" applyFill="1" applyBorder="1" applyAlignment="1">
      <alignment horizontal="center"/>
    </xf>
    <xf numFmtId="0" fontId="50" fillId="71" borderId="22" xfId="0" applyFont="1" applyFill="1" applyBorder="1" applyAlignment="1">
      <alignment horizontal="center"/>
    </xf>
    <xf numFmtId="0" fontId="49" fillId="74" borderId="0" xfId="0" applyFont="1" applyFill="1" applyAlignment="1">
      <alignment horizontal="left" vertical="center" wrapText="1"/>
    </xf>
    <xf numFmtId="164" fontId="8" fillId="62" borderId="0" xfId="125" applyNumberFormat="1" applyFont="1" applyFill="1" applyBorder="1" applyAlignment="1">
      <alignment horizontal="right"/>
    </xf>
    <xf numFmtId="164" fontId="8" fillId="62" borderId="0" xfId="125" applyNumberFormat="1" applyFont="1" applyFill="1" applyBorder="1" applyAlignment="1" applyProtection="1">
      <alignment horizontal="right"/>
    </xf>
  </cellXfs>
  <cellStyles count="139">
    <cellStyle name="20% - Accent1 2" xfId="1"/>
    <cellStyle name="20% - Accent1 3" xfId="2"/>
    <cellStyle name="20% - Accent1 4" xfId="3"/>
    <cellStyle name="20% - Accent2 2" xfId="4"/>
    <cellStyle name="20% - Accent2 3" xfId="5"/>
    <cellStyle name="20% - Accent2 4" xfId="6"/>
    <cellStyle name="20% - Accent3 2" xfId="7"/>
    <cellStyle name="20% - Accent3 3" xfId="8"/>
    <cellStyle name="20% - Accent3 4" xfId="9"/>
    <cellStyle name="20% - Accent4 2" xfId="10"/>
    <cellStyle name="20% - Accent4 3" xfId="11"/>
    <cellStyle name="20% - Accent4 4" xfId="12"/>
    <cellStyle name="20% - Accent5 2" xfId="13"/>
    <cellStyle name="20% - Accent5 3" xfId="14"/>
    <cellStyle name="20% - Accent5 4" xfId="15"/>
    <cellStyle name="20% - Accent6 2" xfId="16"/>
    <cellStyle name="20% - Accent6 3" xfId="17"/>
    <cellStyle name="20% - Accent6 4" xfId="18"/>
    <cellStyle name="40% - Accent1 2" xfId="19"/>
    <cellStyle name="40% - Accent1 3" xfId="20"/>
    <cellStyle name="40% - Accent1 4" xfId="21"/>
    <cellStyle name="40% - Accent2 2" xfId="22"/>
    <cellStyle name="40% - Accent2 3" xfId="23"/>
    <cellStyle name="40% - Accent2 4" xfId="24"/>
    <cellStyle name="40% - Accent3 2" xfId="25"/>
    <cellStyle name="40% - Accent3 3" xfId="26"/>
    <cellStyle name="40% - Accent3 4" xfId="27"/>
    <cellStyle name="40% - Accent4 2" xfId="28"/>
    <cellStyle name="40% - Accent4 3" xfId="29"/>
    <cellStyle name="40% - Accent4 4" xfId="30"/>
    <cellStyle name="40% - Accent5 2" xfId="31"/>
    <cellStyle name="40% - Accent5 3" xfId="32"/>
    <cellStyle name="40% - Accent5 4" xfId="33"/>
    <cellStyle name="40% - Accent6 2" xfId="34"/>
    <cellStyle name="40% - Accent6 3" xfId="35"/>
    <cellStyle name="40% - Accent6 4" xfId="36"/>
    <cellStyle name="60% - Accent1 2" xfId="37"/>
    <cellStyle name="60% - Accent1 3" xfId="38"/>
    <cellStyle name="60% - Accent1 4" xfId="39"/>
    <cellStyle name="60% - Accent2 2" xfId="40"/>
    <cellStyle name="60% - Accent2 3" xfId="41"/>
    <cellStyle name="60% - Accent2 4" xfId="42"/>
    <cellStyle name="60% - Accent3 2" xfId="43"/>
    <cellStyle name="60% - Accent3 3" xfId="44"/>
    <cellStyle name="60% - Accent3 4" xfId="45"/>
    <cellStyle name="60% - Accent4 2" xfId="46"/>
    <cellStyle name="60% - Accent4 3" xfId="47"/>
    <cellStyle name="60% - Accent4 4" xfId="48"/>
    <cellStyle name="60% - Accent5 2" xfId="49"/>
    <cellStyle name="60% - Accent5 3" xfId="50"/>
    <cellStyle name="60% - Accent5 4" xfId="51"/>
    <cellStyle name="60% - Accent6 2" xfId="52"/>
    <cellStyle name="60% - Accent6 3" xfId="53"/>
    <cellStyle name="60% - Accent6 4" xfId="54"/>
    <cellStyle name="Accent1 2" xfId="55"/>
    <cellStyle name="Accent1 3" xfId="56"/>
    <cellStyle name="Accent1 4" xfId="57"/>
    <cellStyle name="Accent2 2" xfId="58"/>
    <cellStyle name="Accent2 3" xfId="59"/>
    <cellStyle name="Accent2 4" xfId="60"/>
    <cellStyle name="Accent3 2" xfId="61"/>
    <cellStyle name="Accent3 3" xfId="62"/>
    <cellStyle name="Accent3 4" xfId="63"/>
    <cellStyle name="Accent4 2" xfId="64"/>
    <cellStyle name="Accent4 3" xfId="65"/>
    <cellStyle name="Accent4 4" xfId="66"/>
    <cellStyle name="Accent5 2" xfId="67"/>
    <cellStyle name="Accent5 3" xfId="68"/>
    <cellStyle name="Accent5 4" xfId="69"/>
    <cellStyle name="Accent6 2" xfId="70"/>
    <cellStyle name="Accent6 3" xfId="71"/>
    <cellStyle name="Accent6 4" xfId="72"/>
    <cellStyle name="Bad 2" xfId="73"/>
    <cellStyle name="Bad 3" xfId="74"/>
    <cellStyle name="Bad 4" xfId="75"/>
    <cellStyle name="Calculation 2" xfId="76"/>
    <cellStyle name="Calculation 3" xfId="77"/>
    <cellStyle name="Calculation 4" xfId="78"/>
    <cellStyle name="Check Cell 2" xfId="79"/>
    <cellStyle name="Check Cell 3" xfId="80"/>
    <cellStyle name="Check Cell 4" xfId="81"/>
    <cellStyle name="Currency" xfId="82" builtinId="4"/>
    <cellStyle name="Explanatory Text 2" xfId="83"/>
    <cellStyle name="Explanatory Text 3" xfId="84"/>
    <cellStyle name="Explanatory Text 4" xfId="85"/>
    <cellStyle name="Good 2" xfId="86"/>
    <cellStyle name="Good 3" xfId="87"/>
    <cellStyle name="Good 4" xfId="88"/>
    <cellStyle name="Heading 1 2" xfId="89"/>
    <cellStyle name="Heading 1 3" xfId="90"/>
    <cellStyle name="Heading 1 4" xfId="91"/>
    <cellStyle name="Heading 2 2" xfId="92"/>
    <cellStyle name="Heading 2 3" xfId="93"/>
    <cellStyle name="Heading 2 4" xfId="94"/>
    <cellStyle name="Heading 3 2" xfId="95"/>
    <cellStyle name="Heading 3 3" xfId="96"/>
    <cellStyle name="Heading 3 4" xfId="97"/>
    <cellStyle name="Heading 4 2" xfId="98"/>
    <cellStyle name="Heading 4 3" xfId="99"/>
    <cellStyle name="Heading 4 4" xfId="100"/>
    <cellStyle name="Input 2" xfId="101"/>
    <cellStyle name="Input 3" xfId="102"/>
    <cellStyle name="Input 4" xfId="103"/>
    <cellStyle name="Linked Cell 2" xfId="104"/>
    <cellStyle name="Linked Cell 3" xfId="105"/>
    <cellStyle name="Linked Cell 4" xfId="106"/>
    <cellStyle name="Neutral 2" xfId="107"/>
    <cellStyle name="Neutral 3" xfId="108"/>
    <cellStyle name="Neutral 4" xfId="109"/>
    <cellStyle name="Normal" xfId="0" builtinId="0"/>
    <cellStyle name="Normal 2" xfId="110"/>
    <cellStyle name="Normal 2 2" xfId="111"/>
    <cellStyle name="Normal 3" xfId="112"/>
    <cellStyle name="Normal 3 2" xfId="113"/>
    <cellStyle name="Normal 3 3" xfId="114"/>
    <cellStyle name="Normal 4" xfId="115"/>
    <cellStyle name="Normal 4 2" xfId="116"/>
    <cellStyle name="Normal 5" xfId="117"/>
    <cellStyle name="Normal 5 2" xfId="118"/>
    <cellStyle name="Normal 6" xfId="119"/>
    <cellStyle name="Normal 7" xfId="135"/>
    <cellStyle name="Normal 8" xfId="138"/>
    <cellStyle name="Normal_Detail Table" xfId="136"/>
    <cellStyle name="Normal_Leave Payouts from Earning Code" xfId="137"/>
    <cellStyle name="Note 2" xfId="120"/>
    <cellStyle name="Note 3" xfId="121"/>
    <cellStyle name="Output 2" xfId="122"/>
    <cellStyle name="Output 3" xfId="123"/>
    <cellStyle name="Output 4" xfId="124"/>
    <cellStyle name="Percent" xfId="125" builtinId="5"/>
    <cellStyle name="Title" xfId="126" builtinId="15" customBuiltin="1"/>
    <cellStyle name="Title 2" xfId="127"/>
    <cellStyle name="Title 3" xfId="128"/>
    <cellStyle name="Total 2" xfId="129"/>
    <cellStyle name="Total 3" xfId="130"/>
    <cellStyle name="Total 4" xfId="131"/>
    <cellStyle name="Warning Text 2" xfId="132"/>
    <cellStyle name="Warning Text 3" xfId="133"/>
    <cellStyle name="Warning Text 4" xfId="134"/>
  </cellStyles>
  <dxfs count="10">
    <dxf>
      <numFmt numFmtId="34" formatCode="_(&quot;$&quot;* #,##0.00_);_(&quot;$&quot;* \(#,##0.00\);_(&quot;$&quot;* &quot;-&quot;??_);_(@_)"/>
    </dxf>
    <dxf>
      <numFmt numFmtId="4" formatCode="#,##0.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lch, Lorelei" refreshedDate="44013.445932523151" createdVersion="5" refreshedVersion="5" minRefreshableVersion="3" recordCount="187">
  <cacheSource type="worksheet">
    <worksheetSource ref="A1:N1048576" sheet="Leave Payouts from Earning Code"/>
  </cacheSource>
  <cacheFields count="15">
    <cacheField name="JRO" numFmtId="0">
      <sharedItems containsBlank="1"/>
    </cacheField>
    <cacheField name="SS#" numFmtId="0">
      <sharedItems containsBlank="1"/>
    </cacheField>
    <cacheField name="LAST NAME" numFmtId="0">
      <sharedItems containsBlank="1"/>
    </cacheField>
    <cacheField name="FIRST NAME" numFmtId="0">
      <sharedItems containsBlank="1"/>
    </cacheField>
    <cacheField name="WARRANT DATE" numFmtId="0">
      <sharedItems containsNonDate="0" containsDate="1" containsString="0" containsBlank="1" minDate="2019-07-10T00:00:00" maxDate="2020-06-30T00:00:00"/>
    </cacheField>
    <cacheField name="WARRANT NUMBER" numFmtId="0">
      <sharedItems containsBlank="1"/>
    </cacheField>
    <cacheField name="EARNING CODE" numFmtId="0">
      <sharedItems containsBlank="1" count="4">
        <s v="9108 - ANNUAL LEAVE PAID                       "/>
        <s v="9123 - SICK LEAVE PAID                         "/>
        <s v="9161 - REG COMP IN LIEU OF OVERTIME            "/>
        <m/>
      </sharedItems>
    </cacheField>
    <cacheField name="RATE" numFmtId="0">
      <sharedItems containsString="0" containsBlank="1" containsNumber="1" minValue="11.89" maxValue="47.72"/>
    </cacheField>
    <cacheField name="HOURS (ADJ FOR QTR HOUR)" numFmtId="0">
      <sharedItems containsString="0" containsBlank="1" containsNumber="1" minValue="-40" maxValue="480"/>
    </cacheField>
    <cacheField name="GROSS" numFmtId="0">
      <sharedItems containsString="0" containsBlank="1" containsNumber="1" minValue="-1009.6" maxValue="15638.4"/>
    </cacheField>
    <cacheField name="EMPLOYER COST" numFmtId="0">
      <sharedItems containsString="0" containsBlank="1" containsNumber="1" minValue="-162.74" maxValue="1846.19"/>
    </cacheField>
    <cacheField name="TOTAL COST" numFmtId="0">
      <sharedItems containsString="0" containsBlank="1" containsNumber="1" minValue="-1172.3400000000001" maxValue="16834.739999999998"/>
    </cacheField>
    <cacheField name="IW DATE" numFmtId="0">
      <sharedItems containsNonDate="0" containsDate="1" containsString="0" containsBlank="1" minDate="2019-07-08T00:00:00" maxDate="2020-06-24T00:00:00"/>
    </cacheField>
    <cacheField name="ADJUSTMENT" numFmtId="0">
      <sharedItems containsBlank="1"/>
    </cacheField>
    <cacheField name="SEQUENC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7">
  <r>
    <m/>
    <m/>
    <m/>
    <m/>
    <m/>
    <m/>
    <x v="0"/>
    <m/>
    <m/>
    <m/>
    <m/>
    <m/>
    <m/>
    <m/>
    <m/>
  </r>
  <r>
    <m/>
    <m/>
    <m/>
    <m/>
    <m/>
    <m/>
    <x v="1"/>
    <m/>
    <m/>
    <m/>
    <m/>
    <m/>
    <m/>
    <m/>
    <m/>
  </r>
  <r>
    <m/>
    <m/>
    <m/>
    <m/>
    <m/>
    <m/>
    <x v="2"/>
    <m/>
    <m/>
    <m/>
    <m/>
    <m/>
    <m/>
    <m/>
    <m/>
  </r>
  <r>
    <s v="GAL"/>
    <s v="002387277"/>
    <s v="CARRIGAN              "/>
    <s v="SARAH           "/>
    <d v="2020-06-15T00:00:00"/>
    <s v="2950131"/>
    <x v="0"/>
    <n v="18.309999999999999"/>
    <n v="24"/>
    <n v="439.44"/>
    <n v="70.849999999999994"/>
    <n v="510.28999999999996"/>
    <d v="2020-06-09T00:00:00"/>
    <s v=""/>
    <s v="1"/>
  </r>
  <r>
    <s v="GAL"/>
    <s v="003745858"/>
    <s v="NOURIE                "/>
    <s v="AMY             "/>
    <d v="2020-06-15T00:00:00"/>
    <s v="2950119"/>
    <x v="0"/>
    <n v="18.309999999999999"/>
    <n v="24"/>
    <n v="439.44"/>
    <n v="70.84"/>
    <n v="510.28"/>
    <d v="2020-06-09T00:00:00"/>
    <s v=""/>
    <s v="1"/>
  </r>
  <r>
    <s v="GAL"/>
    <s v="009628927"/>
    <s v="MORLEY                "/>
    <s v="JENNIFER        "/>
    <d v="2020-06-15T00:00:00"/>
    <s v="2950133"/>
    <x v="0"/>
    <n v="17.649999999999999"/>
    <n v="24"/>
    <n v="423.6"/>
    <n v="68.28"/>
    <n v="491.88"/>
    <d v="2020-06-09T00:00:00"/>
    <s v=""/>
    <s v="1"/>
  </r>
  <r>
    <s v="GAL"/>
    <s v="022620198"/>
    <s v="ALEXIS                "/>
    <s v="JULIE           "/>
    <d v="2020-06-15T00:00:00"/>
    <s v="2950138"/>
    <x v="0"/>
    <n v="18.8"/>
    <n v="24"/>
    <n v="451.2"/>
    <n v="72.739999999999995"/>
    <n v="523.93999999999994"/>
    <d v="2020-06-09T00:00:00"/>
    <s v=""/>
    <s v="1"/>
  </r>
  <r>
    <s v="GAL"/>
    <s v="025442564"/>
    <s v="GONSALVES             "/>
    <s v="SHEILA          "/>
    <d v="2020-06-15T00:00:00"/>
    <s v="2950158"/>
    <x v="0"/>
    <n v="18.89"/>
    <n v="24"/>
    <n v="453.36"/>
    <n v="73.09"/>
    <n v="526.45000000000005"/>
    <d v="2020-06-09T00:00:00"/>
    <s v=""/>
    <s v="1"/>
  </r>
  <r>
    <s v="GAL"/>
    <s v="037509861"/>
    <s v="NORRIS                "/>
    <s v="STEPHANIE       "/>
    <d v="2020-06-15T00:00:00"/>
    <s v="2950126"/>
    <x v="0"/>
    <n v="16.98"/>
    <n v="24"/>
    <n v="407.52"/>
    <n v="65.709999999999994"/>
    <n v="473.22999999999996"/>
    <d v="2020-06-09T00:00:00"/>
    <s v=""/>
    <s v="1"/>
  </r>
  <r>
    <s v="GAL"/>
    <s v="037544880"/>
    <s v="RICCI                 "/>
    <s v="LIZA            "/>
    <d v="2020-05-18T00:00:00"/>
    <s v="2709209"/>
    <x v="0"/>
    <n v="29.42"/>
    <n v="240"/>
    <n v="7060.8"/>
    <n v="1138.2"/>
    <n v="8199"/>
    <d v="2020-05-12T00:00:00"/>
    <s v=""/>
    <s v="1"/>
  </r>
  <r>
    <s v="GAL"/>
    <s v="037544880"/>
    <s v="RICCI                 "/>
    <s v="LIZA            "/>
    <d v="2020-05-18T00:00:00"/>
    <s v="2709210"/>
    <x v="1"/>
    <n v="29.42"/>
    <n v="202.25"/>
    <n v="5950.2"/>
    <n v="455.19"/>
    <n v="6405.3899999999994"/>
    <d v="2020-05-12T00:00:00"/>
    <s v=""/>
    <s v="1"/>
  </r>
  <r>
    <s v="GAL"/>
    <s v="046880715"/>
    <s v="FOSTER                "/>
    <s v="CASEY           "/>
    <d v="2019-12-16T00:00:00"/>
    <s v="1401165"/>
    <x v="0"/>
    <n v="16.98"/>
    <n v="9"/>
    <n v="152.82"/>
    <n v="24.63"/>
    <n v="177.45"/>
    <d v="2019-12-10T00:00:00"/>
    <s v=""/>
    <s v="1"/>
  </r>
  <r>
    <s v="GAL"/>
    <s v="056401556"/>
    <s v="GOTLIB                "/>
    <s v="KENNETH         "/>
    <d v="2020-05-18T00:00:00"/>
    <s v="2709212"/>
    <x v="0"/>
    <n v="18.89"/>
    <n v="238.75"/>
    <n v="4509.99"/>
    <n v="1003.47"/>
    <n v="5513.46"/>
    <d v="2020-05-12T00:00:00"/>
    <s v=""/>
    <s v="1"/>
  </r>
  <r>
    <s v="GAL"/>
    <s v="061425962"/>
    <s v="WOODHEAD              "/>
    <s v="JOHN            "/>
    <d v="2020-04-06T00:00:00"/>
    <s v="2372953"/>
    <x v="0"/>
    <n v="16.98"/>
    <n v="75.75"/>
    <n v="1286.24"/>
    <n v="207.34"/>
    <n v="1493.58"/>
    <d v="2020-03-31T00:00:00"/>
    <s v=""/>
    <s v="1"/>
  </r>
  <r>
    <s v="GAL"/>
    <s v="062781059"/>
    <s v="HARRIS                "/>
    <s v="DANIELLA        "/>
    <d v="2020-06-15T00:00:00"/>
    <s v="2950139"/>
    <x v="0"/>
    <n v="17.559999999999999"/>
    <n v="24"/>
    <n v="421.44"/>
    <n v="67.94"/>
    <n v="489.38"/>
    <d v="2020-06-09T00:00:00"/>
    <s v=""/>
    <s v="1"/>
  </r>
  <r>
    <s v="GAL"/>
    <s v="065743003"/>
    <s v="MALDONADO             "/>
    <s v="KRISTINE        "/>
    <d v="2020-06-15T00:00:00"/>
    <s v="2950166"/>
    <x v="0"/>
    <n v="16.98"/>
    <n v="24"/>
    <n v="407.52"/>
    <n v="65.7"/>
    <n v="473.21999999999997"/>
    <d v="2020-06-09T00:00:00"/>
    <s v=""/>
    <s v="1"/>
  </r>
  <r>
    <s v="GAL"/>
    <s v="067742799"/>
    <s v="GALOSO                "/>
    <s v="FRANKO          "/>
    <d v="2020-02-19T00:00:00"/>
    <s v="1991828"/>
    <x v="0"/>
    <n v="26.44"/>
    <n v="126"/>
    <n v="3331.44"/>
    <n v="537.03"/>
    <n v="3868.4700000000003"/>
    <d v="2020-02-17T00:00:00"/>
    <s v="2020-02-17 08:59:28.800000"/>
    <s v="1"/>
  </r>
  <r>
    <s v="GAL"/>
    <s v="070682605"/>
    <s v="TRAMUTOLA             "/>
    <s v="MELISSA         "/>
    <d v="2019-12-30T00:00:00"/>
    <s v="1554024"/>
    <x v="0"/>
    <n v="16.98"/>
    <n v="61"/>
    <n v="1035.78"/>
    <n v="166.96"/>
    <n v="1202.74"/>
    <d v="2019-12-23T00:00:00"/>
    <s v=""/>
    <s v="1"/>
  </r>
  <r>
    <s v="GAL"/>
    <s v="071586224"/>
    <s v="JACKSON               "/>
    <s v="DANICIA         "/>
    <d v="2019-11-18T00:00:00"/>
    <s v="1155730"/>
    <x v="0"/>
    <n v="17.559999999999999"/>
    <n v="82"/>
    <n v="1439.92"/>
    <n v="232.11"/>
    <n v="1672.0300000000002"/>
    <d v="2019-11-12T00:00:00"/>
    <s v=""/>
    <s v="1"/>
  </r>
  <r>
    <s v="GAL"/>
    <s v="080366646"/>
    <s v="BANKS                 "/>
    <s v="JUDIE           "/>
    <d v="2019-09-09T00:00:00"/>
    <s v="0562494"/>
    <x v="0"/>
    <n v="18.23"/>
    <n v="240"/>
    <n v="4375.2"/>
    <n v="563.1"/>
    <n v="4938.3"/>
    <d v="2019-09-03T00:00:00"/>
    <s v=""/>
    <s v="1"/>
  </r>
  <r>
    <s v="GAL"/>
    <s v="081644894"/>
    <s v="ROSCIGNO              "/>
    <s v="KAREN           "/>
    <d v="2020-06-15T00:00:00"/>
    <s v="2950144"/>
    <x v="0"/>
    <n v="16.98"/>
    <n v="24"/>
    <n v="407.52"/>
    <n v="65.7"/>
    <n v="473.21999999999997"/>
    <d v="2020-06-09T00:00:00"/>
    <s v=""/>
    <s v="1"/>
  </r>
  <r>
    <s v="GAL"/>
    <s v="090424189"/>
    <s v="SCHMELZ               "/>
    <s v="DIANE           "/>
    <d v="2019-09-23T00:00:00"/>
    <s v="0671185"/>
    <x v="0"/>
    <n v="18.98"/>
    <n v="240"/>
    <n v="4555.2"/>
    <n v="1013.52"/>
    <n v="5568.7199999999993"/>
    <d v="2019-09-17T00:00:00"/>
    <s v=""/>
    <s v="1"/>
  </r>
  <r>
    <s v="GAL"/>
    <s v="090424189"/>
    <s v="SCHMELZ               "/>
    <s v="DIANE           "/>
    <d v="2019-09-23T00:00:00"/>
    <s v="0671186"/>
    <x v="1"/>
    <n v="18.98"/>
    <n v="41.5"/>
    <n v="787.67"/>
    <n v="60.27"/>
    <n v="847.93999999999994"/>
    <d v="2019-09-17T00:00:00"/>
    <s v=""/>
    <s v="1"/>
  </r>
  <r>
    <s v="GAL"/>
    <s v="095582165"/>
    <s v="SWARTZ                "/>
    <s v="KELLY           "/>
    <d v="2019-12-02T00:00:00"/>
    <s v="1291416"/>
    <x v="0"/>
    <n v="47.72"/>
    <n v="240"/>
    <n v="11452.8"/>
    <n v="1846.19"/>
    <n v="13298.99"/>
    <d v="2019-11-22T00:00:00"/>
    <s v=""/>
    <s v="1"/>
  </r>
  <r>
    <s v="GAL"/>
    <s v="095582165"/>
    <s v="SWARTZ                "/>
    <s v="KELLY           "/>
    <d v="2019-12-02T00:00:00"/>
    <s v="1291417"/>
    <x v="1"/>
    <n v="47.72"/>
    <n v="163.25"/>
    <n v="7790.29"/>
    <n v="595.95000000000005"/>
    <n v="8386.24"/>
    <d v="2019-11-22T00:00:00"/>
    <s v=""/>
    <s v="1"/>
  </r>
  <r>
    <s v="GAL"/>
    <s v="096543544"/>
    <s v="SMITTLE               "/>
    <s v="MONCE           "/>
    <d v="2020-06-15T00:00:00"/>
    <s v="2950172"/>
    <x v="0"/>
    <n v="16.98"/>
    <n v="24"/>
    <n v="407.52"/>
    <n v="65.680000000000007"/>
    <n v="473.2"/>
    <d v="2020-06-09T00:00:00"/>
    <s v=""/>
    <s v="1"/>
  </r>
  <r>
    <s v="GAL"/>
    <s v="100840224"/>
    <s v="RIVERA                "/>
    <s v="JENNIFER        "/>
    <d v="2020-06-15T00:00:00"/>
    <s v="2950145"/>
    <x v="0"/>
    <n v="16.98"/>
    <n v="24"/>
    <n v="407.52"/>
    <n v="65.7"/>
    <n v="473.21999999999997"/>
    <d v="2020-06-09T00:00:00"/>
    <s v=""/>
    <s v="1"/>
  </r>
  <r>
    <s v="GAL"/>
    <s v="105584994"/>
    <s v="COUNCIL               "/>
    <s v="MELODY          "/>
    <d v="2020-06-15T00:00:00"/>
    <s v="2950120"/>
    <x v="0"/>
    <n v="16.98"/>
    <n v="20"/>
    <n v="339.6"/>
    <n v="54.74"/>
    <n v="394.34000000000003"/>
    <d v="2020-06-09T00:00:00"/>
    <s v=""/>
    <s v="1"/>
  </r>
  <r>
    <s v="GAL"/>
    <s v="106684852"/>
    <s v="REYNOLDS              "/>
    <s v="NORMA           "/>
    <d v="2019-07-29T00:00:00"/>
    <s v="0188571"/>
    <x v="0"/>
    <n v="14.77"/>
    <n v="79.75"/>
    <n v="1177.9100000000001"/>
    <n v="189.87"/>
    <n v="1367.7800000000002"/>
    <d v="2019-07-23T00:00:00"/>
    <s v=""/>
    <s v="1"/>
  </r>
  <r>
    <s v="GAL"/>
    <s v="108769764"/>
    <s v="SILVAGNOLI            "/>
    <s v="MIREYA          "/>
    <d v="2020-06-15T00:00:00"/>
    <s v="2950153"/>
    <x v="0"/>
    <n v="17.559999999999999"/>
    <n v="24"/>
    <n v="421.44"/>
    <n v="67.94"/>
    <n v="489.38"/>
    <d v="2020-06-09T00:00:00"/>
    <s v=""/>
    <s v="1"/>
  </r>
  <r>
    <s v="GAL"/>
    <s v="113500213"/>
    <s v="EDSALL                "/>
    <s v="DARLENE         "/>
    <d v="2019-12-30T00:00:00"/>
    <s v="1554021"/>
    <x v="0"/>
    <n v="15.12"/>
    <n v="228.5"/>
    <n v="3454.92"/>
    <n v="556.92999999999995"/>
    <n v="4011.85"/>
    <d v="2019-12-23T00:00:00"/>
    <s v=""/>
    <s v="1"/>
  </r>
  <r>
    <s v="GAL"/>
    <s v="120362094"/>
    <s v="ALTMAN                "/>
    <s v="CATHERINE       "/>
    <d v="2020-03-09T00:00:00"/>
    <s v="2132758"/>
    <x v="1"/>
    <n v="26.92"/>
    <n v="207.25"/>
    <n v="5579.17"/>
    <n v="426.81"/>
    <n v="6005.9800000000005"/>
    <d v="2020-03-03T00:00:00"/>
    <s v=""/>
    <s v="1"/>
  </r>
  <r>
    <s v="GAL"/>
    <s v="120362094"/>
    <s v="ALTMAN                "/>
    <s v="CATHERINE       "/>
    <d v="2020-03-09T00:00:00"/>
    <s v="2132759"/>
    <x v="0"/>
    <n v="26.92"/>
    <n v="240"/>
    <n v="6460.8"/>
    <n v="1041.48"/>
    <n v="7502.2800000000007"/>
    <d v="2020-03-03T00:00:00"/>
    <s v=""/>
    <s v="1"/>
  </r>
  <r>
    <s v="GAL"/>
    <s v="120362094"/>
    <s v="ALTMAN                "/>
    <s v="CATHERINE       "/>
    <d v="2020-03-09T00:00:00"/>
    <s v="2148637"/>
    <x v="0"/>
    <n v="26.92"/>
    <n v="89"/>
    <n v="2395.88"/>
    <n v="386.22"/>
    <n v="2782.1000000000004"/>
    <d v="2020-03-05T00:00:00"/>
    <s v="2020-03-05 14:00:26.300000"/>
    <s v="1"/>
  </r>
  <r>
    <s v="GAL"/>
    <s v="124625158"/>
    <s v="RAMESAR-SINGH         "/>
    <s v="DOREEN          "/>
    <d v="2020-06-15T00:00:00"/>
    <s v="2950162"/>
    <x v="0"/>
    <n v="16.55"/>
    <n v="24"/>
    <n v="397.2"/>
    <n v="64.02"/>
    <n v="461.21999999999997"/>
    <d v="2020-06-09T00:00:00"/>
    <s v=""/>
    <s v="1"/>
  </r>
  <r>
    <s v="GAL"/>
    <s v="143466183"/>
    <s v="JACOBI                "/>
    <s v="BARBARA         "/>
    <d v="2020-06-15T00:00:00"/>
    <s v="2950127"/>
    <x v="0"/>
    <n v="22.61"/>
    <n v="24"/>
    <n v="542.64"/>
    <n v="87.46"/>
    <n v="630.1"/>
    <d v="2020-06-09T00:00:00"/>
    <s v=""/>
    <s v="1"/>
  </r>
  <r>
    <s v="GAL"/>
    <s v="175569090"/>
    <s v="MOIST                 "/>
    <s v="NANCY           "/>
    <d v="2019-11-04T00:00:00"/>
    <s v="1051332"/>
    <x v="0"/>
    <n v="13.37"/>
    <n v="79.25"/>
    <n v="1059.57"/>
    <n v="170.8"/>
    <n v="1230.3699999999999"/>
    <d v="2019-10-29T00:00:00"/>
    <s v=""/>
    <s v="1"/>
  </r>
  <r>
    <s v="GAL"/>
    <s v="194645673"/>
    <s v="TURCO                 "/>
    <s v="ELINOR          "/>
    <d v="2020-06-15T00:00:00"/>
    <s v="2950155"/>
    <x v="0"/>
    <n v="18.23"/>
    <n v="24"/>
    <n v="437.52"/>
    <n v="70.52"/>
    <n v="508.03999999999996"/>
    <d v="2020-06-09T00:00:00"/>
    <s v=""/>
    <s v="1"/>
  </r>
  <r>
    <s v="GAL"/>
    <s v="198621102"/>
    <s v="FRANCOIS              "/>
    <s v="MARIE           "/>
    <d v="2020-06-15T00:00:00"/>
    <s v="2950157"/>
    <x v="0"/>
    <n v="17.559999999999999"/>
    <n v="24"/>
    <n v="421.44"/>
    <n v="67.94"/>
    <n v="489.38"/>
    <d v="2020-06-09T00:00:00"/>
    <s v=""/>
    <s v="1"/>
  </r>
  <r>
    <s v="GAL"/>
    <s v="201583745"/>
    <s v="LUDWIG                "/>
    <s v="CASSANDRA       "/>
    <d v="2020-06-15T00:00:00"/>
    <s v="2950128"/>
    <x v="0"/>
    <n v="18.309999999999999"/>
    <n v="24"/>
    <n v="439.44"/>
    <n v="70.84"/>
    <n v="510.28"/>
    <d v="2020-06-09T00:00:00"/>
    <s v=""/>
    <s v="1"/>
  </r>
  <r>
    <s v="GAL"/>
    <s v="202424681"/>
    <s v="ALPAUGH               "/>
    <s v="MARY            "/>
    <d v="2019-08-26T00:00:00"/>
    <s v="0429005"/>
    <x v="0"/>
    <n v="17.649999999999999"/>
    <n v="224.5"/>
    <n v="3962.43"/>
    <n v="638.75"/>
    <n v="4601.18"/>
    <d v="2019-08-20T00:00:00"/>
    <s v=""/>
    <s v="1"/>
  </r>
  <r>
    <s v="GAL"/>
    <s v="204588459"/>
    <s v="ESDELLE               "/>
    <s v="CELENA          "/>
    <d v="2020-06-15T00:00:00"/>
    <s v="2950159"/>
    <x v="0"/>
    <n v="17.559999999999999"/>
    <n v="24"/>
    <n v="421.44"/>
    <n v="67.95"/>
    <n v="489.39"/>
    <d v="2020-06-09T00:00:00"/>
    <s v=""/>
    <s v="1"/>
  </r>
  <r>
    <s v="GAL"/>
    <s v="213607559"/>
    <s v="LANDRY                "/>
    <s v="SUSAN           "/>
    <d v="2020-06-15T00:00:00"/>
    <s v="2950121"/>
    <x v="0"/>
    <n v="18.309999999999999"/>
    <n v="24"/>
    <n v="439.44"/>
    <n v="70.849999999999994"/>
    <n v="510.28999999999996"/>
    <d v="2020-06-09T00:00:00"/>
    <s v=""/>
    <s v="1"/>
  </r>
  <r>
    <s v="GAL"/>
    <s v="215397753"/>
    <s v="RUTHERFORD            "/>
    <s v="KAITLYN         "/>
    <d v="2019-12-02T00:00:00"/>
    <s v="1291422"/>
    <x v="0"/>
    <n v="17.559999999999999"/>
    <n v="59.5"/>
    <n v="1044.82"/>
    <n v="168.42"/>
    <n v="1213.24"/>
    <d v="2019-11-22T00:00:00"/>
    <s v=""/>
    <s v="1"/>
  </r>
  <r>
    <s v="GAL"/>
    <s v="223040287"/>
    <s v="BALL                  "/>
    <s v="ANGELA          "/>
    <d v="2019-12-02T00:00:00"/>
    <s v="1291419"/>
    <x v="0"/>
    <n v="25.24"/>
    <n v="240"/>
    <n v="6057.6"/>
    <n v="976.48"/>
    <n v="7034.08"/>
    <d v="2019-11-22T00:00:00"/>
    <s v=""/>
    <s v="1"/>
  </r>
  <r>
    <s v="GAL"/>
    <s v="223040287"/>
    <s v="BALL                  "/>
    <s v="ANGELA          "/>
    <d v="2019-12-02T00:00:00"/>
    <s v="1291419"/>
    <x v="0"/>
    <n v="25.24"/>
    <n v="-40"/>
    <n v="-1009.6"/>
    <n v="-162.74"/>
    <n v="-1172.3400000000001"/>
    <d v="2019-12-23T00:00:00"/>
    <s v="2019-12-16 09:52:34.600000"/>
    <s v="1"/>
  </r>
  <r>
    <s v="GAL"/>
    <s v="225026849"/>
    <s v="HOOTEN                "/>
    <s v="LISA            "/>
    <d v="2020-06-15T00:00:00"/>
    <s v="2950140"/>
    <x v="0"/>
    <n v="16.98"/>
    <n v="24"/>
    <n v="407.52"/>
    <n v="65.69"/>
    <n v="473.21"/>
    <d v="2020-06-09T00:00:00"/>
    <s v=""/>
    <s v="1"/>
  </r>
  <r>
    <s v="GAL"/>
    <s v="225862636"/>
    <s v="WALTON                "/>
    <s v="MARY            "/>
    <d v="2019-07-29T00:00:00"/>
    <s v="0188569"/>
    <x v="0"/>
    <n v="19.579999999999998"/>
    <n v="107.75"/>
    <n v="2109.75"/>
    <n v="340.11"/>
    <n v="2449.86"/>
    <d v="2019-07-23T00:00:00"/>
    <s v=""/>
    <s v="1"/>
  </r>
  <r>
    <s v="GAL"/>
    <s v="225862636"/>
    <s v="WALTON                "/>
    <s v="MARY            "/>
    <d v="2019-07-29T00:00:00"/>
    <s v="0188570"/>
    <x v="1"/>
    <n v="19.579999999999998"/>
    <n v="15.75"/>
    <n v="308.39"/>
    <n v="23.59"/>
    <n v="331.97999999999996"/>
    <d v="2019-07-23T00:00:00"/>
    <s v=""/>
    <s v="1"/>
  </r>
  <r>
    <s v="GAL"/>
    <s v="226112529"/>
    <s v="CHAFEE                "/>
    <s v="LYNNE           "/>
    <d v="2019-07-15T00:00:00"/>
    <s v="0083819"/>
    <x v="0"/>
    <n v="16.98"/>
    <n v="163.75"/>
    <n v="2780.48"/>
    <n v="448.21"/>
    <n v="3228.69"/>
    <d v="2019-07-09T00:00:00"/>
    <s v=""/>
    <s v="1"/>
  </r>
  <r>
    <s v="GAL"/>
    <s v="230677465"/>
    <s v="ANDREWS               "/>
    <s v="MEREDITH        "/>
    <d v="2019-10-03T00:00:00"/>
    <s v="0829588"/>
    <x v="0"/>
    <n v="16.98"/>
    <n v="9.25"/>
    <n v="157.07"/>
    <n v="25.33"/>
    <n v="182.39999999999998"/>
    <d v="2019-10-01T00:00:00"/>
    <s v="2019-10-01 14:08:28.800000"/>
    <s v="1"/>
  </r>
  <r>
    <s v="GAL"/>
    <s v="230901564"/>
    <s v="CLARK                 "/>
    <s v="ERIC            "/>
    <d v="2019-11-18T00:00:00"/>
    <s v="1155724"/>
    <x v="0"/>
    <n v="32.68"/>
    <n v="240"/>
    <n v="7843.2"/>
    <n v="1264.33"/>
    <n v="9107.5299999999988"/>
    <d v="2019-11-12T00:00:00"/>
    <s v=""/>
    <s v="1"/>
  </r>
  <r>
    <s v="GAL"/>
    <s v="235275001"/>
    <s v="HARTSOG               "/>
    <s v="ANDREA          "/>
    <d v="2019-09-09T00:00:00"/>
    <s v="0562486"/>
    <x v="0"/>
    <n v="18.309999999999999"/>
    <n v="43.75"/>
    <n v="801.06"/>
    <n v="129.13"/>
    <n v="930.18999999999994"/>
    <d v="2019-09-03T00:00:00"/>
    <s v=""/>
    <s v="1"/>
  </r>
  <r>
    <s v="GAL"/>
    <s v="250672468"/>
    <s v="SPAIN JR              "/>
    <s v="SAM             "/>
    <d v="2020-01-27T00:00:00"/>
    <s v="1752132"/>
    <x v="0"/>
    <n v="16.98"/>
    <n v="51"/>
    <n v="865.98"/>
    <n v="139.59"/>
    <n v="1005.57"/>
    <d v="2020-01-21T00:00:00"/>
    <s v=""/>
    <s v="1"/>
  </r>
  <r>
    <s v="GAL"/>
    <s v="251678053"/>
    <s v="LOCKWOOD              "/>
    <s v="MARY            "/>
    <d v="2020-06-29T00:00:00"/>
    <s v="3115322"/>
    <x v="0"/>
    <n v="16.98"/>
    <n v="54.5"/>
    <n v="925.41"/>
    <n v="149.16999999999999"/>
    <n v="1074.58"/>
    <d v="2020-06-23T00:00:00"/>
    <s v=""/>
    <s v="1"/>
  </r>
  <r>
    <s v="GAL"/>
    <s v="256896668"/>
    <s v="BRAUN                 "/>
    <s v="DANIELLE        "/>
    <d v="2020-02-10T00:00:00"/>
    <s v="1893732"/>
    <x v="0"/>
    <n v="16.98"/>
    <n v="48.25"/>
    <n v="819.29"/>
    <n v="132.06"/>
    <n v="951.34999999999991"/>
    <d v="2020-02-04T00:00:00"/>
    <s v=""/>
    <s v="1"/>
  </r>
  <r>
    <s v="GAL"/>
    <s v="257510639"/>
    <s v="BRYANT                "/>
    <s v="ANDREA          "/>
    <d v="2020-03-23T00:00:00"/>
    <s v="2232038"/>
    <x v="0"/>
    <n v="16.98"/>
    <n v="25.25"/>
    <n v="428.75"/>
    <n v="69.12"/>
    <n v="497.87"/>
    <d v="2020-03-17T00:00:00"/>
    <s v=""/>
    <s v="1"/>
  </r>
  <r>
    <s v="GAL"/>
    <s v="258631541"/>
    <s v="RAZZANO               "/>
    <s v="KELLY           "/>
    <d v="2019-09-09T00:00:00"/>
    <s v="0562484"/>
    <x v="0"/>
    <n v="26.68"/>
    <n v="240"/>
    <n v="6403.2"/>
    <n v="1032.2"/>
    <n v="7435.4"/>
    <d v="2019-09-03T00:00:00"/>
    <s v=""/>
    <s v="1"/>
  </r>
  <r>
    <s v="GAL"/>
    <s v="258631541"/>
    <s v="RAZZANO               "/>
    <s v="KELLY           "/>
    <d v="2019-09-09T00:00:00"/>
    <s v="0562485"/>
    <x v="1"/>
    <n v="26.68"/>
    <n v="79.25"/>
    <n v="2114.39"/>
    <n v="161.74"/>
    <n v="2276.13"/>
    <d v="2019-09-03T00:00:00"/>
    <s v=""/>
    <s v="1"/>
  </r>
  <r>
    <s v="GAL"/>
    <s v="260454860"/>
    <s v="FULCHER-FOSTER        "/>
    <s v="NIKOLE          "/>
    <d v="2019-12-02T00:00:00"/>
    <s v="1291420"/>
    <x v="0"/>
    <n v="16.98"/>
    <n v="75.25"/>
    <n v="1277.75"/>
    <n v="205.97"/>
    <n v="1483.72"/>
    <d v="2019-11-22T00:00:00"/>
    <s v=""/>
    <s v="1"/>
  </r>
  <r>
    <s v="GAL"/>
    <s v="261043814"/>
    <s v="PEACOCK               "/>
    <s v="LINDA           "/>
    <d v="2019-08-26T00:00:00"/>
    <s v="0428997"/>
    <x v="1"/>
    <n v="18.98"/>
    <n v="42.25"/>
    <n v="801.91"/>
    <n v="61.34"/>
    <n v="863.25"/>
    <d v="2019-08-20T00:00:00"/>
    <s v=""/>
    <s v="1"/>
  </r>
  <r>
    <s v="GAL"/>
    <s v="261043814"/>
    <s v="PEACOCK               "/>
    <s v="LINDA           "/>
    <d v="2019-08-26T00:00:00"/>
    <s v="0428998"/>
    <x v="0"/>
    <n v="18.98"/>
    <n v="10"/>
    <n v="189.8"/>
    <n v="42.25"/>
    <n v="232.05"/>
    <d v="2019-08-20T00:00:00"/>
    <s v=""/>
    <s v="1"/>
  </r>
  <r>
    <s v="GAL"/>
    <s v="262517638"/>
    <s v="CORSI-LETO            "/>
    <s v="ALEXSANDRA      "/>
    <d v="2020-04-20T00:00:00"/>
    <s v="2471944"/>
    <x v="0"/>
    <n v="29.42"/>
    <n v="240"/>
    <n v="7060.8"/>
    <n v="1138.2"/>
    <n v="8199"/>
    <d v="2020-04-14T00:00:00"/>
    <s v=""/>
    <s v="1"/>
  </r>
  <r>
    <s v="GAL"/>
    <s v="262968837"/>
    <s v="MCCARTHY              "/>
    <s v="MARY            "/>
    <d v="2019-09-09T00:00:00"/>
    <s v="0562495"/>
    <x v="1"/>
    <n v="24.76"/>
    <n v="10.25"/>
    <n v="253.79"/>
    <n v="19.41"/>
    <n v="273.2"/>
    <d v="2019-09-03T00:00:00"/>
    <s v=""/>
    <s v="1"/>
  </r>
  <r>
    <s v="GAL"/>
    <s v="262968837"/>
    <s v="MCCARTHY              "/>
    <s v="MARY            "/>
    <d v="2019-09-09T00:00:00"/>
    <s v="0562496"/>
    <x v="0"/>
    <n v="24.76"/>
    <n v="133.25"/>
    <n v="3299.27"/>
    <n v="531.85"/>
    <n v="3831.12"/>
    <d v="2019-09-03T00:00:00"/>
    <s v=""/>
    <s v="1"/>
  </r>
  <r>
    <s v="GAL"/>
    <s v="263154534"/>
    <s v="MIKITTA               "/>
    <s v="PAMELA          "/>
    <d v="2020-03-23T00:00:00"/>
    <s v="2232037"/>
    <x v="0"/>
    <n v="18.309999999999999"/>
    <n v="161.5"/>
    <n v="2957.07"/>
    <n v="476.7"/>
    <n v="3433.77"/>
    <d v="2020-03-17T00:00:00"/>
    <s v=""/>
    <s v="1"/>
  </r>
  <r>
    <s v="GAL"/>
    <s v="263154534"/>
    <s v="MIKITTA               "/>
    <s v="PAMELA          "/>
    <d v="2020-05-04T00:00:00"/>
    <s v="2611977"/>
    <x v="0"/>
    <n v="18.309999999999999"/>
    <n v="4.5"/>
    <n v="82.4"/>
    <n v="13.27"/>
    <n v="95.67"/>
    <d v="2020-04-28T00:00:00"/>
    <s v=""/>
    <s v="1"/>
  </r>
  <r>
    <s v="GAL"/>
    <s v="263951941"/>
    <s v="ADAMS                 "/>
    <s v="KIMBERLY        "/>
    <d v="2020-06-15T00:00:00"/>
    <s v="2950132"/>
    <x v="0"/>
    <n v="14.18"/>
    <n v="24"/>
    <n v="340.32"/>
    <n v="54.87"/>
    <n v="395.19"/>
    <d v="2020-06-09T00:00:00"/>
    <s v=""/>
    <s v="1"/>
  </r>
  <r>
    <s v="GAL"/>
    <s v="264293678"/>
    <s v="ADAMS                 "/>
    <s v="LAURA           "/>
    <d v="2020-06-15T00:00:00"/>
    <s v="2950173"/>
    <x v="0"/>
    <n v="17.489999999999998"/>
    <n v="240"/>
    <n v="4197.6000000000004"/>
    <n v="676.65"/>
    <n v="4874.25"/>
    <d v="2020-06-09T00:00:00"/>
    <s v=""/>
    <s v="1"/>
  </r>
  <r>
    <s v="GAL"/>
    <s v="264372658"/>
    <s v="WHITE                 "/>
    <s v="PAULETTE        "/>
    <d v="2020-06-15T00:00:00"/>
    <s v="2950123"/>
    <x v="0"/>
    <n v="18.309999999999999"/>
    <n v="24"/>
    <n v="439.44"/>
    <n v="70.84"/>
    <n v="510.28"/>
    <d v="2020-06-09T00:00:00"/>
    <s v=""/>
    <s v="1"/>
  </r>
  <r>
    <s v="GAL"/>
    <s v="264738305"/>
    <s v="GRUBBS                "/>
    <s v="JAIME           "/>
    <d v="2019-10-21T00:00:00"/>
    <s v="0913280"/>
    <x v="0"/>
    <n v="16.98"/>
    <n v="35.5"/>
    <n v="602.79"/>
    <n v="97.17"/>
    <n v="699.95999999999992"/>
    <d v="2019-10-15T00:00:00"/>
    <s v=""/>
    <s v="1"/>
  </r>
  <r>
    <s v="GAL"/>
    <s v="264818808"/>
    <s v="SUAREZ                "/>
    <s v="MARIA           "/>
    <d v="2019-12-02T00:00:00"/>
    <s v="1291421"/>
    <x v="0"/>
    <n v="21.86"/>
    <n v="185"/>
    <n v="4044.1"/>
    <n v="651.9"/>
    <n v="4696"/>
    <d v="2019-11-22T00:00:00"/>
    <s v=""/>
    <s v="1"/>
  </r>
  <r>
    <s v="GAL"/>
    <s v="264993514"/>
    <s v="GARCIA                "/>
    <s v="MARILYN         "/>
    <d v="2020-03-23T00:00:00"/>
    <s v="2232041"/>
    <x v="0"/>
    <n v="18.309999999999999"/>
    <n v="40.75"/>
    <n v="746.13"/>
    <n v="120.27"/>
    <n v="866.4"/>
    <d v="2020-03-17T00:00:00"/>
    <s v=""/>
    <s v="1"/>
  </r>
  <r>
    <s v="GAL"/>
    <s v="265151993"/>
    <s v="MENZEL                "/>
    <s v="MARJORIE        "/>
    <d v="2020-06-15T00:00:00"/>
    <s v="2950112"/>
    <x v="0"/>
    <n v="26.44"/>
    <n v="24"/>
    <n v="634.55999999999995"/>
    <n v="102.3"/>
    <n v="736.8599999999999"/>
    <d v="2020-06-09T00:00:00"/>
    <s v=""/>
    <s v="1"/>
  </r>
  <r>
    <s v="GAL"/>
    <s v="266062552"/>
    <s v="DEDGE                 "/>
    <s v="LINDA           "/>
    <d v="2020-01-27T00:00:00"/>
    <s v="1752126"/>
    <x v="1"/>
    <n v="29.06"/>
    <n v="449.25"/>
    <n v="13055.21"/>
    <n v="998.73"/>
    <n v="14053.939999999999"/>
    <d v="2020-01-21T00:00:00"/>
    <s v=""/>
    <s v="1"/>
  </r>
  <r>
    <s v="GAL"/>
    <s v="266433373"/>
    <s v="BURSON-CARTWRIGH      "/>
    <s v="ELDRA           "/>
    <d v="2020-06-15T00:00:00"/>
    <s v="2950160"/>
    <x v="0"/>
    <n v="18.89"/>
    <n v="24"/>
    <n v="453.36"/>
    <n v="100.88"/>
    <n v="554.24"/>
    <d v="2020-06-09T00:00:00"/>
    <s v=""/>
    <s v="1"/>
  </r>
  <r>
    <s v="GAL"/>
    <s v="266697588"/>
    <s v="RATLIFF               "/>
    <s v="ANGELA          "/>
    <d v="2020-06-15T00:00:00"/>
    <s v="2950115"/>
    <x v="0"/>
    <n v="11.89"/>
    <n v="24"/>
    <n v="285.36"/>
    <n v="46"/>
    <n v="331.36"/>
    <d v="2020-06-09T00:00:00"/>
    <s v=""/>
    <s v="1"/>
  </r>
  <r>
    <s v="GAL"/>
    <s v="266896419"/>
    <s v="MARRONE               "/>
    <s v="JANET           "/>
    <d v="2020-06-15T00:00:00"/>
    <s v="2950146"/>
    <x v="0"/>
    <n v="19.46"/>
    <n v="24"/>
    <n v="467.04"/>
    <n v="75.28"/>
    <n v="542.32000000000005"/>
    <d v="2020-06-09T00:00:00"/>
    <s v=""/>
    <s v="1"/>
  </r>
  <r>
    <s v="GAL"/>
    <s v="267176131"/>
    <s v="WALKER                "/>
    <s v="PATRICIA        "/>
    <d v="2019-07-10T00:00:00"/>
    <s v="0083712"/>
    <x v="1"/>
    <n v="32.58"/>
    <n v="480"/>
    <n v="15638.4"/>
    <n v="1196.3399999999999"/>
    <n v="16834.739999999998"/>
    <d v="2019-07-08T00:00:00"/>
    <s v="2019-07-08 12:52:12.800000"/>
    <s v="1"/>
  </r>
  <r>
    <s v="GAL"/>
    <s v="267694579"/>
    <s v="PUTNOKY               "/>
    <s v="JERRI           "/>
    <d v="2019-12-16T00:00:00"/>
    <s v="1401164"/>
    <x v="0"/>
    <n v="16.98"/>
    <n v="8.25"/>
    <n v="140.09"/>
    <n v="22.59"/>
    <n v="162.68"/>
    <d v="2019-12-10T00:00:00"/>
    <s v=""/>
    <s v="1"/>
  </r>
  <r>
    <s v="GAL"/>
    <s v="267750106"/>
    <s v="ROSATI                "/>
    <s v="LAURETTA        "/>
    <d v="2020-06-15T00:00:00"/>
    <s v="2950124"/>
    <x v="0"/>
    <n v="18.71"/>
    <n v="24"/>
    <n v="449.04"/>
    <n v="72.38"/>
    <n v="521.42000000000007"/>
    <d v="2020-06-09T00:00:00"/>
    <s v=""/>
    <s v="1"/>
  </r>
  <r>
    <s v="GAL"/>
    <s v="269660244"/>
    <s v="MASRY                 "/>
    <s v="NANCY           "/>
    <d v="2019-11-04T00:00:00"/>
    <s v="1051333"/>
    <x v="2"/>
    <n v="21.31"/>
    <n v="3.5"/>
    <n v="74.59"/>
    <n v="12.03"/>
    <n v="86.62"/>
    <d v="2019-10-29T00:00:00"/>
    <s v=""/>
    <s v="1"/>
  </r>
  <r>
    <s v="GAL"/>
    <s v="269660244"/>
    <s v="MASRY                 "/>
    <s v="NANCY           "/>
    <d v="2019-11-04T00:00:00"/>
    <s v="1051334"/>
    <x v="1"/>
    <n v="21.64"/>
    <n v="46"/>
    <n v="995.44"/>
    <n v="76.14"/>
    <n v="1071.5800000000002"/>
    <d v="2019-10-29T00:00:00"/>
    <s v=""/>
    <s v="1"/>
  </r>
  <r>
    <s v="GAL"/>
    <s v="269660244"/>
    <s v="MASRY                 "/>
    <s v="NANCY           "/>
    <d v="2019-11-04T00:00:00"/>
    <s v="1051335"/>
    <x v="0"/>
    <n v="21.64"/>
    <n v="229.75"/>
    <n v="4971.79"/>
    <n v="801.45"/>
    <n v="5773.24"/>
    <d v="2019-10-29T00:00:00"/>
    <s v=""/>
    <s v="1"/>
  </r>
  <r>
    <s v="GAL"/>
    <s v="273800390"/>
    <s v="WOODS                 "/>
    <s v="SANDRA          "/>
    <d v="2020-06-15T00:00:00"/>
    <s v="2950141"/>
    <x v="0"/>
    <n v="19.739999999999998"/>
    <n v="24"/>
    <n v="473.76"/>
    <n v="76.38"/>
    <n v="550.14"/>
    <d v="2020-06-09T00:00:00"/>
    <s v=""/>
    <s v="1"/>
  </r>
  <r>
    <s v="GAL"/>
    <s v="274482163"/>
    <s v="FOLLICK               "/>
    <s v="SUSAN           "/>
    <d v="2020-06-15T00:00:00"/>
    <s v="2950122"/>
    <x v="0"/>
    <n v="16.98"/>
    <n v="24"/>
    <n v="407.52"/>
    <n v="65.709999999999994"/>
    <n v="473.22999999999996"/>
    <d v="2020-06-09T00:00:00"/>
    <s v=""/>
    <s v="1"/>
  </r>
  <r>
    <s v="GAL"/>
    <s v="277889679"/>
    <s v="FANNIN RODRIGUEZ      "/>
    <s v="WENDY           "/>
    <d v="2020-06-15T00:00:00"/>
    <s v="2950167"/>
    <x v="0"/>
    <n v="18.309999999999999"/>
    <n v="24"/>
    <n v="439.44"/>
    <n v="70.849999999999994"/>
    <n v="510.28999999999996"/>
    <d v="2020-06-09T00:00:00"/>
    <s v=""/>
    <s v="1"/>
  </r>
  <r>
    <s v="GAL"/>
    <s v="288628557"/>
    <s v="NEEDS                 "/>
    <s v="LYNN            "/>
    <d v="2019-11-18T00:00:00"/>
    <s v="1155728"/>
    <x v="0"/>
    <n v="16.98"/>
    <n v="6.5"/>
    <n v="110.37"/>
    <n v="17.809999999999999"/>
    <n v="128.18"/>
    <d v="2019-11-12T00:00:00"/>
    <s v=""/>
    <s v="1"/>
  </r>
  <r>
    <s v="GAL"/>
    <s v="300561202"/>
    <s v="BARKLEY               "/>
    <s v="PAMELA          "/>
    <d v="2020-06-15T00:00:00"/>
    <s v="2950125"/>
    <x v="0"/>
    <n v="15.82"/>
    <n v="24"/>
    <n v="379.68"/>
    <n v="61.2"/>
    <n v="440.88"/>
    <d v="2020-06-09T00:00:00"/>
    <s v=""/>
    <s v="1"/>
  </r>
  <r>
    <s v="GAL"/>
    <s v="302765141"/>
    <s v="POOLMAN               "/>
    <s v="KRISTIN         "/>
    <d v="2019-08-12T00:00:00"/>
    <s v="0324503"/>
    <x v="0"/>
    <n v="16.98"/>
    <n v="77.25"/>
    <n v="1311.71"/>
    <n v="211.45"/>
    <n v="1523.16"/>
    <d v="2019-08-06T00:00:00"/>
    <s v=""/>
    <s v="1"/>
  </r>
  <r>
    <s v="GAL"/>
    <s v="304021063"/>
    <s v="BACHMAN               "/>
    <s v="MATTHEW         "/>
    <d v="2019-09-27T00:00:00"/>
    <s v="0806765"/>
    <x v="0"/>
    <n v="28.88"/>
    <n v="240"/>
    <n v="6931.2"/>
    <n v="877.06"/>
    <n v="7808.26"/>
    <d v="2019-09-25T00:00:00"/>
    <s v="2019-09-25 10:49:38.900000"/>
    <s v="1"/>
  </r>
  <r>
    <s v="GAL"/>
    <s v="304021063"/>
    <s v="BACHMAN               "/>
    <s v="MATTHEW         "/>
    <d v="2019-09-27T00:00:00"/>
    <s v="0806765"/>
    <x v="1"/>
    <n v="28.88"/>
    <n v="166.25"/>
    <n v="4801.3"/>
    <n v="607.54"/>
    <n v="5408.84"/>
    <d v="2019-09-25T00:00:00"/>
    <s v="2019-09-25 10:49:38.900000"/>
    <s v="2"/>
  </r>
  <r>
    <s v="GAL"/>
    <s v="314607627"/>
    <s v="MAY                   "/>
    <s v="DEBRA           "/>
    <d v="2020-01-27T00:00:00"/>
    <s v="1752133"/>
    <x v="0"/>
    <n v="15.94"/>
    <n v="40.75"/>
    <n v="649.55999999999995"/>
    <n v="144.54"/>
    <n v="794.09999999999991"/>
    <d v="2020-01-21T00:00:00"/>
    <s v=""/>
    <s v="1"/>
  </r>
  <r>
    <s v="GAL"/>
    <s v="314607627"/>
    <s v="MAY                   "/>
    <s v="DEBRA           "/>
    <d v="2020-01-27T00:00:00"/>
    <s v="1752134"/>
    <x v="1"/>
    <n v="15.94"/>
    <n v="1.75"/>
    <n v="27.9"/>
    <n v="2.14"/>
    <n v="30.04"/>
    <d v="2020-01-21T00:00:00"/>
    <s v=""/>
    <s v="1"/>
  </r>
  <r>
    <s v="GAL"/>
    <s v="314923541"/>
    <s v="CASE                  "/>
    <s v="GREGORY         "/>
    <d v="2020-06-15T00:00:00"/>
    <s v="2950135"/>
    <x v="0"/>
    <n v="19.55"/>
    <n v="24"/>
    <n v="469.2"/>
    <n v="75.64"/>
    <n v="544.84"/>
    <d v="2020-06-09T00:00:00"/>
    <s v=""/>
    <s v="1"/>
  </r>
  <r>
    <s v="GAL"/>
    <s v="320688036"/>
    <s v="RIVERA                "/>
    <s v="SANTA           "/>
    <d v="2020-02-10T00:00:00"/>
    <s v="1893737"/>
    <x v="0"/>
    <n v="14"/>
    <n v="102.25"/>
    <n v="1431.5"/>
    <n v="230.75"/>
    <n v="1662.25"/>
    <d v="2020-02-04T00:00:00"/>
    <s v=""/>
    <s v="1"/>
  </r>
  <r>
    <s v="GAL"/>
    <s v="328485836"/>
    <s v="TAYLOR                "/>
    <s v="JAY             "/>
    <d v="2020-06-15T00:00:00"/>
    <s v="2950147"/>
    <x v="0"/>
    <n v="17.649999999999999"/>
    <n v="24"/>
    <n v="423.6"/>
    <n v="68.290000000000006"/>
    <n v="491.89000000000004"/>
    <d v="2020-06-09T00:00:00"/>
    <s v=""/>
    <s v="1"/>
  </r>
  <r>
    <s v="GAL"/>
    <s v="341845635"/>
    <s v="DANDURAND             "/>
    <s v="MICHAEL         "/>
    <d v="2019-09-23T00:00:00"/>
    <s v="0671181"/>
    <x v="0"/>
    <n v="24.76"/>
    <n v="196.25"/>
    <n v="4859.1499999999996"/>
    <n v="783.29"/>
    <n v="5642.44"/>
    <d v="2019-09-17T00:00:00"/>
    <s v=""/>
    <s v="1"/>
  </r>
  <r>
    <s v="GAL"/>
    <s v="344481711"/>
    <s v="ACKERSON              "/>
    <s v="DONNA           "/>
    <d v="2020-06-15T00:00:00"/>
    <s v="2950148"/>
    <x v="0"/>
    <n v="16.98"/>
    <n v="24"/>
    <n v="407.52"/>
    <n v="65.69"/>
    <n v="473.21"/>
    <d v="2020-06-09T00:00:00"/>
    <s v=""/>
    <s v="1"/>
  </r>
  <r>
    <s v="GAL"/>
    <s v="345488372"/>
    <s v="HERMAN                "/>
    <s v="DIXIE           "/>
    <d v="2019-09-23T00:00:00"/>
    <s v="0671180"/>
    <x v="0"/>
    <n v="16.98"/>
    <n v="64"/>
    <n v="1086.72"/>
    <n v="175.18"/>
    <n v="1261.9000000000001"/>
    <d v="2019-09-17T00:00:00"/>
    <s v=""/>
    <s v="1"/>
  </r>
  <r>
    <s v="GAL"/>
    <s v="351885354"/>
    <s v="COOPER                "/>
    <s v="NATALIE         "/>
    <d v="2020-03-16T00:00:00"/>
    <s v="2231898"/>
    <x v="0"/>
    <n v="24.76"/>
    <n v="147.5"/>
    <n v="3652.1"/>
    <n v="588.71"/>
    <n v="4240.8099999999995"/>
    <d v="2020-03-12T00:00:00"/>
    <s v="2020-03-12 09:13:46.600000"/>
    <s v="1"/>
  </r>
  <r>
    <s v="GAL"/>
    <s v="353849213"/>
    <s v="GARCIA                "/>
    <s v="VANESSA         "/>
    <d v="2019-07-29T00:00:00"/>
    <s v="0188573"/>
    <x v="0"/>
    <n v="17.559999999999999"/>
    <n v="31.75"/>
    <n v="557.53"/>
    <n v="89.89"/>
    <n v="647.41999999999996"/>
    <d v="2019-07-23T00:00:00"/>
    <s v=""/>
    <s v="1"/>
  </r>
  <r>
    <s v="GAL"/>
    <s v="363822093"/>
    <s v="KIMBREL               "/>
    <s v="DENISE          "/>
    <d v="2019-08-26T00:00:00"/>
    <s v="0428999"/>
    <x v="2"/>
    <n v="16.98"/>
    <n v="2.5"/>
    <n v="42.45"/>
    <n v="6.86"/>
    <n v="49.31"/>
    <d v="2019-08-20T00:00:00"/>
    <s v=""/>
    <s v="1"/>
  </r>
  <r>
    <s v="GAL"/>
    <s v="363822093"/>
    <s v="KIMBREL               "/>
    <s v="DENISE          "/>
    <d v="2019-08-26T00:00:00"/>
    <s v="0429000"/>
    <x v="0"/>
    <n v="16.98"/>
    <n v="21"/>
    <n v="356.58"/>
    <n v="57.48"/>
    <n v="414.06"/>
    <d v="2019-08-20T00:00:00"/>
    <s v=""/>
    <s v="1"/>
  </r>
  <r>
    <s v="GAL"/>
    <s v="375088902"/>
    <s v="GOHEEN                "/>
    <s v="NICOLE          "/>
    <d v="2020-06-16T00:00:00"/>
    <s v="2993928"/>
    <x v="0"/>
    <n v="26.06"/>
    <n v="166"/>
    <n v="4325.96"/>
    <n v="697.34"/>
    <n v="5023.3"/>
    <d v="2020-06-12T00:00:00"/>
    <s v="2020-06-12 14:11:44.700000"/>
    <s v="1"/>
  </r>
  <r>
    <s v="GAL"/>
    <s v="377980358"/>
    <s v="BOUCHARD              "/>
    <s v="DAYNA           "/>
    <d v="2019-12-02T00:00:00"/>
    <s v="1291423"/>
    <x v="0"/>
    <n v="24.76"/>
    <n v="121"/>
    <n v="2995.96"/>
    <n v="482.95"/>
    <n v="3478.91"/>
    <d v="2019-11-22T00:00:00"/>
    <s v=""/>
    <s v="1"/>
  </r>
  <r>
    <s v="GAL"/>
    <s v="381686925"/>
    <s v="CARROLL               "/>
    <s v="TIMOTHY         "/>
    <d v="2020-05-04T00:00:00"/>
    <s v="2611981"/>
    <x v="0"/>
    <n v="16.98"/>
    <n v="33.5"/>
    <n v="568.83000000000004"/>
    <n v="73.209999999999994"/>
    <n v="642.04000000000008"/>
    <d v="2020-04-28T00:00:00"/>
    <s v=""/>
    <s v="1"/>
  </r>
  <r>
    <s v="GAL"/>
    <s v="384748994"/>
    <s v="THORP                 "/>
    <s v="CATHERINE       "/>
    <d v="2020-06-15T00:00:00"/>
    <s v="2950142"/>
    <x v="0"/>
    <n v="17.649999999999999"/>
    <n v="24"/>
    <n v="423.6"/>
    <n v="68.28"/>
    <n v="491.88"/>
    <d v="2020-06-09T00:00:00"/>
    <s v=""/>
    <s v="1"/>
  </r>
  <r>
    <s v="GAL"/>
    <s v="395688708"/>
    <s v="TANGNEY               "/>
    <s v="JUDY            "/>
    <d v="2019-09-09T00:00:00"/>
    <s v="0562489"/>
    <x v="0"/>
    <n v="21.26"/>
    <n v="240"/>
    <n v="5102.3999999999996"/>
    <n v="822.52"/>
    <n v="5924.92"/>
    <d v="2019-09-03T00:00:00"/>
    <s v=""/>
    <s v="1"/>
  </r>
  <r>
    <s v="GAL"/>
    <s v="401471579"/>
    <s v="KENNEDY               "/>
    <s v="LESLEY          "/>
    <d v="2019-08-26T00:00:00"/>
    <s v="0429006"/>
    <x v="0"/>
    <n v="16.98"/>
    <n v="85.5"/>
    <n v="1451.79"/>
    <n v="234.03"/>
    <n v="1685.82"/>
    <d v="2019-08-20T00:00:00"/>
    <s v=""/>
    <s v="1"/>
  </r>
  <r>
    <s v="GAL"/>
    <s v="401829545"/>
    <s v="FELDKAMP              "/>
    <s v="DOUGLAS         "/>
    <d v="2019-12-30T00:00:00"/>
    <s v="1554022"/>
    <x v="0"/>
    <n v="22.46"/>
    <n v="117.25"/>
    <n v="2633.44"/>
    <n v="424.51"/>
    <n v="3057.95"/>
    <d v="2019-12-23T00:00:00"/>
    <s v=""/>
    <s v="1"/>
  </r>
  <r>
    <s v="GAL"/>
    <s v="402175436"/>
    <s v="GEORGE-CRIMINS        "/>
    <s v="HEIDI           "/>
    <d v="2020-05-04T00:00:00"/>
    <s v="2625322"/>
    <x v="0"/>
    <n v="27.02"/>
    <n v="51"/>
    <n v="1378.02"/>
    <n v="222.15"/>
    <n v="1600.17"/>
    <d v="2020-04-30T00:00:00"/>
    <s v="2020-04-30 08:50:01.300000"/>
    <s v="1"/>
  </r>
  <r>
    <s v="GAL"/>
    <s v="404237914"/>
    <s v="YOUNG                 "/>
    <s v="JASON           "/>
    <d v="2020-04-06T00:00:00"/>
    <s v="2372954"/>
    <x v="0"/>
    <n v="18.89"/>
    <n v="64"/>
    <n v="1208.96"/>
    <n v="194.89"/>
    <n v="1403.85"/>
    <d v="2020-03-31T00:00:00"/>
    <s v=""/>
    <s v="1"/>
  </r>
  <r>
    <s v="GAL"/>
    <s v="407239343"/>
    <s v="SLAUGHTER II          "/>
    <s v="STAFFORD        "/>
    <d v="2019-10-07T00:00:00"/>
    <s v="0807331"/>
    <x v="0"/>
    <n v="18.309999999999999"/>
    <n v="88.75"/>
    <n v="1625.01"/>
    <n v="261.94"/>
    <n v="1886.95"/>
    <d v="2019-10-01T00:00:00"/>
    <s v=""/>
    <s v="1"/>
  </r>
  <r>
    <s v="GAL"/>
    <s v="418786060"/>
    <s v="DICKMAN               "/>
    <s v="BELINDA         "/>
    <d v="2020-01-27T00:00:00"/>
    <s v="1752131"/>
    <x v="0"/>
    <n v="17.559999999999999"/>
    <n v="168.5"/>
    <n v="2958.86"/>
    <n v="476.98"/>
    <n v="3435.84"/>
    <d v="2020-01-21T00:00:00"/>
    <s v=""/>
    <s v="1"/>
  </r>
  <r>
    <s v="GAL"/>
    <s v="420253167"/>
    <s v="FUQUA                 "/>
    <s v="AMY             "/>
    <d v="2019-11-18T00:00:00"/>
    <s v="1155725"/>
    <x v="1"/>
    <n v="16.98"/>
    <n v="30.25"/>
    <n v="513.65"/>
    <n v="39.31"/>
    <n v="552.96"/>
    <d v="2019-11-12T00:00:00"/>
    <s v=""/>
    <s v="1"/>
  </r>
  <r>
    <s v="GAL"/>
    <s v="420253167"/>
    <s v="FUQUA                 "/>
    <s v="AMY             "/>
    <d v="2019-11-18T00:00:00"/>
    <s v="1155726"/>
    <x v="0"/>
    <n v="16.98"/>
    <n v="142.5"/>
    <n v="2419.65"/>
    <n v="390.03"/>
    <n v="2809.6800000000003"/>
    <d v="2019-11-12T00:00:00"/>
    <s v=""/>
    <s v="1"/>
  </r>
  <r>
    <s v="GAL"/>
    <s v="422176089"/>
    <s v="JACOBELLI-CUEVAS      "/>
    <s v="MARIA           "/>
    <d v="2020-05-18T00:00:00"/>
    <s v="2709211"/>
    <x v="0"/>
    <n v="16.98"/>
    <n v="80.75"/>
    <n v="1371.14"/>
    <n v="221.01"/>
    <n v="1592.15"/>
    <d v="2020-05-12T00:00:00"/>
    <s v=""/>
    <s v="1"/>
  </r>
  <r>
    <s v="GAL"/>
    <s v="431394529"/>
    <s v="MENDENHALL            "/>
    <s v="TIFFANY         "/>
    <d v="2019-07-29T00:00:00"/>
    <s v="0188568"/>
    <x v="0"/>
    <n v="16.98"/>
    <n v="21.5"/>
    <n v="365.07"/>
    <n v="58.83"/>
    <n v="423.9"/>
    <d v="2019-07-23T00:00:00"/>
    <s v=""/>
    <s v="1"/>
  </r>
  <r>
    <s v="GAL"/>
    <s v="443621538"/>
    <s v="GUINN                 "/>
    <s v="TONYA           "/>
    <d v="2020-03-03T00:00:00"/>
    <s v="2132652"/>
    <x v="0"/>
    <n v="21.86"/>
    <n v="24.75"/>
    <n v="541.04"/>
    <n v="87.22"/>
    <n v="628.26"/>
    <d v="2020-02-28T00:00:00"/>
    <s v="2020-02-28 14:53:28.500000"/>
    <s v="1"/>
  </r>
  <r>
    <s v="GAL"/>
    <s v="486963496"/>
    <s v="RUNDUS                "/>
    <s v="JENA            "/>
    <d v="2020-06-15T00:00:00"/>
    <s v="2950149"/>
    <x v="0"/>
    <n v="16.98"/>
    <n v="24"/>
    <n v="407.52"/>
    <n v="65.7"/>
    <n v="473.21999999999997"/>
    <d v="2020-06-09T00:00:00"/>
    <s v=""/>
    <s v="1"/>
  </r>
  <r>
    <s v="GAL"/>
    <s v="490117096"/>
    <s v="VANHAELE              "/>
    <s v="SARA            "/>
    <d v="2019-08-26T00:00:00"/>
    <s v="0429001"/>
    <x v="0"/>
    <n v="16.98"/>
    <n v="50.25"/>
    <n v="853.25"/>
    <n v="137.53"/>
    <n v="990.78"/>
    <d v="2019-08-20T00:00:00"/>
    <s v=""/>
    <s v="1"/>
  </r>
  <r>
    <s v="GAL"/>
    <s v="494781158"/>
    <s v="GREEN                 "/>
    <s v="ANGELA          "/>
    <d v="2020-06-15T00:00:00"/>
    <s v="2950150"/>
    <x v="0"/>
    <n v="19.39"/>
    <n v="24"/>
    <n v="465.36"/>
    <n v="75.03"/>
    <n v="540.39"/>
    <d v="2020-06-09T00:00:00"/>
    <s v=""/>
    <s v="1"/>
  </r>
  <r>
    <s v="GAL"/>
    <s v="511783923"/>
    <s v="NIBERT                "/>
    <s v="TAMMY           "/>
    <d v="2019-09-23T00:00:00"/>
    <s v="0671182"/>
    <x v="0"/>
    <n v="17.8"/>
    <n v="46"/>
    <n v="818.8"/>
    <n v="131.99"/>
    <n v="950.79"/>
    <d v="2019-09-17T00:00:00"/>
    <s v=""/>
    <s v="1"/>
  </r>
  <r>
    <s v="GAL"/>
    <s v="511783923"/>
    <s v="NIBERT                "/>
    <s v="TAMMY           "/>
    <d v="2019-09-23T00:00:00"/>
    <s v="0671183"/>
    <x v="1"/>
    <n v="17.8"/>
    <n v="17.5"/>
    <n v="311.5"/>
    <n v="23.83"/>
    <n v="335.33"/>
    <d v="2019-09-17T00:00:00"/>
    <s v=""/>
    <s v="1"/>
  </r>
  <r>
    <s v="GAL"/>
    <s v="540649600"/>
    <s v="FRIEDMAN              "/>
    <s v="RITA            "/>
    <d v="2019-09-23T00:00:00"/>
    <s v="0671187"/>
    <x v="0"/>
    <n v="28.22"/>
    <n v="119"/>
    <n v="3358.18"/>
    <n v="541.33000000000004"/>
    <n v="3899.5099999999998"/>
    <d v="2019-09-17T00:00:00"/>
    <s v=""/>
    <s v="1"/>
  </r>
  <r>
    <s v="GAL"/>
    <s v="540649600"/>
    <s v="FRIEDMAN              "/>
    <s v="RITA            "/>
    <d v="2019-09-23T00:00:00"/>
    <s v="0671188"/>
    <x v="1"/>
    <n v="28.22"/>
    <n v="217.25"/>
    <n v="6130.8"/>
    <n v="469.01"/>
    <n v="6599.81"/>
    <d v="2019-09-17T00:00:00"/>
    <s v=""/>
    <s v="1"/>
  </r>
  <r>
    <s v="GAL"/>
    <s v="550856445"/>
    <s v="ABBOTT                "/>
    <s v="JESSICA         "/>
    <d v="2020-06-15T00:00:00"/>
    <s v="2950129"/>
    <x v="0"/>
    <n v="16.98"/>
    <n v="24"/>
    <n v="407.52"/>
    <n v="65.69"/>
    <n v="473.21"/>
    <d v="2020-06-09T00:00:00"/>
    <s v=""/>
    <s v="1"/>
  </r>
  <r>
    <s v="GAL"/>
    <s v="566456062"/>
    <s v="PRESSLEY              "/>
    <s v="TANIKA          "/>
    <d v="2019-10-07T00:00:00"/>
    <s v="0807329"/>
    <x v="0"/>
    <n v="17.559999999999999"/>
    <n v="55.25"/>
    <n v="970.19"/>
    <n v="156.41999999999999"/>
    <n v="1126.6100000000001"/>
    <d v="2019-10-01T00:00:00"/>
    <s v=""/>
    <s v="1"/>
  </r>
  <r>
    <s v="GAL"/>
    <s v="581854935"/>
    <s v="DAMUS                 "/>
    <s v="FRANCES         "/>
    <d v="2019-09-09T00:00:00"/>
    <s v="0583489"/>
    <x v="0"/>
    <n v="19.440000000000001"/>
    <n v="161.75"/>
    <n v="3144.42"/>
    <n v="506.88"/>
    <n v="3651.3"/>
    <d v="2019-09-05T00:00:00"/>
    <s v="2019-09-05 11:34:57.000000"/>
    <s v="1"/>
  </r>
  <r>
    <s v="GAL"/>
    <s v="589236798"/>
    <s v="BARTCZAK-CARBONE      "/>
    <s v="EVA             "/>
    <d v="2020-01-27T00:00:00"/>
    <s v="1752129"/>
    <x v="1"/>
    <n v="25.25"/>
    <n v="128.5"/>
    <n v="3244.63"/>
    <n v="248.2"/>
    <n v="3492.83"/>
    <d v="2020-01-21T00:00:00"/>
    <s v=""/>
    <s v="1"/>
  </r>
  <r>
    <s v="GAL"/>
    <s v="589236798"/>
    <s v="BARTCZAK-CARBONE      "/>
    <s v="EVA             "/>
    <d v="2020-01-27T00:00:00"/>
    <s v="1752130"/>
    <x v="0"/>
    <n v="25.25"/>
    <n v="172"/>
    <n v="4343"/>
    <n v="700.11"/>
    <n v="5043.1099999999997"/>
    <d v="2020-01-21T00:00:00"/>
    <s v=""/>
    <s v="1"/>
  </r>
  <r>
    <s v="GAL"/>
    <s v="589278400"/>
    <s v="TRAN                  "/>
    <s v="QUAN            "/>
    <d v="2019-09-23T00:00:00"/>
    <s v="0671192"/>
    <x v="0"/>
    <n v="21.86"/>
    <n v="85.5"/>
    <n v="1869.03"/>
    <n v="301.29000000000002"/>
    <n v="2170.3200000000002"/>
    <d v="2019-09-17T00:00:00"/>
    <s v=""/>
    <s v="1"/>
  </r>
  <r>
    <s v="GAL"/>
    <s v="589362063"/>
    <s v="FALCON                "/>
    <s v="LISA            "/>
    <d v="2020-06-15T00:00:00"/>
    <s v="2950136"/>
    <x v="0"/>
    <n v="17.649999999999999"/>
    <n v="24"/>
    <n v="423.6"/>
    <n v="68.28"/>
    <n v="491.88"/>
    <d v="2020-06-09T00:00:00"/>
    <s v=""/>
    <s v="1"/>
  </r>
  <r>
    <s v="GAL"/>
    <s v="589604417"/>
    <s v="CONROY                "/>
    <s v="JENNIFER        "/>
    <d v="2020-01-27T00:00:00"/>
    <s v="1752123"/>
    <x v="1"/>
    <n v="25.24"/>
    <n v="19.75"/>
    <n v="498.49"/>
    <n v="38.130000000000003"/>
    <n v="536.62"/>
    <d v="2020-01-21T00:00:00"/>
    <s v=""/>
    <s v="1"/>
  </r>
  <r>
    <s v="GAL"/>
    <s v="589604417"/>
    <s v="CONROY                "/>
    <s v="JENNIFER        "/>
    <d v="2020-01-27T00:00:00"/>
    <s v="1752124"/>
    <x v="0"/>
    <n v="25.24"/>
    <n v="132"/>
    <n v="3331.68"/>
    <n v="537.05999999999995"/>
    <n v="3868.74"/>
    <d v="2020-01-21T00:00:00"/>
    <s v=""/>
    <s v="1"/>
  </r>
  <r>
    <s v="GAL"/>
    <s v="590026009"/>
    <s v="LAND-MCCORMICK        "/>
    <s v="HAYLEE          "/>
    <d v="2020-06-15T00:00:00"/>
    <s v="2950168"/>
    <x v="0"/>
    <n v="16.98"/>
    <n v="24"/>
    <n v="407.52"/>
    <n v="65.69"/>
    <n v="473.21"/>
    <d v="2020-06-09T00:00:00"/>
    <s v=""/>
    <s v="1"/>
  </r>
  <r>
    <s v="GAL"/>
    <s v="590447715"/>
    <s v="MATHIS                "/>
    <s v="VICTORIA        "/>
    <d v="2020-06-15T00:00:00"/>
    <s v="2950130"/>
    <x v="0"/>
    <n v="18.309999999999999"/>
    <n v="24"/>
    <n v="439.44"/>
    <n v="70.83"/>
    <n v="510.27"/>
    <d v="2020-06-09T00:00:00"/>
    <s v=""/>
    <s v="1"/>
  </r>
  <r>
    <s v="GAL"/>
    <s v="590526403"/>
    <s v="FRANKS-JOHNSON        "/>
    <s v="JAMIE           "/>
    <d v="2020-06-15T00:00:00"/>
    <s v="2950169"/>
    <x v="0"/>
    <n v="16.98"/>
    <n v="24"/>
    <n v="407.52"/>
    <n v="65.7"/>
    <n v="473.21999999999997"/>
    <d v="2020-06-09T00:00:00"/>
    <s v=""/>
    <s v="1"/>
  </r>
  <r>
    <s v="GAL"/>
    <s v="590661045"/>
    <s v="BARLOW                "/>
    <s v="STEPHANIE       "/>
    <d v="2019-08-26T00:00:00"/>
    <s v="0428996"/>
    <x v="2"/>
    <n v="16.98"/>
    <n v="2.75"/>
    <n v="46.7"/>
    <n v="7.53"/>
    <n v="54.230000000000004"/>
    <d v="2019-08-20T00:00:00"/>
    <s v=""/>
    <s v="1"/>
  </r>
  <r>
    <s v="GAL"/>
    <s v="590661045"/>
    <s v="BARLOW                "/>
    <s v="STEPHANIE       "/>
    <d v="2019-09-09T00:00:00"/>
    <s v="0562487"/>
    <x v="0"/>
    <n v="16.98"/>
    <n v="79.5"/>
    <n v="1349.91"/>
    <n v="217.61"/>
    <n v="1567.52"/>
    <d v="2019-09-03T00:00:00"/>
    <s v=""/>
    <s v="1"/>
  </r>
  <r>
    <s v="GAL"/>
    <s v="590723191"/>
    <s v="SWANN                 "/>
    <s v="REBECCA         "/>
    <d v="2020-06-15T00:00:00"/>
    <s v="2950163"/>
    <x v="0"/>
    <n v="18.309999999999999"/>
    <n v="24"/>
    <n v="439.44"/>
    <n v="70.84"/>
    <n v="510.28"/>
    <d v="2020-06-09T00:00:00"/>
    <s v=""/>
    <s v="1"/>
  </r>
  <r>
    <s v="GAL"/>
    <s v="590846701"/>
    <s v="BECK                  "/>
    <s v="MEGAN           "/>
    <d v="2019-07-29T00:00:00"/>
    <s v="0188572"/>
    <x v="0"/>
    <n v="21.28"/>
    <n v="2.75"/>
    <n v="58.52"/>
    <n v="9.43"/>
    <n v="67.95"/>
    <d v="2019-07-23T00:00:00"/>
    <s v=""/>
    <s v="1"/>
  </r>
  <r>
    <s v="GAL"/>
    <s v="590966548"/>
    <s v="SCOTT                 "/>
    <s v="WILKEDRA        "/>
    <d v="2020-06-15T00:00:00"/>
    <s v="2950161"/>
    <x v="0"/>
    <n v="17.559999999999999"/>
    <n v="24"/>
    <n v="421.44"/>
    <n v="67.95"/>
    <n v="489.39"/>
    <d v="2020-06-09T00:00:00"/>
    <s v=""/>
    <s v="1"/>
  </r>
  <r>
    <s v="GAL"/>
    <s v="591131445"/>
    <s v="TYLER                 "/>
    <s v="LAUREN          "/>
    <d v="2020-03-23T00:00:00"/>
    <s v="2232039"/>
    <x v="0"/>
    <n v="16.98"/>
    <n v="166.5"/>
    <n v="2827.17"/>
    <n v="455.75"/>
    <n v="3282.92"/>
    <d v="2020-03-17T00:00:00"/>
    <s v=""/>
    <s v="1"/>
  </r>
  <r>
    <s v="GAL"/>
    <s v="591131445"/>
    <s v="TYLER                 "/>
    <s v="LAUREN          "/>
    <d v="2020-03-23T00:00:00"/>
    <s v="2232040"/>
    <x v="2"/>
    <n v="16.98"/>
    <n v="53.25"/>
    <n v="904.19"/>
    <n v="145.75"/>
    <n v="1049.94"/>
    <d v="2020-03-17T00:00:00"/>
    <s v=""/>
    <s v="1"/>
  </r>
  <r>
    <s v="GAL"/>
    <s v="591133949"/>
    <s v="ZAYAS                 "/>
    <s v="ELIZABETH       "/>
    <d v="2020-01-27T00:00:00"/>
    <s v="1752127"/>
    <x v="0"/>
    <n v="17.559999999999999"/>
    <n v="14.25"/>
    <n v="250.23"/>
    <n v="40.340000000000003"/>
    <n v="290.57"/>
    <d v="2020-01-21T00:00:00"/>
    <s v=""/>
    <s v="1"/>
  </r>
  <r>
    <s v="GAL"/>
    <s v="591174740"/>
    <s v="LEE                   "/>
    <s v="MICHAEL         "/>
    <d v="2020-02-10T00:00:00"/>
    <s v="1893738"/>
    <x v="0"/>
    <n v="17.559999999999999"/>
    <n v="42.75"/>
    <n v="750.69"/>
    <n v="120.99"/>
    <n v="871.68000000000006"/>
    <d v="2020-02-04T00:00:00"/>
    <s v=""/>
    <s v="1"/>
  </r>
  <r>
    <s v="GAL"/>
    <s v="591562631"/>
    <s v="RAMOS                 "/>
    <s v="LAURA           "/>
    <d v="2020-06-15T00:00:00"/>
    <s v="2950164"/>
    <x v="0"/>
    <n v="16.98"/>
    <n v="24"/>
    <n v="407.52"/>
    <n v="65.69"/>
    <n v="473.21"/>
    <d v="2020-06-09T00:00:00"/>
    <s v=""/>
    <s v="1"/>
  </r>
  <r>
    <s v="GAL"/>
    <s v="591582620"/>
    <s v="TORMES                "/>
    <s v="JORGE           "/>
    <d v="2020-03-09T00:00:00"/>
    <s v="2132761"/>
    <x v="0"/>
    <n v="26.84"/>
    <n v="240"/>
    <n v="6441.6"/>
    <n v="1038.3900000000001"/>
    <n v="7479.9900000000007"/>
    <d v="2020-03-03T00:00:00"/>
    <s v=""/>
    <s v="1"/>
  </r>
  <r>
    <s v="GAL"/>
    <s v="591725343"/>
    <s v="PRADO                 "/>
    <s v="SUSAN           "/>
    <d v="2019-08-26T00:00:00"/>
    <s v="0429007"/>
    <x v="0"/>
    <n v="24.76"/>
    <n v="41.75"/>
    <n v="1033.73"/>
    <n v="166.64"/>
    <n v="1200.3699999999999"/>
    <d v="2019-08-20T00:00:00"/>
    <s v=""/>
    <s v="1"/>
  </r>
  <r>
    <s v="GAL"/>
    <s v="592044041"/>
    <s v="THOMPKINS             "/>
    <s v="LADY HEATHER    "/>
    <d v="2019-08-12T00:00:00"/>
    <s v="0345081"/>
    <x v="0"/>
    <n v="16.98"/>
    <n v="174.5"/>
    <n v="2963.01"/>
    <n v="477.63"/>
    <n v="3440.6400000000003"/>
    <d v="2019-08-08T00:00:00"/>
    <s v="2019-08-08 09:06:48.100000"/>
    <s v="1"/>
  </r>
  <r>
    <s v="GAL"/>
    <s v="592166097"/>
    <s v="HARRIS                "/>
    <s v="ALICIA          "/>
    <d v="2020-06-15T00:00:00"/>
    <s v="2950165"/>
    <x v="0"/>
    <n v="16.98"/>
    <n v="24"/>
    <n v="407.52"/>
    <n v="65.680000000000007"/>
    <n v="473.2"/>
    <d v="2020-06-09T00:00:00"/>
    <s v=""/>
    <s v="1"/>
  </r>
  <r>
    <s v="GAL"/>
    <s v="592230903"/>
    <s v="JOSEPH                "/>
    <s v="NERLANDE        "/>
    <d v="2019-09-23T00:00:00"/>
    <s v="0671189"/>
    <x v="0"/>
    <n v="24.76"/>
    <n v="98.25"/>
    <n v="2432.67"/>
    <n v="392.14"/>
    <n v="2824.81"/>
    <d v="2019-09-17T00:00:00"/>
    <s v=""/>
    <s v="1"/>
  </r>
  <r>
    <s v="GAL"/>
    <s v="592317754"/>
    <s v="CASIMIR               "/>
    <s v="KASSIANA        "/>
    <d v="2020-01-27T00:00:00"/>
    <s v="1752128"/>
    <x v="0"/>
    <n v="17.559999999999999"/>
    <n v="27"/>
    <n v="474.12"/>
    <n v="76.430000000000007"/>
    <n v="550.54999999999995"/>
    <d v="2020-01-21T00:00:00"/>
    <s v=""/>
    <s v="1"/>
  </r>
  <r>
    <s v="GAL"/>
    <s v="592390375"/>
    <s v="CONTESS               "/>
    <s v="LAURA           "/>
    <d v="2020-06-15T00:00:00"/>
    <s v="2950116"/>
    <x v="0"/>
    <n v="16.98"/>
    <n v="24"/>
    <n v="407.52"/>
    <n v="65.69"/>
    <n v="473.21"/>
    <d v="2020-06-09T00:00:00"/>
    <s v=""/>
    <s v="1"/>
  </r>
  <r>
    <s v="GAL"/>
    <s v="592421459"/>
    <s v="SANCHEZ               "/>
    <s v="NELSON          "/>
    <d v="2020-06-15T00:00:00"/>
    <s v="2950170"/>
    <x v="0"/>
    <n v="16.98"/>
    <n v="24"/>
    <n v="407.52"/>
    <n v="65.69"/>
    <n v="473.21"/>
    <d v="2020-06-09T00:00:00"/>
    <s v=""/>
    <s v="1"/>
  </r>
  <r>
    <s v="GAL"/>
    <s v="592462841"/>
    <s v="WELLS                 "/>
    <s v="BRANDY          "/>
    <d v="2019-09-23T00:00:00"/>
    <s v="0671190"/>
    <x v="0"/>
    <n v="17.559999999999999"/>
    <n v="77.75"/>
    <n v="1365.29"/>
    <n v="220.07"/>
    <n v="1585.36"/>
    <d v="2019-09-17T00:00:00"/>
    <s v=""/>
    <s v="1"/>
  </r>
  <r>
    <s v="GAL"/>
    <s v="593061156"/>
    <s v="LLOPIS-MARTELL DELEO  "/>
    <s v="NATALIA         "/>
    <d v="2020-03-09T00:00:00"/>
    <s v="2148638"/>
    <x v="0"/>
    <n v="17.559999999999999"/>
    <n v="28.75"/>
    <n v="504.85"/>
    <n v="81.39"/>
    <n v="586.24"/>
    <d v="2020-03-05T00:00:00"/>
    <s v="2020-03-05 09:18:35.900000"/>
    <s v="1"/>
  </r>
  <r>
    <s v="GAL"/>
    <s v="593546012"/>
    <s v="NESBITT               "/>
    <s v="JACKIE          "/>
    <d v="2019-08-12T00:00:00"/>
    <s v="0324505"/>
    <x v="0"/>
    <n v="16.98"/>
    <n v="109.25"/>
    <n v="1855.07"/>
    <n v="299.04000000000002"/>
    <n v="2154.11"/>
    <d v="2019-08-06T00:00:00"/>
    <s v=""/>
    <s v="1"/>
  </r>
  <r>
    <s v="GAL"/>
    <s v="593546012"/>
    <s v="NESBITT               "/>
    <s v="JACKIE          "/>
    <d v="2019-08-12T00:00:00"/>
    <s v="0345082"/>
    <x v="0"/>
    <n v="16.98"/>
    <n v="6.25"/>
    <n v="106.13"/>
    <n v="17.11"/>
    <n v="123.24"/>
    <d v="2019-08-08T00:00:00"/>
    <s v="2019-08-08 09:01:19.200000"/>
    <s v="1"/>
  </r>
  <r>
    <s v="GAL"/>
    <s v="593623043"/>
    <s v="RAYMER                "/>
    <s v="JOHN            "/>
    <d v="2020-06-15T00:00:00"/>
    <s v="2950151"/>
    <x v="0"/>
    <n v="16.98"/>
    <n v="24"/>
    <n v="407.52"/>
    <n v="65.7"/>
    <n v="473.21999999999997"/>
    <d v="2020-06-09T00:00:00"/>
    <s v=""/>
    <s v="1"/>
  </r>
  <r>
    <s v="GAL"/>
    <s v="593629513"/>
    <s v="HARRIS                "/>
    <s v="EDWINA          "/>
    <d v="2019-08-26T00:00:00"/>
    <s v="0429003"/>
    <x v="0"/>
    <n v="17.649999999999999"/>
    <n v="240"/>
    <n v="4236"/>
    <n v="682.85"/>
    <n v="4918.8500000000004"/>
    <d v="2019-08-20T00:00:00"/>
    <s v=""/>
    <s v="1"/>
  </r>
  <r>
    <s v="GAL"/>
    <s v="593629513"/>
    <s v="HARRIS                "/>
    <s v="EDWINA          "/>
    <d v="2019-08-26T00:00:00"/>
    <s v="0429004"/>
    <x v="1"/>
    <n v="17.649999999999999"/>
    <n v="69.5"/>
    <n v="1226.68"/>
    <n v="93.83"/>
    <n v="1320.51"/>
    <d v="2019-08-20T00:00:00"/>
    <s v=""/>
    <s v="1"/>
  </r>
  <r>
    <s v="GAL"/>
    <s v="593803126"/>
    <s v="MARTINEZ              "/>
    <s v="MARIA           "/>
    <d v="2019-12-30T00:00:00"/>
    <s v="1554023"/>
    <x v="0"/>
    <n v="21.86"/>
    <n v="56.75"/>
    <n v="1240.56"/>
    <n v="199.99"/>
    <n v="1440.55"/>
    <d v="2019-12-23T00:00:00"/>
    <s v=""/>
    <s v="1"/>
  </r>
  <r>
    <s v="GAL"/>
    <s v="594011095"/>
    <s v="SMITH                 "/>
    <s v="BRENNAN         "/>
    <d v="2020-06-29T00:00:00"/>
    <s v="3115321"/>
    <x v="0"/>
    <n v="16.98"/>
    <n v="9"/>
    <n v="152.82"/>
    <n v="24.63"/>
    <n v="177.45"/>
    <d v="2020-06-23T00:00:00"/>
    <s v=""/>
    <s v="1"/>
  </r>
  <r>
    <s v="GAL"/>
    <s v="594062557"/>
    <s v="MUSE                  "/>
    <s v="KIMBERLY        "/>
    <d v="2020-05-29T00:00:00"/>
    <s v="2865853"/>
    <x v="0"/>
    <n v="12.94"/>
    <n v="54.75"/>
    <n v="708.47"/>
    <n v="114.22"/>
    <n v="822.69"/>
    <d v="2020-05-27T00:00:00"/>
    <s v="2020-05-27 09:24:57.900000"/>
    <s v="1"/>
  </r>
  <r>
    <s v="GAL"/>
    <s v="594093578"/>
    <s v="HALL                  "/>
    <s v="STEPHANIE       "/>
    <d v="2020-06-15T00:00:00"/>
    <s v="2950171"/>
    <x v="0"/>
    <n v="16.98"/>
    <n v="24"/>
    <n v="407.52"/>
    <n v="65.69"/>
    <n v="473.21"/>
    <d v="2020-06-09T00:00:00"/>
    <s v=""/>
    <s v="1"/>
  </r>
  <r>
    <s v="GAL"/>
    <s v="594378286"/>
    <s v="GORDON                "/>
    <s v="LYDIA           "/>
    <d v="2020-06-15T00:00:00"/>
    <s v="2950113"/>
    <x v="0"/>
    <n v="16.98"/>
    <n v="24"/>
    <n v="407.52"/>
    <n v="65.7"/>
    <n v="473.21999999999997"/>
    <d v="2020-06-09T00:00:00"/>
    <s v=""/>
    <s v="1"/>
  </r>
  <r>
    <s v="GAL"/>
    <s v="594624306"/>
    <s v="BATISTA               "/>
    <s v="ANAMARY         "/>
    <d v="2020-01-13T00:00:00"/>
    <s v="1656372"/>
    <x v="0"/>
    <n v="21.86"/>
    <n v="32.25"/>
    <n v="704.99"/>
    <n v="113.64"/>
    <n v="818.63"/>
    <d v="2020-01-07T00:00:00"/>
    <s v=""/>
    <s v="1"/>
  </r>
  <r>
    <s v="GAL"/>
    <s v="594626821"/>
    <s v="PRADO                 "/>
    <s v="FRANCISCO       "/>
    <d v="2019-12-16T00:00:00"/>
    <s v="1431589"/>
    <x v="0"/>
    <n v="40.72"/>
    <n v="240"/>
    <n v="9772.7999999999993"/>
    <n v="1575.39"/>
    <n v="11348.189999999999"/>
    <d v="2019-12-12T00:00:00"/>
    <s v="2019-12-12 09:28:42.300000"/>
    <s v="1"/>
  </r>
  <r>
    <s v="GAL"/>
    <s v="594818573"/>
    <s v="GONZALEZ              "/>
    <s v="LILIAN          "/>
    <d v="2020-03-09T00:00:00"/>
    <s v="2148639"/>
    <x v="0"/>
    <n v="24.76"/>
    <n v="67.75"/>
    <n v="1677.49"/>
    <n v="270.42"/>
    <n v="1947.91"/>
    <d v="2020-03-05T00:00:00"/>
    <s v="2020-03-05 09:22:34.500000"/>
    <s v="1"/>
  </r>
  <r>
    <s v="GAL"/>
    <s v="595098495"/>
    <s v="DORRIS                "/>
    <s v="JOHN            "/>
    <d v="2019-07-15T00:00:00"/>
    <s v="0083820"/>
    <x v="0"/>
    <n v="21.28"/>
    <n v="37.5"/>
    <n v="798"/>
    <n v="128.63999999999999"/>
    <n v="926.64"/>
    <d v="2019-07-09T00:00:00"/>
    <s v=""/>
    <s v="1"/>
  </r>
  <r>
    <s v="GAL"/>
    <s v="595120762"/>
    <s v="DAVIS                 "/>
    <s v="DENISE          "/>
    <d v="2020-06-15T00:00:00"/>
    <s v="2950156"/>
    <x v="0"/>
    <n v="18.23"/>
    <n v="24"/>
    <n v="437.52"/>
    <n v="70.52"/>
    <n v="508.03999999999996"/>
    <d v="2020-06-09T00:00:00"/>
    <s v=""/>
    <s v="1"/>
  </r>
  <r>
    <s v="GAL"/>
    <s v="595220523"/>
    <s v="SIMMONS               "/>
    <s v="LAURA           "/>
    <d v="2020-06-15T00:00:00"/>
    <s v="2950143"/>
    <x v="0"/>
    <n v="13.37"/>
    <n v="24"/>
    <n v="320.88"/>
    <n v="51.74"/>
    <n v="372.62"/>
    <d v="2020-06-09T00:00:00"/>
    <s v=""/>
    <s v="1"/>
  </r>
  <r>
    <s v="GAL"/>
    <s v="595449933"/>
    <s v="DUNFORD               "/>
    <s v="SHERRY          "/>
    <d v="2020-04-06T00:00:00"/>
    <s v="2372951"/>
    <x v="0"/>
    <n v="18.309999999999999"/>
    <n v="66.75"/>
    <n v="1222.19"/>
    <n v="197.01"/>
    <n v="1419.2"/>
    <d v="2020-03-31T00:00:00"/>
    <s v=""/>
    <s v="1"/>
  </r>
  <r>
    <s v="GAL"/>
    <s v="595540405"/>
    <s v="MEACHAM               "/>
    <s v="REBECCA         "/>
    <d v="2020-06-15T00:00:00"/>
    <s v="2950137"/>
    <x v="0"/>
    <n v="17.829999999999998"/>
    <n v="24"/>
    <n v="427.92"/>
    <n v="68.97"/>
    <n v="496.89"/>
    <d v="2020-06-09T00:00:00"/>
    <s v=""/>
    <s v="1"/>
  </r>
  <r>
    <s v="GAL"/>
    <s v="595749408"/>
    <s v="STONE                 "/>
    <s v="ALISON          "/>
    <d v="2019-09-23T00:00:00"/>
    <s v="0671184"/>
    <x v="0"/>
    <n v="18.86"/>
    <n v="120"/>
    <n v="2263.1999999999998"/>
    <n v="364.81"/>
    <n v="2628.0099999999998"/>
    <d v="2019-09-17T00:00:00"/>
    <s v=""/>
    <s v="1"/>
  </r>
  <r>
    <s v="GAL"/>
    <s v="596124053"/>
    <s v="COBIAN ORONOZ         "/>
    <s v="DORIS           "/>
    <d v="2020-06-15T00:00:00"/>
    <s v="2950134"/>
    <x v="0"/>
    <n v="17.649999999999999"/>
    <n v="24"/>
    <n v="423.6"/>
    <n v="68.290000000000006"/>
    <n v="491.89000000000004"/>
    <d v="2020-06-09T00:00:00"/>
    <s v=""/>
    <s v="1"/>
  </r>
  <r>
    <s v="GAL"/>
    <s v="596129237"/>
    <s v="FRANCO                "/>
    <s v="SAMARI          "/>
    <d v="2020-06-15T00:00:00"/>
    <s v="2950118"/>
    <x v="0"/>
    <n v="18.309999999999999"/>
    <n v="24"/>
    <n v="439.44"/>
    <n v="70.819999999999993"/>
    <n v="510.26"/>
    <d v="2020-06-09T00:00:00"/>
    <s v=""/>
    <s v="1"/>
  </r>
  <r>
    <s v="GAL"/>
    <s v="597104281"/>
    <s v="CARLON                "/>
    <s v="GLADIMAR        "/>
    <d v="2020-06-15T00:00:00"/>
    <s v="2950117"/>
    <x v="0"/>
    <n v="16.98"/>
    <n v="24"/>
    <n v="407.52"/>
    <n v="65.7"/>
    <n v="473.21999999999997"/>
    <d v="2020-06-09T00:00:00"/>
    <s v=""/>
    <s v="1"/>
  </r>
  <r>
    <s v="GAL"/>
    <s v="630102147"/>
    <s v="GREEN                 "/>
    <s v="ALICIA          "/>
    <d v="2020-06-15T00:00:00"/>
    <s v="2950152"/>
    <x v="0"/>
    <n v="16.98"/>
    <n v="24"/>
    <n v="407.52"/>
    <n v="65.7"/>
    <n v="473.21999999999997"/>
    <d v="2020-06-09T00:00:00"/>
    <s v=""/>
    <s v="1"/>
  </r>
  <r>
    <s v="GAL"/>
    <s v="633227714"/>
    <s v="MARUT                 "/>
    <s v="AVALON          "/>
    <d v="2020-03-09T00:00:00"/>
    <s v="2132760"/>
    <x v="0"/>
    <n v="16.98"/>
    <n v="78"/>
    <n v="1324.44"/>
    <n v="213.49"/>
    <n v="1537.93"/>
    <d v="2020-03-03T00:00:00"/>
    <s v=""/>
    <s v="1"/>
  </r>
  <r>
    <s v="GAL"/>
    <s v="642546045"/>
    <s v="MEYER                 "/>
    <s v="NATALIE         "/>
    <d v="2019-11-04T00:00:00"/>
    <s v="1051331"/>
    <x v="0"/>
    <n v="18.309999999999999"/>
    <n v="39.75"/>
    <n v="727.82"/>
    <n v="117.34"/>
    <n v="845.16000000000008"/>
    <d v="2019-10-29T00:00:00"/>
    <s v=""/>
    <s v="1"/>
  </r>
  <r>
    <s v="GAL"/>
    <s v="643405854"/>
    <s v="GARCIA                "/>
    <s v="ALISHA          "/>
    <d v="2020-06-15T00:00:00"/>
    <s v="2950114"/>
    <x v="0"/>
    <n v="16.98"/>
    <n v="24"/>
    <n v="407.52"/>
    <n v="65.7"/>
    <n v="473.21999999999997"/>
    <d v="2020-06-09T00:00:00"/>
    <s v=""/>
    <s v="1"/>
  </r>
  <r>
    <s v="GAL"/>
    <s v="771011194"/>
    <s v="MORRISON              "/>
    <s v="ROSHANE         "/>
    <d v="2020-04-06T00:00:00"/>
    <s v="2372955"/>
    <x v="0"/>
    <n v="17.559999999999999"/>
    <n v="4.25"/>
    <n v="74.63"/>
    <n v="12.05"/>
    <n v="86.679999999999993"/>
    <d v="2020-03-31T00:00:00"/>
    <s v=""/>
    <s v="1"/>
  </r>
  <r>
    <m/>
    <m/>
    <m/>
    <m/>
    <m/>
    <m/>
    <x v="3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C8" firstHeaderRow="1" firstDataRow="2" firstDataCol="1"/>
  <pivotFields count="15">
    <pivotField compact="0" outline="0" showAll="0" defaultSubtotal="0"/>
    <pivotField compact="0" outline="0" showAll="0"/>
    <pivotField compact="0" outline="0" showAll="0"/>
    <pivotField compact="0" outline="0" showAll="0"/>
    <pivotField compact="0" numFmtId="168" outline="0" showAll="0"/>
    <pivotField compact="0" outline="0" showAll="0"/>
    <pivotField axis="axisRow" compact="0" outline="0" showAll="0">
      <items count="5">
        <item x="0"/>
        <item x="1"/>
        <item x="2"/>
        <item h="1" x="3"/>
        <item t="default"/>
      </items>
    </pivotField>
    <pivotField compact="0" outline="0" showAll="0"/>
    <pivotField dataField="1" compact="0" outline="0" showAll="0"/>
    <pivotField compact="0" numFmtId="43" outline="0" showAll="0"/>
    <pivotField compact="0" numFmtId="43" outline="0" showAll="0"/>
    <pivotField dataField="1" compact="0" numFmtId="43" outline="0" showAll="0"/>
    <pivotField compact="0" numFmtId="168" outline="0" showAll="0"/>
    <pivotField compact="0" outline="0" showAll="0"/>
    <pivotField compact="0" outline="0" showAll="0"/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HOURS (ADJ FOR QTR HOUR)" fld="8" baseField="6" baseItem="0" numFmtId="4"/>
    <dataField name="Sum of TOTAL COST" fld="11" baseField="6" baseItem="0" numFmtId="44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outline="0" fieldPosition="0">
        <references count="1">
          <reference field="4294967294" count="1">
            <x v="0"/>
          </reference>
        </references>
      </pivotArea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50"/>
  <sheetViews>
    <sheetView zoomScale="89" zoomScaleNormal="89" workbookViewId="0">
      <pane ySplit="2" topLeftCell="A3" activePane="bottomLeft" state="frozen"/>
      <selection activeCell="A18" sqref="A18"/>
      <selection pane="bottomLeft" activeCell="A18" sqref="A18"/>
    </sheetView>
  </sheetViews>
  <sheetFormatPr defaultColWidth="9.140625" defaultRowHeight="12.75" x14ac:dyDescent="0.2"/>
  <cols>
    <col min="1" max="1" width="9.140625" style="79"/>
    <col min="2" max="2" width="10.28515625" style="93" customWidth="1"/>
    <col min="3" max="3" width="22.85546875" style="79" customWidth="1"/>
    <col min="4" max="4" width="8.5703125" style="93" customWidth="1"/>
    <col min="5" max="5" width="9.5703125" style="93" customWidth="1"/>
    <col min="6" max="6" width="12.7109375" style="93" bestFit="1" customWidth="1"/>
    <col min="7" max="7" width="15.140625" style="78" customWidth="1"/>
    <col min="8" max="8" width="8.85546875" style="93" customWidth="1"/>
    <col min="9" max="9" width="17.140625" style="94" customWidth="1"/>
    <col min="10" max="10" width="15.140625" style="94" customWidth="1"/>
    <col min="11" max="11" width="10.140625" style="94" customWidth="1"/>
    <col min="12" max="13" width="15.28515625" style="95" bestFit="1" customWidth="1"/>
    <col min="14" max="14" width="14.5703125" style="96" customWidth="1"/>
    <col min="15" max="15" width="9.140625" style="79"/>
    <col min="16" max="16" width="13.5703125" style="79" bestFit="1" customWidth="1"/>
    <col min="17" max="16384" width="9.140625" style="79"/>
  </cols>
  <sheetData>
    <row r="1" spans="1:16" x14ac:dyDescent="0.2">
      <c r="A1" s="77" t="s">
        <v>34</v>
      </c>
      <c r="B1" s="77"/>
      <c r="C1" s="77"/>
      <c r="D1" s="20"/>
      <c r="E1" s="20"/>
      <c r="F1" s="20"/>
      <c r="H1" s="20"/>
      <c r="I1" s="35"/>
      <c r="J1" s="35"/>
      <c r="K1" s="35"/>
      <c r="L1" s="171" t="s">
        <v>97</v>
      </c>
      <c r="M1" s="172"/>
      <c r="N1" s="173"/>
    </row>
    <row r="2" spans="1:16" s="80" customFormat="1" ht="43.35" customHeight="1" thickBot="1" x14ac:dyDescent="0.25">
      <c r="A2" s="70" t="s">
        <v>53</v>
      </c>
      <c r="B2" s="70" t="s">
        <v>98</v>
      </c>
      <c r="C2" s="70" t="s">
        <v>3</v>
      </c>
      <c r="D2" s="70" t="s">
        <v>4</v>
      </c>
      <c r="E2" s="70" t="s">
        <v>29</v>
      </c>
      <c r="F2" s="70" t="s">
        <v>30</v>
      </c>
      <c r="G2" s="76" t="s">
        <v>96</v>
      </c>
      <c r="H2" s="70" t="s">
        <v>100</v>
      </c>
      <c r="I2" s="71" t="s">
        <v>33</v>
      </c>
      <c r="J2" s="71" t="s">
        <v>115</v>
      </c>
      <c r="K2" s="71" t="s">
        <v>116</v>
      </c>
      <c r="L2" s="73" t="s">
        <v>117</v>
      </c>
      <c r="M2" s="73" t="s">
        <v>31</v>
      </c>
      <c r="N2" s="72" t="s">
        <v>32</v>
      </c>
    </row>
    <row r="3" spans="1:16" ht="15" customHeight="1" x14ac:dyDescent="0.2">
      <c r="A3" s="81" t="s">
        <v>119</v>
      </c>
      <c r="B3" s="82">
        <v>783660</v>
      </c>
      <c r="C3" s="81" t="s">
        <v>1933</v>
      </c>
      <c r="D3" s="82" t="s">
        <v>721</v>
      </c>
      <c r="E3" s="82" t="s">
        <v>1934</v>
      </c>
      <c r="F3" s="82" t="s">
        <v>612</v>
      </c>
      <c r="G3" s="83" t="s">
        <v>613</v>
      </c>
      <c r="H3" s="82">
        <v>1</v>
      </c>
      <c r="I3" s="84">
        <v>31443.120000000003</v>
      </c>
      <c r="J3" s="84">
        <v>0</v>
      </c>
      <c r="K3" s="84">
        <v>0</v>
      </c>
      <c r="L3" s="85">
        <f>SUM(I3:K3)</f>
        <v>31443.120000000003</v>
      </c>
      <c r="M3" s="86">
        <f>ROUND((1+G3+0.0765)*(L3*H3)/2080,2)</f>
        <v>17.55</v>
      </c>
      <c r="N3" s="87">
        <f>ROUND((1+0.0765)*(L3*H3)/2080,2)</f>
        <v>16.27</v>
      </c>
    </row>
    <row r="4" spans="1:16" ht="15" customHeight="1" x14ac:dyDescent="0.2">
      <c r="A4" s="88" t="s">
        <v>119</v>
      </c>
      <c r="B4" s="89">
        <v>1429833</v>
      </c>
      <c r="C4" s="88" t="s">
        <v>1574</v>
      </c>
      <c r="D4" s="89" t="s">
        <v>713</v>
      </c>
      <c r="E4" s="89" t="s">
        <v>1575</v>
      </c>
      <c r="F4" s="89" t="s">
        <v>651</v>
      </c>
      <c r="G4" s="90" t="s">
        <v>613</v>
      </c>
      <c r="H4" s="89">
        <v>1</v>
      </c>
      <c r="I4" s="91">
        <v>35319.96</v>
      </c>
      <c r="J4" s="91">
        <v>0</v>
      </c>
      <c r="K4" s="91">
        <v>0</v>
      </c>
      <c r="L4" s="86">
        <f t="shared" ref="L4:L67" si="0">SUM(I4:K4)</f>
        <v>35319.96</v>
      </c>
      <c r="M4" s="86">
        <f t="shared" ref="M4:M67" si="1">ROUND((1+G4+0.0765)*(L4*H4)/2080,2)</f>
        <v>19.72</v>
      </c>
      <c r="N4" s="87">
        <f t="shared" ref="N4:N67" si="2">ROUND((1+0.0765)*(L4*H4)/2080,2)</f>
        <v>18.28</v>
      </c>
      <c r="P4" s="92"/>
    </row>
    <row r="5" spans="1:16" ht="15" customHeight="1" x14ac:dyDescent="0.2">
      <c r="A5" s="88" t="s">
        <v>119</v>
      </c>
      <c r="B5" s="89">
        <v>1196426</v>
      </c>
      <c r="C5" s="88" t="s">
        <v>1172</v>
      </c>
      <c r="D5" s="89" t="s">
        <v>713</v>
      </c>
      <c r="E5" s="89" t="s">
        <v>1173</v>
      </c>
      <c r="F5" s="89" t="s">
        <v>612</v>
      </c>
      <c r="G5" s="90" t="s">
        <v>613</v>
      </c>
      <c r="H5" s="89">
        <v>1</v>
      </c>
      <c r="I5" s="91">
        <v>35319.96</v>
      </c>
      <c r="J5" s="91">
        <v>0</v>
      </c>
      <c r="K5" s="91">
        <v>0</v>
      </c>
      <c r="L5" s="86">
        <f t="shared" si="0"/>
        <v>35319.96</v>
      </c>
      <c r="M5" s="86">
        <f t="shared" si="1"/>
        <v>19.72</v>
      </c>
      <c r="N5" s="87">
        <f t="shared" si="2"/>
        <v>18.28</v>
      </c>
    </row>
    <row r="6" spans="1:16" ht="15" customHeight="1" x14ac:dyDescent="0.2">
      <c r="A6" s="88" t="s">
        <v>119</v>
      </c>
      <c r="B6" s="89">
        <v>778326</v>
      </c>
      <c r="C6" s="88" t="s">
        <v>1052</v>
      </c>
      <c r="D6" s="89" t="s">
        <v>795</v>
      </c>
      <c r="E6" s="89" t="s">
        <v>1053</v>
      </c>
      <c r="F6" s="89" t="s">
        <v>612</v>
      </c>
      <c r="G6" s="90" t="s">
        <v>613</v>
      </c>
      <c r="H6" s="89">
        <v>1</v>
      </c>
      <c r="I6" s="91">
        <v>35658.600000000006</v>
      </c>
      <c r="J6" s="91">
        <v>0</v>
      </c>
      <c r="K6" s="91">
        <v>0</v>
      </c>
      <c r="L6" s="86">
        <f t="shared" si="0"/>
        <v>35658.600000000006</v>
      </c>
      <c r="M6" s="86">
        <f t="shared" si="1"/>
        <v>19.91</v>
      </c>
      <c r="N6" s="87">
        <f t="shared" si="2"/>
        <v>18.46</v>
      </c>
    </row>
    <row r="7" spans="1:16" ht="15" customHeight="1" x14ac:dyDescent="0.2">
      <c r="A7" s="88" t="s">
        <v>119</v>
      </c>
      <c r="B7" s="89">
        <v>966653</v>
      </c>
      <c r="C7" s="88" t="s">
        <v>602</v>
      </c>
      <c r="D7" s="89" t="s">
        <v>604</v>
      </c>
      <c r="E7" s="89" t="s">
        <v>603</v>
      </c>
      <c r="F7" s="89" t="s">
        <v>605</v>
      </c>
      <c r="G7" s="90" t="s">
        <v>606</v>
      </c>
      <c r="H7" s="89">
        <v>1</v>
      </c>
      <c r="I7" s="91">
        <v>124227</v>
      </c>
      <c r="J7" s="91">
        <v>0</v>
      </c>
      <c r="K7" s="91">
        <v>0</v>
      </c>
      <c r="L7" s="86">
        <f t="shared" si="0"/>
        <v>124227</v>
      </c>
      <c r="M7" s="86">
        <f t="shared" si="1"/>
        <v>79.47</v>
      </c>
      <c r="N7" s="87">
        <f t="shared" si="2"/>
        <v>64.290000000000006</v>
      </c>
    </row>
    <row r="8" spans="1:16" ht="15" customHeight="1" x14ac:dyDescent="0.2">
      <c r="A8" s="88" t="s">
        <v>119</v>
      </c>
      <c r="B8" s="89">
        <v>1159429</v>
      </c>
      <c r="C8" s="88" t="s">
        <v>1576</v>
      </c>
      <c r="D8" s="89" t="s">
        <v>713</v>
      </c>
      <c r="E8" s="89" t="s">
        <v>1577</v>
      </c>
      <c r="F8" s="89" t="s">
        <v>612</v>
      </c>
      <c r="G8" s="90" t="s">
        <v>613</v>
      </c>
      <c r="H8" s="89">
        <v>1</v>
      </c>
      <c r="I8" s="91">
        <v>35319.96</v>
      </c>
      <c r="J8" s="91">
        <v>0</v>
      </c>
      <c r="K8" s="91">
        <v>0</v>
      </c>
      <c r="L8" s="86">
        <f t="shared" si="0"/>
        <v>35319.96</v>
      </c>
      <c r="M8" s="86">
        <f t="shared" si="1"/>
        <v>19.72</v>
      </c>
      <c r="N8" s="87">
        <f t="shared" si="2"/>
        <v>18.28</v>
      </c>
    </row>
    <row r="9" spans="1:16" ht="15" customHeight="1" x14ac:dyDescent="0.2">
      <c r="A9" s="88" t="s">
        <v>119</v>
      </c>
      <c r="B9" s="89">
        <v>1414262</v>
      </c>
      <c r="C9" s="88" t="s">
        <v>960</v>
      </c>
      <c r="D9" s="89" t="s">
        <v>716</v>
      </c>
      <c r="E9" s="89" t="s">
        <v>961</v>
      </c>
      <c r="F9" s="89" t="s">
        <v>612</v>
      </c>
      <c r="G9" s="90" t="s">
        <v>613</v>
      </c>
      <c r="H9" s="89">
        <v>1</v>
      </c>
      <c r="I9" s="91">
        <v>45467.76</v>
      </c>
      <c r="J9" s="91">
        <v>0</v>
      </c>
      <c r="K9" s="91">
        <v>0</v>
      </c>
      <c r="L9" s="86">
        <f t="shared" si="0"/>
        <v>45467.76</v>
      </c>
      <c r="M9" s="86">
        <f t="shared" si="1"/>
        <v>25.38</v>
      </c>
      <c r="N9" s="87">
        <f t="shared" si="2"/>
        <v>23.53</v>
      </c>
    </row>
    <row r="10" spans="1:16" ht="15" customHeight="1" x14ac:dyDescent="0.2">
      <c r="A10" s="88" t="s">
        <v>119</v>
      </c>
      <c r="B10" s="89">
        <v>1037953</v>
      </c>
      <c r="C10" s="88" t="s">
        <v>1250</v>
      </c>
      <c r="D10" s="89" t="s">
        <v>721</v>
      </c>
      <c r="E10" s="89" t="s">
        <v>1251</v>
      </c>
      <c r="F10" s="89" t="s">
        <v>867</v>
      </c>
      <c r="G10" s="90" t="s">
        <v>613</v>
      </c>
      <c r="H10" s="89">
        <v>1</v>
      </c>
      <c r="I10" s="91">
        <v>29485.919999999998</v>
      </c>
      <c r="J10" s="91">
        <v>0</v>
      </c>
      <c r="K10" s="91">
        <v>0</v>
      </c>
      <c r="L10" s="86">
        <f t="shared" si="0"/>
        <v>29485.919999999998</v>
      </c>
      <c r="M10" s="86">
        <f t="shared" si="1"/>
        <v>16.46</v>
      </c>
      <c r="N10" s="87">
        <f t="shared" si="2"/>
        <v>15.26</v>
      </c>
    </row>
    <row r="11" spans="1:16" ht="15" customHeight="1" x14ac:dyDescent="0.2">
      <c r="A11" s="88" t="s">
        <v>119</v>
      </c>
      <c r="B11" s="89">
        <v>1071468</v>
      </c>
      <c r="C11" s="88" t="s">
        <v>2070</v>
      </c>
      <c r="D11" s="89" t="s">
        <v>713</v>
      </c>
      <c r="E11" s="89" t="s">
        <v>2071</v>
      </c>
      <c r="F11" s="89" t="s">
        <v>623</v>
      </c>
      <c r="G11" s="90" t="s">
        <v>624</v>
      </c>
      <c r="H11" s="89">
        <v>1</v>
      </c>
      <c r="I11" s="91">
        <v>36379.56</v>
      </c>
      <c r="J11" s="91">
        <v>0</v>
      </c>
      <c r="K11" s="91">
        <v>0</v>
      </c>
      <c r="L11" s="86">
        <f t="shared" si="0"/>
        <v>36379.56</v>
      </c>
      <c r="M11" s="86">
        <f t="shared" si="1"/>
        <v>21.38</v>
      </c>
      <c r="N11" s="87">
        <f t="shared" si="2"/>
        <v>18.829999999999998</v>
      </c>
    </row>
    <row r="12" spans="1:16" ht="15" customHeight="1" x14ac:dyDescent="0.2">
      <c r="A12" s="88" t="s">
        <v>119</v>
      </c>
      <c r="B12" s="89">
        <v>722228</v>
      </c>
      <c r="C12" s="88" t="s">
        <v>1510</v>
      </c>
      <c r="D12" s="89" t="s">
        <v>737</v>
      </c>
      <c r="E12" s="89" t="s">
        <v>1511</v>
      </c>
      <c r="F12" s="89" t="s">
        <v>623</v>
      </c>
      <c r="G12" s="90" t="s">
        <v>624</v>
      </c>
      <c r="H12" s="89">
        <v>1</v>
      </c>
      <c r="I12" s="91">
        <v>58700.04</v>
      </c>
      <c r="J12" s="91">
        <v>0</v>
      </c>
      <c r="K12" s="91">
        <v>0</v>
      </c>
      <c r="L12" s="86">
        <f t="shared" si="0"/>
        <v>58700.04</v>
      </c>
      <c r="M12" s="86">
        <f t="shared" si="1"/>
        <v>34.5</v>
      </c>
      <c r="N12" s="87">
        <f t="shared" si="2"/>
        <v>30.38</v>
      </c>
    </row>
    <row r="13" spans="1:16" ht="15" customHeight="1" x14ac:dyDescent="0.2">
      <c r="A13" s="88" t="s">
        <v>119</v>
      </c>
      <c r="B13" s="89">
        <v>1491966</v>
      </c>
      <c r="C13" s="88" t="s">
        <v>843</v>
      </c>
      <c r="D13" s="89" t="s">
        <v>742</v>
      </c>
      <c r="E13" s="89" t="s">
        <v>844</v>
      </c>
      <c r="F13" s="89" t="s">
        <v>612</v>
      </c>
      <c r="G13" s="90" t="s">
        <v>613</v>
      </c>
      <c r="H13" s="89">
        <v>1</v>
      </c>
      <c r="I13" s="91">
        <v>38076.479999999996</v>
      </c>
      <c r="J13" s="91">
        <v>0</v>
      </c>
      <c r="K13" s="91">
        <v>0</v>
      </c>
      <c r="L13" s="86">
        <f t="shared" si="0"/>
        <v>38076.479999999996</v>
      </c>
      <c r="M13" s="86">
        <f t="shared" si="1"/>
        <v>21.26</v>
      </c>
      <c r="N13" s="87">
        <f t="shared" si="2"/>
        <v>19.71</v>
      </c>
    </row>
    <row r="14" spans="1:16" ht="15" customHeight="1" x14ac:dyDescent="0.2">
      <c r="A14" s="88" t="s">
        <v>119</v>
      </c>
      <c r="B14" s="89">
        <v>1317228</v>
      </c>
      <c r="C14" s="88" t="s">
        <v>1512</v>
      </c>
      <c r="D14" s="89" t="s">
        <v>655</v>
      </c>
      <c r="E14" s="89" t="s">
        <v>1513</v>
      </c>
      <c r="F14" s="89" t="s">
        <v>651</v>
      </c>
      <c r="G14" s="90" t="s">
        <v>613</v>
      </c>
      <c r="H14" s="89">
        <v>1</v>
      </c>
      <c r="I14" s="91">
        <v>51503.759999999995</v>
      </c>
      <c r="J14" s="91">
        <v>0</v>
      </c>
      <c r="K14" s="91">
        <v>0</v>
      </c>
      <c r="L14" s="86">
        <f t="shared" si="0"/>
        <v>51503.759999999995</v>
      </c>
      <c r="M14" s="86">
        <f t="shared" si="1"/>
        <v>28.75</v>
      </c>
      <c r="N14" s="87">
        <f t="shared" si="2"/>
        <v>26.66</v>
      </c>
    </row>
    <row r="15" spans="1:16" ht="15" customHeight="1" x14ac:dyDescent="0.2">
      <c r="A15" s="88" t="s">
        <v>119</v>
      </c>
      <c r="B15" s="89">
        <v>1331581</v>
      </c>
      <c r="C15" s="88" t="s">
        <v>1294</v>
      </c>
      <c r="D15" s="89" t="s">
        <v>713</v>
      </c>
      <c r="E15" s="89" t="s">
        <v>1295</v>
      </c>
      <c r="F15" s="89" t="s">
        <v>612</v>
      </c>
      <c r="G15" s="90" t="s">
        <v>613</v>
      </c>
      <c r="H15" s="89">
        <v>1</v>
      </c>
      <c r="I15" s="91">
        <v>35319.96</v>
      </c>
      <c r="J15" s="91">
        <v>0</v>
      </c>
      <c r="K15" s="91">
        <v>0</v>
      </c>
      <c r="L15" s="86">
        <f t="shared" si="0"/>
        <v>35319.96</v>
      </c>
      <c r="M15" s="86">
        <f t="shared" si="1"/>
        <v>19.72</v>
      </c>
      <c r="N15" s="87">
        <f t="shared" si="2"/>
        <v>18.28</v>
      </c>
    </row>
    <row r="16" spans="1:16" ht="15" customHeight="1" x14ac:dyDescent="0.2">
      <c r="A16" s="88" t="s">
        <v>119</v>
      </c>
      <c r="B16" s="89">
        <v>1080670</v>
      </c>
      <c r="C16" s="88" t="s">
        <v>809</v>
      </c>
      <c r="D16" s="89" t="s">
        <v>655</v>
      </c>
      <c r="E16" s="89" t="s">
        <v>810</v>
      </c>
      <c r="F16" s="89" t="s">
        <v>612</v>
      </c>
      <c r="G16" s="90" t="s">
        <v>613</v>
      </c>
      <c r="H16" s="89">
        <v>1</v>
      </c>
      <c r="I16" s="91">
        <v>57835.92</v>
      </c>
      <c r="J16" s="91">
        <v>0</v>
      </c>
      <c r="K16" s="91">
        <v>0</v>
      </c>
      <c r="L16" s="86">
        <f t="shared" si="0"/>
        <v>57835.92</v>
      </c>
      <c r="M16" s="86">
        <f t="shared" si="1"/>
        <v>32.29</v>
      </c>
      <c r="N16" s="87">
        <f t="shared" si="2"/>
        <v>29.93</v>
      </c>
    </row>
    <row r="17" spans="1:14" ht="15" customHeight="1" x14ac:dyDescent="0.2">
      <c r="A17" s="88" t="s">
        <v>119</v>
      </c>
      <c r="B17" s="89">
        <v>1404417</v>
      </c>
      <c r="C17" s="88" t="s">
        <v>2072</v>
      </c>
      <c r="D17" s="89" t="s">
        <v>795</v>
      </c>
      <c r="E17" s="89" t="s">
        <v>2073</v>
      </c>
      <c r="F17" s="89" t="s">
        <v>651</v>
      </c>
      <c r="G17" s="90" t="s">
        <v>613</v>
      </c>
      <c r="H17" s="89">
        <v>1</v>
      </c>
      <c r="I17" s="91">
        <v>27819.72</v>
      </c>
      <c r="J17" s="91">
        <v>0</v>
      </c>
      <c r="K17" s="91">
        <v>0</v>
      </c>
      <c r="L17" s="86">
        <f t="shared" si="0"/>
        <v>27819.72</v>
      </c>
      <c r="M17" s="86">
        <f t="shared" si="1"/>
        <v>15.53</v>
      </c>
      <c r="N17" s="87">
        <f t="shared" si="2"/>
        <v>14.4</v>
      </c>
    </row>
    <row r="18" spans="1:14" ht="15" customHeight="1" x14ac:dyDescent="0.2">
      <c r="A18" s="88" t="s">
        <v>119</v>
      </c>
      <c r="B18" s="89">
        <v>686467</v>
      </c>
      <c r="C18" s="88" t="s">
        <v>1578</v>
      </c>
      <c r="D18" s="89" t="s">
        <v>742</v>
      </c>
      <c r="E18" s="89" t="s">
        <v>1579</v>
      </c>
      <c r="F18" s="89" t="s">
        <v>651</v>
      </c>
      <c r="G18" s="90" t="s">
        <v>613</v>
      </c>
      <c r="H18" s="89">
        <v>1</v>
      </c>
      <c r="I18" s="91">
        <v>38076.479999999996</v>
      </c>
      <c r="J18" s="91">
        <v>0</v>
      </c>
      <c r="K18" s="91">
        <v>0</v>
      </c>
      <c r="L18" s="86">
        <f t="shared" si="0"/>
        <v>38076.479999999996</v>
      </c>
      <c r="M18" s="86">
        <f t="shared" si="1"/>
        <v>21.26</v>
      </c>
      <c r="N18" s="87">
        <f t="shared" si="2"/>
        <v>19.71</v>
      </c>
    </row>
    <row r="19" spans="1:14" ht="15" customHeight="1" x14ac:dyDescent="0.2">
      <c r="A19" s="88" t="s">
        <v>119</v>
      </c>
      <c r="B19" s="89">
        <v>807589</v>
      </c>
      <c r="C19" s="88" t="s">
        <v>1326</v>
      </c>
      <c r="D19" s="89" t="s">
        <v>655</v>
      </c>
      <c r="E19" s="89" t="s">
        <v>1327</v>
      </c>
      <c r="F19" s="89" t="s">
        <v>612</v>
      </c>
      <c r="G19" s="90" t="s">
        <v>613</v>
      </c>
      <c r="H19" s="89">
        <v>0.5</v>
      </c>
      <c r="I19" s="91">
        <v>26251.919999999998</v>
      </c>
      <c r="J19" s="91">
        <v>0</v>
      </c>
      <c r="K19" s="91">
        <v>0</v>
      </c>
      <c r="L19" s="86">
        <f t="shared" si="0"/>
        <v>26251.919999999998</v>
      </c>
      <c r="M19" s="86">
        <f t="shared" si="1"/>
        <v>7.33</v>
      </c>
      <c r="N19" s="87">
        <f t="shared" si="2"/>
        <v>6.79</v>
      </c>
    </row>
    <row r="20" spans="1:14" ht="15" customHeight="1" x14ac:dyDescent="0.2">
      <c r="A20" s="88" t="s">
        <v>119</v>
      </c>
      <c r="B20" s="89">
        <v>137033</v>
      </c>
      <c r="C20" s="88" t="s">
        <v>1502</v>
      </c>
      <c r="D20" s="89" t="s">
        <v>721</v>
      </c>
      <c r="E20" s="89" t="s">
        <v>1503</v>
      </c>
      <c r="F20" s="89" t="s">
        <v>612</v>
      </c>
      <c r="G20" s="90" t="s">
        <v>613</v>
      </c>
      <c r="H20" s="89">
        <v>1</v>
      </c>
      <c r="I20" s="91">
        <v>37878</v>
      </c>
      <c r="J20" s="91">
        <v>1225.32</v>
      </c>
      <c r="K20" s="91">
        <v>0</v>
      </c>
      <c r="L20" s="86">
        <f t="shared" si="0"/>
        <v>39103.32</v>
      </c>
      <c r="M20" s="86">
        <f t="shared" si="1"/>
        <v>21.83</v>
      </c>
      <c r="N20" s="87">
        <f t="shared" si="2"/>
        <v>20.239999999999998</v>
      </c>
    </row>
    <row r="21" spans="1:14" ht="15" customHeight="1" x14ac:dyDescent="0.2">
      <c r="A21" s="88" t="s">
        <v>119</v>
      </c>
      <c r="B21" s="89">
        <v>814389</v>
      </c>
      <c r="C21" s="88" t="s">
        <v>2011</v>
      </c>
      <c r="D21" s="89" t="s">
        <v>713</v>
      </c>
      <c r="E21" s="89" t="s">
        <v>2012</v>
      </c>
      <c r="F21" s="89" t="s">
        <v>612</v>
      </c>
      <c r="G21" s="90" t="s">
        <v>613</v>
      </c>
      <c r="H21" s="89">
        <v>1</v>
      </c>
      <c r="I21" s="91">
        <v>36720</v>
      </c>
      <c r="J21" s="91">
        <v>0</v>
      </c>
      <c r="K21" s="91">
        <v>0</v>
      </c>
      <c r="L21" s="86">
        <f t="shared" si="0"/>
        <v>36720</v>
      </c>
      <c r="M21" s="86">
        <f t="shared" si="1"/>
        <v>20.5</v>
      </c>
      <c r="N21" s="87">
        <f t="shared" si="2"/>
        <v>19</v>
      </c>
    </row>
    <row r="22" spans="1:14" ht="15" customHeight="1" x14ac:dyDescent="0.2">
      <c r="A22" s="88" t="s">
        <v>119</v>
      </c>
      <c r="B22" s="89">
        <v>1321622</v>
      </c>
      <c r="C22" s="88" t="s">
        <v>1807</v>
      </c>
      <c r="D22" s="89" t="s">
        <v>737</v>
      </c>
      <c r="E22" s="89" t="s">
        <v>1808</v>
      </c>
      <c r="F22" s="89" t="s">
        <v>651</v>
      </c>
      <c r="G22" s="90" t="s">
        <v>613</v>
      </c>
      <c r="H22" s="89">
        <v>1</v>
      </c>
      <c r="I22" s="91">
        <v>61200</v>
      </c>
      <c r="J22" s="91">
        <v>0</v>
      </c>
      <c r="K22" s="91">
        <v>0</v>
      </c>
      <c r="L22" s="86">
        <f t="shared" si="0"/>
        <v>61200</v>
      </c>
      <c r="M22" s="86">
        <f t="shared" si="1"/>
        <v>34.17</v>
      </c>
      <c r="N22" s="87">
        <f t="shared" si="2"/>
        <v>31.67</v>
      </c>
    </row>
    <row r="23" spans="1:14" ht="15" customHeight="1" x14ac:dyDescent="0.2">
      <c r="A23" s="88" t="s">
        <v>119</v>
      </c>
      <c r="B23" s="89">
        <v>774093</v>
      </c>
      <c r="C23" s="88" t="s">
        <v>1456</v>
      </c>
      <c r="D23" s="89" t="s">
        <v>713</v>
      </c>
      <c r="E23" s="89" t="s">
        <v>1457</v>
      </c>
      <c r="F23" s="89" t="s">
        <v>612</v>
      </c>
      <c r="G23" s="90" t="s">
        <v>613</v>
      </c>
      <c r="H23" s="89">
        <v>1</v>
      </c>
      <c r="I23" s="91">
        <v>37017.24</v>
      </c>
      <c r="J23" s="91">
        <v>1205.1600000000001</v>
      </c>
      <c r="K23" s="91">
        <v>0</v>
      </c>
      <c r="L23" s="86">
        <f t="shared" si="0"/>
        <v>38222.400000000001</v>
      </c>
      <c r="M23" s="86">
        <f t="shared" si="1"/>
        <v>21.34</v>
      </c>
      <c r="N23" s="87">
        <f t="shared" si="2"/>
        <v>19.78</v>
      </c>
    </row>
    <row r="24" spans="1:14" ht="15" customHeight="1" x14ac:dyDescent="0.2">
      <c r="A24" s="88" t="s">
        <v>119</v>
      </c>
      <c r="B24" s="89">
        <v>839961</v>
      </c>
      <c r="C24" s="88" t="s">
        <v>1418</v>
      </c>
      <c r="D24" s="89" t="s">
        <v>728</v>
      </c>
      <c r="E24" s="89" t="s">
        <v>1419</v>
      </c>
      <c r="F24" s="89" t="s">
        <v>612</v>
      </c>
      <c r="G24" s="90" t="s">
        <v>613</v>
      </c>
      <c r="H24" s="89">
        <v>1</v>
      </c>
      <c r="I24" s="91">
        <v>64450.080000000002</v>
      </c>
      <c r="J24" s="91">
        <v>0</v>
      </c>
      <c r="K24" s="91">
        <v>0</v>
      </c>
      <c r="L24" s="86">
        <f t="shared" si="0"/>
        <v>64450.080000000002</v>
      </c>
      <c r="M24" s="86">
        <f t="shared" si="1"/>
        <v>35.979999999999997</v>
      </c>
      <c r="N24" s="87">
        <f t="shared" si="2"/>
        <v>33.36</v>
      </c>
    </row>
    <row r="25" spans="1:14" ht="15" customHeight="1" x14ac:dyDescent="0.2">
      <c r="A25" s="88" t="s">
        <v>119</v>
      </c>
      <c r="B25" s="89">
        <v>1421884</v>
      </c>
      <c r="C25" s="88" t="s">
        <v>1296</v>
      </c>
      <c r="D25" s="89" t="s">
        <v>1081</v>
      </c>
      <c r="E25" s="89" t="s">
        <v>1297</v>
      </c>
      <c r="F25" s="89" t="s">
        <v>612</v>
      </c>
      <c r="G25" s="90" t="s">
        <v>613</v>
      </c>
      <c r="H25" s="89">
        <v>1</v>
      </c>
      <c r="I25" s="91">
        <v>30319.919999999998</v>
      </c>
      <c r="J25" s="91">
        <v>0</v>
      </c>
      <c r="K25" s="91">
        <v>0</v>
      </c>
      <c r="L25" s="86">
        <f t="shared" si="0"/>
        <v>30319.919999999998</v>
      </c>
      <c r="M25" s="86">
        <f t="shared" si="1"/>
        <v>16.93</v>
      </c>
      <c r="N25" s="87">
        <f t="shared" si="2"/>
        <v>15.69</v>
      </c>
    </row>
    <row r="26" spans="1:14" ht="15" customHeight="1" x14ac:dyDescent="0.2">
      <c r="A26" s="88" t="s">
        <v>119</v>
      </c>
      <c r="B26" s="89">
        <v>1477036</v>
      </c>
      <c r="C26" s="88" t="s">
        <v>1855</v>
      </c>
      <c r="D26" s="89" t="s">
        <v>713</v>
      </c>
      <c r="E26" s="89" t="s">
        <v>1856</v>
      </c>
      <c r="F26" s="89" t="s">
        <v>612</v>
      </c>
      <c r="G26" s="90" t="s">
        <v>613</v>
      </c>
      <c r="H26" s="89">
        <v>1</v>
      </c>
      <c r="I26" s="91">
        <v>35319.96</v>
      </c>
      <c r="J26" s="91">
        <v>1205.1600000000001</v>
      </c>
      <c r="K26" s="91">
        <v>0</v>
      </c>
      <c r="L26" s="86">
        <f t="shared" si="0"/>
        <v>36525.120000000003</v>
      </c>
      <c r="M26" s="86">
        <f t="shared" si="1"/>
        <v>20.39</v>
      </c>
      <c r="N26" s="87">
        <f t="shared" si="2"/>
        <v>18.899999999999999</v>
      </c>
    </row>
    <row r="27" spans="1:14" ht="15" customHeight="1" x14ac:dyDescent="0.2">
      <c r="A27" s="88" t="s">
        <v>119</v>
      </c>
      <c r="B27" s="89">
        <v>1172006</v>
      </c>
      <c r="C27" s="88" t="s">
        <v>1328</v>
      </c>
      <c r="D27" s="89" t="s">
        <v>669</v>
      </c>
      <c r="E27" s="89" t="s">
        <v>1329</v>
      </c>
      <c r="F27" s="89" t="s">
        <v>612</v>
      </c>
      <c r="G27" s="90" t="s">
        <v>613</v>
      </c>
      <c r="H27" s="89">
        <v>1</v>
      </c>
      <c r="I27" s="91">
        <v>38076.479999999996</v>
      </c>
      <c r="J27" s="91">
        <v>0</v>
      </c>
      <c r="K27" s="91">
        <v>0</v>
      </c>
      <c r="L27" s="86">
        <f t="shared" si="0"/>
        <v>38076.479999999996</v>
      </c>
      <c r="M27" s="86">
        <f t="shared" si="1"/>
        <v>21.26</v>
      </c>
      <c r="N27" s="87">
        <f t="shared" si="2"/>
        <v>19.71</v>
      </c>
    </row>
    <row r="28" spans="1:14" ht="15" customHeight="1" x14ac:dyDescent="0.2">
      <c r="A28" s="88" t="s">
        <v>119</v>
      </c>
      <c r="B28" s="89">
        <v>130015</v>
      </c>
      <c r="C28" s="88" t="s">
        <v>1174</v>
      </c>
      <c r="D28" s="89" t="s">
        <v>737</v>
      </c>
      <c r="E28" s="89" t="s">
        <v>1175</v>
      </c>
      <c r="F28" s="89" t="s">
        <v>607</v>
      </c>
      <c r="G28" s="90" t="s">
        <v>608</v>
      </c>
      <c r="H28" s="89">
        <v>1</v>
      </c>
      <c r="I28" s="91">
        <v>62000.04</v>
      </c>
      <c r="J28" s="91">
        <v>0</v>
      </c>
      <c r="K28" s="91">
        <v>0</v>
      </c>
      <c r="L28" s="86">
        <f t="shared" si="0"/>
        <v>62000.04</v>
      </c>
      <c r="M28" s="86">
        <f t="shared" si="1"/>
        <v>33.64</v>
      </c>
      <c r="N28" s="87">
        <f t="shared" si="2"/>
        <v>32.090000000000003</v>
      </c>
    </row>
    <row r="29" spans="1:14" ht="15" customHeight="1" x14ac:dyDescent="0.2">
      <c r="A29" s="88" t="s">
        <v>119</v>
      </c>
      <c r="B29" s="89">
        <v>977375</v>
      </c>
      <c r="C29" s="88" t="s">
        <v>1176</v>
      </c>
      <c r="D29" s="89" t="s">
        <v>655</v>
      </c>
      <c r="E29" s="89" t="s">
        <v>1177</v>
      </c>
      <c r="F29" s="89" t="s">
        <v>612</v>
      </c>
      <c r="G29" s="90" t="s">
        <v>613</v>
      </c>
      <c r="H29" s="89">
        <v>1</v>
      </c>
      <c r="I29" s="91">
        <v>52503.72</v>
      </c>
      <c r="J29" s="91">
        <v>0</v>
      </c>
      <c r="K29" s="91">
        <v>0</v>
      </c>
      <c r="L29" s="86">
        <f t="shared" si="0"/>
        <v>52503.72</v>
      </c>
      <c r="M29" s="86">
        <f t="shared" si="1"/>
        <v>29.31</v>
      </c>
      <c r="N29" s="87">
        <f t="shared" si="2"/>
        <v>27.17</v>
      </c>
    </row>
    <row r="30" spans="1:14" ht="15" customHeight="1" x14ac:dyDescent="0.2">
      <c r="A30" s="88" t="s">
        <v>119</v>
      </c>
      <c r="B30" s="89">
        <v>1118049</v>
      </c>
      <c r="C30" s="88" t="s">
        <v>1054</v>
      </c>
      <c r="D30" s="89" t="s">
        <v>713</v>
      </c>
      <c r="E30" s="89" t="s">
        <v>1055</v>
      </c>
      <c r="F30" s="89" t="s">
        <v>651</v>
      </c>
      <c r="G30" s="90" t="s">
        <v>613</v>
      </c>
      <c r="H30" s="89">
        <v>1</v>
      </c>
      <c r="I30" s="91">
        <v>35320.080000000002</v>
      </c>
      <c r="J30" s="91">
        <v>0</v>
      </c>
      <c r="K30" s="91">
        <v>0</v>
      </c>
      <c r="L30" s="86">
        <f t="shared" si="0"/>
        <v>35320.080000000002</v>
      </c>
      <c r="M30" s="86">
        <f t="shared" si="1"/>
        <v>19.72</v>
      </c>
      <c r="N30" s="87">
        <f t="shared" si="2"/>
        <v>18.28</v>
      </c>
    </row>
    <row r="31" spans="1:14" ht="15" customHeight="1" x14ac:dyDescent="0.2">
      <c r="A31" s="88" t="s">
        <v>119</v>
      </c>
      <c r="B31" s="89">
        <v>1167610</v>
      </c>
      <c r="C31" s="88" t="s">
        <v>609</v>
      </c>
      <c r="D31" s="89" t="s">
        <v>610</v>
      </c>
      <c r="E31" s="89" t="s">
        <v>611</v>
      </c>
      <c r="F31" s="89" t="s">
        <v>612</v>
      </c>
      <c r="G31" s="90" t="s">
        <v>613</v>
      </c>
      <c r="H31" s="89">
        <v>1</v>
      </c>
      <c r="I31" s="91">
        <v>36000</v>
      </c>
      <c r="J31" s="91">
        <v>0</v>
      </c>
      <c r="K31" s="91">
        <v>0</v>
      </c>
      <c r="L31" s="86">
        <f t="shared" si="0"/>
        <v>36000</v>
      </c>
      <c r="M31" s="86">
        <f t="shared" si="1"/>
        <v>20.100000000000001</v>
      </c>
      <c r="N31" s="87">
        <f t="shared" si="2"/>
        <v>18.63</v>
      </c>
    </row>
    <row r="32" spans="1:14" ht="15" customHeight="1" x14ac:dyDescent="0.2">
      <c r="A32" s="88" t="s">
        <v>119</v>
      </c>
      <c r="B32" s="89">
        <v>963463</v>
      </c>
      <c r="C32" s="88" t="s">
        <v>614</v>
      </c>
      <c r="D32" s="89" t="s">
        <v>615</v>
      </c>
      <c r="E32" s="89" t="s">
        <v>616</v>
      </c>
      <c r="F32" s="89" t="s">
        <v>612</v>
      </c>
      <c r="G32" s="90" t="s">
        <v>613</v>
      </c>
      <c r="H32" s="89">
        <v>1</v>
      </c>
      <c r="I32" s="91">
        <v>50677.08</v>
      </c>
      <c r="J32" s="91">
        <v>0</v>
      </c>
      <c r="K32" s="91">
        <v>0</v>
      </c>
      <c r="L32" s="86">
        <f t="shared" si="0"/>
        <v>50677.08</v>
      </c>
      <c r="M32" s="86">
        <f t="shared" si="1"/>
        <v>28.29</v>
      </c>
      <c r="N32" s="87">
        <f t="shared" si="2"/>
        <v>26.23</v>
      </c>
    </row>
    <row r="33" spans="1:14" ht="15" customHeight="1" x14ac:dyDescent="0.2">
      <c r="A33" s="88" t="s">
        <v>119</v>
      </c>
      <c r="B33" s="89">
        <v>1052379</v>
      </c>
      <c r="C33" s="88" t="s">
        <v>2074</v>
      </c>
      <c r="D33" s="89" t="s">
        <v>713</v>
      </c>
      <c r="E33" s="89" t="s">
        <v>2075</v>
      </c>
      <c r="F33" s="89" t="s">
        <v>651</v>
      </c>
      <c r="G33" s="90" t="s">
        <v>613</v>
      </c>
      <c r="H33" s="89">
        <v>1</v>
      </c>
      <c r="I33" s="91">
        <v>35320.080000000002</v>
      </c>
      <c r="J33" s="91">
        <v>0</v>
      </c>
      <c r="K33" s="91">
        <v>0</v>
      </c>
      <c r="L33" s="86">
        <f t="shared" si="0"/>
        <v>35320.080000000002</v>
      </c>
      <c r="M33" s="86">
        <f t="shared" si="1"/>
        <v>19.72</v>
      </c>
      <c r="N33" s="87">
        <f t="shared" si="2"/>
        <v>18.28</v>
      </c>
    </row>
    <row r="34" spans="1:14" ht="15" customHeight="1" x14ac:dyDescent="0.2">
      <c r="A34" s="88" t="s">
        <v>119</v>
      </c>
      <c r="B34" s="89">
        <v>1056879</v>
      </c>
      <c r="C34" s="88" t="s">
        <v>1458</v>
      </c>
      <c r="D34" s="89" t="s">
        <v>658</v>
      </c>
      <c r="E34" s="89" t="s">
        <v>1459</v>
      </c>
      <c r="F34" s="89" t="s">
        <v>612</v>
      </c>
      <c r="G34" s="90" t="s">
        <v>613</v>
      </c>
      <c r="H34" s="89">
        <v>1</v>
      </c>
      <c r="I34" s="91">
        <v>35246.520000000004</v>
      </c>
      <c r="J34" s="91">
        <v>1205.1600000000001</v>
      </c>
      <c r="K34" s="91">
        <v>0</v>
      </c>
      <c r="L34" s="86">
        <f t="shared" si="0"/>
        <v>36451.680000000008</v>
      </c>
      <c r="M34" s="86">
        <f t="shared" si="1"/>
        <v>20.350000000000001</v>
      </c>
      <c r="N34" s="87">
        <f t="shared" si="2"/>
        <v>18.87</v>
      </c>
    </row>
    <row r="35" spans="1:14" ht="15" customHeight="1" x14ac:dyDescent="0.2">
      <c r="A35" s="88" t="s">
        <v>119</v>
      </c>
      <c r="B35" s="89">
        <v>1096345</v>
      </c>
      <c r="C35" s="88" t="s">
        <v>1252</v>
      </c>
      <c r="D35" s="89" t="s">
        <v>728</v>
      </c>
      <c r="E35" s="89" t="s">
        <v>1253</v>
      </c>
      <c r="F35" s="89" t="s">
        <v>651</v>
      </c>
      <c r="G35" s="90" t="s">
        <v>613</v>
      </c>
      <c r="H35" s="89">
        <v>1</v>
      </c>
      <c r="I35" s="91">
        <v>57700.08</v>
      </c>
      <c r="J35" s="91">
        <v>0</v>
      </c>
      <c r="K35" s="91">
        <v>0</v>
      </c>
      <c r="L35" s="86">
        <f t="shared" si="0"/>
        <v>57700.08</v>
      </c>
      <c r="M35" s="86">
        <f t="shared" si="1"/>
        <v>32.21</v>
      </c>
      <c r="N35" s="87">
        <f t="shared" si="2"/>
        <v>29.86</v>
      </c>
    </row>
    <row r="36" spans="1:14" ht="15" customHeight="1" x14ac:dyDescent="0.2">
      <c r="A36" s="88" t="s">
        <v>119</v>
      </c>
      <c r="B36" s="89">
        <v>823474</v>
      </c>
      <c r="C36" s="88" t="s">
        <v>1514</v>
      </c>
      <c r="D36" s="89" t="s">
        <v>713</v>
      </c>
      <c r="E36" s="89" t="s">
        <v>1515</v>
      </c>
      <c r="F36" s="89" t="s">
        <v>651</v>
      </c>
      <c r="G36" s="90" t="s">
        <v>613</v>
      </c>
      <c r="H36" s="89">
        <v>1</v>
      </c>
      <c r="I36" s="91">
        <v>36019.919999999998</v>
      </c>
      <c r="J36" s="91">
        <v>0</v>
      </c>
      <c r="K36" s="91">
        <v>0</v>
      </c>
      <c r="L36" s="86">
        <f t="shared" si="0"/>
        <v>36019.919999999998</v>
      </c>
      <c r="M36" s="86">
        <f t="shared" si="1"/>
        <v>20.11</v>
      </c>
      <c r="N36" s="87">
        <f t="shared" si="2"/>
        <v>18.64</v>
      </c>
    </row>
    <row r="37" spans="1:14" ht="15" customHeight="1" x14ac:dyDescent="0.2">
      <c r="A37" s="88" t="s">
        <v>119</v>
      </c>
      <c r="B37" s="89">
        <v>1393612</v>
      </c>
      <c r="C37" s="88" t="s">
        <v>1178</v>
      </c>
      <c r="D37" s="89" t="s">
        <v>713</v>
      </c>
      <c r="E37" s="89" t="s">
        <v>1179</v>
      </c>
      <c r="F37" s="89" t="s">
        <v>612</v>
      </c>
      <c r="G37" s="90" t="s">
        <v>613</v>
      </c>
      <c r="H37" s="89">
        <v>1</v>
      </c>
      <c r="I37" s="91">
        <v>35319.96</v>
      </c>
      <c r="J37" s="91">
        <v>0</v>
      </c>
      <c r="K37" s="91">
        <v>0</v>
      </c>
      <c r="L37" s="86">
        <f t="shared" si="0"/>
        <v>35319.96</v>
      </c>
      <c r="M37" s="86">
        <f t="shared" si="1"/>
        <v>19.72</v>
      </c>
      <c r="N37" s="87">
        <f t="shared" si="2"/>
        <v>18.28</v>
      </c>
    </row>
    <row r="38" spans="1:14" ht="15" customHeight="1" x14ac:dyDescent="0.2">
      <c r="A38" s="88" t="s">
        <v>119</v>
      </c>
      <c r="B38" s="89">
        <v>212533</v>
      </c>
      <c r="C38" s="88" t="s">
        <v>617</v>
      </c>
      <c r="D38" s="89" t="s">
        <v>618</v>
      </c>
      <c r="E38" s="89" t="s">
        <v>619</v>
      </c>
      <c r="F38" s="89" t="s">
        <v>612</v>
      </c>
      <c r="G38" s="90" t="s">
        <v>613</v>
      </c>
      <c r="H38" s="89">
        <v>1</v>
      </c>
      <c r="I38" s="91">
        <v>57478.559999999998</v>
      </c>
      <c r="J38" s="91">
        <v>0</v>
      </c>
      <c r="K38" s="91">
        <v>0</v>
      </c>
      <c r="L38" s="86">
        <f t="shared" si="0"/>
        <v>57478.559999999998</v>
      </c>
      <c r="M38" s="86">
        <f t="shared" si="1"/>
        <v>32.090000000000003</v>
      </c>
      <c r="N38" s="87">
        <f t="shared" si="2"/>
        <v>29.75</v>
      </c>
    </row>
    <row r="39" spans="1:14" ht="15" customHeight="1" x14ac:dyDescent="0.2">
      <c r="A39" s="88" t="s">
        <v>119</v>
      </c>
      <c r="B39" s="89">
        <v>1091033</v>
      </c>
      <c r="C39" s="88" t="s">
        <v>1254</v>
      </c>
      <c r="D39" s="89" t="s">
        <v>669</v>
      </c>
      <c r="E39" s="89" t="s">
        <v>1255</v>
      </c>
      <c r="F39" s="89" t="s">
        <v>612</v>
      </c>
      <c r="G39" s="90" t="s">
        <v>613</v>
      </c>
      <c r="H39" s="89">
        <v>1</v>
      </c>
      <c r="I39" s="91">
        <v>38076.479999999996</v>
      </c>
      <c r="J39" s="91">
        <v>0</v>
      </c>
      <c r="K39" s="91">
        <v>0</v>
      </c>
      <c r="L39" s="86">
        <f t="shared" si="0"/>
        <v>38076.479999999996</v>
      </c>
      <c r="M39" s="86">
        <f t="shared" si="1"/>
        <v>21.26</v>
      </c>
      <c r="N39" s="87">
        <f t="shared" si="2"/>
        <v>19.71</v>
      </c>
    </row>
    <row r="40" spans="1:14" ht="15" customHeight="1" x14ac:dyDescent="0.2">
      <c r="A40" s="88" t="s">
        <v>119</v>
      </c>
      <c r="B40" s="89">
        <v>1160283</v>
      </c>
      <c r="C40" s="88" t="s">
        <v>620</v>
      </c>
      <c r="D40" s="89" t="s">
        <v>621</v>
      </c>
      <c r="E40" s="89" t="s">
        <v>622</v>
      </c>
      <c r="F40" s="89" t="s">
        <v>623</v>
      </c>
      <c r="G40" s="90" t="s">
        <v>624</v>
      </c>
      <c r="H40" s="89">
        <v>1</v>
      </c>
      <c r="I40" s="91">
        <v>35355.120000000003</v>
      </c>
      <c r="J40" s="91">
        <v>0</v>
      </c>
      <c r="K40" s="91">
        <v>0</v>
      </c>
      <c r="L40" s="86">
        <f t="shared" si="0"/>
        <v>35355.120000000003</v>
      </c>
      <c r="M40" s="86">
        <f t="shared" si="1"/>
        <v>20.78</v>
      </c>
      <c r="N40" s="87">
        <f t="shared" si="2"/>
        <v>18.3</v>
      </c>
    </row>
    <row r="41" spans="1:14" ht="15" customHeight="1" x14ac:dyDescent="0.2">
      <c r="A41" s="88" t="s">
        <v>119</v>
      </c>
      <c r="B41" s="89">
        <v>1473730</v>
      </c>
      <c r="C41" s="88" t="s">
        <v>962</v>
      </c>
      <c r="D41" s="89" t="s">
        <v>713</v>
      </c>
      <c r="E41" s="89" t="s">
        <v>963</v>
      </c>
      <c r="F41" s="89" t="s">
        <v>651</v>
      </c>
      <c r="G41" s="90" t="s">
        <v>613</v>
      </c>
      <c r="H41" s="89">
        <v>1</v>
      </c>
      <c r="I41" s="91">
        <v>35319.96</v>
      </c>
      <c r="J41" s="91">
        <v>0</v>
      </c>
      <c r="K41" s="91">
        <v>0</v>
      </c>
      <c r="L41" s="86">
        <f t="shared" si="0"/>
        <v>35319.96</v>
      </c>
      <c r="M41" s="86">
        <f t="shared" si="1"/>
        <v>19.72</v>
      </c>
      <c r="N41" s="87">
        <f t="shared" si="2"/>
        <v>18.28</v>
      </c>
    </row>
    <row r="42" spans="1:14" ht="15" customHeight="1" x14ac:dyDescent="0.2">
      <c r="A42" s="88" t="s">
        <v>119</v>
      </c>
      <c r="B42" s="89">
        <v>1347476</v>
      </c>
      <c r="C42" s="88" t="s">
        <v>2076</v>
      </c>
      <c r="D42" s="89" t="s">
        <v>742</v>
      </c>
      <c r="E42" s="89" t="s">
        <v>2077</v>
      </c>
      <c r="F42" s="89" t="s">
        <v>867</v>
      </c>
      <c r="G42" s="90" t="s">
        <v>613</v>
      </c>
      <c r="H42" s="89">
        <v>1</v>
      </c>
      <c r="I42" s="91">
        <v>38076.479999999996</v>
      </c>
      <c r="J42" s="91">
        <v>0</v>
      </c>
      <c r="K42" s="91">
        <v>0</v>
      </c>
      <c r="L42" s="86">
        <f t="shared" si="0"/>
        <v>38076.479999999996</v>
      </c>
      <c r="M42" s="86">
        <f t="shared" si="1"/>
        <v>21.26</v>
      </c>
      <c r="N42" s="87">
        <f t="shared" si="2"/>
        <v>19.71</v>
      </c>
    </row>
    <row r="43" spans="1:14" ht="15" customHeight="1" x14ac:dyDescent="0.2">
      <c r="A43" s="88" t="s">
        <v>119</v>
      </c>
      <c r="B43" s="89">
        <v>1222239</v>
      </c>
      <c r="C43" s="88" t="s">
        <v>1056</v>
      </c>
      <c r="D43" s="89" t="s">
        <v>713</v>
      </c>
      <c r="E43" s="89" t="s">
        <v>1057</v>
      </c>
      <c r="F43" s="89" t="s">
        <v>612</v>
      </c>
      <c r="G43" s="90" t="s">
        <v>613</v>
      </c>
      <c r="H43" s="89">
        <v>0.5</v>
      </c>
      <c r="I43" s="91">
        <v>17659.920000000002</v>
      </c>
      <c r="J43" s="91">
        <v>0</v>
      </c>
      <c r="K43" s="91">
        <v>0</v>
      </c>
      <c r="L43" s="86">
        <f t="shared" si="0"/>
        <v>17659.920000000002</v>
      </c>
      <c r="M43" s="86">
        <f t="shared" si="1"/>
        <v>4.93</v>
      </c>
      <c r="N43" s="87">
        <f t="shared" si="2"/>
        <v>4.57</v>
      </c>
    </row>
    <row r="44" spans="1:14" ht="15" customHeight="1" x14ac:dyDescent="0.2">
      <c r="A44" s="88" t="s">
        <v>119</v>
      </c>
      <c r="B44" s="89">
        <v>166431</v>
      </c>
      <c r="C44" s="88" t="s">
        <v>1058</v>
      </c>
      <c r="D44" s="89" t="s">
        <v>721</v>
      </c>
      <c r="E44" s="89" t="s">
        <v>1059</v>
      </c>
      <c r="F44" s="89" t="s">
        <v>612</v>
      </c>
      <c r="G44" s="90" t="s">
        <v>613</v>
      </c>
      <c r="H44" s="89">
        <v>1</v>
      </c>
      <c r="I44" s="91">
        <v>34362.239999999998</v>
      </c>
      <c r="J44" s="91">
        <v>0</v>
      </c>
      <c r="K44" s="91">
        <v>0</v>
      </c>
      <c r="L44" s="86">
        <f t="shared" si="0"/>
        <v>34362.239999999998</v>
      </c>
      <c r="M44" s="86">
        <f t="shared" si="1"/>
        <v>19.18</v>
      </c>
      <c r="N44" s="87">
        <f t="shared" si="2"/>
        <v>17.78</v>
      </c>
    </row>
    <row r="45" spans="1:14" ht="15" customHeight="1" x14ac:dyDescent="0.2">
      <c r="A45" s="88" t="s">
        <v>119</v>
      </c>
      <c r="B45" s="89">
        <v>1448891</v>
      </c>
      <c r="C45" s="88" t="s">
        <v>1164</v>
      </c>
      <c r="D45" s="89" t="s">
        <v>721</v>
      </c>
      <c r="E45" s="89" t="s">
        <v>1165</v>
      </c>
      <c r="F45" s="89" t="s">
        <v>612</v>
      </c>
      <c r="G45" s="90" t="s">
        <v>613</v>
      </c>
      <c r="H45" s="89">
        <v>1</v>
      </c>
      <c r="I45" s="91">
        <v>24727.199999999997</v>
      </c>
      <c r="J45" s="91">
        <v>443.28</v>
      </c>
      <c r="K45" s="91">
        <v>0</v>
      </c>
      <c r="L45" s="86">
        <f t="shared" si="0"/>
        <v>25170.479999999996</v>
      </c>
      <c r="M45" s="86">
        <f t="shared" si="1"/>
        <v>14.05</v>
      </c>
      <c r="N45" s="87">
        <f t="shared" si="2"/>
        <v>13.03</v>
      </c>
    </row>
    <row r="46" spans="1:14" ht="15" customHeight="1" x14ac:dyDescent="0.2">
      <c r="A46" s="88" t="s">
        <v>119</v>
      </c>
      <c r="B46" s="89">
        <v>1458251</v>
      </c>
      <c r="C46" s="88" t="s">
        <v>1256</v>
      </c>
      <c r="D46" s="89" t="s">
        <v>713</v>
      </c>
      <c r="E46" s="89" t="s">
        <v>1257</v>
      </c>
      <c r="F46" s="89" t="s">
        <v>651</v>
      </c>
      <c r="G46" s="90" t="s">
        <v>613</v>
      </c>
      <c r="H46" s="89">
        <v>1</v>
      </c>
      <c r="I46" s="91">
        <v>35319.96</v>
      </c>
      <c r="J46" s="91">
        <v>0</v>
      </c>
      <c r="K46" s="91">
        <v>0</v>
      </c>
      <c r="L46" s="86">
        <f t="shared" si="0"/>
        <v>35319.96</v>
      </c>
      <c r="M46" s="86">
        <f t="shared" si="1"/>
        <v>19.72</v>
      </c>
      <c r="N46" s="87">
        <f t="shared" si="2"/>
        <v>18.28</v>
      </c>
    </row>
    <row r="47" spans="1:14" ht="15" customHeight="1" x14ac:dyDescent="0.2">
      <c r="A47" s="88" t="s">
        <v>119</v>
      </c>
      <c r="B47" s="89">
        <v>1272024</v>
      </c>
      <c r="C47" s="88" t="s">
        <v>1580</v>
      </c>
      <c r="D47" s="89" t="s">
        <v>716</v>
      </c>
      <c r="E47" s="89" t="s">
        <v>1581</v>
      </c>
      <c r="F47" s="89" t="s">
        <v>651</v>
      </c>
      <c r="G47" s="90" t="s">
        <v>613</v>
      </c>
      <c r="H47" s="89">
        <v>1</v>
      </c>
      <c r="I47" s="91">
        <v>45467.76</v>
      </c>
      <c r="J47" s="91">
        <v>0</v>
      </c>
      <c r="K47" s="91">
        <v>0</v>
      </c>
      <c r="L47" s="86">
        <f t="shared" si="0"/>
        <v>45467.76</v>
      </c>
      <c r="M47" s="86">
        <f t="shared" si="1"/>
        <v>25.38</v>
      </c>
      <c r="N47" s="87">
        <f t="shared" si="2"/>
        <v>23.53</v>
      </c>
    </row>
    <row r="48" spans="1:14" ht="15" customHeight="1" x14ac:dyDescent="0.2">
      <c r="A48" s="88" t="s">
        <v>119</v>
      </c>
      <c r="B48" s="89">
        <v>1478942</v>
      </c>
      <c r="C48" s="88" t="s">
        <v>1935</v>
      </c>
      <c r="D48" s="89" t="s">
        <v>713</v>
      </c>
      <c r="E48" s="89" t="s">
        <v>1936</v>
      </c>
      <c r="F48" s="89" t="s">
        <v>651</v>
      </c>
      <c r="G48" s="90" t="s">
        <v>613</v>
      </c>
      <c r="H48" s="89">
        <v>0.5</v>
      </c>
      <c r="I48" s="91">
        <v>17659.920000000002</v>
      </c>
      <c r="J48" s="91">
        <v>0</v>
      </c>
      <c r="K48" s="91">
        <v>0</v>
      </c>
      <c r="L48" s="86">
        <f t="shared" si="0"/>
        <v>17659.920000000002</v>
      </c>
      <c r="M48" s="86">
        <f t="shared" si="1"/>
        <v>4.93</v>
      </c>
      <c r="N48" s="87">
        <f t="shared" si="2"/>
        <v>4.57</v>
      </c>
    </row>
    <row r="49" spans="1:14" ht="15" customHeight="1" x14ac:dyDescent="0.2">
      <c r="A49" s="88" t="s">
        <v>119</v>
      </c>
      <c r="B49" s="89">
        <v>836227</v>
      </c>
      <c r="C49" s="88" t="s">
        <v>845</v>
      </c>
      <c r="D49" s="89" t="s">
        <v>655</v>
      </c>
      <c r="E49" s="89" t="s">
        <v>846</v>
      </c>
      <c r="F49" s="89" t="s">
        <v>612</v>
      </c>
      <c r="G49" s="90" t="s">
        <v>613</v>
      </c>
      <c r="H49" s="89">
        <v>0.5</v>
      </c>
      <c r="I49" s="91">
        <v>26251.919999999998</v>
      </c>
      <c r="J49" s="91">
        <v>0</v>
      </c>
      <c r="K49" s="91">
        <v>0</v>
      </c>
      <c r="L49" s="86">
        <f t="shared" si="0"/>
        <v>26251.919999999998</v>
      </c>
      <c r="M49" s="86">
        <f t="shared" si="1"/>
        <v>7.33</v>
      </c>
      <c r="N49" s="87">
        <f t="shared" si="2"/>
        <v>6.79</v>
      </c>
    </row>
    <row r="50" spans="1:14" ht="15" customHeight="1" x14ac:dyDescent="0.2">
      <c r="A50" s="88" t="s">
        <v>119</v>
      </c>
      <c r="B50" s="89">
        <v>1151782</v>
      </c>
      <c r="C50" s="88" t="s">
        <v>1060</v>
      </c>
      <c r="D50" s="89" t="s">
        <v>713</v>
      </c>
      <c r="E50" s="89" t="s">
        <v>1061</v>
      </c>
      <c r="F50" s="89" t="s">
        <v>612</v>
      </c>
      <c r="G50" s="90" t="s">
        <v>613</v>
      </c>
      <c r="H50" s="89">
        <v>1</v>
      </c>
      <c r="I50" s="91">
        <v>35319.96</v>
      </c>
      <c r="J50" s="91">
        <v>0</v>
      </c>
      <c r="K50" s="91">
        <v>0</v>
      </c>
      <c r="L50" s="86">
        <f t="shared" si="0"/>
        <v>35319.96</v>
      </c>
      <c r="M50" s="86">
        <f t="shared" si="1"/>
        <v>19.72</v>
      </c>
      <c r="N50" s="87">
        <f t="shared" si="2"/>
        <v>18.28</v>
      </c>
    </row>
    <row r="51" spans="1:14" ht="15" customHeight="1" x14ac:dyDescent="0.2">
      <c r="A51" s="88" t="s">
        <v>119</v>
      </c>
      <c r="B51" s="89">
        <v>1343952</v>
      </c>
      <c r="C51" s="88" t="s">
        <v>1516</v>
      </c>
      <c r="D51" s="89" t="s">
        <v>742</v>
      </c>
      <c r="E51" s="89" t="s">
        <v>1517</v>
      </c>
      <c r="F51" s="89" t="s">
        <v>612</v>
      </c>
      <c r="G51" s="90" t="s">
        <v>613</v>
      </c>
      <c r="H51" s="89">
        <v>1</v>
      </c>
      <c r="I51" s="91">
        <v>38076.479999999996</v>
      </c>
      <c r="J51" s="91">
        <v>0</v>
      </c>
      <c r="K51" s="91">
        <v>0</v>
      </c>
      <c r="L51" s="86">
        <f t="shared" si="0"/>
        <v>38076.479999999996</v>
      </c>
      <c r="M51" s="86">
        <f t="shared" si="1"/>
        <v>21.26</v>
      </c>
      <c r="N51" s="87">
        <f t="shared" si="2"/>
        <v>19.71</v>
      </c>
    </row>
    <row r="52" spans="1:14" ht="15" customHeight="1" x14ac:dyDescent="0.2">
      <c r="A52" s="88" t="s">
        <v>119</v>
      </c>
      <c r="B52" s="89">
        <v>1040904</v>
      </c>
      <c r="C52" s="88" t="s">
        <v>710</v>
      </c>
      <c r="D52" s="89" t="s">
        <v>615</v>
      </c>
      <c r="E52" s="89" t="s">
        <v>711</v>
      </c>
      <c r="F52" s="89" t="s">
        <v>612</v>
      </c>
      <c r="G52" s="90" t="s">
        <v>613</v>
      </c>
      <c r="H52" s="89">
        <v>1</v>
      </c>
      <c r="I52" s="91">
        <v>47749.2</v>
      </c>
      <c r="J52" s="91">
        <v>0</v>
      </c>
      <c r="K52" s="91">
        <v>0</v>
      </c>
      <c r="L52" s="86">
        <f t="shared" si="0"/>
        <v>47749.2</v>
      </c>
      <c r="M52" s="86">
        <f t="shared" si="1"/>
        <v>26.66</v>
      </c>
      <c r="N52" s="87">
        <f t="shared" si="2"/>
        <v>24.71</v>
      </c>
    </row>
    <row r="53" spans="1:14" ht="15" customHeight="1" x14ac:dyDescent="0.2">
      <c r="A53" s="88" t="s">
        <v>119</v>
      </c>
      <c r="B53" s="89">
        <v>836194</v>
      </c>
      <c r="C53" s="88" t="s">
        <v>1166</v>
      </c>
      <c r="D53" s="89" t="s">
        <v>721</v>
      </c>
      <c r="E53" s="89" t="s">
        <v>1167</v>
      </c>
      <c r="F53" s="89" t="s">
        <v>651</v>
      </c>
      <c r="G53" s="90" t="s">
        <v>613</v>
      </c>
      <c r="H53" s="89">
        <v>1</v>
      </c>
      <c r="I53" s="91">
        <v>32473.08</v>
      </c>
      <c r="J53" s="91">
        <v>443.28</v>
      </c>
      <c r="K53" s="91">
        <v>0</v>
      </c>
      <c r="L53" s="86">
        <f t="shared" si="0"/>
        <v>32916.36</v>
      </c>
      <c r="M53" s="86">
        <f t="shared" si="1"/>
        <v>18.38</v>
      </c>
      <c r="N53" s="87">
        <f t="shared" si="2"/>
        <v>17.04</v>
      </c>
    </row>
    <row r="54" spans="1:14" ht="15" customHeight="1" x14ac:dyDescent="0.2">
      <c r="A54" s="88" t="s">
        <v>119</v>
      </c>
      <c r="B54" s="89">
        <v>1437579</v>
      </c>
      <c r="C54" s="88" t="s">
        <v>1460</v>
      </c>
      <c r="D54" s="89" t="s">
        <v>713</v>
      </c>
      <c r="E54" s="89" t="s">
        <v>1461</v>
      </c>
      <c r="F54" s="89" t="s">
        <v>651</v>
      </c>
      <c r="G54" s="90" t="s">
        <v>613</v>
      </c>
      <c r="H54" s="89">
        <v>1</v>
      </c>
      <c r="I54" s="91">
        <v>35319.96</v>
      </c>
      <c r="J54" s="91">
        <v>1205.1600000000001</v>
      </c>
      <c r="K54" s="91">
        <v>0</v>
      </c>
      <c r="L54" s="86">
        <f t="shared" si="0"/>
        <v>36525.120000000003</v>
      </c>
      <c r="M54" s="86">
        <f t="shared" si="1"/>
        <v>20.39</v>
      </c>
      <c r="N54" s="87">
        <f t="shared" si="2"/>
        <v>18.899999999999999</v>
      </c>
    </row>
    <row r="55" spans="1:14" ht="15" customHeight="1" x14ac:dyDescent="0.2">
      <c r="A55" s="88" t="s">
        <v>119</v>
      </c>
      <c r="B55" s="89">
        <v>1448807</v>
      </c>
      <c r="C55" s="88" t="s">
        <v>874</v>
      </c>
      <c r="D55" s="89" t="s">
        <v>716</v>
      </c>
      <c r="E55" s="89" t="s">
        <v>875</v>
      </c>
      <c r="F55" s="89" t="s">
        <v>651</v>
      </c>
      <c r="G55" s="90" t="s">
        <v>613</v>
      </c>
      <c r="H55" s="89">
        <v>1</v>
      </c>
      <c r="I55" s="91">
        <v>45467.76</v>
      </c>
      <c r="J55" s="91">
        <v>0</v>
      </c>
      <c r="K55" s="91">
        <v>0</v>
      </c>
      <c r="L55" s="86">
        <f t="shared" si="0"/>
        <v>45467.76</v>
      </c>
      <c r="M55" s="86">
        <f t="shared" si="1"/>
        <v>25.38</v>
      </c>
      <c r="N55" s="87">
        <f t="shared" si="2"/>
        <v>23.53</v>
      </c>
    </row>
    <row r="56" spans="1:14" ht="15" customHeight="1" x14ac:dyDescent="0.2">
      <c r="A56" s="88" t="s">
        <v>119</v>
      </c>
      <c r="B56" s="89">
        <v>860282</v>
      </c>
      <c r="C56" s="88" t="s">
        <v>2078</v>
      </c>
      <c r="D56" s="89" t="s">
        <v>655</v>
      </c>
      <c r="E56" s="89" t="s">
        <v>2079</v>
      </c>
      <c r="F56" s="89" t="s">
        <v>867</v>
      </c>
      <c r="G56" s="90" t="s">
        <v>613</v>
      </c>
      <c r="H56" s="89">
        <v>0.5</v>
      </c>
      <c r="I56" s="91">
        <v>25751.760000000002</v>
      </c>
      <c r="J56" s="91">
        <v>0</v>
      </c>
      <c r="K56" s="91">
        <v>0</v>
      </c>
      <c r="L56" s="86">
        <f t="shared" si="0"/>
        <v>25751.760000000002</v>
      </c>
      <c r="M56" s="86">
        <f t="shared" si="1"/>
        <v>7.19</v>
      </c>
      <c r="N56" s="87">
        <f t="shared" si="2"/>
        <v>6.66</v>
      </c>
    </row>
    <row r="57" spans="1:14" ht="15" customHeight="1" x14ac:dyDescent="0.2">
      <c r="A57" s="88" t="s">
        <v>119</v>
      </c>
      <c r="B57" s="89">
        <v>1231131</v>
      </c>
      <c r="C57" s="88" t="s">
        <v>712</v>
      </c>
      <c r="D57" s="89" t="s">
        <v>713</v>
      </c>
      <c r="E57" s="89" t="s">
        <v>714</v>
      </c>
      <c r="F57" s="89" t="s">
        <v>612</v>
      </c>
      <c r="G57" s="90" t="s">
        <v>613</v>
      </c>
      <c r="H57" s="89">
        <v>1</v>
      </c>
      <c r="I57" s="91">
        <v>35319.96</v>
      </c>
      <c r="J57" s="91">
        <v>0</v>
      </c>
      <c r="K57" s="91">
        <v>0</v>
      </c>
      <c r="L57" s="86">
        <f t="shared" si="0"/>
        <v>35319.96</v>
      </c>
      <c r="M57" s="86">
        <f t="shared" si="1"/>
        <v>19.72</v>
      </c>
      <c r="N57" s="87">
        <f t="shared" si="2"/>
        <v>18.28</v>
      </c>
    </row>
    <row r="58" spans="1:14" ht="15" customHeight="1" x14ac:dyDescent="0.2">
      <c r="A58" s="88" t="s">
        <v>119</v>
      </c>
      <c r="B58" s="89">
        <v>774250</v>
      </c>
      <c r="C58" s="88" t="s">
        <v>1697</v>
      </c>
      <c r="D58" s="89" t="s">
        <v>795</v>
      </c>
      <c r="E58" s="89" t="s">
        <v>1698</v>
      </c>
      <c r="F58" s="89" t="s">
        <v>612</v>
      </c>
      <c r="G58" s="90" t="s">
        <v>613</v>
      </c>
      <c r="H58" s="89">
        <v>1</v>
      </c>
      <c r="I58" s="91">
        <v>34216.68</v>
      </c>
      <c r="J58" s="91">
        <v>0</v>
      </c>
      <c r="K58" s="91">
        <v>0</v>
      </c>
      <c r="L58" s="86">
        <f t="shared" si="0"/>
        <v>34216.68</v>
      </c>
      <c r="M58" s="86">
        <f t="shared" si="1"/>
        <v>19.100000000000001</v>
      </c>
      <c r="N58" s="87">
        <f t="shared" si="2"/>
        <v>17.71</v>
      </c>
    </row>
    <row r="59" spans="1:14" ht="15" customHeight="1" x14ac:dyDescent="0.2">
      <c r="A59" s="88" t="s">
        <v>119</v>
      </c>
      <c r="B59" s="89">
        <v>179660</v>
      </c>
      <c r="C59" s="88" t="s">
        <v>1298</v>
      </c>
      <c r="D59" s="89" t="s">
        <v>615</v>
      </c>
      <c r="E59" s="89" t="s">
        <v>1299</v>
      </c>
      <c r="F59" s="89" t="s">
        <v>651</v>
      </c>
      <c r="G59" s="90" t="s">
        <v>613</v>
      </c>
      <c r="H59" s="89">
        <v>1</v>
      </c>
      <c r="I59" s="91">
        <v>47233.8</v>
      </c>
      <c r="J59" s="91">
        <v>0</v>
      </c>
      <c r="K59" s="91">
        <v>0</v>
      </c>
      <c r="L59" s="86">
        <f t="shared" si="0"/>
        <v>47233.8</v>
      </c>
      <c r="M59" s="86">
        <f t="shared" si="1"/>
        <v>26.37</v>
      </c>
      <c r="N59" s="87">
        <f t="shared" si="2"/>
        <v>24.45</v>
      </c>
    </row>
    <row r="60" spans="1:14" ht="15" customHeight="1" x14ac:dyDescent="0.2">
      <c r="A60" s="88" t="s">
        <v>119</v>
      </c>
      <c r="B60" s="89">
        <v>802497</v>
      </c>
      <c r="C60" s="88" t="s">
        <v>1857</v>
      </c>
      <c r="D60" s="89" t="s">
        <v>742</v>
      </c>
      <c r="E60" s="89" t="s">
        <v>1858</v>
      </c>
      <c r="F60" s="89" t="s">
        <v>612</v>
      </c>
      <c r="G60" s="90" t="s">
        <v>613</v>
      </c>
      <c r="H60" s="89">
        <v>1</v>
      </c>
      <c r="I60" s="91">
        <v>38076.479999999996</v>
      </c>
      <c r="J60" s="91">
        <v>1205.1600000000001</v>
      </c>
      <c r="K60" s="91">
        <v>0</v>
      </c>
      <c r="L60" s="86">
        <f t="shared" si="0"/>
        <v>39281.64</v>
      </c>
      <c r="M60" s="86">
        <f t="shared" si="1"/>
        <v>21.93</v>
      </c>
      <c r="N60" s="87">
        <f t="shared" si="2"/>
        <v>20.329999999999998</v>
      </c>
    </row>
    <row r="61" spans="1:14" ht="15" customHeight="1" x14ac:dyDescent="0.2">
      <c r="A61" s="88" t="s">
        <v>119</v>
      </c>
      <c r="B61" s="89">
        <v>1498864</v>
      </c>
      <c r="C61" s="88" t="s">
        <v>876</v>
      </c>
      <c r="D61" s="89" t="s">
        <v>713</v>
      </c>
      <c r="E61" s="89" t="s">
        <v>877</v>
      </c>
      <c r="F61" s="89" t="s">
        <v>612</v>
      </c>
      <c r="G61" s="90" t="s">
        <v>613</v>
      </c>
      <c r="H61" s="89">
        <v>1</v>
      </c>
      <c r="I61" s="91">
        <v>35319.96</v>
      </c>
      <c r="J61" s="91">
        <v>0</v>
      </c>
      <c r="K61" s="91">
        <v>0</v>
      </c>
      <c r="L61" s="86">
        <f t="shared" si="0"/>
        <v>35319.96</v>
      </c>
      <c r="M61" s="86">
        <f t="shared" si="1"/>
        <v>19.72</v>
      </c>
      <c r="N61" s="87">
        <f t="shared" si="2"/>
        <v>18.28</v>
      </c>
    </row>
    <row r="62" spans="1:14" ht="15" customHeight="1" x14ac:dyDescent="0.2">
      <c r="A62" s="88" t="s">
        <v>119</v>
      </c>
      <c r="B62" s="89">
        <v>120700</v>
      </c>
      <c r="C62" s="88" t="s">
        <v>715</v>
      </c>
      <c r="D62" s="89" t="s">
        <v>716</v>
      </c>
      <c r="E62" s="89" t="s">
        <v>717</v>
      </c>
      <c r="F62" s="89" t="s">
        <v>612</v>
      </c>
      <c r="G62" s="90" t="s">
        <v>613</v>
      </c>
      <c r="H62" s="89">
        <v>1</v>
      </c>
      <c r="I62" s="91">
        <v>45467.76</v>
      </c>
      <c r="J62" s="91">
        <v>0</v>
      </c>
      <c r="K62" s="91">
        <v>0</v>
      </c>
      <c r="L62" s="86">
        <f t="shared" si="0"/>
        <v>45467.76</v>
      </c>
      <c r="M62" s="86">
        <f t="shared" si="1"/>
        <v>25.38</v>
      </c>
      <c r="N62" s="87">
        <f t="shared" si="2"/>
        <v>23.53</v>
      </c>
    </row>
    <row r="63" spans="1:14" ht="15" customHeight="1" x14ac:dyDescent="0.2">
      <c r="A63" s="88" t="s">
        <v>119</v>
      </c>
      <c r="B63" s="89">
        <v>1393676</v>
      </c>
      <c r="C63" s="88" t="s">
        <v>1180</v>
      </c>
      <c r="D63" s="89" t="s">
        <v>716</v>
      </c>
      <c r="E63" s="89" t="s">
        <v>1181</v>
      </c>
      <c r="F63" s="89" t="s">
        <v>651</v>
      </c>
      <c r="G63" s="90" t="s">
        <v>613</v>
      </c>
      <c r="H63" s="89">
        <v>1</v>
      </c>
      <c r="I63" s="91">
        <v>45467.76</v>
      </c>
      <c r="J63" s="91">
        <v>0</v>
      </c>
      <c r="K63" s="91">
        <v>0</v>
      </c>
      <c r="L63" s="86">
        <f t="shared" si="0"/>
        <v>45467.76</v>
      </c>
      <c r="M63" s="86">
        <f t="shared" si="1"/>
        <v>25.38</v>
      </c>
      <c r="N63" s="87">
        <f t="shared" si="2"/>
        <v>23.53</v>
      </c>
    </row>
    <row r="64" spans="1:14" ht="15" customHeight="1" x14ac:dyDescent="0.2">
      <c r="A64" s="88" t="s">
        <v>119</v>
      </c>
      <c r="B64" s="89">
        <v>615784</v>
      </c>
      <c r="C64" s="88" t="s">
        <v>2013</v>
      </c>
      <c r="D64" s="89" t="s">
        <v>615</v>
      </c>
      <c r="E64" s="89" t="s">
        <v>2014</v>
      </c>
      <c r="F64" s="89" t="s">
        <v>607</v>
      </c>
      <c r="G64" s="90" t="s">
        <v>608</v>
      </c>
      <c r="H64" s="89">
        <v>1</v>
      </c>
      <c r="I64" s="91">
        <v>46719.24</v>
      </c>
      <c r="J64" s="91">
        <v>0</v>
      </c>
      <c r="K64" s="91">
        <v>0</v>
      </c>
      <c r="L64" s="86">
        <f t="shared" si="0"/>
        <v>46719.24</v>
      </c>
      <c r="M64" s="86">
        <f t="shared" si="1"/>
        <v>25.35</v>
      </c>
      <c r="N64" s="87">
        <f t="shared" si="2"/>
        <v>24.18</v>
      </c>
    </row>
    <row r="65" spans="1:14" ht="15" customHeight="1" x14ac:dyDescent="0.2">
      <c r="A65" s="88" t="s">
        <v>119</v>
      </c>
      <c r="B65" s="89">
        <v>1174141</v>
      </c>
      <c r="C65" s="88" t="s">
        <v>1582</v>
      </c>
      <c r="D65" s="89" t="s">
        <v>669</v>
      </c>
      <c r="E65" s="89" t="s">
        <v>1583</v>
      </c>
      <c r="F65" s="89" t="s">
        <v>651</v>
      </c>
      <c r="G65" s="90" t="s">
        <v>613</v>
      </c>
      <c r="H65" s="89">
        <v>1</v>
      </c>
      <c r="I65" s="91">
        <v>38076.479999999996</v>
      </c>
      <c r="J65" s="91">
        <v>0</v>
      </c>
      <c r="K65" s="91">
        <v>0</v>
      </c>
      <c r="L65" s="86">
        <f t="shared" si="0"/>
        <v>38076.479999999996</v>
      </c>
      <c r="M65" s="86">
        <f t="shared" si="1"/>
        <v>21.26</v>
      </c>
      <c r="N65" s="87">
        <f t="shared" si="2"/>
        <v>19.71</v>
      </c>
    </row>
    <row r="66" spans="1:14" ht="15" customHeight="1" x14ac:dyDescent="0.2">
      <c r="A66" s="88" t="s">
        <v>119</v>
      </c>
      <c r="B66" s="89">
        <v>1261292</v>
      </c>
      <c r="C66" s="88" t="s">
        <v>964</v>
      </c>
      <c r="D66" s="89" t="s">
        <v>713</v>
      </c>
      <c r="E66" s="89" t="s">
        <v>965</v>
      </c>
      <c r="F66" s="89" t="s">
        <v>867</v>
      </c>
      <c r="G66" s="90" t="s">
        <v>613</v>
      </c>
      <c r="H66" s="89">
        <v>1</v>
      </c>
      <c r="I66" s="91">
        <v>35319.96</v>
      </c>
      <c r="J66" s="91">
        <v>0</v>
      </c>
      <c r="K66" s="91">
        <v>0</v>
      </c>
      <c r="L66" s="86">
        <f t="shared" si="0"/>
        <v>35319.96</v>
      </c>
      <c r="M66" s="86">
        <f t="shared" si="1"/>
        <v>19.72</v>
      </c>
      <c r="N66" s="87">
        <f t="shared" si="2"/>
        <v>18.28</v>
      </c>
    </row>
    <row r="67" spans="1:14" ht="15" customHeight="1" x14ac:dyDescent="0.2">
      <c r="A67" s="88" t="s">
        <v>119</v>
      </c>
      <c r="B67" s="89">
        <v>1509913</v>
      </c>
      <c r="C67" s="88" t="s">
        <v>878</v>
      </c>
      <c r="D67" s="89" t="s">
        <v>713</v>
      </c>
      <c r="E67" s="89" t="s">
        <v>879</v>
      </c>
      <c r="F67" s="89" t="s">
        <v>612</v>
      </c>
      <c r="G67" s="90" t="s">
        <v>613</v>
      </c>
      <c r="H67" s="89">
        <v>1</v>
      </c>
      <c r="I67" s="91">
        <v>35319.96</v>
      </c>
      <c r="J67" s="91">
        <v>0</v>
      </c>
      <c r="K67" s="91">
        <v>0</v>
      </c>
      <c r="L67" s="86">
        <f t="shared" si="0"/>
        <v>35319.96</v>
      </c>
      <c r="M67" s="86">
        <f t="shared" si="1"/>
        <v>19.72</v>
      </c>
      <c r="N67" s="87">
        <f t="shared" si="2"/>
        <v>18.28</v>
      </c>
    </row>
    <row r="68" spans="1:14" ht="15" customHeight="1" x14ac:dyDescent="0.2">
      <c r="A68" s="88" t="s">
        <v>119</v>
      </c>
      <c r="B68" s="89">
        <v>739592</v>
      </c>
      <c r="C68" s="88" t="s">
        <v>1330</v>
      </c>
      <c r="D68" s="89" t="s">
        <v>655</v>
      </c>
      <c r="E68" s="89" t="s">
        <v>1331</v>
      </c>
      <c r="F68" s="89" t="s">
        <v>623</v>
      </c>
      <c r="G68" s="90" t="s">
        <v>624</v>
      </c>
      <c r="H68" s="89">
        <v>1</v>
      </c>
      <c r="I68" s="91">
        <v>52503.72</v>
      </c>
      <c r="J68" s="91">
        <v>0</v>
      </c>
      <c r="K68" s="91">
        <v>0</v>
      </c>
      <c r="L68" s="86">
        <f t="shared" ref="L68:L131" si="3">SUM(I68:K68)</f>
        <v>52503.72</v>
      </c>
      <c r="M68" s="86">
        <f t="shared" ref="M68:M131" si="4">ROUND((1+G68+0.0765)*(L68*H68)/2080,2)</f>
        <v>30.86</v>
      </c>
      <c r="N68" s="87">
        <f t="shared" ref="N68:N131" si="5">ROUND((1+0.0765)*(L68*H68)/2080,2)</f>
        <v>27.17</v>
      </c>
    </row>
    <row r="69" spans="1:14" ht="15" customHeight="1" x14ac:dyDescent="0.2">
      <c r="A69" s="88" t="s">
        <v>119</v>
      </c>
      <c r="B69" s="89">
        <v>1094945</v>
      </c>
      <c r="C69" s="88" t="s">
        <v>880</v>
      </c>
      <c r="D69" s="89" t="s">
        <v>655</v>
      </c>
      <c r="E69" s="89" t="s">
        <v>881</v>
      </c>
      <c r="F69" s="89" t="s">
        <v>612</v>
      </c>
      <c r="G69" s="90" t="s">
        <v>613</v>
      </c>
      <c r="H69" s="89">
        <v>1</v>
      </c>
      <c r="I69" s="91">
        <v>51503.759999999995</v>
      </c>
      <c r="J69" s="91">
        <v>0</v>
      </c>
      <c r="K69" s="91">
        <v>0</v>
      </c>
      <c r="L69" s="86">
        <f t="shared" si="3"/>
        <v>51503.759999999995</v>
      </c>
      <c r="M69" s="86">
        <f t="shared" si="4"/>
        <v>28.75</v>
      </c>
      <c r="N69" s="87">
        <f t="shared" si="5"/>
        <v>26.66</v>
      </c>
    </row>
    <row r="70" spans="1:14" ht="15" customHeight="1" x14ac:dyDescent="0.2">
      <c r="A70" s="88" t="s">
        <v>119</v>
      </c>
      <c r="B70" s="89">
        <v>945744</v>
      </c>
      <c r="C70" s="88" t="s">
        <v>1062</v>
      </c>
      <c r="D70" s="89" t="s">
        <v>713</v>
      </c>
      <c r="E70" s="89" t="s">
        <v>1063</v>
      </c>
      <c r="F70" s="89" t="s">
        <v>651</v>
      </c>
      <c r="G70" s="90" t="s">
        <v>613</v>
      </c>
      <c r="H70" s="89">
        <v>1</v>
      </c>
      <c r="I70" s="91">
        <v>36720</v>
      </c>
      <c r="J70" s="91">
        <v>0</v>
      </c>
      <c r="K70" s="91">
        <v>0</v>
      </c>
      <c r="L70" s="86">
        <f t="shared" si="3"/>
        <v>36720</v>
      </c>
      <c r="M70" s="86">
        <f t="shared" si="4"/>
        <v>20.5</v>
      </c>
      <c r="N70" s="87">
        <f t="shared" si="5"/>
        <v>19</v>
      </c>
    </row>
    <row r="71" spans="1:14" ht="15" customHeight="1" x14ac:dyDescent="0.2">
      <c r="A71" s="88" t="s">
        <v>119</v>
      </c>
      <c r="B71" s="89">
        <v>1272297</v>
      </c>
      <c r="C71" s="88" t="s">
        <v>1182</v>
      </c>
      <c r="D71" s="89" t="s">
        <v>713</v>
      </c>
      <c r="E71" s="89" t="s">
        <v>1183</v>
      </c>
      <c r="F71" s="89" t="s">
        <v>612</v>
      </c>
      <c r="G71" s="90" t="s">
        <v>613</v>
      </c>
      <c r="H71" s="89">
        <v>1</v>
      </c>
      <c r="I71" s="91">
        <v>35319.96</v>
      </c>
      <c r="J71" s="91">
        <v>0</v>
      </c>
      <c r="K71" s="91">
        <v>0</v>
      </c>
      <c r="L71" s="86">
        <f t="shared" si="3"/>
        <v>35319.96</v>
      </c>
      <c r="M71" s="86">
        <f t="shared" si="4"/>
        <v>19.72</v>
      </c>
      <c r="N71" s="87">
        <f t="shared" si="5"/>
        <v>18.28</v>
      </c>
    </row>
    <row r="72" spans="1:14" ht="15" customHeight="1" x14ac:dyDescent="0.2">
      <c r="A72" s="88" t="s">
        <v>119</v>
      </c>
      <c r="B72" s="89">
        <v>1065178</v>
      </c>
      <c r="C72" s="88" t="s">
        <v>1462</v>
      </c>
      <c r="D72" s="89" t="s">
        <v>713</v>
      </c>
      <c r="E72" s="89" t="s">
        <v>1463</v>
      </c>
      <c r="F72" s="89" t="s">
        <v>612</v>
      </c>
      <c r="G72" s="90" t="s">
        <v>613</v>
      </c>
      <c r="H72" s="89">
        <v>1</v>
      </c>
      <c r="I72" s="91">
        <v>35319.96</v>
      </c>
      <c r="J72" s="91">
        <v>1205.1600000000001</v>
      </c>
      <c r="K72" s="91">
        <v>0</v>
      </c>
      <c r="L72" s="86">
        <f t="shared" si="3"/>
        <v>36525.120000000003</v>
      </c>
      <c r="M72" s="86">
        <f t="shared" si="4"/>
        <v>20.39</v>
      </c>
      <c r="N72" s="87">
        <f t="shared" si="5"/>
        <v>18.899999999999999</v>
      </c>
    </row>
    <row r="73" spans="1:14" ht="15" customHeight="1" x14ac:dyDescent="0.2">
      <c r="A73" s="88" t="s">
        <v>119</v>
      </c>
      <c r="B73" s="89">
        <v>1173095</v>
      </c>
      <c r="C73" s="88" t="s">
        <v>1518</v>
      </c>
      <c r="D73" s="89" t="s">
        <v>713</v>
      </c>
      <c r="E73" s="89" t="s">
        <v>1519</v>
      </c>
      <c r="F73" s="89" t="s">
        <v>651</v>
      </c>
      <c r="G73" s="90" t="s">
        <v>613</v>
      </c>
      <c r="H73" s="89">
        <v>1</v>
      </c>
      <c r="I73" s="91">
        <v>35319.96</v>
      </c>
      <c r="J73" s="91">
        <v>0</v>
      </c>
      <c r="K73" s="91">
        <v>0</v>
      </c>
      <c r="L73" s="86">
        <f t="shared" si="3"/>
        <v>35319.96</v>
      </c>
      <c r="M73" s="86">
        <f t="shared" si="4"/>
        <v>19.72</v>
      </c>
      <c r="N73" s="87">
        <f t="shared" si="5"/>
        <v>18.28</v>
      </c>
    </row>
    <row r="74" spans="1:14" ht="15" customHeight="1" x14ac:dyDescent="0.2">
      <c r="A74" s="88" t="s">
        <v>119</v>
      </c>
      <c r="B74" s="89">
        <v>1387651</v>
      </c>
      <c r="C74" s="88" t="s">
        <v>625</v>
      </c>
      <c r="D74" s="89" t="s">
        <v>626</v>
      </c>
      <c r="E74" s="89" t="s">
        <v>627</v>
      </c>
      <c r="F74" s="89" t="s">
        <v>612</v>
      </c>
      <c r="G74" s="90" t="s">
        <v>613</v>
      </c>
      <c r="H74" s="89">
        <v>1</v>
      </c>
      <c r="I74" s="91">
        <v>75000</v>
      </c>
      <c r="J74" s="91">
        <v>0</v>
      </c>
      <c r="K74" s="91">
        <v>0</v>
      </c>
      <c r="L74" s="86">
        <f t="shared" si="3"/>
        <v>75000</v>
      </c>
      <c r="M74" s="86">
        <f t="shared" si="4"/>
        <v>41.87</v>
      </c>
      <c r="N74" s="87">
        <f t="shared" si="5"/>
        <v>38.82</v>
      </c>
    </row>
    <row r="75" spans="1:14" ht="15" customHeight="1" x14ac:dyDescent="0.2">
      <c r="A75" s="88" t="s">
        <v>119</v>
      </c>
      <c r="B75" s="89">
        <v>1418236</v>
      </c>
      <c r="C75" s="88" t="s">
        <v>882</v>
      </c>
      <c r="D75" s="89" t="s">
        <v>721</v>
      </c>
      <c r="E75" s="89" t="s">
        <v>883</v>
      </c>
      <c r="F75" s="89" t="s">
        <v>612</v>
      </c>
      <c r="G75" s="90" t="s">
        <v>613</v>
      </c>
      <c r="H75" s="89">
        <v>1</v>
      </c>
      <c r="I75" s="91">
        <v>24727.199999999997</v>
      </c>
      <c r="J75" s="91">
        <v>0</v>
      </c>
      <c r="K75" s="91">
        <v>0</v>
      </c>
      <c r="L75" s="86">
        <f t="shared" si="3"/>
        <v>24727.199999999997</v>
      </c>
      <c r="M75" s="86">
        <f t="shared" si="4"/>
        <v>13.8</v>
      </c>
      <c r="N75" s="87">
        <f t="shared" si="5"/>
        <v>12.8</v>
      </c>
    </row>
    <row r="76" spans="1:14" ht="15" customHeight="1" x14ac:dyDescent="0.2">
      <c r="A76" s="88" t="s">
        <v>119</v>
      </c>
      <c r="B76" s="89">
        <v>1272220</v>
      </c>
      <c r="C76" s="88" t="s">
        <v>1258</v>
      </c>
      <c r="D76" s="89" t="s">
        <v>721</v>
      </c>
      <c r="E76" s="89" t="s">
        <v>1259</v>
      </c>
      <c r="F76" s="89" t="s">
        <v>651</v>
      </c>
      <c r="G76" s="90" t="s">
        <v>613</v>
      </c>
      <c r="H76" s="89">
        <v>0.5</v>
      </c>
      <c r="I76" s="91">
        <v>13455.599999999999</v>
      </c>
      <c r="J76" s="91">
        <v>0</v>
      </c>
      <c r="K76" s="91">
        <v>0</v>
      </c>
      <c r="L76" s="86">
        <f t="shared" si="3"/>
        <v>13455.599999999999</v>
      </c>
      <c r="M76" s="86">
        <f t="shared" si="4"/>
        <v>3.76</v>
      </c>
      <c r="N76" s="87">
        <f t="shared" si="5"/>
        <v>3.48</v>
      </c>
    </row>
    <row r="77" spans="1:14" ht="15" customHeight="1" x14ac:dyDescent="0.2">
      <c r="A77" s="88" t="s">
        <v>119</v>
      </c>
      <c r="B77" s="89">
        <v>1027338</v>
      </c>
      <c r="C77" s="88" t="s">
        <v>1584</v>
      </c>
      <c r="D77" s="89" t="s">
        <v>615</v>
      </c>
      <c r="E77" s="89" t="s">
        <v>1585</v>
      </c>
      <c r="F77" s="89" t="s">
        <v>612</v>
      </c>
      <c r="G77" s="90" t="s">
        <v>613</v>
      </c>
      <c r="H77" s="89">
        <v>1</v>
      </c>
      <c r="I77" s="91">
        <v>55000.08</v>
      </c>
      <c r="J77" s="91">
        <v>0</v>
      </c>
      <c r="K77" s="91">
        <v>0</v>
      </c>
      <c r="L77" s="86">
        <f t="shared" si="3"/>
        <v>55000.08</v>
      </c>
      <c r="M77" s="86">
        <f t="shared" si="4"/>
        <v>30.7</v>
      </c>
      <c r="N77" s="87">
        <f t="shared" si="5"/>
        <v>28.47</v>
      </c>
    </row>
    <row r="78" spans="1:14" ht="15" customHeight="1" x14ac:dyDescent="0.2">
      <c r="A78" s="88" t="s">
        <v>119</v>
      </c>
      <c r="B78" s="89">
        <v>1338103</v>
      </c>
      <c r="C78" s="88" t="s">
        <v>1332</v>
      </c>
      <c r="D78" s="89" t="s">
        <v>713</v>
      </c>
      <c r="E78" s="89" t="s">
        <v>1333</v>
      </c>
      <c r="F78" s="89" t="s">
        <v>651</v>
      </c>
      <c r="G78" s="90" t="s">
        <v>613</v>
      </c>
      <c r="H78" s="89">
        <v>1</v>
      </c>
      <c r="I78" s="91">
        <v>35319.96</v>
      </c>
      <c r="J78" s="91">
        <v>0</v>
      </c>
      <c r="K78" s="91">
        <v>0</v>
      </c>
      <c r="L78" s="86">
        <f t="shared" si="3"/>
        <v>35319.96</v>
      </c>
      <c r="M78" s="86">
        <f t="shared" si="4"/>
        <v>19.72</v>
      </c>
      <c r="N78" s="87">
        <f t="shared" si="5"/>
        <v>18.28</v>
      </c>
    </row>
    <row r="79" spans="1:14" ht="15" customHeight="1" x14ac:dyDescent="0.2">
      <c r="A79" s="88" t="s">
        <v>119</v>
      </c>
      <c r="B79" s="89">
        <v>1251282</v>
      </c>
      <c r="C79" s="88" t="s">
        <v>1464</v>
      </c>
      <c r="D79" s="89" t="s">
        <v>1128</v>
      </c>
      <c r="E79" s="89" t="s">
        <v>1465</v>
      </c>
      <c r="F79" s="89" t="s">
        <v>612</v>
      </c>
      <c r="G79" s="90" t="s">
        <v>613</v>
      </c>
      <c r="H79" s="89">
        <v>1</v>
      </c>
      <c r="I79" s="91">
        <v>38076.479999999996</v>
      </c>
      <c r="J79" s="91">
        <v>1205.1600000000001</v>
      </c>
      <c r="K79" s="91">
        <v>0</v>
      </c>
      <c r="L79" s="86">
        <f t="shared" si="3"/>
        <v>39281.64</v>
      </c>
      <c r="M79" s="86">
        <f t="shared" si="4"/>
        <v>21.93</v>
      </c>
      <c r="N79" s="87">
        <f t="shared" si="5"/>
        <v>20.329999999999998</v>
      </c>
    </row>
    <row r="80" spans="1:14" ht="15" customHeight="1" x14ac:dyDescent="0.2">
      <c r="A80" s="88" t="s">
        <v>119</v>
      </c>
      <c r="B80" s="89">
        <v>155583</v>
      </c>
      <c r="C80" s="88" t="s">
        <v>628</v>
      </c>
      <c r="D80" s="89" t="s">
        <v>629</v>
      </c>
      <c r="E80" s="89" t="s">
        <v>630</v>
      </c>
      <c r="F80" s="89" t="s">
        <v>623</v>
      </c>
      <c r="G80" s="90" t="s">
        <v>624</v>
      </c>
      <c r="H80" s="89">
        <v>1</v>
      </c>
      <c r="I80" s="91">
        <v>69950.040000000008</v>
      </c>
      <c r="J80" s="91">
        <v>0</v>
      </c>
      <c r="K80" s="91">
        <v>0</v>
      </c>
      <c r="L80" s="86">
        <f t="shared" si="3"/>
        <v>69950.040000000008</v>
      </c>
      <c r="M80" s="86">
        <f t="shared" si="4"/>
        <v>41.11</v>
      </c>
      <c r="N80" s="87">
        <f t="shared" si="5"/>
        <v>36.200000000000003</v>
      </c>
    </row>
    <row r="81" spans="1:14" ht="15" customHeight="1" x14ac:dyDescent="0.2">
      <c r="A81" s="88" t="s">
        <v>119</v>
      </c>
      <c r="B81" s="89">
        <v>875609</v>
      </c>
      <c r="C81" s="88" t="s">
        <v>2015</v>
      </c>
      <c r="D81" s="89" t="s">
        <v>737</v>
      </c>
      <c r="E81" s="89" t="s">
        <v>2016</v>
      </c>
      <c r="F81" s="89" t="s">
        <v>612</v>
      </c>
      <c r="G81" s="90" t="s">
        <v>613</v>
      </c>
      <c r="H81" s="89">
        <v>1</v>
      </c>
      <c r="I81" s="91">
        <v>57700.08</v>
      </c>
      <c r="J81" s="91">
        <v>0</v>
      </c>
      <c r="K81" s="91">
        <v>0</v>
      </c>
      <c r="L81" s="86">
        <f t="shared" si="3"/>
        <v>57700.08</v>
      </c>
      <c r="M81" s="86">
        <f t="shared" si="4"/>
        <v>32.21</v>
      </c>
      <c r="N81" s="87">
        <f t="shared" si="5"/>
        <v>29.86</v>
      </c>
    </row>
    <row r="82" spans="1:14" ht="15" customHeight="1" x14ac:dyDescent="0.2">
      <c r="A82" s="88" t="s">
        <v>119</v>
      </c>
      <c r="B82" s="89">
        <v>752128</v>
      </c>
      <c r="C82" s="88" t="s">
        <v>1765</v>
      </c>
      <c r="D82" s="89" t="s">
        <v>742</v>
      </c>
      <c r="E82" s="89" t="s">
        <v>1766</v>
      </c>
      <c r="F82" s="89" t="s">
        <v>651</v>
      </c>
      <c r="G82" s="90" t="s">
        <v>613</v>
      </c>
      <c r="H82" s="89">
        <v>1</v>
      </c>
      <c r="I82" s="91">
        <v>38076.479999999996</v>
      </c>
      <c r="J82" s="91">
        <v>1205.1600000000001</v>
      </c>
      <c r="K82" s="91">
        <v>0</v>
      </c>
      <c r="L82" s="86">
        <f t="shared" si="3"/>
        <v>39281.64</v>
      </c>
      <c r="M82" s="86">
        <f t="shared" si="4"/>
        <v>21.93</v>
      </c>
      <c r="N82" s="87">
        <f t="shared" si="5"/>
        <v>20.329999999999998</v>
      </c>
    </row>
    <row r="83" spans="1:14" ht="15" customHeight="1" x14ac:dyDescent="0.2">
      <c r="A83" s="88" t="s">
        <v>119</v>
      </c>
      <c r="B83" s="89">
        <v>904147</v>
      </c>
      <c r="C83" s="88" t="s">
        <v>1300</v>
      </c>
      <c r="D83" s="89" t="s">
        <v>655</v>
      </c>
      <c r="E83" s="89" t="s">
        <v>1301</v>
      </c>
      <c r="F83" s="89" t="s">
        <v>651</v>
      </c>
      <c r="G83" s="90" t="s">
        <v>613</v>
      </c>
      <c r="H83" s="89">
        <v>1</v>
      </c>
      <c r="I83" s="91">
        <v>51503.759999999995</v>
      </c>
      <c r="J83" s="91">
        <v>0</v>
      </c>
      <c r="K83" s="91">
        <v>0</v>
      </c>
      <c r="L83" s="86">
        <f t="shared" si="3"/>
        <v>51503.759999999995</v>
      </c>
      <c r="M83" s="86">
        <f t="shared" si="4"/>
        <v>28.75</v>
      </c>
      <c r="N83" s="87">
        <f t="shared" si="5"/>
        <v>26.66</v>
      </c>
    </row>
    <row r="84" spans="1:14" ht="15" customHeight="1" x14ac:dyDescent="0.2">
      <c r="A84" s="88" t="s">
        <v>119</v>
      </c>
      <c r="B84" s="89">
        <v>1013115</v>
      </c>
      <c r="C84" s="88" t="s">
        <v>1767</v>
      </c>
      <c r="D84" s="89" t="s">
        <v>713</v>
      </c>
      <c r="E84" s="89" t="s">
        <v>1768</v>
      </c>
      <c r="F84" s="89" t="s">
        <v>651</v>
      </c>
      <c r="G84" s="90" t="s">
        <v>613</v>
      </c>
      <c r="H84" s="89">
        <v>1</v>
      </c>
      <c r="I84" s="91">
        <v>35319.96</v>
      </c>
      <c r="J84" s="91">
        <v>1205.1600000000001</v>
      </c>
      <c r="K84" s="91">
        <v>0</v>
      </c>
      <c r="L84" s="86">
        <f t="shared" si="3"/>
        <v>36525.120000000003</v>
      </c>
      <c r="M84" s="86">
        <f t="shared" si="4"/>
        <v>20.39</v>
      </c>
      <c r="N84" s="87">
        <f t="shared" si="5"/>
        <v>18.899999999999999</v>
      </c>
    </row>
    <row r="85" spans="1:14" ht="15" customHeight="1" x14ac:dyDescent="0.2">
      <c r="A85" s="88" t="s">
        <v>119</v>
      </c>
      <c r="B85" s="89">
        <v>972095</v>
      </c>
      <c r="C85" s="88" t="s">
        <v>1937</v>
      </c>
      <c r="D85" s="89" t="s">
        <v>655</v>
      </c>
      <c r="E85" s="89" t="s">
        <v>1938</v>
      </c>
      <c r="F85" s="89" t="s">
        <v>612</v>
      </c>
      <c r="G85" s="90" t="s">
        <v>613</v>
      </c>
      <c r="H85" s="89">
        <v>1</v>
      </c>
      <c r="I85" s="91">
        <v>51503.759999999995</v>
      </c>
      <c r="J85" s="91">
        <v>0</v>
      </c>
      <c r="K85" s="91">
        <v>0</v>
      </c>
      <c r="L85" s="86">
        <f t="shared" si="3"/>
        <v>51503.759999999995</v>
      </c>
      <c r="M85" s="86">
        <f t="shared" si="4"/>
        <v>28.75</v>
      </c>
      <c r="N85" s="87">
        <f t="shared" si="5"/>
        <v>26.66</v>
      </c>
    </row>
    <row r="86" spans="1:14" ht="15" customHeight="1" x14ac:dyDescent="0.2">
      <c r="A86" s="88" t="s">
        <v>119</v>
      </c>
      <c r="B86" s="89">
        <v>1284708</v>
      </c>
      <c r="C86" s="88" t="s">
        <v>847</v>
      </c>
      <c r="D86" s="89" t="s">
        <v>795</v>
      </c>
      <c r="E86" s="89" t="s">
        <v>848</v>
      </c>
      <c r="F86" s="89" t="s">
        <v>612</v>
      </c>
      <c r="G86" s="90" t="s">
        <v>613</v>
      </c>
      <c r="H86" s="89">
        <v>0.5</v>
      </c>
      <c r="I86" s="91">
        <v>15048.119999999999</v>
      </c>
      <c r="J86" s="91">
        <v>0</v>
      </c>
      <c r="K86" s="91">
        <v>0</v>
      </c>
      <c r="L86" s="86">
        <f t="shared" si="3"/>
        <v>15048.119999999999</v>
      </c>
      <c r="M86" s="86">
        <f t="shared" si="4"/>
        <v>4.2</v>
      </c>
      <c r="N86" s="87">
        <f t="shared" si="5"/>
        <v>3.89</v>
      </c>
    </row>
    <row r="87" spans="1:14" ht="15" customHeight="1" x14ac:dyDescent="0.2">
      <c r="A87" s="88" t="s">
        <v>119</v>
      </c>
      <c r="B87" s="89">
        <v>1436627</v>
      </c>
      <c r="C87" s="88" t="s">
        <v>1334</v>
      </c>
      <c r="D87" s="89" t="s">
        <v>721</v>
      </c>
      <c r="E87" s="89" t="s">
        <v>1335</v>
      </c>
      <c r="F87" s="89" t="s">
        <v>651</v>
      </c>
      <c r="G87" s="90" t="s">
        <v>613</v>
      </c>
      <c r="H87" s="89">
        <v>1</v>
      </c>
      <c r="I87" s="91">
        <v>24727.199999999997</v>
      </c>
      <c r="J87" s="91">
        <v>0</v>
      </c>
      <c r="K87" s="91">
        <v>0</v>
      </c>
      <c r="L87" s="86">
        <f t="shared" si="3"/>
        <v>24727.199999999997</v>
      </c>
      <c r="M87" s="86">
        <f t="shared" si="4"/>
        <v>13.8</v>
      </c>
      <c r="N87" s="87">
        <f t="shared" si="5"/>
        <v>12.8</v>
      </c>
    </row>
    <row r="88" spans="1:14" ht="15" customHeight="1" x14ac:dyDescent="0.2">
      <c r="A88" s="88" t="s">
        <v>119</v>
      </c>
      <c r="B88" s="89">
        <v>1463267</v>
      </c>
      <c r="C88" s="88" t="s">
        <v>718</v>
      </c>
      <c r="D88" s="89" t="s">
        <v>713</v>
      </c>
      <c r="E88" s="89" t="s">
        <v>719</v>
      </c>
      <c r="F88" s="89" t="s">
        <v>612</v>
      </c>
      <c r="G88" s="90" t="s">
        <v>613</v>
      </c>
      <c r="H88" s="89">
        <v>1</v>
      </c>
      <c r="I88" s="91">
        <v>35319.96</v>
      </c>
      <c r="J88" s="91">
        <v>0</v>
      </c>
      <c r="K88" s="91">
        <v>0</v>
      </c>
      <c r="L88" s="86">
        <f t="shared" si="3"/>
        <v>35319.96</v>
      </c>
      <c r="M88" s="86">
        <f t="shared" si="4"/>
        <v>19.72</v>
      </c>
      <c r="N88" s="87">
        <f t="shared" si="5"/>
        <v>18.28</v>
      </c>
    </row>
    <row r="89" spans="1:14" ht="15" customHeight="1" x14ac:dyDescent="0.2">
      <c r="A89" s="88" t="s">
        <v>119</v>
      </c>
      <c r="B89" s="89">
        <v>1204945</v>
      </c>
      <c r="C89" s="88" t="s">
        <v>1769</v>
      </c>
      <c r="D89" s="89" t="s">
        <v>713</v>
      </c>
      <c r="E89" s="89" t="s">
        <v>1770</v>
      </c>
      <c r="F89" s="89" t="s">
        <v>612</v>
      </c>
      <c r="G89" s="90" t="s">
        <v>613</v>
      </c>
      <c r="H89" s="89">
        <v>1</v>
      </c>
      <c r="I89" s="91">
        <v>35319.96</v>
      </c>
      <c r="J89" s="91">
        <v>1205.1600000000001</v>
      </c>
      <c r="K89" s="91">
        <v>0</v>
      </c>
      <c r="L89" s="86">
        <f t="shared" si="3"/>
        <v>36525.120000000003</v>
      </c>
      <c r="M89" s="86">
        <f t="shared" si="4"/>
        <v>20.39</v>
      </c>
      <c r="N89" s="87">
        <f t="shared" si="5"/>
        <v>18.899999999999999</v>
      </c>
    </row>
    <row r="90" spans="1:14" ht="15" customHeight="1" x14ac:dyDescent="0.2">
      <c r="A90" s="88" t="s">
        <v>119</v>
      </c>
      <c r="B90" s="89">
        <v>1492331</v>
      </c>
      <c r="C90" s="88" t="s">
        <v>1466</v>
      </c>
      <c r="D90" s="89" t="s">
        <v>713</v>
      </c>
      <c r="E90" s="89" t="s">
        <v>1467</v>
      </c>
      <c r="F90" s="89" t="s">
        <v>612</v>
      </c>
      <c r="G90" s="90" t="s">
        <v>613</v>
      </c>
      <c r="H90" s="89">
        <v>1</v>
      </c>
      <c r="I90" s="91">
        <v>35319.96</v>
      </c>
      <c r="J90" s="91">
        <v>1205.1600000000001</v>
      </c>
      <c r="K90" s="91">
        <v>0</v>
      </c>
      <c r="L90" s="86">
        <f t="shared" si="3"/>
        <v>36525.120000000003</v>
      </c>
      <c r="M90" s="86">
        <f t="shared" si="4"/>
        <v>20.39</v>
      </c>
      <c r="N90" s="87">
        <f t="shared" si="5"/>
        <v>18.899999999999999</v>
      </c>
    </row>
    <row r="91" spans="1:14" ht="15" customHeight="1" x14ac:dyDescent="0.2">
      <c r="A91" s="88" t="s">
        <v>119</v>
      </c>
      <c r="B91" s="89">
        <v>1497180</v>
      </c>
      <c r="C91" s="88" t="s">
        <v>1809</v>
      </c>
      <c r="D91" s="89" t="s">
        <v>716</v>
      </c>
      <c r="E91" s="89" t="s">
        <v>1810</v>
      </c>
      <c r="F91" s="89" t="s">
        <v>612</v>
      </c>
      <c r="G91" s="90" t="s">
        <v>613</v>
      </c>
      <c r="H91" s="89">
        <v>1</v>
      </c>
      <c r="I91" s="91">
        <v>51503.759999999995</v>
      </c>
      <c r="J91" s="91">
        <v>0</v>
      </c>
      <c r="K91" s="91">
        <v>0</v>
      </c>
      <c r="L91" s="86">
        <f t="shared" si="3"/>
        <v>51503.759999999995</v>
      </c>
      <c r="M91" s="86">
        <f t="shared" si="4"/>
        <v>28.75</v>
      </c>
      <c r="N91" s="87">
        <f t="shared" si="5"/>
        <v>26.66</v>
      </c>
    </row>
    <row r="92" spans="1:14" ht="15" customHeight="1" x14ac:dyDescent="0.2">
      <c r="A92" s="88" t="s">
        <v>119</v>
      </c>
      <c r="B92" s="89">
        <v>812903</v>
      </c>
      <c r="C92" s="88" t="s">
        <v>1699</v>
      </c>
      <c r="D92" s="89" t="s">
        <v>713</v>
      </c>
      <c r="E92" s="89" t="s">
        <v>1700</v>
      </c>
      <c r="F92" s="89" t="s">
        <v>612</v>
      </c>
      <c r="G92" s="90" t="s">
        <v>613</v>
      </c>
      <c r="H92" s="89">
        <v>1</v>
      </c>
      <c r="I92" s="91">
        <v>38235.96</v>
      </c>
      <c r="J92" s="91">
        <v>0</v>
      </c>
      <c r="K92" s="91">
        <v>0</v>
      </c>
      <c r="L92" s="86">
        <f t="shared" si="3"/>
        <v>38235.96</v>
      </c>
      <c r="M92" s="86">
        <f t="shared" si="4"/>
        <v>21.35</v>
      </c>
      <c r="N92" s="87">
        <f t="shared" si="5"/>
        <v>19.79</v>
      </c>
    </row>
    <row r="93" spans="1:14" ht="15" customHeight="1" x14ac:dyDescent="0.2">
      <c r="A93" s="88" t="s">
        <v>119</v>
      </c>
      <c r="B93" s="89">
        <v>1093320</v>
      </c>
      <c r="C93" s="88" t="s">
        <v>1771</v>
      </c>
      <c r="D93" s="89" t="s">
        <v>713</v>
      </c>
      <c r="E93" s="89" t="s">
        <v>1772</v>
      </c>
      <c r="F93" s="89" t="s">
        <v>612</v>
      </c>
      <c r="G93" s="90" t="s">
        <v>613</v>
      </c>
      <c r="H93" s="89">
        <v>0.5</v>
      </c>
      <c r="I93" s="91">
        <v>17659.920000000002</v>
      </c>
      <c r="J93" s="91">
        <v>1205.1600000000001</v>
      </c>
      <c r="K93" s="91">
        <v>0</v>
      </c>
      <c r="L93" s="86">
        <f t="shared" si="3"/>
        <v>18865.080000000002</v>
      </c>
      <c r="M93" s="86">
        <f t="shared" si="4"/>
        <v>5.27</v>
      </c>
      <c r="N93" s="87">
        <f t="shared" si="5"/>
        <v>4.88</v>
      </c>
    </row>
    <row r="94" spans="1:14" ht="15" customHeight="1" x14ac:dyDescent="0.2">
      <c r="A94" s="88" t="s">
        <v>119</v>
      </c>
      <c r="B94" s="89">
        <v>1464643</v>
      </c>
      <c r="C94" s="88" t="s">
        <v>1859</v>
      </c>
      <c r="D94" s="89" t="s">
        <v>713</v>
      </c>
      <c r="E94" s="89" t="s">
        <v>1860</v>
      </c>
      <c r="F94" s="89" t="s">
        <v>651</v>
      </c>
      <c r="G94" s="90" t="s">
        <v>613</v>
      </c>
      <c r="H94" s="89">
        <v>1</v>
      </c>
      <c r="I94" s="91">
        <v>35319.96</v>
      </c>
      <c r="J94" s="91">
        <v>1205.1600000000001</v>
      </c>
      <c r="K94" s="91">
        <v>0</v>
      </c>
      <c r="L94" s="86">
        <f t="shared" si="3"/>
        <v>36525.120000000003</v>
      </c>
      <c r="M94" s="86">
        <f t="shared" si="4"/>
        <v>20.39</v>
      </c>
      <c r="N94" s="87">
        <f t="shared" si="5"/>
        <v>18.899999999999999</v>
      </c>
    </row>
    <row r="95" spans="1:14" ht="15" customHeight="1" x14ac:dyDescent="0.2">
      <c r="A95" s="88" t="s">
        <v>119</v>
      </c>
      <c r="B95" s="89">
        <v>1390330</v>
      </c>
      <c r="C95" s="88" t="s">
        <v>1184</v>
      </c>
      <c r="D95" s="89" t="s">
        <v>713</v>
      </c>
      <c r="E95" s="89" t="s">
        <v>1185</v>
      </c>
      <c r="F95" s="89" t="s">
        <v>651</v>
      </c>
      <c r="G95" s="90" t="s">
        <v>613</v>
      </c>
      <c r="H95" s="89">
        <v>1</v>
      </c>
      <c r="I95" s="91">
        <v>35319.96</v>
      </c>
      <c r="J95" s="91">
        <v>0</v>
      </c>
      <c r="K95" s="91">
        <v>0</v>
      </c>
      <c r="L95" s="86">
        <f t="shared" si="3"/>
        <v>35319.96</v>
      </c>
      <c r="M95" s="86">
        <f t="shared" si="4"/>
        <v>19.72</v>
      </c>
      <c r="N95" s="87">
        <f t="shared" si="5"/>
        <v>18.28</v>
      </c>
    </row>
    <row r="96" spans="1:14" ht="15" customHeight="1" x14ac:dyDescent="0.2">
      <c r="A96" s="88" t="s">
        <v>119</v>
      </c>
      <c r="B96" s="89">
        <v>1210341</v>
      </c>
      <c r="C96" s="88" t="s">
        <v>720</v>
      </c>
      <c r="D96" s="89" t="s">
        <v>721</v>
      </c>
      <c r="E96" s="89" t="s">
        <v>722</v>
      </c>
      <c r="F96" s="89" t="s">
        <v>612</v>
      </c>
      <c r="G96" s="90" t="s">
        <v>613</v>
      </c>
      <c r="H96" s="89">
        <v>1</v>
      </c>
      <c r="I96" s="91">
        <v>26911.08</v>
      </c>
      <c r="J96" s="91">
        <v>0</v>
      </c>
      <c r="K96" s="91">
        <v>0</v>
      </c>
      <c r="L96" s="86">
        <f t="shared" si="3"/>
        <v>26911.08</v>
      </c>
      <c r="M96" s="86">
        <f t="shared" si="4"/>
        <v>15.02</v>
      </c>
      <c r="N96" s="87">
        <f t="shared" si="5"/>
        <v>13.93</v>
      </c>
    </row>
    <row r="97" spans="1:14" ht="15" customHeight="1" x14ac:dyDescent="0.2">
      <c r="A97" s="88" t="s">
        <v>119</v>
      </c>
      <c r="B97" s="89">
        <v>1495004</v>
      </c>
      <c r="C97" s="88" t="s">
        <v>1064</v>
      </c>
      <c r="D97" s="89" t="s">
        <v>713</v>
      </c>
      <c r="E97" s="89" t="s">
        <v>1065</v>
      </c>
      <c r="F97" s="89" t="s">
        <v>612</v>
      </c>
      <c r="G97" s="90" t="s">
        <v>613</v>
      </c>
      <c r="H97" s="89">
        <v>1</v>
      </c>
      <c r="I97" s="91">
        <v>35319.96</v>
      </c>
      <c r="J97" s="91">
        <v>0</v>
      </c>
      <c r="K97" s="91">
        <v>0</v>
      </c>
      <c r="L97" s="86">
        <f t="shared" si="3"/>
        <v>35319.96</v>
      </c>
      <c r="M97" s="86">
        <f t="shared" si="4"/>
        <v>19.72</v>
      </c>
      <c r="N97" s="87">
        <f t="shared" si="5"/>
        <v>18.28</v>
      </c>
    </row>
    <row r="98" spans="1:14" ht="15" customHeight="1" x14ac:dyDescent="0.2">
      <c r="A98" s="88" t="s">
        <v>119</v>
      </c>
      <c r="B98" s="89">
        <v>1059906</v>
      </c>
      <c r="C98" s="88" t="s">
        <v>1861</v>
      </c>
      <c r="D98" s="89" t="s">
        <v>669</v>
      </c>
      <c r="E98" s="89" t="s">
        <v>1862</v>
      </c>
      <c r="F98" s="89" t="s">
        <v>612</v>
      </c>
      <c r="G98" s="90" t="s">
        <v>613</v>
      </c>
      <c r="H98" s="89">
        <v>1</v>
      </c>
      <c r="I98" s="91">
        <v>39281.64</v>
      </c>
      <c r="J98" s="91">
        <v>1205.1600000000001</v>
      </c>
      <c r="K98" s="91">
        <v>0</v>
      </c>
      <c r="L98" s="86">
        <f t="shared" si="3"/>
        <v>40486.800000000003</v>
      </c>
      <c r="M98" s="86">
        <f t="shared" si="4"/>
        <v>22.6</v>
      </c>
      <c r="N98" s="87">
        <f t="shared" si="5"/>
        <v>20.95</v>
      </c>
    </row>
    <row r="99" spans="1:14" ht="15" customHeight="1" x14ac:dyDescent="0.2">
      <c r="A99" s="88" t="s">
        <v>119</v>
      </c>
      <c r="B99" s="89">
        <v>774030</v>
      </c>
      <c r="C99" s="88" t="s">
        <v>1863</v>
      </c>
      <c r="D99" s="89" t="s">
        <v>713</v>
      </c>
      <c r="E99" s="89" t="s">
        <v>1864</v>
      </c>
      <c r="F99" s="89" t="s">
        <v>612</v>
      </c>
      <c r="G99" s="90" t="s">
        <v>613</v>
      </c>
      <c r="H99" s="89">
        <v>1</v>
      </c>
      <c r="I99" s="91">
        <v>38317.199999999997</v>
      </c>
      <c r="J99" s="91">
        <v>1205.1600000000001</v>
      </c>
      <c r="K99" s="91">
        <v>0</v>
      </c>
      <c r="L99" s="86">
        <f t="shared" si="3"/>
        <v>39522.36</v>
      </c>
      <c r="M99" s="86">
        <f t="shared" si="4"/>
        <v>22.06</v>
      </c>
      <c r="N99" s="87">
        <f t="shared" si="5"/>
        <v>20.45</v>
      </c>
    </row>
    <row r="100" spans="1:14" ht="15" customHeight="1" x14ac:dyDescent="0.2">
      <c r="A100" s="88" t="s">
        <v>119</v>
      </c>
      <c r="B100" s="89">
        <v>1453073</v>
      </c>
      <c r="C100" s="88" t="s">
        <v>1939</v>
      </c>
      <c r="D100" s="89" t="s">
        <v>713</v>
      </c>
      <c r="E100" s="89" t="s">
        <v>1940</v>
      </c>
      <c r="F100" s="89" t="s">
        <v>612</v>
      </c>
      <c r="G100" s="90" t="s">
        <v>613</v>
      </c>
      <c r="H100" s="89">
        <v>1</v>
      </c>
      <c r="I100" s="91">
        <v>35319.96</v>
      </c>
      <c r="J100" s="91">
        <v>0</v>
      </c>
      <c r="K100" s="91">
        <v>0</v>
      </c>
      <c r="L100" s="86">
        <f t="shared" si="3"/>
        <v>35319.96</v>
      </c>
      <c r="M100" s="86">
        <f t="shared" si="4"/>
        <v>19.72</v>
      </c>
      <c r="N100" s="87">
        <f t="shared" si="5"/>
        <v>18.28</v>
      </c>
    </row>
    <row r="101" spans="1:14" ht="15" customHeight="1" x14ac:dyDescent="0.2">
      <c r="A101" s="88" t="s">
        <v>119</v>
      </c>
      <c r="B101" s="89">
        <v>1404436</v>
      </c>
      <c r="C101" s="88" t="s">
        <v>1586</v>
      </c>
      <c r="D101" s="89" t="s">
        <v>716</v>
      </c>
      <c r="E101" s="89" t="s">
        <v>1587</v>
      </c>
      <c r="F101" s="89" t="s">
        <v>612</v>
      </c>
      <c r="G101" s="90" t="s">
        <v>613</v>
      </c>
      <c r="H101" s="89">
        <v>1</v>
      </c>
      <c r="I101" s="91">
        <v>45467.76</v>
      </c>
      <c r="J101" s="91">
        <v>0</v>
      </c>
      <c r="K101" s="91">
        <v>0</v>
      </c>
      <c r="L101" s="86">
        <f t="shared" si="3"/>
        <v>45467.76</v>
      </c>
      <c r="M101" s="86">
        <f t="shared" si="4"/>
        <v>25.38</v>
      </c>
      <c r="N101" s="87">
        <f t="shared" si="5"/>
        <v>23.53</v>
      </c>
    </row>
    <row r="102" spans="1:14" ht="15" customHeight="1" x14ac:dyDescent="0.2">
      <c r="A102" s="88" t="s">
        <v>119</v>
      </c>
      <c r="B102" s="89">
        <v>806498</v>
      </c>
      <c r="C102" s="88" t="s">
        <v>811</v>
      </c>
      <c r="D102" s="89" t="s">
        <v>713</v>
      </c>
      <c r="E102" s="89" t="s">
        <v>812</v>
      </c>
      <c r="F102" s="89" t="s">
        <v>612</v>
      </c>
      <c r="G102" s="90" t="s">
        <v>613</v>
      </c>
      <c r="H102" s="89">
        <v>1</v>
      </c>
      <c r="I102" s="91">
        <v>36720</v>
      </c>
      <c r="J102" s="91">
        <v>0</v>
      </c>
      <c r="K102" s="91">
        <v>0</v>
      </c>
      <c r="L102" s="86">
        <f t="shared" si="3"/>
        <v>36720</v>
      </c>
      <c r="M102" s="86">
        <f t="shared" si="4"/>
        <v>20.5</v>
      </c>
      <c r="N102" s="87">
        <f t="shared" si="5"/>
        <v>19</v>
      </c>
    </row>
    <row r="103" spans="1:14" ht="15" customHeight="1" x14ac:dyDescent="0.2">
      <c r="A103" s="88" t="s">
        <v>119</v>
      </c>
      <c r="B103" s="89">
        <v>1387652</v>
      </c>
      <c r="C103" s="88" t="s">
        <v>813</v>
      </c>
      <c r="D103" s="89" t="s">
        <v>713</v>
      </c>
      <c r="E103" s="89" t="s">
        <v>814</v>
      </c>
      <c r="F103" s="89" t="s">
        <v>651</v>
      </c>
      <c r="G103" s="90" t="s">
        <v>613</v>
      </c>
      <c r="H103" s="89">
        <v>1</v>
      </c>
      <c r="I103" s="91">
        <v>35319.96</v>
      </c>
      <c r="J103" s="91">
        <v>0</v>
      </c>
      <c r="K103" s="91">
        <v>0</v>
      </c>
      <c r="L103" s="86">
        <f t="shared" si="3"/>
        <v>35319.96</v>
      </c>
      <c r="M103" s="86">
        <f t="shared" si="4"/>
        <v>19.72</v>
      </c>
      <c r="N103" s="87">
        <f t="shared" si="5"/>
        <v>18.28</v>
      </c>
    </row>
    <row r="104" spans="1:14" ht="15" customHeight="1" x14ac:dyDescent="0.2">
      <c r="A104" s="88" t="s">
        <v>119</v>
      </c>
      <c r="B104" s="89">
        <v>1508364</v>
      </c>
      <c r="C104" s="88" t="s">
        <v>1865</v>
      </c>
      <c r="D104" s="89" t="s">
        <v>713</v>
      </c>
      <c r="E104" s="89" t="s">
        <v>1866</v>
      </c>
      <c r="F104" s="89" t="s">
        <v>612</v>
      </c>
      <c r="G104" s="90" t="s">
        <v>613</v>
      </c>
      <c r="H104" s="89">
        <v>1</v>
      </c>
      <c r="I104" s="91">
        <v>35319.96</v>
      </c>
      <c r="J104" s="91">
        <v>1205.1600000000001</v>
      </c>
      <c r="K104" s="91">
        <v>0</v>
      </c>
      <c r="L104" s="86">
        <f t="shared" si="3"/>
        <v>36525.120000000003</v>
      </c>
      <c r="M104" s="86">
        <f t="shared" si="4"/>
        <v>20.39</v>
      </c>
      <c r="N104" s="87">
        <f t="shared" si="5"/>
        <v>18.899999999999999</v>
      </c>
    </row>
    <row r="105" spans="1:14" ht="15" customHeight="1" x14ac:dyDescent="0.2">
      <c r="A105" s="88" t="s">
        <v>119</v>
      </c>
      <c r="B105" s="89">
        <v>1497172</v>
      </c>
      <c r="C105" s="88" t="s">
        <v>1420</v>
      </c>
      <c r="D105" s="89" t="s">
        <v>716</v>
      </c>
      <c r="E105" s="89" t="s">
        <v>1421</v>
      </c>
      <c r="F105" s="89" t="s">
        <v>612</v>
      </c>
      <c r="G105" s="90" t="s">
        <v>613</v>
      </c>
      <c r="H105" s="89">
        <v>1</v>
      </c>
      <c r="I105" s="91">
        <v>45467.76</v>
      </c>
      <c r="J105" s="91">
        <v>0</v>
      </c>
      <c r="K105" s="91">
        <v>0</v>
      </c>
      <c r="L105" s="86">
        <f t="shared" si="3"/>
        <v>45467.76</v>
      </c>
      <c r="M105" s="86">
        <f t="shared" si="4"/>
        <v>25.38</v>
      </c>
      <c r="N105" s="87">
        <f t="shared" si="5"/>
        <v>23.53</v>
      </c>
    </row>
    <row r="106" spans="1:14" ht="15" customHeight="1" x14ac:dyDescent="0.2">
      <c r="A106" s="88" t="s">
        <v>119</v>
      </c>
      <c r="B106" s="89">
        <v>782675</v>
      </c>
      <c r="C106" s="88" t="s">
        <v>849</v>
      </c>
      <c r="D106" s="89" t="s">
        <v>737</v>
      </c>
      <c r="E106" s="89" t="s">
        <v>850</v>
      </c>
      <c r="F106" s="89" t="s">
        <v>612</v>
      </c>
      <c r="G106" s="90" t="s">
        <v>613</v>
      </c>
      <c r="H106" s="89">
        <v>1</v>
      </c>
      <c r="I106" s="91">
        <v>56199.96</v>
      </c>
      <c r="J106" s="91">
        <v>0</v>
      </c>
      <c r="K106" s="91">
        <v>0</v>
      </c>
      <c r="L106" s="86">
        <f t="shared" si="3"/>
        <v>56199.96</v>
      </c>
      <c r="M106" s="86">
        <f t="shared" si="4"/>
        <v>31.37</v>
      </c>
      <c r="N106" s="87">
        <f t="shared" si="5"/>
        <v>29.09</v>
      </c>
    </row>
    <row r="107" spans="1:14" ht="15" customHeight="1" x14ac:dyDescent="0.2">
      <c r="A107" s="88" t="s">
        <v>119</v>
      </c>
      <c r="B107" s="89">
        <v>1406033</v>
      </c>
      <c r="C107" s="88" t="s">
        <v>1588</v>
      </c>
      <c r="D107" s="89" t="s">
        <v>658</v>
      </c>
      <c r="E107" s="89" t="s">
        <v>1589</v>
      </c>
      <c r="F107" s="89" t="s">
        <v>651</v>
      </c>
      <c r="G107" s="90" t="s">
        <v>613</v>
      </c>
      <c r="H107" s="89">
        <v>1</v>
      </c>
      <c r="I107" s="91">
        <v>30319.919999999998</v>
      </c>
      <c r="J107" s="91">
        <v>0</v>
      </c>
      <c r="K107" s="91">
        <v>0</v>
      </c>
      <c r="L107" s="86">
        <f t="shared" si="3"/>
        <v>30319.919999999998</v>
      </c>
      <c r="M107" s="86">
        <f t="shared" si="4"/>
        <v>16.93</v>
      </c>
      <c r="N107" s="87">
        <f t="shared" si="5"/>
        <v>15.69</v>
      </c>
    </row>
    <row r="108" spans="1:14" ht="15" customHeight="1" x14ac:dyDescent="0.2">
      <c r="A108" s="88" t="s">
        <v>119</v>
      </c>
      <c r="B108" s="89">
        <v>807784</v>
      </c>
      <c r="C108" s="88" t="s">
        <v>1590</v>
      </c>
      <c r="D108" s="89" t="s">
        <v>655</v>
      </c>
      <c r="E108" s="89" t="s">
        <v>1591</v>
      </c>
      <c r="F108" s="89" t="s">
        <v>651</v>
      </c>
      <c r="G108" s="90" t="s">
        <v>613</v>
      </c>
      <c r="H108" s="89">
        <v>1</v>
      </c>
      <c r="I108" s="91">
        <v>52503.72</v>
      </c>
      <c r="J108" s="91">
        <v>0</v>
      </c>
      <c r="K108" s="91">
        <v>0</v>
      </c>
      <c r="L108" s="86">
        <f t="shared" si="3"/>
        <v>52503.72</v>
      </c>
      <c r="M108" s="86">
        <f t="shared" si="4"/>
        <v>29.31</v>
      </c>
      <c r="N108" s="87">
        <f t="shared" si="5"/>
        <v>27.17</v>
      </c>
    </row>
    <row r="109" spans="1:14" ht="15" customHeight="1" x14ac:dyDescent="0.2">
      <c r="A109" s="88" t="s">
        <v>119</v>
      </c>
      <c r="B109" s="89">
        <v>722536</v>
      </c>
      <c r="C109" s="88" t="s">
        <v>1336</v>
      </c>
      <c r="D109" s="89" t="s">
        <v>713</v>
      </c>
      <c r="E109" s="89" t="s">
        <v>1337</v>
      </c>
      <c r="F109" s="89" t="s">
        <v>612</v>
      </c>
      <c r="G109" s="90" t="s">
        <v>613</v>
      </c>
      <c r="H109" s="89">
        <v>1</v>
      </c>
      <c r="I109" s="91">
        <v>37017.24</v>
      </c>
      <c r="J109" s="91">
        <v>0</v>
      </c>
      <c r="K109" s="91">
        <v>0</v>
      </c>
      <c r="L109" s="86">
        <f t="shared" si="3"/>
        <v>37017.24</v>
      </c>
      <c r="M109" s="86">
        <f t="shared" si="4"/>
        <v>20.67</v>
      </c>
      <c r="N109" s="87">
        <f t="shared" si="5"/>
        <v>19.16</v>
      </c>
    </row>
    <row r="110" spans="1:14" ht="15" customHeight="1" x14ac:dyDescent="0.2">
      <c r="A110" s="88" t="s">
        <v>119</v>
      </c>
      <c r="B110" s="89">
        <v>1336093</v>
      </c>
      <c r="C110" s="88" t="s">
        <v>2080</v>
      </c>
      <c r="D110" s="89" t="s">
        <v>713</v>
      </c>
      <c r="E110" s="89" t="s">
        <v>2081</v>
      </c>
      <c r="F110" s="89" t="s">
        <v>612</v>
      </c>
      <c r="G110" s="90" t="s">
        <v>613</v>
      </c>
      <c r="H110" s="89">
        <v>1</v>
      </c>
      <c r="I110" s="91">
        <v>35319.96</v>
      </c>
      <c r="J110" s="91">
        <v>0</v>
      </c>
      <c r="K110" s="91">
        <v>0</v>
      </c>
      <c r="L110" s="86">
        <f t="shared" si="3"/>
        <v>35319.96</v>
      </c>
      <c r="M110" s="86">
        <f t="shared" si="4"/>
        <v>19.72</v>
      </c>
      <c r="N110" s="87">
        <f t="shared" si="5"/>
        <v>18.28</v>
      </c>
    </row>
    <row r="111" spans="1:14" ht="15" customHeight="1" x14ac:dyDescent="0.2">
      <c r="A111" s="88" t="s">
        <v>119</v>
      </c>
      <c r="B111" s="89">
        <v>936324</v>
      </c>
      <c r="C111" s="88" t="s">
        <v>1867</v>
      </c>
      <c r="D111" s="89" t="s">
        <v>1128</v>
      </c>
      <c r="E111" s="89" t="s">
        <v>1868</v>
      </c>
      <c r="F111" s="89" t="s">
        <v>623</v>
      </c>
      <c r="G111" s="90" t="s">
        <v>624</v>
      </c>
      <c r="H111" s="89">
        <v>1</v>
      </c>
      <c r="I111" s="91">
        <v>38076.600000000006</v>
      </c>
      <c r="J111" s="91">
        <v>1205.1600000000001</v>
      </c>
      <c r="K111" s="91">
        <v>0</v>
      </c>
      <c r="L111" s="86">
        <f t="shared" si="3"/>
        <v>39281.760000000009</v>
      </c>
      <c r="M111" s="86">
        <f t="shared" si="4"/>
        <v>23.09</v>
      </c>
      <c r="N111" s="87">
        <f t="shared" si="5"/>
        <v>20.329999999999998</v>
      </c>
    </row>
    <row r="112" spans="1:14" ht="15" customHeight="1" x14ac:dyDescent="0.2">
      <c r="A112" s="88" t="s">
        <v>119</v>
      </c>
      <c r="B112" s="89">
        <v>1101874</v>
      </c>
      <c r="C112" s="88" t="s">
        <v>1701</v>
      </c>
      <c r="D112" s="89" t="s">
        <v>721</v>
      </c>
      <c r="E112" s="89" t="s">
        <v>1702</v>
      </c>
      <c r="F112" s="89" t="s">
        <v>612</v>
      </c>
      <c r="G112" s="90" t="s">
        <v>613</v>
      </c>
      <c r="H112" s="89">
        <v>1</v>
      </c>
      <c r="I112" s="91">
        <v>29485.919999999998</v>
      </c>
      <c r="J112" s="91">
        <v>0</v>
      </c>
      <c r="K112" s="91">
        <v>0</v>
      </c>
      <c r="L112" s="86">
        <f t="shared" si="3"/>
        <v>29485.919999999998</v>
      </c>
      <c r="M112" s="86">
        <f t="shared" si="4"/>
        <v>16.46</v>
      </c>
      <c r="N112" s="87">
        <f t="shared" si="5"/>
        <v>15.26</v>
      </c>
    </row>
    <row r="113" spans="1:14" ht="15" customHeight="1" x14ac:dyDescent="0.2">
      <c r="A113" s="88" t="s">
        <v>119</v>
      </c>
      <c r="B113" s="89">
        <v>1213355</v>
      </c>
      <c r="C113" s="88" t="s">
        <v>1520</v>
      </c>
      <c r="D113" s="89" t="s">
        <v>716</v>
      </c>
      <c r="E113" s="89" t="s">
        <v>1521</v>
      </c>
      <c r="F113" s="89" t="s">
        <v>651</v>
      </c>
      <c r="G113" s="90" t="s">
        <v>613</v>
      </c>
      <c r="H113" s="89">
        <v>1</v>
      </c>
      <c r="I113" s="91">
        <v>45467.76</v>
      </c>
      <c r="J113" s="91">
        <v>0</v>
      </c>
      <c r="K113" s="91">
        <v>0</v>
      </c>
      <c r="L113" s="86">
        <f t="shared" si="3"/>
        <v>45467.76</v>
      </c>
      <c r="M113" s="86">
        <f t="shared" si="4"/>
        <v>25.38</v>
      </c>
      <c r="N113" s="87">
        <f t="shared" si="5"/>
        <v>23.53</v>
      </c>
    </row>
    <row r="114" spans="1:14" ht="15" customHeight="1" x14ac:dyDescent="0.2">
      <c r="A114" s="88" t="s">
        <v>119</v>
      </c>
      <c r="B114" s="89">
        <v>1016960</v>
      </c>
      <c r="C114" s="88" t="s">
        <v>631</v>
      </c>
      <c r="D114" s="89" t="s">
        <v>632</v>
      </c>
      <c r="E114" s="89" t="s">
        <v>633</v>
      </c>
      <c r="F114" s="89" t="s">
        <v>612</v>
      </c>
      <c r="G114" s="90" t="s">
        <v>613</v>
      </c>
      <c r="H114" s="89">
        <v>1</v>
      </c>
      <c r="I114" s="91">
        <v>62399.64</v>
      </c>
      <c r="J114" s="91">
        <v>0</v>
      </c>
      <c r="K114" s="91">
        <v>0</v>
      </c>
      <c r="L114" s="86">
        <f t="shared" si="3"/>
        <v>62399.64</v>
      </c>
      <c r="M114" s="86">
        <f t="shared" si="4"/>
        <v>34.840000000000003</v>
      </c>
      <c r="N114" s="87">
        <f t="shared" si="5"/>
        <v>32.29</v>
      </c>
    </row>
    <row r="115" spans="1:14" ht="15" customHeight="1" x14ac:dyDescent="0.2">
      <c r="A115" s="88" t="s">
        <v>119</v>
      </c>
      <c r="B115" s="89">
        <v>1216614</v>
      </c>
      <c r="C115" s="88" t="s">
        <v>1703</v>
      </c>
      <c r="D115" s="89" t="s">
        <v>655</v>
      </c>
      <c r="E115" s="89" t="s">
        <v>1704</v>
      </c>
      <c r="F115" s="89" t="s">
        <v>612</v>
      </c>
      <c r="G115" s="90" t="s">
        <v>613</v>
      </c>
      <c r="H115" s="89">
        <v>1</v>
      </c>
      <c r="I115" s="91">
        <v>51503.759999999995</v>
      </c>
      <c r="J115" s="91">
        <v>0</v>
      </c>
      <c r="K115" s="91">
        <v>0</v>
      </c>
      <c r="L115" s="86">
        <f t="shared" si="3"/>
        <v>51503.759999999995</v>
      </c>
      <c r="M115" s="86">
        <f t="shared" si="4"/>
        <v>28.75</v>
      </c>
      <c r="N115" s="87">
        <f t="shared" si="5"/>
        <v>26.66</v>
      </c>
    </row>
    <row r="116" spans="1:14" ht="15" customHeight="1" x14ac:dyDescent="0.2">
      <c r="A116" s="88" t="s">
        <v>119</v>
      </c>
      <c r="B116" s="89">
        <v>1180226</v>
      </c>
      <c r="C116" s="88" t="s">
        <v>634</v>
      </c>
      <c r="D116" s="89" t="s">
        <v>635</v>
      </c>
      <c r="E116" s="89" t="s">
        <v>636</v>
      </c>
      <c r="F116" s="89" t="s">
        <v>612</v>
      </c>
      <c r="G116" s="90" t="s">
        <v>613</v>
      </c>
      <c r="H116" s="89">
        <v>1</v>
      </c>
      <c r="I116" s="91">
        <v>48994.2</v>
      </c>
      <c r="J116" s="91">
        <v>0</v>
      </c>
      <c r="K116" s="91">
        <v>0</v>
      </c>
      <c r="L116" s="86">
        <f t="shared" si="3"/>
        <v>48994.2</v>
      </c>
      <c r="M116" s="86">
        <f t="shared" si="4"/>
        <v>27.35</v>
      </c>
      <c r="N116" s="87">
        <f t="shared" si="5"/>
        <v>25.36</v>
      </c>
    </row>
    <row r="117" spans="1:14" ht="15" customHeight="1" x14ac:dyDescent="0.2">
      <c r="A117" s="88" t="s">
        <v>119</v>
      </c>
      <c r="B117" s="89">
        <v>724184</v>
      </c>
      <c r="C117" s="88" t="s">
        <v>815</v>
      </c>
      <c r="D117" s="89" t="s">
        <v>713</v>
      </c>
      <c r="E117" s="89" t="s">
        <v>816</v>
      </c>
      <c r="F117" s="89" t="s">
        <v>612</v>
      </c>
      <c r="G117" s="90" t="s">
        <v>613</v>
      </c>
      <c r="H117" s="89">
        <v>1</v>
      </c>
      <c r="I117" s="91">
        <v>35319.96</v>
      </c>
      <c r="J117" s="91">
        <v>0</v>
      </c>
      <c r="K117" s="91">
        <v>0</v>
      </c>
      <c r="L117" s="86">
        <f t="shared" si="3"/>
        <v>35319.96</v>
      </c>
      <c r="M117" s="86">
        <f t="shared" si="4"/>
        <v>19.72</v>
      </c>
      <c r="N117" s="87">
        <f t="shared" si="5"/>
        <v>18.28</v>
      </c>
    </row>
    <row r="118" spans="1:14" ht="15" customHeight="1" x14ac:dyDescent="0.2">
      <c r="A118" s="88" t="s">
        <v>119</v>
      </c>
      <c r="B118" s="89">
        <v>745801</v>
      </c>
      <c r="C118" s="88" t="s">
        <v>1773</v>
      </c>
      <c r="D118" s="89" t="s">
        <v>742</v>
      </c>
      <c r="E118" s="89" t="s">
        <v>1774</v>
      </c>
      <c r="F118" s="89" t="s">
        <v>651</v>
      </c>
      <c r="G118" s="90" t="s">
        <v>613</v>
      </c>
      <c r="H118" s="89">
        <v>1</v>
      </c>
      <c r="I118" s="91">
        <v>39924.840000000004</v>
      </c>
      <c r="J118" s="91">
        <v>1205.1600000000001</v>
      </c>
      <c r="K118" s="91">
        <v>0</v>
      </c>
      <c r="L118" s="86">
        <f t="shared" si="3"/>
        <v>41130.000000000007</v>
      </c>
      <c r="M118" s="86">
        <f t="shared" si="4"/>
        <v>22.96</v>
      </c>
      <c r="N118" s="87">
        <f t="shared" si="5"/>
        <v>21.29</v>
      </c>
    </row>
    <row r="119" spans="1:14" ht="15" customHeight="1" x14ac:dyDescent="0.2">
      <c r="A119" s="88" t="s">
        <v>119</v>
      </c>
      <c r="B119" s="89">
        <v>774253</v>
      </c>
      <c r="C119" s="88" t="s">
        <v>1338</v>
      </c>
      <c r="D119" s="89" t="s">
        <v>742</v>
      </c>
      <c r="E119" s="89" t="s">
        <v>1339</v>
      </c>
      <c r="F119" s="89" t="s">
        <v>651</v>
      </c>
      <c r="G119" s="90" t="s">
        <v>613</v>
      </c>
      <c r="H119" s="89">
        <v>1</v>
      </c>
      <c r="I119" s="91">
        <v>38076.479999999996</v>
      </c>
      <c r="J119" s="91">
        <v>0</v>
      </c>
      <c r="K119" s="91">
        <v>0</v>
      </c>
      <c r="L119" s="86">
        <f t="shared" si="3"/>
        <v>38076.479999999996</v>
      </c>
      <c r="M119" s="86">
        <f t="shared" si="4"/>
        <v>21.26</v>
      </c>
      <c r="N119" s="87">
        <f t="shared" si="5"/>
        <v>19.71</v>
      </c>
    </row>
    <row r="120" spans="1:14" ht="15" customHeight="1" x14ac:dyDescent="0.2">
      <c r="A120" s="88" t="s">
        <v>119</v>
      </c>
      <c r="B120" s="89">
        <v>1127125</v>
      </c>
      <c r="C120" s="88" t="s">
        <v>1739</v>
      </c>
      <c r="D120" s="89" t="s">
        <v>728</v>
      </c>
      <c r="E120" s="89" t="s">
        <v>1740</v>
      </c>
      <c r="F120" s="89" t="s">
        <v>651</v>
      </c>
      <c r="G120" s="90" t="s">
        <v>613</v>
      </c>
      <c r="H120" s="89">
        <v>1</v>
      </c>
      <c r="I120" s="91">
        <v>65200.08</v>
      </c>
      <c r="J120" s="91">
        <v>0</v>
      </c>
      <c r="K120" s="91">
        <v>0</v>
      </c>
      <c r="L120" s="86">
        <f t="shared" si="3"/>
        <v>65200.08</v>
      </c>
      <c r="M120" s="86">
        <f t="shared" si="4"/>
        <v>36.4</v>
      </c>
      <c r="N120" s="87">
        <f t="shared" si="5"/>
        <v>33.74</v>
      </c>
    </row>
    <row r="121" spans="1:14" ht="15" customHeight="1" x14ac:dyDescent="0.2">
      <c r="A121" s="88" t="s">
        <v>119</v>
      </c>
      <c r="B121" s="89">
        <v>1197919</v>
      </c>
      <c r="C121" s="88" t="s">
        <v>884</v>
      </c>
      <c r="D121" s="89" t="s">
        <v>713</v>
      </c>
      <c r="E121" s="89" t="s">
        <v>885</v>
      </c>
      <c r="F121" s="89" t="s">
        <v>612</v>
      </c>
      <c r="G121" s="90" t="s">
        <v>613</v>
      </c>
      <c r="H121" s="89">
        <v>1</v>
      </c>
      <c r="I121" s="91">
        <v>35319.96</v>
      </c>
      <c r="J121" s="91">
        <v>0</v>
      </c>
      <c r="K121" s="91">
        <v>0</v>
      </c>
      <c r="L121" s="86">
        <f t="shared" si="3"/>
        <v>35319.96</v>
      </c>
      <c r="M121" s="86">
        <f t="shared" si="4"/>
        <v>19.72</v>
      </c>
      <c r="N121" s="87">
        <f t="shared" si="5"/>
        <v>18.28</v>
      </c>
    </row>
    <row r="122" spans="1:14" ht="15" customHeight="1" x14ac:dyDescent="0.2">
      <c r="A122" s="88" t="s">
        <v>119</v>
      </c>
      <c r="B122" s="89">
        <v>1166885</v>
      </c>
      <c r="C122" s="88" t="s">
        <v>1340</v>
      </c>
      <c r="D122" s="89" t="s">
        <v>713</v>
      </c>
      <c r="E122" s="89" t="s">
        <v>1341</v>
      </c>
      <c r="F122" s="89" t="s">
        <v>612</v>
      </c>
      <c r="G122" s="90" t="s">
        <v>613</v>
      </c>
      <c r="H122" s="89">
        <v>1</v>
      </c>
      <c r="I122" s="91">
        <v>35319.96</v>
      </c>
      <c r="J122" s="91">
        <v>0</v>
      </c>
      <c r="K122" s="91">
        <v>0</v>
      </c>
      <c r="L122" s="86">
        <f t="shared" si="3"/>
        <v>35319.96</v>
      </c>
      <c r="M122" s="86">
        <f t="shared" si="4"/>
        <v>19.72</v>
      </c>
      <c r="N122" s="87">
        <f t="shared" si="5"/>
        <v>18.28</v>
      </c>
    </row>
    <row r="123" spans="1:14" ht="15" customHeight="1" x14ac:dyDescent="0.2">
      <c r="A123" s="88" t="s">
        <v>119</v>
      </c>
      <c r="B123" s="89">
        <v>724262</v>
      </c>
      <c r="C123" s="88" t="s">
        <v>723</v>
      </c>
      <c r="D123" s="89" t="s">
        <v>713</v>
      </c>
      <c r="E123" s="89" t="s">
        <v>724</v>
      </c>
      <c r="F123" s="89" t="s">
        <v>612</v>
      </c>
      <c r="G123" s="90" t="s">
        <v>613</v>
      </c>
      <c r="H123" s="89">
        <v>1</v>
      </c>
      <c r="I123" s="91">
        <v>36720</v>
      </c>
      <c r="J123" s="91">
        <v>0</v>
      </c>
      <c r="K123" s="91">
        <v>0</v>
      </c>
      <c r="L123" s="86">
        <f t="shared" si="3"/>
        <v>36720</v>
      </c>
      <c r="M123" s="86">
        <f t="shared" si="4"/>
        <v>20.5</v>
      </c>
      <c r="N123" s="87">
        <f t="shared" si="5"/>
        <v>19</v>
      </c>
    </row>
    <row r="124" spans="1:14" ht="15" customHeight="1" x14ac:dyDescent="0.2">
      <c r="A124" s="88" t="s">
        <v>119</v>
      </c>
      <c r="B124" s="89">
        <v>615661</v>
      </c>
      <c r="C124" s="88" t="s">
        <v>966</v>
      </c>
      <c r="D124" s="89" t="s">
        <v>795</v>
      </c>
      <c r="E124" s="89" t="s">
        <v>967</v>
      </c>
      <c r="F124" s="89" t="s">
        <v>612</v>
      </c>
      <c r="G124" s="90" t="s">
        <v>613</v>
      </c>
      <c r="H124" s="89">
        <v>1</v>
      </c>
      <c r="I124" s="91">
        <v>35658.36</v>
      </c>
      <c r="J124" s="91">
        <v>0</v>
      </c>
      <c r="K124" s="91">
        <v>0</v>
      </c>
      <c r="L124" s="86">
        <f t="shared" si="3"/>
        <v>35658.36</v>
      </c>
      <c r="M124" s="86">
        <f t="shared" si="4"/>
        <v>19.91</v>
      </c>
      <c r="N124" s="87">
        <f t="shared" si="5"/>
        <v>18.45</v>
      </c>
    </row>
    <row r="125" spans="1:14" ht="15" customHeight="1" x14ac:dyDescent="0.2">
      <c r="A125" s="88" t="s">
        <v>119</v>
      </c>
      <c r="B125" s="89">
        <v>1153789</v>
      </c>
      <c r="C125" s="88" t="s">
        <v>886</v>
      </c>
      <c r="D125" s="89" t="s">
        <v>713</v>
      </c>
      <c r="E125" s="89" t="s">
        <v>887</v>
      </c>
      <c r="F125" s="89" t="s">
        <v>612</v>
      </c>
      <c r="G125" s="90" t="s">
        <v>613</v>
      </c>
      <c r="H125" s="89">
        <v>1</v>
      </c>
      <c r="I125" s="91">
        <v>35319.96</v>
      </c>
      <c r="J125" s="91">
        <v>0</v>
      </c>
      <c r="K125" s="91">
        <v>0</v>
      </c>
      <c r="L125" s="86">
        <f t="shared" si="3"/>
        <v>35319.96</v>
      </c>
      <c r="M125" s="86">
        <f t="shared" si="4"/>
        <v>19.72</v>
      </c>
      <c r="N125" s="87">
        <f t="shared" si="5"/>
        <v>18.28</v>
      </c>
    </row>
    <row r="126" spans="1:14" ht="15" customHeight="1" x14ac:dyDescent="0.2">
      <c r="A126" s="88" t="s">
        <v>119</v>
      </c>
      <c r="B126" s="89">
        <v>1295861</v>
      </c>
      <c r="C126" s="88" t="s">
        <v>1941</v>
      </c>
      <c r="D126" s="89" t="s">
        <v>713</v>
      </c>
      <c r="E126" s="89" t="s">
        <v>1942</v>
      </c>
      <c r="F126" s="89" t="s">
        <v>612</v>
      </c>
      <c r="G126" s="90" t="s">
        <v>613</v>
      </c>
      <c r="H126" s="89">
        <v>1</v>
      </c>
      <c r="I126" s="91">
        <v>35319.96</v>
      </c>
      <c r="J126" s="91">
        <v>0</v>
      </c>
      <c r="K126" s="91">
        <v>0</v>
      </c>
      <c r="L126" s="86">
        <f t="shared" si="3"/>
        <v>35319.96</v>
      </c>
      <c r="M126" s="86">
        <f t="shared" si="4"/>
        <v>19.72</v>
      </c>
      <c r="N126" s="87">
        <f t="shared" si="5"/>
        <v>18.28</v>
      </c>
    </row>
    <row r="127" spans="1:14" ht="15" customHeight="1" x14ac:dyDescent="0.2">
      <c r="A127" s="88" t="s">
        <v>119</v>
      </c>
      <c r="B127" s="89">
        <v>1091395</v>
      </c>
      <c r="C127" s="88" t="s">
        <v>1066</v>
      </c>
      <c r="D127" s="89" t="s">
        <v>655</v>
      </c>
      <c r="E127" s="89" t="s">
        <v>1067</v>
      </c>
      <c r="F127" s="89" t="s">
        <v>612</v>
      </c>
      <c r="G127" s="90" t="s">
        <v>613</v>
      </c>
      <c r="H127" s="89">
        <v>0.5</v>
      </c>
      <c r="I127" s="91">
        <v>25751.760000000002</v>
      </c>
      <c r="J127" s="91">
        <v>0</v>
      </c>
      <c r="K127" s="91">
        <v>0</v>
      </c>
      <c r="L127" s="86">
        <f t="shared" si="3"/>
        <v>25751.760000000002</v>
      </c>
      <c r="M127" s="86">
        <f t="shared" si="4"/>
        <v>7.19</v>
      </c>
      <c r="N127" s="87">
        <f t="shared" si="5"/>
        <v>6.66</v>
      </c>
    </row>
    <row r="128" spans="1:14" ht="15" customHeight="1" x14ac:dyDescent="0.2">
      <c r="A128" s="88" t="s">
        <v>119</v>
      </c>
      <c r="B128" s="89">
        <v>1189062</v>
      </c>
      <c r="C128" s="88" t="s">
        <v>1342</v>
      </c>
      <c r="D128" s="89" t="s">
        <v>713</v>
      </c>
      <c r="E128" s="89" t="s">
        <v>1343</v>
      </c>
      <c r="F128" s="89" t="s">
        <v>612</v>
      </c>
      <c r="G128" s="90" t="s">
        <v>613</v>
      </c>
      <c r="H128" s="89">
        <v>1</v>
      </c>
      <c r="I128" s="91">
        <v>35319.96</v>
      </c>
      <c r="J128" s="91">
        <v>0</v>
      </c>
      <c r="K128" s="91">
        <v>0</v>
      </c>
      <c r="L128" s="86">
        <f t="shared" si="3"/>
        <v>35319.96</v>
      </c>
      <c r="M128" s="86">
        <f t="shared" si="4"/>
        <v>19.72</v>
      </c>
      <c r="N128" s="87">
        <f t="shared" si="5"/>
        <v>18.28</v>
      </c>
    </row>
    <row r="129" spans="1:14" ht="15" customHeight="1" x14ac:dyDescent="0.2">
      <c r="A129" s="88" t="s">
        <v>119</v>
      </c>
      <c r="B129" s="89">
        <v>1339473</v>
      </c>
      <c r="C129" s="88" t="s">
        <v>1186</v>
      </c>
      <c r="D129" s="89" t="s">
        <v>669</v>
      </c>
      <c r="E129" s="89" t="s">
        <v>1187</v>
      </c>
      <c r="F129" s="89" t="s">
        <v>651</v>
      </c>
      <c r="G129" s="90" t="s">
        <v>613</v>
      </c>
      <c r="H129" s="89">
        <v>1</v>
      </c>
      <c r="I129" s="91">
        <v>38076.479999999996</v>
      </c>
      <c r="J129" s="91">
        <v>0</v>
      </c>
      <c r="K129" s="91">
        <v>0</v>
      </c>
      <c r="L129" s="86">
        <f t="shared" si="3"/>
        <v>38076.479999999996</v>
      </c>
      <c r="M129" s="86">
        <f t="shared" si="4"/>
        <v>21.26</v>
      </c>
      <c r="N129" s="87">
        <f t="shared" si="5"/>
        <v>19.71</v>
      </c>
    </row>
    <row r="130" spans="1:14" ht="15" customHeight="1" x14ac:dyDescent="0.2">
      <c r="A130" s="88" t="s">
        <v>119</v>
      </c>
      <c r="B130" s="89">
        <v>219329</v>
      </c>
      <c r="C130" s="88" t="s">
        <v>725</v>
      </c>
      <c r="D130" s="89" t="s">
        <v>655</v>
      </c>
      <c r="E130" s="89" t="s">
        <v>726</v>
      </c>
      <c r="F130" s="89" t="s">
        <v>651</v>
      </c>
      <c r="G130" s="90" t="s">
        <v>613</v>
      </c>
      <c r="H130" s="89">
        <v>1</v>
      </c>
      <c r="I130" s="91">
        <v>53665.319999999992</v>
      </c>
      <c r="J130" s="91">
        <v>0</v>
      </c>
      <c r="K130" s="91">
        <v>0</v>
      </c>
      <c r="L130" s="86">
        <f t="shared" si="3"/>
        <v>53665.319999999992</v>
      </c>
      <c r="M130" s="86">
        <f t="shared" si="4"/>
        <v>29.96</v>
      </c>
      <c r="N130" s="87">
        <f t="shared" si="5"/>
        <v>27.77</v>
      </c>
    </row>
    <row r="131" spans="1:14" ht="15" customHeight="1" x14ac:dyDescent="0.2">
      <c r="A131" s="88" t="s">
        <v>119</v>
      </c>
      <c r="B131" s="89">
        <v>775070</v>
      </c>
      <c r="C131" s="88" t="s">
        <v>727</v>
      </c>
      <c r="D131" s="89" t="s">
        <v>728</v>
      </c>
      <c r="E131" s="89" t="s">
        <v>729</v>
      </c>
      <c r="F131" s="89" t="s">
        <v>612</v>
      </c>
      <c r="G131" s="90" t="s">
        <v>613</v>
      </c>
      <c r="H131" s="89">
        <v>1</v>
      </c>
      <c r="I131" s="91">
        <v>61700.04</v>
      </c>
      <c r="J131" s="91">
        <v>0</v>
      </c>
      <c r="K131" s="91">
        <v>0</v>
      </c>
      <c r="L131" s="86">
        <f t="shared" si="3"/>
        <v>61700.04</v>
      </c>
      <c r="M131" s="86">
        <f t="shared" si="4"/>
        <v>34.450000000000003</v>
      </c>
      <c r="N131" s="87">
        <f t="shared" si="5"/>
        <v>31.93</v>
      </c>
    </row>
    <row r="132" spans="1:14" ht="15" customHeight="1" x14ac:dyDescent="0.2">
      <c r="A132" s="88" t="s">
        <v>119</v>
      </c>
      <c r="B132" s="89">
        <v>944576</v>
      </c>
      <c r="C132" s="88" t="s">
        <v>1741</v>
      </c>
      <c r="D132" s="89" t="s">
        <v>655</v>
      </c>
      <c r="E132" s="89" t="s">
        <v>1742</v>
      </c>
      <c r="F132" s="89" t="s">
        <v>651</v>
      </c>
      <c r="G132" s="90" t="s">
        <v>613</v>
      </c>
      <c r="H132" s="89">
        <v>1</v>
      </c>
      <c r="I132" s="91">
        <v>54768.959999999999</v>
      </c>
      <c r="J132" s="91">
        <v>0</v>
      </c>
      <c r="K132" s="91">
        <v>0</v>
      </c>
      <c r="L132" s="86">
        <f t="shared" ref="L132:L195" si="6">SUM(I132:K132)</f>
        <v>54768.959999999999</v>
      </c>
      <c r="M132" s="86">
        <f t="shared" ref="M132:M195" si="7">ROUND((1+G132+0.0765)*(L132*H132)/2080,2)</f>
        <v>30.58</v>
      </c>
      <c r="N132" s="87">
        <f t="shared" ref="N132:N195" si="8">ROUND((1+0.0765)*(L132*H132)/2080,2)</f>
        <v>28.35</v>
      </c>
    </row>
    <row r="133" spans="1:14" ht="15" customHeight="1" x14ac:dyDescent="0.2">
      <c r="A133" s="88" t="s">
        <v>119</v>
      </c>
      <c r="B133" s="89">
        <v>754459</v>
      </c>
      <c r="C133" s="88" t="s">
        <v>1344</v>
      </c>
      <c r="D133" s="89" t="s">
        <v>742</v>
      </c>
      <c r="E133" s="89" t="s">
        <v>1345</v>
      </c>
      <c r="F133" s="89" t="s">
        <v>612</v>
      </c>
      <c r="G133" s="90" t="s">
        <v>613</v>
      </c>
      <c r="H133" s="89">
        <v>1</v>
      </c>
      <c r="I133" s="91">
        <v>40660.800000000003</v>
      </c>
      <c r="J133" s="91">
        <v>0</v>
      </c>
      <c r="K133" s="91">
        <v>0</v>
      </c>
      <c r="L133" s="86">
        <f t="shared" si="6"/>
        <v>40660.800000000003</v>
      </c>
      <c r="M133" s="86">
        <f t="shared" si="7"/>
        <v>22.7</v>
      </c>
      <c r="N133" s="87">
        <f t="shared" si="8"/>
        <v>21.04</v>
      </c>
    </row>
    <row r="134" spans="1:14" ht="15" customHeight="1" x14ac:dyDescent="0.2">
      <c r="A134" s="88" t="s">
        <v>119</v>
      </c>
      <c r="B134" s="89">
        <v>1492334</v>
      </c>
      <c r="C134" s="88" t="s">
        <v>1422</v>
      </c>
      <c r="D134" s="89" t="s">
        <v>716</v>
      </c>
      <c r="E134" s="89" t="s">
        <v>1423</v>
      </c>
      <c r="F134" s="89" t="s">
        <v>612</v>
      </c>
      <c r="G134" s="90" t="s">
        <v>613</v>
      </c>
      <c r="H134" s="89">
        <v>1</v>
      </c>
      <c r="I134" s="91">
        <v>45467.76</v>
      </c>
      <c r="J134" s="91">
        <v>0</v>
      </c>
      <c r="K134" s="91">
        <v>0</v>
      </c>
      <c r="L134" s="86">
        <f t="shared" si="6"/>
        <v>45467.76</v>
      </c>
      <c r="M134" s="86">
        <f t="shared" si="7"/>
        <v>25.38</v>
      </c>
      <c r="N134" s="87">
        <f t="shared" si="8"/>
        <v>23.53</v>
      </c>
    </row>
    <row r="135" spans="1:14" ht="15" customHeight="1" x14ac:dyDescent="0.2">
      <c r="A135" s="88" t="s">
        <v>119</v>
      </c>
      <c r="B135" s="89">
        <v>1057462</v>
      </c>
      <c r="C135" s="88" t="s">
        <v>1743</v>
      </c>
      <c r="D135" s="89" t="s">
        <v>655</v>
      </c>
      <c r="E135" s="89" t="s">
        <v>1744</v>
      </c>
      <c r="F135" s="89" t="s">
        <v>651</v>
      </c>
      <c r="G135" s="90" t="s">
        <v>613</v>
      </c>
      <c r="H135" s="89">
        <v>1</v>
      </c>
      <c r="I135" s="91">
        <v>51503.759999999995</v>
      </c>
      <c r="J135" s="91">
        <v>0</v>
      </c>
      <c r="K135" s="91">
        <v>0</v>
      </c>
      <c r="L135" s="86">
        <f t="shared" si="6"/>
        <v>51503.759999999995</v>
      </c>
      <c r="M135" s="86">
        <f t="shared" si="7"/>
        <v>28.75</v>
      </c>
      <c r="N135" s="87">
        <f t="shared" si="8"/>
        <v>26.66</v>
      </c>
    </row>
    <row r="136" spans="1:14" ht="15" customHeight="1" x14ac:dyDescent="0.2">
      <c r="A136" s="88" t="s">
        <v>119</v>
      </c>
      <c r="B136" s="89">
        <v>1070409</v>
      </c>
      <c r="C136" s="88" t="s">
        <v>1943</v>
      </c>
      <c r="D136" s="89" t="s">
        <v>655</v>
      </c>
      <c r="E136" s="89" t="s">
        <v>1944</v>
      </c>
      <c r="F136" s="89" t="s">
        <v>612</v>
      </c>
      <c r="G136" s="90" t="s">
        <v>613</v>
      </c>
      <c r="H136" s="89">
        <v>1</v>
      </c>
      <c r="I136" s="91">
        <v>51503.759999999995</v>
      </c>
      <c r="J136" s="91">
        <v>0</v>
      </c>
      <c r="K136" s="91">
        <v>0</v>
      </c>
      <c r="L136" s="86">
        <f t="shared" si="6"/>
        <v>51503.759999999995</v>
      </c>
      <c r="M136" s="86">
        <f t="shared" si="7"/>
        <v>28.75</v>
      </c>
      <c r="N136" s="87">
        <f t="shared" si="8"/>
        <v>26.66</v>
      </c>
    </row>
    <row r="137" spans="1:14" ht="15" customHeight="1" x14ac:dyDescent="0.2">
      <c r="A137" s="88" t="s">
        <v>119</v>
      </c>
      <c r="B137" s="89">
        <v>1422818</v>
      </c>
      <c r="C137" s="88" t="s">
        <v>2082</v>
      </c>
      <c r="D137" s="89" t="s">
        <v>713</v>
      </c>
      <c r="E137" s="89" t="s">
        <v>2083</v>
      </c>
      <c r="F137" s="89" t="s">
        <v>651</v>
      </c>
      <c r="G137" s="90" t="s">
        <v>613</v>
      </c>
      <c r="H137" s="89">
        <v>1</v>
      </c>
      <c r="I137" s="91">
        <v>35319.96</v>
      </c>
      <c r="J137" s="91">
        <v>0</v>
      </c>
      <c r="K137" s="91">
        <v>0</v>
      </c>
      <c r="L137" s="86">
        <f t="shared" si="6"/>
        <v>35319.96</v>
      </c>
      <c r="M137" s="86">
        <f t="shared" si="7"/>
        <v>19.72</v>
      </c>
      <c r="N137" s="87">
        <f t="shared" si="8"/>
        <v>18.28</v>
      </c>
    </row>
    <row r="138" spans="1:14" ht="15" customHeight="1" x14ac:dyDescent="0.2">
      <c r="A138" s="88" t="s">
        <v>119</v>
      </c>
      <c r="B138" s="89">
        <v>1480109</v>
      </c>
      <c r="C138" s="88" t="s">
        <v>1869</v>
      </c>
      <c r="D138" s="89" t="s">
        <v>713</v>
      </c>
      <c r="E138" s="89" t="s">
        <v>1870</v>
      </c>
      <c r="F138" s="89" t="s">
        <v>651</v>
      </c>
      <c r="G138" s="90" t="s">
        <v>613</v>
      </c>
      <c r="H138" s="89">
        <v>1</v>
      </c>
      <c r="I138" s="91">
        <v>35319.96</v>
      </c>
      <c r="J138" s="91">
        <v>1205.1600000000001</v>
      </c>
      <c r="K138" s="91">
        <v>0</v>
      </c>
      <c r="L138" s="86">
        <f t="shared" si="6"/>
        <v>36525.120000000003</v>
      </c>
      <c r="M138" s="86">
        <f t="shared" si="7"/>
        <v>20.39</v>
      </c>
      <c r="N138" s="87">
        <f t="shared" si="8"/>
        <v>18.899999999999999</v>
      </c>
    </row>
    <row r="139" spans="1:14" ht="15" customHeight="1" x14ac:dyDescent="0.2">
      <c r="A139" s="88" t="s">
        <v>119</v>
      </c>
      <c r="B139" s="89">
        <v>1410032</v>
      </c>
      <c r="C139" s="88" t="s">
        <v>1346</v>
      </c>
      <c r="D139" s="89" t="s">
        <v>713</v>
      </c>
      <c r="E139" s="89" t="s">
        <v>1347</v>
      </c>
      <c r="F139" s="89" t="s">
        <v>651</v>
      </c>
      <c r="G139" s="90" t="s">
        <v>613</v>
      </c>
      <c r="H139" s="89">
        <v>1</v>
      </c>
      <c r="I139" s="91">
        <v>35319.96</v>
      </c>
      <c r="J139" s="91">
        <v>0</v>
      </c>
      <c r="K139" s="91">
        <v>0</v>
      </c>
      <c r="L139" s="86">
        <f t="shared" si="6"/>
        <v>35319.96</v>
      </c>
      <c r="M139" s="86">
        <f t="shared" si="7"/>
        <v>19.72</v>
      </c>
      <c r="N139" s="87">
        <f t="shared" si="8"/>
        <v>18.28</v>
      </c>
    </row>
    <row r="140" spans="1:14" ht="15" customHeight="1" x14ac:dyDescent="0.2">
      <c r="A140" s="88" t="s">
        <v>119</v>
      </c>
      <c r="B140" s="89">
        <v>1184429</v>
      </c>
      <c r="C140" s="88" t="s">
        <v>1592</v>
      </c>
      <c r="D140" s="89" t="s">
        <v>655</v>
      </c>
      <c r="E140" s="89" t="s">
        <v>1593</v>
      </c>
      <c r="F140" s="89" t="s">
        <v>612</v>
      </c>
      <c r="G140" s="90" t="s">
        <v>613</v>
      </c>
      <c r="H140" s="89">
        <v>1</v>
      </c>
      <c r="I140" s="91">
        <v>51503.759999999995</v>
      </c>
      <c r="J140" s="91">
        <v>0</v>
      </c>
      <c r="K140" s="91">
        <v>0</v>
      </c>
      <c r="L140" s="86">
        <f t="shared" si="6"/>
        <v>51503.759999999995</v>
      </c>
      <c r="M140" s="86">
        <f t="shared" si="7"/>
        <v>28.75</v>
      </c>
      <c r="N140" s="87">
        <f t="shared" si="8"/>
        <v>26.66</v>
      </c>
    </row>
    <row r="141" spans="1:14" ht="15" customHeight="1" x14ac:dyDescent="0.2">
      <c r="A141" s="88" t="s">
        <v>119</v>
      </c>
      <c r="B141" s="89">
        <v>1225739</v>
      </c>
      <c r="C141" s="88" t="s">
        <v>1691</v>
      </c>
      <c r="D141" s="89" t="s">
        <v>721</v>
      </c>
      <c r="E141" s="89" t="s">
        <v>1692</v>
      </c>
      <c r="F141" s="89" t="s">
        <v>612</v>
      </c>
      <c r="G141" s="90" t="s">
        <v>613</v>
      </c>
      <c r="H141" s="89">
        <v>1</v>
      </c>
      <c r="I141" s="91">
        <v>26911.08</v>
      </c>
      <c r="J141" s="91">
        <v>443.28</v>
      </c>
      <c r="K141" s="91">
        <v>0</v>
      </c>
      <c r="L141" s="86">
        <f t="shared" si="6"/>
        <v>27354.36</v>
      </c>
      <c r="M141" s="86">
        <f t="shared" si="7"/>
        <v>15.27</v>
      </c>
      <c r="N141" s="87">
        <f t="shared" si="8"/>
        <v>14.16</v>
      </c>
    </row>
    <row r="142" spans="1:14" ht="15" customHeight="1" x14ac:dyDescent="0.2">
      <c r="A142" s="88" t="s">
        <v>119</v>
      </c>
      <c r="B142" s="89">
        <v>1437540</v>
      </c>
      <c r="C142" s="88" t="s">
        <v>1522</v>
      </c>
      <c r="D142" s="89" t="s">
        <v>713</v>
      </c>
      <c r="E142" s="89" t="s">
        <v>1523</v>
      </c>
      <c r="F142" s="89" t="s">
        <v>651</v>
      </c>
      <c r="G142" s="90" t="s">
        <v>613</v>
      </c>
      <c r="H142" s="89">
        <v>1</v>
      </c>
      <c r="I142" s="91">
        <v>35319.96</v>
      </c>
      <c r="J142" s="91">
        <v>0</v>
      </c>
      <c r="K142" s="91">
        <v>0</v>
      </c>
      <c r="L142" s="86">
        <f t="shared" si="6"/>
        <v>35319.96</v>
      </c>
      <c r="M142" s="86">
        <f t="shared" si="7"/>
        <v>19.72</v>
      </c>
      <c r="N142" s="87">
        <f t="shared" si="8"/>
        <v>18.28</v>
      </c>
    </row>
    <row r="143" spans="1:14" ht="15" customHeight="1" x14ac:dyDescent="0.2">
      <c r="A143" s="88" t="s">
        <v>119</v>
      </c>
      <c r="B143" s="89">
        <v>1007268</v>
      </c>
      <c r="C143" s="88" t="s">
        <v>1260</v>
      </c>
      <c r="D143" s="89" t="s">
        <v>655</v>
      </c>
      <c r="E143" s="89" t="s">
        <v>1261</v>
      </c>
      <c r="F143" s="89" t="s">
        <v>651</v>
      </c>
      <c r="G143" s="90" t="s">
        <v>613</v>
      </c>
      <c r="H143" s="89">
        <v>1</v>
      </c>
      <c r="I143" s="91">
        <v>51503.759999999995</v>
      </c>
      <c r="J143" s="91">
        <v>0</v>
      </c>
      <c r="K143" s="91">
        <v>0</v>
      </c>
      <c r="L143" s="86">
        <f t="shared" si="6"/>
        <v>51503.759999999995</v>
      </c>
      <c r="M143" s="86">
        <f t="shared" si="7"/>
        <v>28.75</v>
      </c>
      <c r="N143" s="87">
        <f t="shared" si="8"/>
        <v>26.66</v>
      </c>
    </row>
    <row r="144" spans="1:14" ht="15" customHeight="1" x14ac:dyDescent="0.2">
      <c r="A144" s="88" t="s">
        <v>119</v>
      </c>
      <c r="B144" s="89">
        <v>1462088</v>
      </c>
      <c r="C144" s="88" t="s">
        <v>1945</v>
      </c>
      <c r="D144" s="89" t="s">
        <v>716</v>
      </c>
      <c r="E144" s="89" t="s">
        <v>1946</v>
      </c>
      <c r="F144" s="89" t="s">
        <v>612</v>
      </c>
      <c r="G144" s="90" t="s">
        <v>613</v>
      </c>
      <c r="H144" s="89">
        <v>1</v>
      </c>
      <c r="I144" s="91">
        <v>45467.76</v>
      </c>
      <c r="J144" s="91">
        <v>0</v>
      </c>
      <c r="K144" s="91">
        <v>0</v>
      </c>
      <c r="L144" s="86">
        <f t="shared" si="6"/>
        <v>45467.76</v>
      </c>
      <c r="M144" s="86">
        <f t="shared" si="7"/>
        <v>25.38</v>
      </c>
      <c r="N144" s="87">
        <f t="shared" si="8"/>
        <v>23.53</v>
      </c>
    </row>
    <row r="145" spans="1:14" ht="15" customHeight="1" x14ac:dyDescent="0.2">
      <c r="A145" s="88" t="s">
        <v>119</v>
      </c>
      <c r="B145" s="89">
        <v>796087</v>
      </c>
      <c r="C145" s="88" t="s">
        <v>1947</v>
      </c>
      <c r="D145" s="89" t="s">
        <v>742</v>
      </c>
      <c r="E145" s="89" t="s">
        <v>1948</v>
      </c>
      <c r="F145" s="89" t="s">
        <v>612</v>
      </c>
      <c r="G145" s="90" t="s">
        <v>613</v>
      </c>
      <c r="H145" s="89">
        <v>1</v>
      </c>
      <c r="I145" s="91">
        <v>41130.36</v>
      </c>
      <c r="J145" s="91">
        <v>0</v>
      </c>
      <c r="K145" s="91">
        <v>0</v>
      </c>
      <c r="L145" s="86">
        <f t="shared" si="6"/>
        <v>41130.36</v>
      </c>
      <c r="M145" s="86">
        <f t="shared" si="7"/>
        <v>22.96</v>
      </c>
      <c r="N145" s="87">
        <f t="shared" si="8"/>
        <v>21.29</v>
      </c>
    </row>
    <row r="146" spans="1:14" ht="15" customHeight="1" x14ac:dyDescent="0.2">
      <c r="A146" s="88" t="s">
        <v>119</v>
      </c>
      <c r="B146" s="89">
        <v>734278</v>
      </c>
      <c r="C146" s="88" t="s">
        <v>1524</v>
      </c>
      <c r="D146" s="89" t="s">
        <v>655</v>
      </c>
      <c r="E146" s="89" t="s">
        <v>1525</v>
      </c>
      <c r="F146" s="89" t="s">
        <v>651</v>
      </c>
      <c r="G146" s="90" t="s">
        <v>613</v>
      </c>
      <c r="H146" s="89">
        <v>0.5</v>
      </c>
      <c r="I146" s="91">
        <v>27384.48</v>
      </c>
      <c r="J146" s="91">
        <v>0</v>
      </c>
      <c r="K146" s="91">
        <v>0</v>
      </c>
      <c r="L146" s="86">
        <f t="shared" si="6"/>
        <v>27384.48</v>
      </c>
      <c r="M146" s="86">
        <f t="shared" si="7"/>
        <v>7.64</v>
      </c>
      <c r="N146" s="87">
        <f t="shared" si="8"/>
        <v>7.09</v>
      </c>
    </row>
    <row r="147" spans="1:14" ht="15" customHeight="1" x14ac:dyDescent="0.2">
      <c r="A147" s="88" t="s">
        <v>119</v>
      </c>
      <c r="B147" s="89">
        <v>1194456</v>
      </c>
      <c r="C147" s="88" t="s">
        <v>1302</v>
      </c>
      <c r="D147" s="89" t="s">
        <v>713</v>
      </c>
      <c r="E147" s="89" t="s">
        <v>1303</v>
      </c>
      <c r="F147" s="89" t="s">
        <v>612</v>
      </c>
      <c r="G147" s="90" t="s">
        <v>613</v>
      </c>
      <c r="H147" s="89">
        <v>1</v>
      </c>
      <c r="I147" s="91">
        <v>35319.96</v>
      </c>
      <c r="J147" s="91">
        <v>0</v>
      </c>
      <c r="K147" s="91">
        <v>0</v>
      </c>
      <c r="L147" s="86">
        <f t="shared" si="6"/>
        <v>35319.96</v>
      </c>
      <c r="M147" s="86">
        <f t="shared" si="7"/>
        <v>19.72</v>
      </c>
      <c r="N147" s="87">
        <f t="shared" si="8"/>
        <v>18.28</v>
      </c>
    </row>
    <row r="148" spans="1:14" ht="15" customHeight="1" x14ac:dyDescent="0.2">
      <c r="A148" s="88" t="s">
        <v>119</v>
      </c>
      <c r="B148" s="89">
        <v>1472080</v>
      </c>
      <c r="C148" s="88" t="s">
        <v>1304</v>
      </c>
      <c r="D148" s="89" t="s">
        <v>713</v>
      </c>
      <c r="E148" s="89" t="s">
        <v>1305</v>
      </c>
      <c r="F148" s="89" t="s">
        <v>612</v>
      </c>
      <c r="G148" s="90" t="s">
        <v>613</v>
      </c>
      <c r="H148" s="89">
        <v>1</v>
      </c>
      <c r="I148" s="91">
        <v>35319.96</v>
      </c>
      <c r="J148" s="91">
        <v>0</v>
      </c>
      <c r="K148" s="91">
        <v>0</v>
      </c>
      <c r="L148" s="86">
        <f t="shared" si="6"/>
        <v>35319.96</v>
      </c>
      <c r="M148" s="86">
        <f t="shared" si="7"/>
        <v>19.72</v>
      </c>
      <c r="N148" s="87">
        <f t="shared" si="8"/>
        <v>18.28</v>
      </c>
    </row>
    <row r="149" spans="1:14" ht="15" customHeight="1" x14ac:dyDescent="0.2">
      <c r="A149" s="88" t="s">
        <v>119</v>
      </c>
      <c r="B149" s="89">
        <v>1414727</v>
      </c>
      <c r="C149" s="88" t="s">
        <v>1775</v>
      </c>
      <c r="D149" s="89" t="s">
        <v>795</v>
      </c>
      <c r="E149" s="89" t="s">
        <v>1776</v>
      </c>
      <c r="F149" s="89" t="s">
        <v>651</v>
      </c>
      <c r="G149" s="90" t="s">
        <v>613</v>
      </c>
      <c r="H149" s="89">
        <v>1</v>
      </c>
      <c r="I149" s="91">
        <v>27819.72</v>
      </c>
      <c r="J149" s="91">
        <v>1205.1600000000001</v>
      </c>
      <c r="K149" s="91">
        <v>0</v>
      </c>
      <c r="L149" s="86">
        <f t="shared" si="6"/>
        <v>29024.880000000001</v>
      </c>
      <c r="M149" s="86">
        <f t="shared" si="7"/>
        <v>16.2</v>
      </c>
      <c r="N149" s="87">
        <f t="shared" si="8"/>
        <v>15.02</v>
      </c>
    </row>
    <row r="150" spans="1:14" ht="15" customHeight="1" x14ac:dyDescent="0.2">
      <c r="A150" s="88" t="s">
        <v>119</v>
      </c>
      <c r="B150" s="89">
        <v>1347194</v>
      </c>
      <c r="C150" s="88" t="s">
        <v>1799</v>
      </c>
      <c r="D150" s="89" t="s">
        <v>721</v>
      </c>
      <c r="E150" s="89" t="s">
        <v>1800</v>
      </c>
      <c r="F150" s="89" t="s">
        <v>607</v>
      </c>
      <c r="G150" s="90" t="s">
        <v>608</v>
      </c>
      <c r="H150" s="89">
        <v>1</v>
      </c>
      <c r="I150" s="91">
        <v>24727.199999999997</v>
      </c>
      <c r="J150" s="91">
        <v>1225.32</v>
      </c>
      <c r="K150" s="91">
        <v>0</v>
      </c>
      <c r="L150" s="86">
        <f t="shared" si="6"/>
        <v>25952.519999999997</v>
      </c>
      <c r="M150" s="86">
        <f t="shared" si="7"/>
        <v>14.08</v>
      </c>
      <c r="N150" s="87">
        <f t="shared" si="8"/>
        <v>13.43</v>
      </c>
    </row>
    <row r="151" spans="1:14" ht="15" customHeight="1" x14ac:dyDescent="0.2">
      <c r="A151" s="88" t="s">
        <v>119</v>
      </c>
      <c r="B151" s="89">
        <v>149319</v>
      </c>
      <c r="C151" s="88" t="s">
        <v>1068</v>
      </c>
      <c r="D151" s="89" t="s">
        <v>655</v>
      </c>
      <c r="E151" s="89" t="s">
        <v>1069</v>
      </c>
      <c r="F151" s="89" t="s">
        <v>612</v>
      </c>
      <c r="G151" s="90" t="s">
        <v>613</v>
      </c>
      <c r="H151" s="89">
        <v>1</v>
      </c>
      <c r="I151" s="91">
        <v>54865.319999999992</v>
      </c>
      <c r="J151" s="91">
        <v>0</v>
      </c>
      <c r="K151" s="91">
        <v>0</v>
      </c>
      <c r="L151" s="86">
        <f t="shared" si="6"/>
        <v>54865.319999999992</v>
      </c>
      <c r="M151" s="86">
        <f t="shared" si="7"/>
        <v>30.63</v>
      </c>
      <c r="N151" s="87">
        <f t="shared" si="8"/>
        <v>28.4</v>
      </c>
    </row>
    <row r="152" spans="1:14" ht="15" customHeight="1" x14ac:dyDescent="0.2">
      <c r="A152" s="88" t="s">
        <v>119</v>
      </c>
      <c r="B152" s="89">
        <v>850061</v>
      </c>
      <c r="C152" s="88" t="s">
        <v>1745</v>
      </c>
      <c r="D152" s="89" t="s">
        <v>737</v>
      </c>
      <c r="E152" s="89" t="s">
        <v>1746</v>
      </c>
      <c r="F152" s="89" t="s">
        <v>651</v>
      </c>
      <c r="G152" s="90" t="s">
        <v>613</v>
      </c>
      <c r="H152" s="89">
        <v>1</v>
      </c>
      <c r="I152" s="91">
        <v>65199.96</v>
      </c>
      <c r="J152" s="91">
        <v>0</v>
      </c>
      <c r="K152" s="91">
        <v>0</v>
      </c>
      <c r="L152" s="86">
        <f t="shared" si="6"/>
        <v>65199.96</v>
      </c>
      <c r="M152" s="86">
        <f t="shared" si="7"/>
        <v>36.4</v>
      </c>
      <c r="N152" s="87">
        <f t="shared" si="8"/>
        <v>33.74</v>
      </c>
    </row>
    <row r="153" spans="1:14" ht="15" customHeight="1" x14ac:dyDescent="0.2">
      <c r="A153" s="88" t="s">
        <v>119</v>
      </c>
      <c r="B153" s="89">
        <v>1102875</v>
      </c>
      <c r="C153" s="88" t="s">
        <v>1747</v>
      </c>
      <c r="D153" s="89" t="s">
        <v>655</v>
      </c>
      <c r="E153" s="89" t="s">
        <v>1748</v>
      </c>
      <c r="F153" s="89" t="s">
        <v>651</v>
      </c>
      <c r="G153" s="90" t="s">
        <v>613</v>
      </c>
      <c r="H153" s="89">
        <v>1</v>
      </c>
      <c r="I153" s="91">
        <v>51503.759999999995</v>
      </c>
      <c r="J153" s="91">
        <v>0</v>
      </c>
      <c r="K153" s="91">
        <v>0</v>
      </c>
      <c r="L153" s="86">
        <f t="shared" si="6"/>
        <v>51503.759999999995</v>
      </c>
      <c r="M153" s="86">
        <f t="shared" si="7"/>
        <v>28.75</v>
      </c>
      <c r="N153" s="87">
        <f t="shared" si="8"/>
        <v>26.66</v>
      </c>
    </row>
    <row r="154" spans="1:14" ht="15" customHeight="1" x14ac:dyDescent="0.2">
      <c r="A154" s="88" t="s">
        <v>119</v>
      </c>
      <c r="B154" s="89">
        <v>1169178</v>
      </c>
      <c r="C154" s="88" t="s">
        <v>1594</v>
      </c>
      <c r="D154" s="89" t="s">
        <v>742</v>
      </c>
      <c r="E154" s="89" t="s">
        <v>1595</v>
      </c>
      <c r="F154" s="89" t="s">
        <v>612</v>
      </c>
      <c r="G154" s="90" t="s">
        <v>613</v>
      </c>
      <c r="H154" s="89">
        <v>1</v>
      </c>
      <c r="I154" s="91">
        <v>38076.479999999996</v>
      </c>
      <c r="J154" s="91">
        <v>0</v>
      </c>
      <c r="K154" s="91">
        <v>0</v>
      </c>
      <c r="L154" s="86">
        <f t="shared" si="6"/>
        <v>38076.479999999996</v>
      </c>
      <c r="M154" s="86">
        <f t="shared" si="7"/>
        <v>21.26</v>
      </c>
      <c r="N154" s="87">
        <f t="shared" si="8"/>
        <v>19.71</v>
      </c>
    </row>
    <row r="155" spans="1:14" ht="15" customHeight="1" x14ac:dyDescent="0.2">
      <c r="A155" s="88" t="s">
        <v>119</v>
      </c>
      <c r="B155" s="89">
        <v>839450</v>
      </c>
      <c r="C155" s="88" t="s">
        <v>1306</v>
      </c>
      <c r="D155" s="89" t="s">
        <v>713</v>
      </c>
      <c r="E155" s="89" t="s">
        <v>1307</v>
      </c>
      <c r="F155" s="89" t="s">
        <v>651</v>
      </c>
      <c r="G155" s="90" t="s">
        <v>613</v>
      </c>
      <c r="H155" s="89">
        <v>1</v>
      </c>
      <c r="I155" s="91">
        <v>36720</v>
      </c>
      <c r="J155" s="91">
        <v>0</v>
      </c>
      <c r="K155" s="91">
        <v>0</v>
      </c>
      <c r="L155" s="86">
        <f t="shared" si="6"/>
        <v>36720</v>
      </c>
      <c r="M155" s="86">
        <f t="shared" si="7"/>
        <v>20.5</v>
      </c>
      <c r="N155" s="87">
        <f t="shared" si="8"/>
        <v>19</v>
      </c>
    </row>
    <row r="156" spans="1:14" ht="15" customHeight="1" x14ac:dyDescent="0.2">
      <c r="A156" s="88" t="s">
        <v>119</v>
      </c>
      <c r="B156" s="89">
        <v>1387650</v>
      </c>
      <c r="C156" s="88" t="s">
        <v>968</v>
      </c>
      <c r="D156" s="89" t="s">
        <v>713</v>
      </c>
      <c r="E156" s="89" t="s">
        <v>969</v>
      </c>
      <c r="F156" s="89" t="s">
        <v>612</v>
      </c>
      <c r="G156" s="90" t="s">
        <v>613</v>
      </c>
      <c r="H156" s="89">
        <v>1</v>
      </c>
      <c r="I156" s="91">
        <v>35319.96</v>
      </c>
      <c r="J156" s="91">
        <v>0</v>
      </c>
      <c r="K156" s="91">
        <v>0</v>
      </c>
      <c r="L156" s="86">
        <f t="shared" si="6"/>
        <v>35319.96</v>
      </c>
      <c r="M156" s="86">
        <f t="shared" si="7"/>
        <v>19.72</v>
      </c>
      <c r="N156" s="87">
        <f t="shared" si="8"/>
        <v>18.28</v>
      </c>
    </row>
    <row r="157" spans="1:14" ht="15" customHeight="1" x14ac:dyDescent="0.2">
      <c r="A157" s="88" t="s">
        <v>119</v>
      </c>
      <c r="B157" s="89">
        <v>1485790</v>
      </c>
      <c r="C157" s="88" t="s">
        <v>1813</v>
      </c>
      <c r="D157" s="89" t="s">
        <v>742</v>
      </c>
      <c r="E157" s="89" t="s">
        <v>1814</v>
      </c>
      <c r="F157" s="89" t="s">
        <v>612</v>
      </c>
      <c r="G157" s="90" t="s">
        <v>613</v>
      </c>
      <c r="H157" s="89">
        <v>1</v>
      </c>
      <c r="I157" s="91">
        <v>48294.840000000004</v>
      </c>
      <c r="J157" s="91">
        <v>1205.1600000000001</v>
      </c>
      <c r="K157" s="91">
        <v>0</v>
      </c>
      <c r="L157" s="86">
        <f t="shared" si="6"/>
        <v>49500.000000000007</v>
      </c>
      <c r="M157" s="86">
        <f t="shared" si="7"/>
        <v>27.63</v>
      </c>
      <c r="N157" s="87">
        <f t="shared" si="8"/>
        <v>25.62</v>
      </c>
    </row>
    <row r="158" spans="1:14" ht="15" customHeight="1" x14ac:dyDescent="0.2">
      <c r="A158" s="88" t="s">
        <v>119</v>
      </c>
      <c r="B158" s="89">
        <v>1492704</v>
      </c>
      <c r="C158" s="88" t="s">
        <v>970</v>
      </c>
      <c r="D158" s="89" t="s">
        <v>713</v>
      </c>
      <c r="E158" s="89" t="s">
        <v>971</v>
      </c>
      <c r="F158" s="89" t="s">
        <v>651</v>
      </c>
      <c r="G158" s="90" t="s">
        <v>613</v>
      </c>
      <c r="H158" s="89">
        <v>1</v>
      </c>
      <c r="I158" s="91">
        <v>35319.96</v>
      </c>
      <c r="J158" s="91">
        <v>0</v>
      </c>
      <c r="K158" s="91">
        <v>0</v>
      </c>
      <c r="L158" s="86">
        <f t="shared" si="6"/>
        <v>35319.96</v>
      </c>
      <c r="M158" s="86">
        <f t="shared" si="7"/>
        <v>19.72</v>
      </c>
      <c r="N158" s="87">
        <f t="shared" si="8"/>
        <v>18.28</v>
      </c>
    </row>
    <row r="159" spans="1:14" ht="15" customHeight="1" x14ac:dyDescent="0.2">
      <c r="A159" s="88" t="s">
        <v>119</v>
      </c>
      <c r="B159" s="89">
        <v>1000242</v>
      </c>
      <c r="C159" s="88" t="s">
        <v>1070</v>
      </c>
      <c r="D159" s="89" t="s">
        <v>713</v>
      </c>
      <c r="E159" s="89" t="s">
        <v>1071</v>
      </c>
      <c r="F159" s="89" t="s">
        <v>612</v>
      </c>
      <c r="G159" s="90" t="s">
        <v>613</v>
      </c>
      <c r="H159" s="89">
        <v>1</v>
      </c>
      <c r="I159" s="91">
        <v>35319.96</v>
      </c>
      <c r="J159" s="91">
        <v>0</v>
      </c>
      <c r="K159" s="91">
        <v>0</v>
      </c>
      <c r="L159" s="86">
        <f t="shared" si="6"/>
        <v>35319.96</v>
      </c>
      <c r="M159" s="86">
        <f t="shared" si="7"/>
        <v>19.72</v>
      </c>
      <c r="N159" s="87">
        <f t="shared" si="8"/>
        <v>18.28</v>
      </c>
    </row>
    <row r="160" spans="1:14" ht="15" customHeight="1" x14ac:dyDescent="0.2">
      <c r="A160" s="88" t="s">
        <v>119</v>
      </c>
      <c r="B160" s="89">
        <v>790626</v>
      </c>
      <c r="C160" s="88" t="s">
        <v>1821</v>
      </c>
      <c r="D160" s="89" t="s">
        <v>716</v>
      </c>
      <c r="E160" s="89" t="s">
        <v>1822</v>
      </c>
      <c r="F160" s="89" t="s">
        <v>651</v>
      </c>
      <c r="G160" s="90" t="s">
        <v>613</v>
      </c>
      <c r="H160" s="89">
        <v>1</v>
      </c>
      <c r="I160" s="91">
        <v>45467.76</v>
      </c>
      <c r="J160" s="91">
        <v>0</v>
      </c>
      <c r="K160" s="91">
        <v>0</v>
      </c>
      <c r="L160" s="86">
        <f t="shared" si="6"/>
        <v>45467.76</v>
      </c>
      <c r="M160" s="86">
        <f t="shared" si="7"/>
        <v>25.38</v>
      </c>
      <c r="N160" s="87">
        <f t="shared" si="8"/>
        <v>23.53</v>
      </c>
    </row>
    <row r="161" spans="1:14" ht="15" customHeight="1" x14ac:dyDescent="0.2">
      <c r="A161" s="88" t="s">
        <v>119</v>
      </c>
      <c r="B161" s="89">
        <v>1230464</v>
      </c>
      <c r="C161" s="88" t="s">
        <v>888</v>
      </c>
      <c r="D161" s="89" t="s">
        <v>713</v>
      </c>
      <c r="E161" s="89" t="s">
        <v>889</v>
      </c>
      <c r="F161" s="89" t="s">
        <v>651</v>
      </c>
      <c r="G161" s="90" t="s">
        <v>613</v>
      </c>
      <c r="H161" s="89">
        <v>1</v>
      </c>
      <c r="I161" s="91">
        <v>35319.96</v>
      </c>
      <c r="J161" s="91">
        <v>0</v>
      </c>
      <c r="K161" s="91">
        <v>0</v>
      </c>
      <c r="L161" s="86">
        <f t="shared" si="6"/>
        <v>35319.96</v>
      </c>
      <c r="M161" s="86">
        <f t="shared" si="7"/>
        <v>19.72</v>
      </c>
      <c r="N161" s="87">
        <f t="shared" si="8"/>
        <v>18.28</v>
      </c>
    </row>
    <row r="162" spans="1:14" ht="15" customHeight="1" x14ac:dyDescent="0.2">
      <c r="A162" s="88" t="s">
        <v>119</v>
      </c>
      <c r="B162" s="89">
        <v>1289747</v>
      </c>
      <c r="C162" s="88" t="s">
        <v>1871</v>
      </c>
      <c r="D162" s="89" t="s">
        <v>713</v>
      </c>
      <c r="E162" s="89" t="s">
        <v>1872</v>
      </c>
      <c r="F162" s="89" t="s">
        <v>651</v>
      </c>
      <c r="G162" s="90" t="s">
        <v>613</v>
      </c>
      <c r="H162" s="89">
        <v>1</v>
      </c>
      <c r="I162" s="91">
        <v>35319.96</v>
      </c>
      <c r="J162" s="91">
        <v>1205.1600000000001</v>
      </c>
      <c r="K162" s="91">
        <v>0</v>
      </c>
      <c r="L162" s="86">
        <f t="shared" si="6"/>
        <v>36525.120000000003</v>
      </c>
      <c r="M162" s="86">
        <f t="shared" si="7"/>
        <v>20.39</v>
      </c>
      <c r="N162" s="87">
        <f t="shared" si="8"/>
        <v>18.899999999999999</v>
      </c>
    </row>
    <row r="163" spans="1:14" ht="15" customHeight="1" x14ac:dyDescent="0.2">
      <c r="A163" s="88" t="s">
        <v>119</v>
      </c>
      <c r="B163" s="89">
        <v>197924</v>
      </c>
      <c r="C163" s="88" t="s">
        <v>1072</v>
      </c>
      <c r="D163" s="89" t="s">
        <v>713</v>
      </c>
      <c r="E163" s="89" t="s">
        <v>1073</v>
      </c>
      <c r="F163" s="89" t="s">
        <v>612</v>
      </c>
      <c r="G163" s="90" t="s">
        <v>613</v>
      </c>
      <c r="H163" s="89">
        <v>1</v>
      </c>
      <c r="I163" s="91">
        <v>37497.600000000006</v>
      </c>
      <c r="J163" s="91">
        <v>0</v>
      </c>
      <c r="K163" s="91">
        <v>0</v>
      </c>
      <c r="L163" s="86">
        <f t="shared" si="6"/>
        <v>37497.600000000006</v>
      </c>
      <c r="M163" s="86">
        <f t="shared" si="7"/>
        <v>20.93</v>
      </c>
      <c r="N163" s="87">
        <f t="shared" si="8"/>
        <v>19.41</v>
      </c>
    </row>
    <row r="164" spans="1:14" ht="15" customHeight="1" x14ac:dyDescent="0.2">
      <c r="A164" s="88" t="s">
        <v>119</v>
      </c>
      <c r="B164" s="89">
        <v>1481807</v>
      </c>
      <c r="C164" s="88" t="s">
        <v>2017</v>
      </c>
      <c r="D164" s="89" t="s">
        <v>713</v>
      </c>
      <c r="E164" s="89" t="s">
        <v>2018</v>
      </c>
      <c r="F164" s="89" t="s">
        <v>612</v>
      </c>
      <c r="G164" s="90" t="s">
        <v>613</v>
      </c>
      <c r="H164" s="89">
        <v>1</v>
      </c>
      <c r="I164" s="91">
        <v>35319.96</v>
      </c>
      <c r="J164" s="91">
        <v>0</v>
      </c>
      <c r="K164" s="91">
        <v>0</v>
      </c>
      <c r="L164" s="86">
        <f t="shared" si="6"/>
        <v>35319.96</v>
      </c>
      <c r="M164" s="86">
        <f t="shared" si="7"/>
        <v>19.72</v>
      </c>
      <c r="N164" s="87">
        <f t="shared" si="8"/>
        <v>18.28</v>
      </c>
    </row>
    <row r="165" spans="1:14" ht="15" customHeight="1" x14ac:dyDescent="0.2">
      <c r="A165" s="88" t="s">
        <v>119</v>
      </c>
      <c r="B165" s="89">
        <v>1196424</v>
      </c>
      <c r="C165" s="88" t="s">
        <v>1596</v>
      </c>
      <c r="D165" s="89" t="s">
        <v>713</v>
      </c>
      <c r="E165" s="89" t="s">
        <v>1597</v>
      </c>
      <c r="F165" s="89" t="s">
        <v>612</v>
      </c>
      <c r="G165" s="90" t="s">
        <v>613</v>
      </c>
      <c r="H165" s="89">
        <v>1</v>
      </c>
      <c r="I165" s="91">
        <v>35319.96</v>
      </c>
      <c r="J165" s="91">
        <v>0</v>
      </c>
      <c r="K165" s="91">
        <v>0</v>
      </c>
      <c r="L165" s="86">
        <f t="shared" si="6"/>
        <v>35319.96</v>
      </c>
      <c r="M165" s="86">
        <f t="shared" si="7"/>
        <v>19.72</v>
      </c>
      <c r="N165" s="87">
        <f t="shared" si="8"/>
        <v>18.28</v>
      </c>
    </row>
    <row r="166" spans="1:14" ht="15" customHeight="1" x14ac:dyDescent="0.2">
      <c r="A166" s="88" t="s">
        <v>119</v>
      </c>
      <c r="B166" s="89">
        <v>114342</v>
      </c>
      <c r="C166" s="88" t="s">
        <v>1811</v>
      </c>
      <c r="D166" s="89" t="s">
        <v>728</v>
      </c>
      <c r="E166" s="89" t="s">
        <v>1812</v>
      </c>
      <c r="F166" s="89" t="s">
        <v>623</v>
      </c>
      <c r="G166" s="90" t="s">
        <v>624</v>
      </c>
      <c r="H166" s="89">
        <v>1</v>
      </c>
      <c r="I166" s="91">
        <v>61200.12</v>
      </c>
      <c r="J166" s="91">
        <v>0</v>
      </c>
      <c r="K166" s="91">
        <v>0</v>
      </c>
      <c r="L166" s="86">
        <f t="shared" si="6"/>
        <v>61200.12</v>
      </c>
      <c r="M166" s="86">
        <f t="shared" si="7"/>
        <v>35.97</v>
      </c>
      <c r="N166" s="87">
        <f t="shared" si="8"/>
        <v>31.67</v>
      </c>
    </row>
    <row r="167" spans="1:14" ht="15" customHeight="1" x14ac:dyDescent="0.2">
      <c r="A167" s="88" t="s">
        <v>119</v>
      </c>
      <c r="B167" s="89">
        <v>1169766</v>
      </c>
      <c r="C167" s="88" t="s">
        <v>972</v>
      </c>
      <c r="D167" s="89" t="s">
        <v>713</v>
      </c>
      <c r="E167" s="89" t="s">
        <v>973</v>
      </c>
      <c r="F167" s="89" t="s">
        <v>612</v>
      </c>
      <c r="G167" s="90" t="s">
        <v>613</v>
      </c>
      <c r="H167" s="89">
        <v>1</v>
      </c>
      <c r="I167" s="91">
        <v>35319.96</v>
      </c>
      <c r="J167" s="91">
        <v>0</v>
      </c>
      <c r="K167" s="91">
        <v>0</v>
      </c>
      <c r="L167" s="86">
        <f t="shared" si="6"/>
        <v>35319.96</v>
      </c>
      <c r="M167" s="86">
        <f t="shared" si="7"/>
        <v>19.72</v>
      </c>
      <c r="N167" s="87">
        <f t="shared" si="8"/>
        <v>18.28</v>
      </c>
    </row>
    <row r="168" spans="1:14" ht="15" customHeight="1" x14ac:dyDescent="0.2">
      <c r="A168" s="88" t="s">
        <v>119</v>
      </c>
      <c r="B168" s="89">
        <v>915427</v>
      </c>
      <c r="C168" s="88" t="s">
        <v>637</v>
      </c>
      <c r="D168" s="89" t="s">
        <v>626</v>
      </c>
      <c r="E168" s="89" t="s">
        <v>638</v>
      </c>
      <c r="F168" s="89" t="s">
        <v>639</v>
      </c>
      <c r="G168" s="90" t="s">
        <v>613</v>
      </c>
      <c r="H168" s="89">
        <v>1</v>
      </c>
      <c r="I168" s="91">
        <v>67450.080000000002</v>
      </c>
      <c r="J168" s="91">
        <v>0</v>
      </c>
      <c r="K168" s="91">
        <v>0</v>
      </c>
      <c r="L168" s="86">
        <f t="shared" si="6"/>
        <v>67450.080000000002</v>
      </c>
      <c r="M168" s="86">
        <f t="shared" si="7"/>
        <v>37.659999999999997</v>
      </c>
      <c r="N168" s="87">
        <f t="shared" si="8"/>
        <v>34.909999999999997</v>
      </c>
    </row>
    <row r="169" spans="1:14" ht="15" customHeight="1" x14ac:dyDescent="0.2">
      <c r="A169" s="88" t="s">
        <v>119</v>
      </c>
      <c r="B169" s="89">
        <v>782769</v>
      </c>
      <c r="C169" s="88" t="s">
        <v>1598</v>
      </c>
      <c r="D169" s="89" t="s">
        <v>713</v>
      </c>
      <c r="E169" s="89" t="s">
        <v>1599</v>
      </c>
      <c r="F169" s="89" t="s">
        <v>612</v>
      </c>
      <c r="G169" s="90" t="s">
        <v>613</v>
      </c>
      <c r="H169" s="89">
        <v>1</v>
      </c>
      <c r="I169" s="91">
        <v>37017.24</v>
      </c>
      <c r="J169" s="91">
        <v>0</v>
      </c>
      <c r="K169" s="91">
        <v>0</v>
      </c>
      <c r="L169" s="86">
        <f t="shared" si="6"/>
        <v>37017.24</v>
      </c>
      <c r="M169" s="86">
        <f t="shared" si="7"/>
        <v>20.67</v>
      </c>
      <c r="N169" s="87">
        <f t="shared" si="8"/>
        <v>19.16</v>
      </c>
    </row>
    <row r="170" spans="1:14" ht="15" customHeight="1" x14ac:dyDescent="0.2">
      <c r="A170" s="88" t="s">
        <v>119</v>
      </c>
      <c r="B170" s="89">
        <v>1054972</v>
      </c>
      <c r="C170" s="88" t="s">
        <v>851</v>
      </c>
      <c r="D170" s="89" t="s">
        <v>795</v>
      </c>
      <c r="E170" s="89" t="s">
        <v>852</v>
      </c>
      <c r="F170" s="89" t="s">
        <v>612</v>
      </c>
      <c r="G170" s="90" t="s">
        <v>613</v>
      </c>
      <c r="H170" s="89">
        <v>1</v>
      </c>
      <c r="I170" s="91">
        <v>32434.800000000003</v>
      </c>
      <c r="J170" s="91">
        <v>0</v>
      </c>
      <c r="K170" s="91">
        <v>0</v>
      </c>
      <c r="L170" s="86">
        <f t="shared" si="6"/>
        <v>32434.800000000003</v>
      </c>
      <c r="M170" s="86">
        <f t="shared" si="7"/>
        <v>18.11</v>
      </c>
      <c r="N170" s="87">
        <f t="shared" si="8"/>
        <v>16.79</v>
      </c>
    </row>
    <row r="171" spans="1:14" ht="15" customHeight="1" x14ac:dyDescent="0.2">
      <c r="A171" s="88" t="s">
        <v>119</v>
      </c>
      <c r="B171" s="89">
        <v>1142827</v>
      </c>
      <c r="C171" s="88" t="s">
        <v>1949</v>
      </c>
      <c r="D171" s="89" t="s">
        <v>713</v>
      </c>
      <c r="E171" s="89" t="s">
        <v>1950</v>
      </c>
      <c r="F171" s="89" t="s">
        <v>651</v>
      </c>
      <c r="G171" s="90" t="s">
        <v>613</v>
      </c>
      <c r="H171" s="89">
        <v>1</v>
      </c>
      <c r="I171" s="91">
        <v>36379.56</v>
      </c>
      <c r="J171" s="91">
        <v>0</v>
      </c>
      <c r="K171" s="91">
        <v>0</v>
      </c>
      <c r="L171" s="86">
        <f t="shared" si="6"/>
        <v>36379.56</v>
      </c>
      <c r="M171" s="86">
        <f t="shared" si="7"/>
        <v>20.309999999999999</v>
      </c>
      <c r="N171" s="87">
        <f t="shared" si="8"/>
        <v>18.829999999999998</v>
      </c>
    </row>
    <row r="172" spans="1:14" ht="15" customHeight="1" x14ac:dyDescent="0.2">
      <c r="A172" s="88" t="s">
        <v>119</v>
      </c>
      <c r="B172" s="89">
        <v>1113727</v>
      </c>
      <c r="C172" s="88" t="s">
        <v>974</v>
      </c>
      <c r="D172" s="89" t="s">
        <v>713</v>
      </c>
      <c r="E172" s="89" t="s">
        <v>975</v>
      </c>
      <c r="F172" s="89" t="s">
        <v>612</v>
      </c>
      <c r="G172" s="90" t="s">
        <v>613</v>
      </c>
      <c r="H172" s="89">
        <v>1</v>
      </c>
      <c r="I172" s="91">
        <v>35319.96</v>
      </c>
      <c r="J172" s="91">
        <v>0</v>
      </c>
      <c r="K172" s="91">
        <v>0</v>
      </c>
      <c r="L172" s="86">
        <f t="shared" si="6"/>
        <v>35319.96</v>
      </c>
      <c r="M172" s="86">
        <f t="shared" si="7"/>
        <v>19.72</v>
      </c>
      <c r="N172" s="87">
        <f t="shared" si="8"/>
        <v>18.28</v>
      </c>
    </row>
    <row r="173" spans="1:14" ht="15" customHeight="1" x14ac:dyDescent="0.2">
      <c r="A173" s="88" t="s">
        <v>119</v>
      </c>
      <c r="B173" s="89">
        <v>1243041</v>
      </c>
      <c r="C173" s="88" t="s">
        <v>1600</v>
      </c>
      <c r="D173" s="89" t="s">
        <v>713</v>
      </c>
      <c r="E173" s="89" t="s">
        <v>1601</v>
      </c>
      <c r="F173" s="89" t="s">
        <v>612</v>
      </c>
      <c r="G173" s="90" t="s">
        <v>613</v>
      </c>
      <c r="H173" s="89">
        <v>1</v>
      </c>
      <c r="I173" s="91">
        <v>35319.96</v>
      </c>
      <c r="J173" s="91">
        <v>0</v>
      </c>
      <c r="K173" s="91">
        <v>0</v>
      </c>
      <c r="L173" s="86">
        <f t="shared" si="6"/>
        <v>35319.96</v>
      </c>
      <c r="M173" s="86">
        <f t="shared" si="7"/>
        <v>19.72</v>
      </c>
      <c r="N173" s="87">
        <f t="shared" si="8"/>
        <v>18.28</v>
      </c>
    </row>
    <row r="174" spans="1:14" ht="15" customHeight="1" x14ac:dyDescent="0.2">
      <c r="A174" s="88" t="s">
        <v>119</v>
      </c>
      <c r="B174" s="89">
        <v>1183131</v>
      </c>
      <c r="C174" s="88" t="s">
        <v>1074</v>
      </c>
      <c r="D174" s="89" t="s">
        <v>655</v>
      </c>
      <c r="E174" s="89" t="s">
        <v>1075</v>
      </c>
      <c r="F174" s="89" t="s">
        <v>651</v>
      </c>
      <c r="G174" s="90" t="s">
        <v>613</v>
      </c>
      <c r="H174" s="89">
        <v>1</v>
      </c>
      <c r="I174" s="91">
        <v>51503.759999999995</v>
      </c>
      <c r="J174" s="91">
        <v>0</v>
      </c>
      <c r="K174" s="91">
        <v>0</v>
      </c>
      <c r="L174" s="86">
        <f t="shared" si="6"/>
        <v>51503.759999999995</v>
      </c>
      <c r="M174" s="86">
        <f t="shared" si="7"/>
        <v>28.75</v>
      </c>
      <c r="N174" s="87">
        <f t="shared" si="8"/>
        <v>26.66</v>
      </c>
    </row>
    <row r="175" spans="1:14" ht="15" customHeight="1" x14ac:dyDescent="0.2">
      <c r="A175" s="88" t="s">
        <v>119</v>
      </c>
      <c r="B175" s="89">
        <v>863500</v>
      </c>
      <c r="C175" s="88" t="s">
        <v>1602</v>
      </c>
      <c r="D175" s="89" t="s">
        <v>742</v>
      </c>
      <c r="E175" s="89" t="s">
        <v>1603</v>
      </c>
      <c r="F175" s="89" t="s">
        <v>1604</v>
      </c>
      <c r="G175" s="90" t="s">
        <v>613</v>
      </c>
      <c r="H175" s="89">
        <v>1</v>
      </c>
      <c r="I175" s="91">
        <v>39476.520000000004</v>
      </c>
      <c r="J175" s="91">
        <v>0</v>
      </c>
      <c r="K175" s="91">
        <v>0</v>
      </c>
      <c r="L175" s="86">
        <f t="shared" si="6"/>
        <v>39476.520000000004</v>
      </c>
      <c r="M175" s="86">
        <f t="shared" si="7"/>
        <v>22.04</v>
      </c>
      <c r="N175" s="87">
        <f t="shared" si="8"/>
        <v>20.43</v>
      </c>
    </row>
    <row r="176" spans="1:14" ht="15" customHeight="1" x14ac:dyDescent="0.2">
      <c r="A176" s="88" t="s">
        <v>119</v>
      </c>
      <c r="B176" s="89">
        <v>1209596</v>
      </c>
      <c r="C176" s="88" t="s">
        <v>2084</v>
      </c>
      <c r="D176" s="89" t="s">
        <v>713</v>
      </c>
      <c r="E176" s="89" t="s">
        <v>2085</v>
      </c>
      <c r="F176" s="89" t="s">
        <v>612</v>
      </c>
      <c r="G176" s="90" t="s">
        <v>613</v>
      </c>
      <c r="H176" s="89">
        <v>1</v>
      </c>
      <c r="I176" s="91">
        <v>35319.96</v>
      </c>
      <c r="J176" s="91">
        <v>0</v>
      </c>
      <c r="K176" s="91">
        <v>0</v>
      </c>
      <c r="L176" s="86">
        <f t="shared" si="6"/>
        <v>35319.96</v>
      </c>
      <c r="M176" s="86">
        <f t="shared" si="7"/>
        <v>19.72</v>
      </c>
      <c r="N176" s="87">
        <f t="shared" si="8"/>
        <v>18.28</v>
      </c>
    </row>
    <row r="177" spans="1:14" ht="15" customHeight="1" x14ac:dyDescent="0.2">
      <c r="A177" s="88" t="s">
        <v>119</v>
      </c>
      <c r="B177" s="89">
        <v>169152</v>
      </c>
      <c r="C177" s="88" t="s">
        <v>1262</v>
      </c>
      <c r="D177" s="89" t="s">
        <v>737</v>
      </c>
      <c r="E177" s="89" t="s">
        <v>1263</v>
      </c>
      <c r="F177" s="89" t="s">
        <v>651</v>
      </c>
      <c r="G177" s="90" t="s">
        <v>613</v>
      </c>
      <c r="H177" s="89">
        <v>0.5</v>
      </c>
      <c r="I177" s="91">
        <v>28850.04</v>
      </c>
      <c r="J177" s="91">
        <v>0</v>
      </c>
      <c r="K177" s="91">
        <v>0</v>
      </c>
      <c r="L177" s="86">
        <f t="shared" si="6"/>
        <v>28850.04</v>
      </c>
      <c r="M177" s="86">
        <f t="shared" si="7"/>
        <v>8.0500000000000007</v>
      </c>
      <c r="N177" s="87">
        <f t="shared" si="8"/>
        <v>7.47</v>
      </c>
    </row>
    <row r="178" spans="1:14" ht="15" customHeight="1" x14ac:dyDescent="0.2">
      <c r="A178" s="88" t="s">
        <v>119</v>
      </c>
      <c r="B178" s="89">
        <v>1238906</v>
      </c>
      <c r="C178" s="88" t="s">
        <v>890</v>
      </c>
      <c r="D178" s="89" t="s">
        <v>721</v>
      </c>
      <c r="E178" s="89" t="s">
        <v>891</v>
      </c>
      <c r="F178" s="89" t="s">
        <v>612</v>
      </c>
      <c r="G178" s="90" t="s">
        <v>613</v>
      </c>
      <c r="H178" s="89">
        <v>1</v>
      </c>
      <c r="I178" s="91">
        <v>26911.08</v>
      </c>
      <c r="J178" s="91">
        <v>0</v>
      </c>
      <c r="K178" s="91">
        <v>0</v>
      </c>
      <c r="L178" s="86">
        <f t="shared" si="6"/>
        <v>26911.08</v>
      </c>
      <c r="M178" s="86">
        <f t="shared" si="7"/>
        <v>15.02</v>
      </c>
      <c r="N178" s="87">
        <f t="shared" si="8"/>
        <v>13.93</v>
      </c>
    </row>
    <row r="179" spans="1:14" ht="15" customHeight="1" x14ac:dyDescent="0.2">
      <c r="A179" s="88" t="s">
        <v>119</v>
      </c>
      <c r="B179" s="89">
        <v>1462086</v>
      </c>
      <c r="C179" s="88" t="s">
        <v>1605</v>
      </c>
      <c r="D179" s="89" t="s">
        <v>713</v>
      </c>
      <c r="E179" s="89" t="s">
        <v>1606</v>
      </c>
      <c r="F179" s="89" t="s">
        <v>612</v>
      </c>
      <c r="G179" s="90" t="s">
        <v>613</v>
      </c>
      <c r="H179" s="89">
        <v>1</v>
      </c>
      <c r="I179" s="91">
        <v>35319.96</v>
      </c>
      <c r="J179" s="91">
        <v>0</v>
      </c>
      <c r="K179" s="91">
        <v>0</v>
      </c>
      <c r="L179" s="86">
        <f t="shared" si="6"/>
        <v>35319.96</v>
      </c>
      <c r="M179" s="86">
        <f t="shared" si="7"/>
        <v>19.72</v>
      </c>
      <c r="N179" s="87">
        <f t="shared" si="8"/>
        <v>18.28</v>
      </c>
    </row>
    <row r="180" spans="1:14" ht="15" customHeight="1" x14ac:dyDescent="0.2">
      <c r="A180" s="88" t="s">
        <v>119</v>
      </c>
      <c r="B180" s="89">
        <v>977422</v>
      </c>
      <c r="C180" s="88" t="s">
        <v>1777</v>
      </c>
      <c r="D180" s="89" t="s">
        <v>713</v>
      </c>
      <c r="E180" s="89" t="s">
        <v>1778</v>
      </c>
      <c r="F180" s="89" t="s">
        <v>612</v>
      </c>
      <c r="G180" s="90" t="s">
        <v>613</v>
      </c>
      <c r="H180" s="89">
        <v>1</v>
      </c>
      <c r="I180" s="91">
        <v>36720</v>
      </c>
      <c r="J180" s="91">
        <v>1205.1600000000001</v>
      </c>
      <c r="K180" s="91">
        <v>0</v>
      </c>
      <c r="L180" s="86">
        <f t="shared" si="6"/>
        <v>37925.160000000003</v>
      </c>
      <c r="M180" s="86">
        <f t="shared" si="7"/>
        <v>21.17</v>
      </c>
      <c r="N180" s="87">
        <f t="shared" si="8"/>
        <v>19.63</v>
      </c>
    </row>
    <row r="181" spans="1:14" ht="15" customHeight="1" x14ac:dyDescent="0.2">
      <c r="A181" s="88" t="s">
        <v>119</v>
      </c>
      <c r="B181" s="89">
        <v>1505381</v>
      </c>
      <c r="C181" s="88" t="s">
        <v>1526</v>
      </c>
      <c r="D181" s="89" t="s">
        <v>713</v>
      </c>
      <c r="E181" s="89" t="s">
        <v>1527</v>
      </c>
      <c r="F181" s="89" t="s">
        <v>612</v>
      </c>
      <c r="G181" s="90" t="s">
        <v>613</v>
      </c>
      <c r="H181" s="89">
        <v>1</v>
      </c>
      <c r="I181" s="91">
        <v>35319.96</v>
      </c>
      <c r="J181" s="91">
        <v>0</v>
      </c>
      <c r="K181" s="91">
        <v>0</v>
      </c>
      <c r="L181" s="86">
        <f t="shared" si="6"/>
        <v>35319.96</v>
      </c>
      <c r="M181" s="86">
        <f t="shared" si="7"/>
        <v>19.72</v>
      </c>
      <c r="N181" s="87">
        <f t="shared" si="8"/>
        <v>18.28</v>
      </c>
    </row>
    <row r="182" spans="1:14" ht="15" customHeight="1" x14ac:dyDescent="0.2">
      <c r="A182" s="88" t="s">
        <v>119</v>
      </c>
      <c r="B182" s="89">
        <v>1222312</v>
      </c>
      <c r="C182" s="88" t="s">
        <v>1951</v>
      </c>
      <c r="D182" s="89" t="s">
        <v>713</v>
      </c>
      <c r="E182" s="89" t="s">
        <v>1952</v>
      </c>
      <c r="F182" s="89" t="s">
        <v>612</v>
      </c>
      <c r="G182" s="90" t="s">
        <v>613</v>
      </c>
      <c r="H182" s="89">
        <v>1</v>
      </c>
      <c r="I182" s="91">
        <v>35319.96</v>
      </c>
      <c r="J182" s="91">
        <v>0</v>
      </c>
      <c r="K182" s="91">
        <v>0</v>
      </c>
      <c r="L182" s="86">
        <f t="shared" si="6"/>
        <v>35319.96</v>
      </c>
      <c r="M182" s="86">
        <f t="shared" si="7"/>
        <v>19.72</v>
      </c>
      <c r="N182" s="87">
        <f t="shared" si="8"/>
        <v>18.28</v>
      </c>
    </row>
    <row r="183" spans="1:14" ht="15" customHeight="1" x14ac:dyDescent="0.2">
      <c r="A183" s="88" t="s">
        <v>119</v>
      </c>
      <c r="B183" s="89">
        <v>985259</v>
      </c>
      <c r="C183" s="88" t="s">
        <v>892</v>
      </c>
      <c r="D183" s="89" t="s">
        <v>713</v>
      </c>
      <c r="E183" s="89" t="s">
        <v>893</v>
      </c>
      <c r="F183" s="89" t="s">
        <v>612</v>
      </c>
      <c r="G183" s="90" t="s">
        <v>613</v>
      </c>
      <c r="H183" s="89">
        <v>1</v>
      </c>
      <c r="I183" s="91">
        <v>36720</v>
      </c>
      <c r="J183" s="91">
        <v>0</v>
      </c>
      <c r="K183" s="91">
        <v>0</v>
      </c>
      <c r="L183" s="86">
        <f t="shared" si="6"/>
        <v>36720</v>
      </c>
      <c r="M183" s="86">
        <f t="shared" si="7"/>
        <v>20.5</v>
      </c>
      <c r="N183" s="87">
        <f t="shared" si="8"/>
        <v>19</v>
      </c>
    </row>
    <row r="184" spans="1:14" ht="15" customHeight="1" x14ac:dyDescent="0.2">
      <c r="A184" s="88" t="s">
        <v>119</v>
      </c>
      <c r="B184" s="89">
        <v>1107700</v>
      </c>
      <c r="C184" s="88" t="s">
        <v>1607</v>
      </c>
      <c r="D184" s="89" t="s">
        <v>713</v>
      </c>
      <c r="E184" s="89" t="s">
        <v>1608</v>
      </c>
      <c r="F184" s="89" t="s">
        <v>612</v>
      </c>
      <c r="G184" s="90" t="s">
        <v>613</v>
      </c>
      <c r="H184" s="89">
        <v>1</v>
      </c>
      <c r="I184" s="91">
        <v>35319.96</v>
      </c>
      <c r="J184" s="91">
        <v>0</v>
      </c>
      <c r="K184" s="91">
        <v>0</v>
      </c>
      <c r="L184" s="86">
        <f t="shared" si="6"/>
        <v>35319.96</v>
      </c>
      <c r="M184" s="86">
        <f t="shared" si="7"/>
        <v>19.72</v>
      </c>
      <c r="N184" s="87">
        <f t="shared" si="8"/>
        <v>18.28</v>
      </c>
    </row>
    <row r="185" spans="1:14" ht="15" customHeight="1" x14ac:dyDescent="0.2">
      <c r="A185" s="88" t="s">
        <v>119</v>
      </c>
      <c r="B185" s="89">
        <v>719615</v>
      </c>
      <c r="C185" s="88" t="s">
        <v>1823</v>
      </c>
      <c r="D185" s="89" t="s">
        <v>615</v>
      </c>
      <c r="E185" s="89" t="s">
        <v>1824</v>
      </c>
      <c r="F185" s="89" t="s">
        <v>612</v>
      </c>
      <c r="G185" s="90" t="s">
        <v>613</v>
      </c>
      <c r="H185" s="89">
        <v>1</v>
      </c>
      <c r="I185" s="91">
        <v>48263.88</v>
      </c>
      <c r="J185" s="91">
        <v>0</v>
      </c>
      <c r="K185" s="91">
        <v>0</v>
      </c>
      <c r="L185" s="86">
        <f t="shared" si="6"/>
        <v>48263.88</v>
      </c>
      <c r="M185" s="86">
        <f t="shared" si="7"/>
        <v>26.94</v>
      </c>
      <c r="N185" s="87">
        <f t="shared" si="8"/>
        <v>24.98</v>
      </c>
    </row>
    <row r="186" spans="1:14" ht="15" customHeight="1" x14ac:dyDescent="0.2">
      <c r="A186" s="88" t="s">
        <v>119</v>
      </c>
      <c r="B186" s="89">
        <v>705122</v>
      </c>
      <c r="C186" s="88" t="s">
        <v>640</v>
      </c>
      <c r="D186" s="89" t="s">
        <v>615</v>
      </c>
      <c r="E186" s="89" t="s">
        <v>641</v>
      </c>
      <c r="F186" s="89" t="s">
        <v>612</v>
      </c>
      <c r="G186" s="90" t="s">
        <v>613</v>
      </c>
      <c r="H186" s="89">
        <v>1</v>
      </c>
      <c r="I186" s="91">
        <v>50677.08</v>
      </c>
      <c r="J186" s="91">
        <v>0</v>
      </c>
      <c r="K186" s="91">
        <v>0</v>
      </c>
      <c r="L186" s="86">
        <f t="shared" si="6"/>
        <v>50677.08</v>
      </c>
      <c r="M186" s="86">
        <f t="shared" si="7"/>
        <v>28.29</v>
      </c>
      <c r="N186" s="87">
        <f t="shared" si="8"/>
        <v>26.23</v>
      </c>
    </row>
    <row r="187" spans="1:14" ht="15" customHeight="1" x14ac:dyDescent="0.2">
      <c r="A187" s="88" t="s">
        <v>119</v>
      </c>
      <c r="B187" s="89">
        <v>1326315</v>
      </c>
      <c r="C187" s="88" t="s">
        <v>2086</v>
      </c>
      <c r="D187" s="89" t="s">
        <v>1128</v>
      </c>
      <c r="E187" s="89" t="s">
        <v>2087</v>
      </c>
      <c r="F187" s="89" t="s">
        <v>612</v>
      </c>
      <c r="G187" s="90" t="s">
        <v>613</v>
      </c>
      <c r="H187" s="89">
        <v>0.5</v>
      </c>
      <c r="I187" s="91">
        <v>17659.920000000002</v>
      </c>
      <c r="J187" s="91">
        <v>0</v>
      </c>
      <c r="K187" s="91">
        <v>0</v>
      </c>
      <c r="L187" s="86">
        <f t="shared" si="6"/>
        <v>17659.920000000002</v>
      </c>
      <c r="M187" s="86">
        <f t="shared" si="7"/>
        <v>4.93</v>
      </c>
      <c r="N187" s="87">
        <f t="shared" si="8"/>
        <v>4.57</v>
      </c>
    </row>
    <row r="188" spans="1:14" ht="15" customHeight="1" x14ac:dyDescent="0.2">
      <c r="A188" s="88" t="s">
        <v>119</v>
      </c>
      <c r="B188" s="89">
        <v>847348</v>
      </c>
      <c r="C188" s="88" t="s">
        <v>642</v>
      </c>
      <c r="D188" s="89" t="s">
        <v>626</v>
      </c>
      <c r="E188" s="89" t="s">
        <v>643</v>
      </c>
      <c r="F188" s="89" t="s">
        <v>612</v>
      </c>
      <c r="G188" s="90" t="s">
        <v>613</v>
      </c>
      <c r="H188" s="89">
        <v>1</v>
      </c>
      <c r="I188" s="91">
        <v>67450.080000000002</v>
      </c>
      <c r="J188" s="91">
        <v>0</v>
      </c>
      <c r="K188" s="91">
        <v>0</v>
      </c>
      <c r="L188" s="86">
        <f t="shared" si="6"/>
        <v>67450.080000000002</v>
      </c>
      <c r="M188" s="86">
        <f t="shared" si="7"/>
        <v>37.659999999999997</v>
      </c>
      <c r="N188" s="87">
        <f t="shared" si="8"/>
        <v>34.909999999999997</v>
      </c>
    </row>
    <row r="189" spans="1:14" ht="15" customHeight="1" x14ac:dyDescent="0.2">
      <c r="A189" s="88" t="s">
        <v>119</v>
      </c>
      <c r="B189" s="89">
        <v>1349565</v>
      </c>
      <c r="C189" s="88" t="s">
        <v>1873</v>
      </c>
      <c r="D189" s="89" t="s">
        <v>713</v>
      </c>
      <c r="E189" s="89" t="s">
        <v>1874</v>
      </c>
      <c r="F189" s="89" t="s">
        <v>651</v>
      </c>
      <c r="G189" s="90" t="s">
        <v>613</v>
      </c>
      <c r="H189" s="89">
        <v>1</v>
      </c>
      <c r="I189" s="91">
        <v>35319.96</v>
      </c>
      <c r="J189" s="91">
        <v>1205.1600000000001</v>
      </c>
      <c r="K189" s="91">
        <v>0</v>
      </c>
      <c r="L189" s="86">
        <f t="shared" si="6"/>
        <v>36525.120000000003</v>
      </c>
      <c r="M189" s="86">
        <f t="shared" si="7"/>
        <v>20.39</v>
      </c>
      <c r="N189" s="87">
        <f t="shared" si="8"/>
        <v>18.899999999999999</v>
      </c>
    </row>
    <row r="190" spans="1:14" ht="15" customHeight="1" x14ac:dyDescent="0.2">
      <c r="A190" s="88" t="s">
        <v>119</v>
      </c>
      <c r="B190" s="89">
        <v>1214636</v>
      </c>
      <c r="C190" s="88" t="s">
        <v>1264</v>
      </c>
      <c r="D190" s="89" t="s">
        <v>742</v>
      </c>
      <c r="E190" s="89" t="s">
        <v>1265</v>
      </c>
      <c r="F190" s="89" t="s">
        <v>651</v>
      </c>
      <c r="G190" s="90" t="s">
        <v>613</v>
      </c>
      <c r="H190" s="89">
        <v>1</v>
      </c>
      <c r="I190" s="91">
        <v>38076.479999999996</v>
      </c>
      <c r="J190" s="91">
        <v>0</v>
      </c>
      <c r="K190" s="91">
        <v>0</v>
      </c>
      <c r="L190" s="86">
        <f t="shared" si="6"/>
        <v>38076.479999999996</v>
      </c>
      <c r="M190" s="86">
        <f t="shared" si="7"/>
        <v>21.26</v>
      </c>
      <c r="N190" s="87">
        <f t="shared" si="8"/>
        <v>19.71</v>
      </c>
    </row>
    <row r="191" spans="1:14" ht="15" customHeight="1" x14ac:dyDescent="0.2">
      <c r="A191" s="88" t="s">
        <v>119</v>
      </c>
      <c r="B191" s="89">
        <v>1357217</v>
      </c>
      <c r="C191" s="88" t="s">
        <v>1609</v>
      </c>
      <c r="D191" s="89" t="s">
        <v>713</v>
      </c>
      <c r="E191" s="89" t="s">
        <v>1610</v>
      </c>
      <c r="F191" s="89" t="s">
        <v>651</v>
      </c>
      <c r="G191" s="90" t="s">
        <v>613</v>
      </c>
      <c r="H191" s="89">
        <v>1</v>
      </c>
      <c r="I191" s="91">
        <v>35319.96</v>
      </c>
      <c r="J191" s="91">
        <v>0</v>
      </c>
      <c r="K191" s="91">
        <v>0</v>
      </c>
      <c r="L191" s="86">
        <f t="shared" si="6"/>
        <v>35319.96</v>
      </c>
      <c r="M191" s="86">
        <f t="shared" si="7"/>
        <v>19.72</v>
      </c>
      <c r="N191" s="87">
        <f t="shared" si="8"/>
        <v>18.28</v>
      </c>
    </row>
    <row r="192" spans="1:14" ht="15" customHeight="1" x14ac:dyDescent="0.2">
      <c r="A192" s="88" t="s">
        <v>119</v>
      </c>
      <c r="B192" s="89">
        <v>1448515</v>
      </c>
      <c r="C192" s="88" t="s">
        <v>1188</v>
      </c>
      <c r="D192" s="89" t="s">
        <v>716</v>
      </c>
      <c r="E192" s="89" t="s">
        <v>1189</v>
      </c>
      <c r="F192" s="89" t="s">
        <v>651</v>
      </c>
      <c r="G192" s="90" t="s">
        <v>613</v>
      </c>
      <c r="H192" s="89">
        <v>1</v>
      </c>
      <c r="I192" s="91">
        <v>45467.76</v>
      </c>
      <c r="J192" s="91">
        <v>0</v>
      </c>
      <c r="K192" s="91">
        <v>0</v>
      </c>
      <c r="L192" s="86">
        <f t="shared" si="6"/>
        <v>45467.76</v>
      </c>
      <c r="M192" s="86">
        <f t="shared" si="7"/>
        <v>25.38</v>
      </c>
      <c r="N192" s="87">
        <f t="shared" si="8"/>
        <v>23.53</v>
      </c>
    </row>
    <row r="193" spans="1:14" ht="15" customHeight="1" x14ac:dyDescent="0.2">
      <c r="A193" s="88" t="s">
        <v>119</v>
      </c>
      <c r="B193" s="89">
        <v>1244322</v>
      </c>
      <c r="C193" s="88" t="s">
        <v>1076</v>
      </c>
      <c r="D193" s="89" t="s">
        <v>713</v>
      </c>
      <c r="E193" s="89" t="s">
        <v>1077</v>
      </c>
      <c r="F193" s="89" t="s">
        <v>651</v>
      </c>
      <c r="G193" s="90" t="s">
        <v>613</v>
      </c>
      <c r="H193" s="89">
        <v>1</v>
      </c>
      <c r="I193" s="91">
        <v>35319.96</v>
      </c>
      <c r="J193" s="91">
        <v>0</v>
      </c>
      <c r="K193" s="91">
        <v>0</v>
      </c>
      <c r="L193" s="86">
        <f t="shared" si="6"/>
        <v>35319.96</v>
      </c>
      <c r="M193" s="86">
        <f t="shared" si="7"/>
        <v>19.72</v>
      </c>
      <c r="N193" s="87">
        <f t="shared" si="8"/>
        <v>18.28</v>
      </c>
    </row>
    <row r="194" spans="1:14" ht="15" customHeight="1" x14ac:dyDescent="0.2">
      <c r="A194" s="88" t="s">
        <v>119</v>
      </c>
      <c r="B194" s="89">
        <v>1097973</v>
      </c>
      <c r="C194" s="88" t="s">
        <v>894</v>
      </c>
      <c r="D194" s="89" t="s">
        <v>713</v>
      </c>
      <c r="E194" s="89" t="s">
        <v>895</v>
      </c>
      <c r="F194" s="89" t="s">
        <v>612</v>
      </c>
      <c r="G194" s="90" t="s">
        <v>613</v>
      </c>
      <c r="H194" s="89">
        <v>1</v>
      </c>
      <c r="I194" s="91">
        <v>35319.96</v>
      </c>
      <c r="J194" s="91">
        <v>0</v>
      </c>
      <c r="K194" s="91">
        <v>0</v>
      </c>
      <c r="L194" s="86">
        <f t="shared" si="6"/>
        <v>35319.96</v>
      </c>
      <c r="M194" s="86">
        <f t="shared" si="7"/>
        <v>19.72</v>
      </c>
      <c r="N194" s="87">
        <f t="shared" si="8"/>
        <v>18.28</v>
      </c>
    </row>
    <row r="195" spans="1:14" ht="15" customHeight="1" x14ac:dyDescent="0.2">
      <c r="A195" s="88" t="s">
        <v>119</v>
      </c>
      <c r="B195" s="89">
        <v>1418229</v>
      </c>
      <c r="C195" s="88" t="s">
        <v>1078</v>
      </c>
      <c r="D195" s="89" t="s">
        <v>716</v>
      </c>
      <c r="E195" s="89" t="s">
        <v>1079</v>
      </c>
      <c r="F195" s="89" t="s">
        <v>651</v>
      </c>
      <c r="G195" s="90" t="s">
        <v>613</v>
      </c>
      <c r="H195" s="89">
        <v>1</v>
      </c>
      <c r="I195" s="91">
        <v>45467.76</v>
      </c>
      <c r="J195" s="91">
        <v>0</v>
      </c>
      <c r="K195" s="91">
        <v>0</v>
      </c>
      <c r="L195" s="86">
        <f t="shared" si="6"/>
        <v>45467.76</v>
      </c>
      <c r="M195" s="86">
        <f t="shared" si="7"/>
        <v>25.38</v>
      </c>
      <c r="N195" s="87">
        <f t="shared" si="8"/>
        <v>23.53</v>
      </c>
    </row>
    <row r="196" spans="1:14" ht="15" customHeight="1" x14ac:dyDescent="0.2">
      <c r="A196" s="88" t="s">
        <v>119</v>
      </c>
      <c r="B196" s="89">
        <v>1411858</v>
      </c>
      <c r="C196" s="88" t="s">
        <v>1815</v>
      </c>
      <c r="D196" s="89" t="s">
        <v>713</v>
      </c>
      <c r="E196" s="89" t="s">
        <v>1816</v>
      </c>
      <c r="F196" s="89" t="s">
        <v>651</v>
      </c>
      <c r="G196" s="90" t="s">
        <v>613</v>
      </c>
      <c r="H196" s="89">
        <v>1</v>
      </c>
      <c r="I196" s="91">
        <v>46019.88</v>
      </c>
      <c r="J196" s="91">
        <v>1205.1600000000001</v>
      </c>
      <c r="K196" s="91">
        <v>0</v>
      </c>
      <c r="L196" s="86">
        <f t="shared" ref="L196:L259" si="9">SUM(I196:K196)</f>
        <v>47225.04</v>
      </c>
      <c r="M196" s="86">
        <f t="shared" ref="M196:M259" si="10">ROUND((1+G196+0.0765)*(L196*H196)/2080,2)</f>
        <v>26.36</v>
      </c>
      <c r="N196" s="87">
        <f t="shared" ref="N196:N259" si="11">ROUND((1+0.0765)*(L196*H196)/2080,2)</f>
        <v>24.44</v>
      </c>
    </row>
    <row r="197" spans="1:14" ht="15" customHeight="1" x14ac:dyDescent="0.2">
      <c r="A197" s="88" t="s">
        <v>119</v>
      </c>
      <c r="B197" s="89">
        <v>797180</v>
      </c>
      <c r="C197" s="88" t="s">
        <v>1348</v>
      </c>
      <c r="D197" s="89" t="s">
        <v>713</v>
      </c>
      <c r="E197" s="89" t="s">
        <v>1349</v>
      </c>
      <c r="F197" s="89" t="s">
        <v>651</v>
      </c>
      <c r="G197" s="90" t="s">
        <v>613</v>
      </c>
      <c r="H197" s="89">
        <v>1</v>
      </c>
      <c r="I197" s="91">
        <v>36720</v>
      </c>
      <c r="J197" s="91">
        <v>0</v>
      </c>
      <c r="K197" s="91">
        <v>0</v>
      </c>
      <c r="L197" s="86">
        <f t="shared" si="9"/>
        <v>36720</v>
      </c>
      <c r="M197" s="86">
        <f t="shared" si="10"/>
        <v>20.5</v>
      </c>
      <c r="N197" s="87">
        <f t="shared" si="11"/>
        <v>19</v>
      </c>
    </row>
    <row r="198" spans="1:14" ht="15" customHeight="1" x14ac:dyDescent="0.2">
      <c r="A198" s="88" t="s">
        <v>119</v>
      </c>
      <c r="B198" s="89">
        <v>787638</v>
      </c>
      <c r="C198" s="88" t="s">
        <v>1611</v>
      </c>
      <c r="D198" s="89" t="s">
        <v>737</v>
      </c>
      <c r="E198" s="89" t="s">
        <v>1612</v>
      </c>
      <c r="F198" s="89" t="s">
        <v>612</v>
      </c>
      <c r="G198" s="90" t="s">
        <v>613</v>
      </c>
      <c r="H198" s="89">
        <v>1</v>
      </c>
      <c r="I198" s="91">
        <v>63000</v>
      </c>
      <c r="J198" s="91">
        <v>0</v>
      </c>
      <c r="K198" s="91">
        <v>0</v>
      </c>
      <c r="L198" s="86">
        <f t="shared" si="9"/>
        <v>63000</v>
      </c>
      <c r="M198" s="86">
        <f t="shared" si="10"/>
        <v>35.17</v>
      </c>
      <c r="N198" s="87">
        <f t="shared" si="11"/>
        <v>32.61</v>
      </c>
    </row>
    <row r="199" spans="1:14" ht="15" customHeight="1" x14ac:dyDescent="0.2">
      <c r="A199" s="88" t="s">
        <v>119</v>
      </c>
      <c r="B199" s="89">
        <v>715063</v>
      </c>
      <c r="C199" s="88" t="s">
        <v>730</v>
      </c>
      <c r="D199" s="89" t="s">
        <v>713</v>
      </c>
      <c r="E199" s="89" t="s">
        <v>731</v>
      </c>
      <c r="F199" s="89" t="s">
        <v>612</v>
      </c>
      <c r="G199" s="90" t="s">
        <v>613</v>
      </c>
      <c r="H199" s="89">
        <v>1</v>
      </c>
      <c r="I199" s="91">
        <v>37017.24</v>
      </c>
      <c r="J199" s="91">
        <v>0</v>
      </c>
      <c r="K199" s="91">
        <v>0</v>
      </c>
      <c r="L199" s="86">
        <f t="shared" si="9"/>
        <v>37017.24</v>
      </c>
      <c r="M199" s="86">
        <f t="shared" si="10"/>
        <v>20.67</v>
      </c>
      <c r="N199" s="87">
        <f t="shared" si="11"/>
        <v>19.16</v>
      </c>
    </row>
    <row r="200" spans="1:14" ht="15" customHeight="1" x14ac:dyDescent="0.2">
      <c r="A200" s="88" t="s">
        <v>119</v>
      </c>
      <c r="B200" s="89">
        <v>1091027</v>
      </c>
      <c r="C200" s="88" t="s">
        <v>1779</v>
      </c>
      <c r="D200" s="89" t="s">
        <v>713</v>
      </c>
      <c r="E200" s="89" t="s">
        <v>1780</v>
      </c>
      <c r="F200" s="89" t="s">
        <v>651</v>
      </c>
      <c r="G200" s="90" t="s">
        <v>613</v>
      </c>
      <c r="H200" s="89">
        <v>1</v>
      </c>
      <c r="I200" s="91">
        <v>35319.96</v>
      </c>
      <c r="J200" s="91">
        <v>1205.1600000000001</v>
      </c>
      <c r="K200" s="91">
        <v>0</v>
      </c>
      <c r="L200" s="86">
        <f t="shared" si="9"/>
        <v>36525.120000000003</v>
      </c>
      <c r="M200" s="86">
        <f t="shared" si="10"/>
        <v>20.39</v>
      </c>
      <c r="N200" s="87">
        <f t="shared" si="11"/>
        <v>18.899999999999999</v>
      </c>
    </row>
    <row r="201" spans="1:14" ht="15" customHeight="1" x14ac:dyDescent="0.2">
      <c r="A201" s="88" t="s">
        <v>119</v>
      </c>
      <c r="B201" s="89">
        <v>1245554</v>
      </c>
      <c r="C201" s="88" t="s">
        <v>2019</v>
      </c>
      <c r="D201" s="89" t="s">
        <v>713</v>
      </c>
      <c r="E201" s="89" t="s">
        <v>2020</v>
      </c>
      <c r="F201" s="89" t="s">
        <v>651</v>
      </c>
      <c r="G201" s="90" t="s">
        <v>613</v>
      </c>
      <c r="H201" s="89">
        <v>0.5</v>
      </c>
      <c r="I201" s="91">
        <v>17659.920000000002</v>
      </c>
      <c r="J201" s="91">
        <v>0</v>
      </c>
      <c r="K201" s="91">
        <v>0</v>
      </c>
      <c r="L201" s="86">
        <f t="shared" si="9"/>
        <v>17659.920000000002</v>
      </c>
      <c r="M201" s="86">
        <f t="shared" si="10"/>
        <v>4.93</v>
      </c>
      <c r="N201" s="87">
        <f t="shared" si="11"/>
        <v>4.57</v>
      </c>
    </row>
    <row r="202" spans="1:14" ht="15" customHeight="1" x14ac:dyDescent="0.2">
      <c r="A202" s="88" t="s">
        <v>119</v>
      </c>
      <c r="B202" s="89">
        <v>1335588</v>
      </c>
      <c r="C202" s="88" t="s">
        <v>976</v>
      </c>
      <c r="D202" s="89" t="s">
        <v>716</v>
      </c>
      <c r="E202" s="89" t="s">
        <v>977</v>
      </c>
      <c r="F202" s="89" t="s">
        <v>612</v>
      </c>
      <c r="G202" s="90" t="s">
        <v>613</v>
      </c>
      <c r="H202" s="89">
        <v>1</v>
      </c>
      <c r="I202" s="91">
        <v>45467.76</v>
      </c>
      <c r="J202" s="91">
        <v>0</v>
      </c>
      <c r="K202" s="91">
        <v>0</v>
      </c>
      <c r="L202" s="86">
        <f t="shared" si="9"/>
        <v>45467.76</v>
      </c>
      <c r="M202" s="86">
        <f t="shared" si="10"/>
        <v>25.38</v>
      </c>
      <c r="N202" s="87">
        <f t="shared" si="11"/>
        <v>23.53</v>
      </c>
    </row>
    <row r="203" spans="1:14" ht="15" customHeight="1" x14ac:dyDescent="0.2">
      <c r="A203" s="88" t="s">
        <v>119</v>
      </c>
      <c r="B203" s="89">
        <v>1415962</v>
      </c>
      <c r="C203" s="88" t="s">
        <v>896</v>
      </c>
      <c r="D203" s="89" t="s">
        <v>713</v>
      </c>
      <c r="E203" s="89" t="s">
        <v>897</v>
      </c>
      <c r="F203" s="89" t="s">
        <v>651</v>
      </c>
      <c r="G203" s="90" t="s">
        <v>613</v>
      </c>
      <c r="H203" s="89">
        <v>1</v>
      </c>
      <c r="I203" s="91">
        <v>35319.96</v>
      </c>
      <c r="J203" s="91">
        <v>0</v>
      </c>
      <c r="K203" s="91">
        <v>0</v>
      </c>
      <c r="L203" s="86">
        <f t="shared" si="9"/>
        <v>35319.96</v>
      </c>
      <c r="M203" s="86">
        <f t="shared" si="10"/>
        <v>19.72</v>
      </c>
      <c r="N203" s="87">
        <f t="shared" si="11"/>
        <v>18.28</v>
      </c>
    </row>
    <row r="204" spans="1:14" ht="15" customHeight="1" x14ac:dyDescent="0.2">
      <c r="A204" s="88" t="s">
        <v>119</v>
      </c>
      <c r="B204" s="89">
        <v>1507661</v>
      </c>
      <c r="C204" s="88" t="s">
        <v>732</v>
      </c>
      <c r="D204" s="89" t="s">
        <v>716</v>
      </c>
      <c r="E204" s="89" t="s">
        <v>733</v>
      </c>
      <c r="F204" s="89" t="s">
        <v>612</v>
      </c>
      <c r="G204" s="90" t="s">
        <v>613</v>
      </c>
      <c r="H204" s="89">
        <v>1</v>
      </c>
      <c r="I204" s="91">
        <v>45467.76</v>
      </c>
      <c r="J204" s="91">
        <v>0</v>
      </c>
      <c r="K204" s="91">
        <v>0</v>
      </c>
      <c r="L204" s="86">
        <f t="shared" si="9"/>
        <v>45467.76</v>
      </c>
      <c r="M204" s="86">
        <f t="shared" si="10"/>
        <v>25.38</v>
      </c>
      <c r="N204" s="87">
        <f t="shared" si="11"/>
        <v>23.53</v>
      </c>
    </row>
    <row r="205" spans="1:14" ht="15" customHeight="1" x14ac:dyDescent="0.2">
      <c r="A205" s="88" t="s">
        <v>119</v>
      </c>
      <c r="B205" s="89">
        <v>1441977</v>
      </c>
      <c r="C205" s="88" t="s">
        <v>734</v>
      </c>
      <c r="D205" s="89" t="s">
        <v>713</v>
      </c>
      <c r="E205" s="89" t="s">
        <v>735</v>
      </c>
      <c r="F205" s="89" t="s">
        <v>651</v>
      </c>
      <c r="G205" s="90" t="s">
        <v>613</v>
      </c>
      <c r="H205" s="89">
        <v>1</v>
      </c>
      <c r="I205" s="91">
        <v>35319.96</v>
      </c>
      <c r="J205" s="91">
        <v>0</v>
      </c>
      <c r="K205" s="91">
        <v>0</v>
      </c>
      <c r="L205" s="86">
        <f t="shared" si="9"/>
        <v>35319.96</v>
      </c>
      <c r="M205" s="86">
        <f t="shared" si="10"/>
        <v>19.72</v>
      </c>
      <c r="N205" s="87">
        <f t="shared" si="11"/>
        <v>18.28</v>
      </c>
    </row>
    <row r="206" spans="1:14" ht="15" customHeight="1" x14ac:dyDescent="0.2">
      <c r="A206" s="88" t="s">
        <v>119</v>
      </c>
      <c r="B206" s="89">
        <v>1081128</v>
      </c>
      <c r="C206" s="88" t="s">
        <v>1528</v>
      </c>
      <c r="D206" s="89" t="s">
        <v>655</v>
      </c>
      <c r="E206" s="89" t="s">
        <v>1529</v>
      </c>
      <c r="F206" s="89" t="s">
        <v>612</v>
      </c>
      <c r="G206" s="90" t="s">
        <v>613</v>
      </c>
      <c r="H206" s="89">
        <v>1</v>
      </c>
      <c r="I206" s="91">
        <v>51503.759999999995</v>
      </c>
      <c r="J206" s="91">
        <v>0</v>
      </c>
      <c r="K206" s="91">
        <v>0</v>
      </c>
      <c r="L206" s="86">
        <f t="shared" si="9"/>
        <v>51503.759999999995</v>
      </c>
      <c r="M206" s="86">
        <f t="shared" si="10"/>
        <v>28.75</v>
      </c>
      <c r="N206" s="87">
        <f t="shared" si="11"/>
        <v>26.66</v>
      </c>
    </row>
    <row r="207" spans="1:14" ht="15" customHeight="1" x14ac:dyDescent="0.2">
      <c r="A207" s="88" t="s">
        <v>119</v>
      </c>
      <c r="B207" s="89">
        <v>221915</v>
      </c>
      <c r="C207" s="88" t="s">
        <v>1468</v>
      </c>
      <c r="D207" s="89" t="s">
        <v>658</v>
      </c>
      <c r="E207" s="89" t="s">
        <v>1469</v>
      </c>
      <c r="F207" s="89" t="s">
        <v>651</v>
      </c>
      <c r="G207" s="90" t="s">
        <v>613</v>
      </c>
      <c r="H207" s="89">
        <v>0.5</v>
      </c>
      <c r="I207" s="91">
        <v>19812.48</v>
      </c>
      <c r="J207" s="91">
        <v>1205.1600000000001</v>
      </c>
      <c r="K207" s="91">
        <v>0</v>
      </c>
      <c r="L207" s="86">
        <f t="shared" si="9"/>
        <v>21017.64</v>
      </c>
      <c r="M207" s="86">
        <f t="shared" si="10"/>
        <v>5.87</v>
      </c>
      <c r="N207" s="87">
        <f t="shared" si="11"/>
        <v>5.44</v>
      </c>
    </row>
    <row r="208" spans="1:14" ht="15" customHeight="1" x14ac:dyDescent="0.2">
      <c r="A208" s="88" t="s">
        <v>119</v>
      </c>
      <c r="B208" s="89">
        <v>1472079</v>
      </c>
      <c r="C208" s="88" t="s">
        <v>817</v>
      </c>
      <c r="D208" s="89" t="s">
        <v>713</v>
      </c>
      <c r="E208" s="89" t="s">
        <v>818</v>
      </c>
      <c r="F208" s="89" t="s">
        <v>612</v>
      </c>
      <c r="G208" s="90" t="s">
        <v>613</v>
      </c>
      <c r="H208" s="89">
        <v>0.5</v>
      </c>
      <c r="I208" s="91">
        <v>17660.04</v>
      </c>
      <c r="J208" s="91">
        <v>0</v>
      </c>
      <c r="K208" s="91">
        <v>0</v>
      </c>
      <c r="L208" s="86">
        <f t="shared" si="9"/>
        <v>17660.04</v>
      </c>
      <c r="M208" s="86">
        <f t="shared" si="10"/>
        <v>4.93</v>
      </c>
      <c r="N208" s="87">
        <f t="shared" si="11"/>
        <v>4.57</v>
      </c>
    </row>
    <row r="209" spans="1:14" ht="15" customHeight="1" x14ac:dyDescent="0.2">
      <c r="A209" s="88" t="s">
        <v>119</v>
      </c>
      <c r="B209" s="89">
        <v>1391062</v>
      </c>
      <c r="C209" s="88" t="s">
        <v>2088</v>
      </c>
      <c r="D209" s="89" t="s">
        <v>713</v>
      </c>
      <c r="E209" s="89" t="s">
        <v>2089</v>
      </c>
      <c r="F209" s="89" t="s">
        <v>651</v>
      </c>
      <c r="G209" s="90" t="s">
        <v>613</v>
      </c>
      <c r="H209" s="89">
        <v>1</v>
      </c>
      <c r="I209" s="91">
        <v>35319.96</v>
      </c>
      <c r="J209" s="91">
        <v>0</v>
      </c>
      <c r="K209" s="91">
        <v>0</v>
      </c>
      <c r="L209" s="86">
        <f t="shared" si="9"/>
        <v>35319.96</v>
      </c>
      <c r="M209" s="86">
        <f t="shared" si="10"/>
        <v>19.72</v>
      </c>
      <c r="N209" s="87">
        <f t="shared" si="11"/>
        <v>18.28</v>
      </c>
    </row>
    <row r="210" spans="1:14" ht="15" customHeight="1" x14ac:dyDescent="0.2">
      <c r="A210" s="88" t="s">
        <v>119</v>
      </c>
      <c r="B210" s="89">
        <v>1229679</v>
      </c>
      <c r="C210" s="88" t="s">
        <v>819</v>
      </c>
      <c r="D210" s="89" t="s">
        <v>713</v>
      </c>
      <c r="E210" s="89" t="s">
        <v>820</v>
      </c>
      <c r="F210" s="89" t="s">
        <v>612</v>
      </c>
      <c r="G210" s="90" t="s">
        <v>613</v>
      </c>
      <c r="H210" s="89">
        <v>1</v>
      </c>
      <c r="I210" s="91">
        <v>35319.96</v>
      </c>
      <c r="J210" s="91">
        <v>0</v>
      </c>
      <c r="K210" s="91">
        <v>0</v>
      </c>
      <c r="L210" s="86">
        <f t="shared" si="9"/>
        <v>35319.96</v>
      </c>
      <c r="M210" s="86">
        <f t="shared" si="10"/>
        <v>19.72</v>
      </c>
      <c r="N210" s="87">
        <f t="shared" si="11"/>
        <v>18.28</v>
      </c>
    </row>
    <row r="211" spans="1:14" ht="15" customHeight="1" x14ac:dyDescent="0.2">
      <c r="A211" s="88" t="s">
        <v>119</v>
      </c>
      <c r="B211" s="89">
        <v>852016</v>
      </c>
      <c r="C211" s="88" t="s">
        <v>1875</v>
      </c>
      <c r="D211" s="89" t="s">
        <v>713</v>
      </c>
      <c r="E211" s="89" t="s">
        <v>1876</v>
      </c>
      <c r="F211" s="89" t="s">
        <v>612</v>
      </c>
      <c r="G211" s="90" t="s">
        <v>613</v>
      </c>
      <c r="H211" s="89">
        <v>1</v>
      </c>
      <c r="I211" s="91">
        <v>36720</v>
      </c>
      <c r="J211" s="91">
        <v>1205.1600000000001</v>
      </c>
      <c r="K211" s="91">
        <v>0</v>
      </c>
      <c r="L211" s="86">
        <f t="shared" si="9"/>
        <v>37925.160000000003</v>
      </c>
      <c r="M211" s="86">
        <f t="shared" si="10"/>
        <v>21.17</v>
      </c>
      <c r="N211" s="87">
        <f t="shared" si="11"/>
        <v>19.63</v>
      </c>
    </row>
    <row r="212" spans="1:14" ht="15" customHeight="1" x14ac:dyDescent="0.2">
      <c r="A212" s="88" t="s">
        <v>119</v>
      </c>
      <c r="B212" s="89">
        <v>835064</v>
      </c>
      <c r="C212" s="88" t="s">
        <v>1877</v>
      </c>
      <c r="D212" s="89" t="s">
        <v>713</v>
      </c>
      <c r="E212" s="89" t="s">
        <v>1878</v>
      </c>
      <c r="F212" s="89" t="s">
        <v>612</v>
      </c>
      <c r="G212" s="90" t="s">
        <v>613</v>
      </c>
      <c r="H212" s="89">
        <v>1</v>
      </c>
      <c r="I212" s="91">
        <v>36720</v>
      </c>
      <c r="J212" s="91">
        <v>1205.1600000000001</v>
      </c>
      <c r="K212" s="91">
        <v>0</v>
      </c>
      <c r="L212" s="86">
        <f t="shared" si="9"/>
        <v>37925.160000000003</v>
      </c>
      <c r="M212" s="86">
        <f t="shared" si="10"/>
        <v>21.17</v>
      </c>
      <c r="N212" s="87">
        <f t="shared" si="11"/>
        <v>19.63</v>
      </c>
    </row>
    <row r="213" spans="1:14" ht="15" customHeight="1" x14ac:dyDescent="0.2">
      <c r="A213" s="88" t="s">
        <v>119</v>
      </c>
      <c r="B213" s="89">
        <v>1069665</v>
      </c>
      <c r="C213" s="88" t="s">
        <v>1530</v>
      </c>
      <c r="D213" s="89" t="s">
        <v>655</v>
      </c>
      <c r="E213" s="89" t="s">
        <v>1531</v>
      </c>
      <c r="F213" s="89" t="s">
        <v>612</v>
      </c>
      <c r="G213" s="90" t="s">
        <v>613</v>
      </c>
      <c r="H213" s="89">
        <v>1</v>
      </c>
      <c r="I213" s="91">
        <v>51503.759999999995</v>
      </c>
      <c r="J213" s="91">
        <v>0</v>
      </c>
      <c r="K213" s="91">
        <v>0</v>
      </c>
      <c r="L213" s="86">
        <f t="shared" si="9"/>
        <v>51503.759999999995</v>
      </c>
      <c r="M213" s="86">
        <f t="shared" si="10"/>
        <v>28.75</v>
      </c>
      <c r="N213" s="87">
        <f t="shared" si="11"/>
        <v>26.66</v>
      </c>
    </row>
    <row r="214" spans="1:14" ht="15" customHeight="1" x14ac:dyDescent="0.2">
      <c r="A214" s="88" t="s">
        <v>119</v>
      </c>
      <c r="B214" s="89">
        <v>783961</v>
      </c>
      <c r="C214" s="88" t="s">
        <v>1879</v>
      </c>
      <c r="D214" s="89" t="s">
        <v>713</v>
      </c>
      <c r="E214" s="89" t="s">
        <v>1880</v>
      </c>
      <c r="F214" s="89" t="s">
        <v>651</v>
      </c>
      <c r="G214" s="90" t="s">
        <v>613</v>
      </c>
      <c r="H214" s="89">
        <v>1</v>
      </c>
      <c r="I214" s="91">
        <v>36720</v>
      </c>
      <c r="J214" s="91">
        <v>1205.1600000000001</v>
      </c>
      <c r="K214" s="91">
        <v>0</v>
      </c>
      <c r="L214" s="86">
        <f t="shared" si="9"/>
        <v>37925.160000000003</v>
      </c>
      <c r="M214" s="86">
        <f t="shared" si="10"/>
        <v>21.17</v>
      </c>
      <c r="N214" s="87">
        <f t="shared" si="11"/>
        <v>19.63</v>
      </c>
    </row>
    <row r="215" spans="1:14" ht="15" customHeight="1" x14ac:dyDescent="0.2">
      <c r="A215" s="88" t="s">
        <v>119</v>
      </c>
      <c r="B215" s="89">
        <v>339202</v>
      </c>
      <c r="C215" s="88" t="s">
        <v>978</v>
      </c>
      <c r="D215" s="89" t="s">
        <v>655</v>
      </c>
      <c r="E215" s="89" t="s">
        <v>979</v>
      </c>
      <c r="F215" s="89" t="s">
        <v>651</v>
      </c>
      <c r="G215" s="90" t="s">
        <v>613</v>
      </c>
      <c r="H215" s="89">
        <v>1</v>
      </c>
      <c r="I215" s="91">
        <v>52503.72</v>
      </c>
      <c r="J215" s="91">
        <v>0</v>
      </c>
      <c r="K215" s="91">
        <v>0</v>
      </c>
      <c r="L215" s="86">
        <f t="shared" si="9"/>
        <v>52503.72</v>
      </c>
      <c r="M215" s="86">
        <f t="shared" si="10"/>
        <v>29.31</v>
      </c>
      <c r="N215" s="87">
        <f t="shared" si="11"/>
        <v>27.17</v>
      </c>
    </row>
    <row r="216" spans="1:14" ht="15" customHeight="1" x14ac:dyDescent="0.2">
      <c r="A216" s="88" t="s">
        <v>119</v>
      </c>
      <c r="B216" s="89">
        <v>1181693</v>
      </c>
      <c r="C216" s="88" t="s">
        <v>1881</v>
      </c>
      <c r="D216" s="89" t="s">
        <v>713</v>
      </c>
      <c r="E216" s="89" t="s">
        <v>1882</v>
      </c>
      <c r="F216" s="89" t="s">
        <v>612</v>
      </c>
      <c r="G216" s="90" t="s">
        <v>613</v>
      </c>
      <c r="H216" s="89">
        <v>1</v>
      </c>
      <c r="I216" s="91">
        <v>35319.96</v>
      </c>
      <c r="J216" s="91">
        <v>1205.1600000000001</v>
      </c>
      <c r="K216" s="91">
        <v>0</v>
      </c>
      <c r="L216" s="86">
        <f t="shared" si="9"/>
        <v>36525.120000000003</v>
      </c>
      <c r="M216" s="86">
        <f t="shared" si="10"/>
        <v>20.39</v>
      </c>
      <c r="N216" s="87">
        <f t="shared" si="11"/>
        <v>18.899999999999999</v>
      </c>
    </row>
    <row r="217" spans="1:14" ht="15" customHeight="1" x14ac:dyDescent="0.2">
      <c r="A217" s="88" t="s">
        <v>119</v>
      </c>
      <c r="B217" s="89">
        <v>1430570</v>
      </c>
      <c r="C217" s="88" t="s">
        <v>898</v>
      </c>
      <c r="D217" s="89" t="s">
        <v>713</v>
      </c>
      <c r="E217" s="89" t="s">
        <v>899</v>
      </c>
      <c r="F217" s="89" t="s">
        <v>651</v>
      </c>
      <c r="G217" s="90" t="s">
        <v>613</v>
      </c>
      <c r="H217" s="89">
        <v>1</v>
      </c>
      <c r="I217" s="91">
        <v>35319.96</v>
      </c>
      <c r="J217" s="91">
        <v>0</v>
      </c>
      <c r="K217" s="91">
        <v>0</v>
      </c>
      <c r="L217" s="86">
        <f t="shared" si="9"/>
        <v>35319.96</v>
      </c>
      <c r="M217" s="86">
        <f t="shared" si="10"/>
        <v>19.72</v>
      </c>
      <c r="N217" s="87">
        <f t="shared" si="11"/>
        <v>18.28</v>
      </c>
    </row>
    <row r="218" spans="1:14" ht="15" customHeight="1" x14ac:dyDescent="0.2">
      <c r="A218" s="88" t="s">
        <v>119</v>
      </c>
      <c r="B218" s="89">
        <v>971960</v>
      </c>
      <c r="C218" s="88" t="s">
        <v>980</v>
      </c>
      <c r="D218" s="89" t="s">
        <v>713</v>
      </c>
      <c r="E218" s="89" t="s">
        <v>981</v>
      </c>
      <c r="F218" s="89" t="s">
        <v>612</v>
      </c>
      <c r="G218" s="90" t="s">
        <v>613</v>
      </c>
      <c r="H218" s="89">
        <v>1</v>
      </c>
      <c r="I218" s="91">
        <v>38235.840000000004</v>
      </c>
      <c r="J218" s="91">
        <v>0</v>
      </c>
      <c r="K218" s="91">
        <v>0</v>
      </c>
      <c r="L218" s="86">
        <f t="shared" si="9"/>
        <v>38235.840000000004</v>
      </c>
      <c r="M218" s="86">
        <f t="shared" si="10"/>
        <v>21.35</v>
      </c>
      <c r="N218" s="87">
        <f t="shared" si="11"/>
        <v>19.79</v>
      </c>
    </row>
    <row r="219" spans="1:14" ht="15" customHeight="1" x14ac:dyDescent="0.2">
      <c r="A219" s="88" t="s">
        <v>119</v>
      </c>
      <c r="B219" s="89">
        <v>1162365</v>
      </c>
      <c r="C219" s="88" t="s">
        <v>1266</v>
      </c>
      <c r="D219" s="89" t="s">
        <v>655</v>
      </c>
      <c r="E219" s="89" t="s">
        <v>1267</v>
      </c>
      <c r="F219" s="89" t="s">
        <v>612</v>
      </c>
      <c r="G219" s="90" t="s">
        <v>613</v>
      </c>
      <c r="H219" s="89">
        <v>1</v>
      </c>
      <c r="I219" s="91">
        <v>51503.759999999995</v>
      </c>
      <c r="J219" s="91">
        <v>0</v>
      </c>
      <c r="K219" s="91">
        <v>0</v>
      </c>
      <c r="L219" s="86">
        <f t="shared" si="9"/>
        <v>51503.759999999995</v>
      </c>
      <c r="M219" s="86">
        <f t="shared" si="10"/>
        <v>28.75</v>
      </c>
      <c r="N219" s="87">
        <f t="shared" si="11"/>
        <v>26.66</v>
      </c>
    </row>
    <row r="220" spans="1:14" ht="15" customHeight="1" x14ac:dyDescent="0.2">
      <c r="A220" s="88" t="s">
        <v>119</v>
      </c>
      <c r="B220" s="89">
        <v>1310200</v>
      </c>
      <c r="C220" s="88" t="s">
        <v>821</v>
      </c>
      <c r="D220" s="89" t="s">
        <v>737</v>
      </c>
      <c r="E220" s="89" t="s">
        <v>822</v>
      </c>
      <c r="F220" s="89" t="s">
        <v>612</v>
      </c>
      <c r="G220" s="90" t="s">
        <v>613</v>
      </c>
      <c r="H220" s="89">
        <v>1</v>
      </c>
      <c r="I220" s="91">
        <v>58700.04</v>
      </c>
      <c r="J220" s="91">
        <v>0</v>
      </c>
      <c r="K220" s="91">
        <v>0</v>
      </c>
      <c r="L220" s="86">
        <f t="shared" si="9"/>
        <v>58700.04</v>
      </c>
      <c r="M220" s="86">
        <f t="shared" si="10"/>
        <v>32.770000000000003</v>
      </c>
      <c r="N220" s="87">
        <f t="shared" si="11"/>
        <v>30.38</v>
      </c>
    </row>
    <row r="221" spans="1:14" ht="15" customHeight="1" x14ac:dyDescent="0.2">
      <c r="A221" s="88" t="s">
        <v>119</v>
      </c>
      <c r="B221" s="89">
        <v>198443</v>
      </c>
      <c r="C221" s="88" t="s">
        <v>736</v>
      </c>
      <c r="D221" s="89" t="s">
        <v>737</v>
      </c>
      <c r="E221" s="89" t="s">
        <v>738</v>
      </c>
      <c r="F221" s="89" t="s">
        <v>612</v>
      </c>
      <c r="G221" s="90" t="s">
        <v>613</v>
      </c>
      <c r="H221" s="89">
        <v>1</v>
      </c>
      <c r="I221" s="91">
        <v>61200</v>
      </c>
      <c r="J221" s="91">
        <v>0</v>
      </c>
      <c r="K221" s="91">
        <v>0</v>
      </c>
      <c r="L221" s="86">
        <f t="shared" si="9"/>
        <v>61200</v>
      </c>
      <c r="M221" s="86">
        <f t="shared" si="10"/>
        <v>34.17</v>
      </c>
      <c r="N221" s="87">
        <f t="shared" si="11"/>
        <v>31.67</v>
      </c>
    </row>
    <row r="222" spans="1:14" ht="15" customHeight="1" x14ac:dyDescent="0.2">
      <c r="A222" s="88" t="s">
        <v>119</v>
      </c>
      <c r="B222" s="89">
        <v>786071</v>
      </c>
      <c r="C222" s="88" t="s">
        <v>644</v>
      </c>
      <c r="D222" s="89" t="s">
        <v>618</v>
      </c>
      <c r="E222" s="89" t="s">
        <v>645</v>
      </c>
      <c r="F222" s="89" t="s">
        <v>612</v>
      </c>
      <c r="G222" s="90" t="s">
        <v>613</v>
      </c>
      <c r="H222" s="89">
        <v>1</v>
      </c>
      <c r="I222" s="91">
        <v>58264.44</v>
      </c>
      <c r="J222" s="91">
        <v>0</v>
      </c>
      <c r="K222" s="91">
        <v>0</v>
      </c>
      <c r="L222" s="86">
        <f t="shared" si="9"/>
        <v>58264.44</v>
      </c>
      <c r="M222" s="86">
        <f t="shared" si="10"/>
        <v>32.53</v>
      </c>
      <c r="N222" s="87">
        <f t="shared" si="11"/>
        <v>30.15</v>
      </c>
    </row>
    <row r="223" spans="1:14" ht="15" customHeight="1" x14ac:dyDescent="0.2">
      <c r="A223" s="88" t="s">
        <v>119</v>
      </c>
      <c r="B223" s="89">
        <v>803893</v>
      </c>
      <c r="C223" s="88" t="s">
        <v>646</v>
      </c>
      <c r="D223" s="89" t="s">
        <v>647</v>
      </c>
      <c r="E223" s="89" t="s">
        <v>648</v>
      </c>
      <c r="F223" s="89" t="s">
        <v>607</v>
      </c>
      <c r="G223" s="90" t="s">
        <v>608</v>
      </c>
      <c r="H223" s="89">
        <v>1</v>
      </c>
      <c r="I223" s="91">
        <v>87780</v>
      </c>
      <c r="J223" s="91">
        <v>0</v>
      </c>
      <c r="K223" s="91">
        <v>0</v>
      </c>
      <c r="L223" s="86">
        <f t="shared" si="9"/>
        <v>87780</v>
      </c>
      <c r="M223" s="86">
        <f t="shared" si="10"/>
        <v>47.63</v>
      </c>
      <c r="N223" s="87">
        <f t="shared" si="11"/>
        <v>45.43</v>
      </c>
    </row>
    <row r="224" spans="1:14" ht="15" customHeight="1" x14ac:dyDescent="0.2">
      <c r="A224" s="88" t="s">
        <v>119</v>
      </c>
      <c r="B224" s="89">
        <v>770207</v>
      </c>
      <c r="C224" s="88" t="s">
        <v>2090</v>
      </c>
      <c r="D224" s="89" t="s">
        <v>716</v>
      </c>
      <c r="E224" s="89" t="s">
        <v>2091</v>
      </c>
      <c r="F224" s="89" t="s">
        <v>612</v>
      </c>
      <c r="G224" s="90" t="s">
        <v>613</v>
      </c>
      <c r="H224" s="89">
        <v>1</v>
      </c>
      <c r="I224" s="91">
        <v>45467.76</v>
      </c>
      <c r="J224" s="91">
        <v>0</v>
      </c>
      <c r="K224" s="91">
        <v>0</v>
      </c>
      <c r="L224" s="86">
        <f t="shared" si="9"/>
        <v>45467.76</v>
      </c>
      <c r="M224" s="86">
        <f t="shared" si="10"/>
        <v>25.38</v>
      </c>
      <c r="N224" s="87">
        <f t="shared" si="11"/>
        <v>23.53</v>
      </c>
    </row>
    <row r="225" spans="1:14" ht="15" customHeight="1" x14ac:dyDescent="0.2">
      <c r="A225" s="88" t="s">
        <v>119</v>
      </c>
      <c r="B225" s="89">
        <v>1295517</v>
      </c>
      <c r="C225" s="88" t="s">
        <v>1883</v>
      </c>
      <c r="D225" s="89" t="s">
        <v>713</v>
      </c>
      <c r="E225" s="89" t="s">
        <v>1884</v>
      </c>
      <c r="F225" s="89" t="s">
        <v>612</v>
      </c>
      <c r="G225" s="90" t="s">
        <v>613</v>
      </c>
      <c r="H225" s="89">
        <v>1</v>
      </c>
      <c r="I225" s="91">
        <v>35319.96</v>
      </c>
      <c r="J225" s="91">
        <v>1205.1600000000001</v>
      </c>
      <c r="K225" s="91">
        <v>0</v>
      </c>
      <c r="L225" s="86">
        <f t="shared" si="9"/>
        <v>36525.120000000003</v>
      </c>
      <c r="M225" s="86">
        <f t="shared" si="10"/>
        <v>20.39</v>
      </c>
      <c r="N225" s="87">
        <f t="shared" si="11"/>
        <v>18.899999999999999</v>
      </c>
    </row>
    <row r="226" spans="1:14" ht="15" customHeight="1" x14ac:dyDescent="0.2">
      <c r="A226" s="88" t="s">
        <v>119</v>
      </c>
      <c r="B226" s="89">
        <v>873383</v>
      </c>
      <c r="C226" s="88" t="s">
        <v>1424</v>
      </c>
      <c r="D226" s="89" t="s">
        <v>655</v>
      </c>
      <c r="E226" s="89" t="s">
        <v>1425</v>
      </c>
      <c r="F226" s="89" t="s">
        <v>612</v>
      </c>
      <c r="G226" s="90" t="s">
        <v>613</v>
      </c>
      <c r="H226" s="89">
        <v>1</v>
      </c>
      <c r="I226" s="91">
        <v>51503.759999999995</v>
      </c>
      <c r="J226" s="91">
        <v>0</v>
      </c>
      <c r="K226" s="91">
        <v>0</v>
      </c>
      <c r="L226" s="86">
        <f t="shared" si="9"/>
        <v>51503.759999999995</v>
      </c>
      <c r="M226" s="86">
        <f t="shared" si="10"/>
        <v>28.75</v>
      </c>
      <c r="N226" s="87">
        <f t="shared" si="11"/>
        <v>26.66</v>
      </c>
    </row>
    <row r="227" spans="1:14" ht="15" customHeight="1" x14ac:dyDescent="0.2">
      <c r="A227" s="88" t="s">
        <v>119</v>
      </c>
      <c r="B227" s="89">
        <v>774484</v>
      </c>
      <c r="C227" s="88" t="s">
        <v>1350</v>
      </c>
      <c r="D227" s="89" t="s">
        <v>713</v>
      </c>
      <c r="E227" s="89" t="s">
        <v>1351</v>
      </c>
      <c r="F227" s="89" t="s">
        <v>651</v>
      </c>
      <c r="G227" s="90" t="s">
        <v>613</v>
      </c>
      <c r="H227" s="89">
        <v>1</v>
      </c>
      <c r="I227" s="91">
        <v>37017.24</v>
      </c>
      <c r="J227" s="91">
        <v>0</v>
      </c>
      <c r="K227" s="91">
        <v>0</v>
      </c>
      <c r="L227" s="86">
        <f t="shared" si="9"/>
        <v>37017.24</v>
      </c>
      <c r="M227" s="86">
        <f t="shared" si="10"/>
        <v>20.67</v>
      </c>
      <c r="N227" s="87">
        <f t="shared" si="11"/>
        <v>19.16</v>
      </c>
    </row>
    <row r="228" spans="1:14" ht="15" customHeight="1" x14ac:dyDescent="0.2">
      <c r="A228" s="88" t="s">
        <v>119</v>
      </c>
      <c r="B228" s="89">
        <v>1228591</v>
      </c>
      <c r="C228" s="88" t="s">
        <v>1705</v>
      </c>
      <c r="D228" s="89" t="s">
        <v>713</v>
      </c>
      <c r="E228" s="89" t="s">
        <v>1706</v>
      </c>
      <c r="F228" s="89" t="s">
        <v>612</v>
      </c>
      <c r="G228" s="90" t="s">
        <v>613</v>
      </c>
      <c r="H228" s="89">
        <v>1</v>
      </c>
      <c r="I228" s="91">
        <v>35319.96</v>
      </c>
      <c r="J228" s="91">
        <v>0</v>
      </c>
      <c r="K228" s="91">
        <v>0</v>
      </c>
      <c r="L228" s="86">
        <f t="shared" si="9"/>
        <v>35319.96</v>
      </c>
      <c r="M228" s="86">
        <f t="shared" si="10"/>
        <v>19.72</v>
      </c>
      <c r="N228" s="87">
        <f t="shared" si="11"/>
        <v>18.28</v>
      </c>
    </row>
    <row r="229" spans="1:14" ht="15" customHeight="1" x14ac:dyDescent="0.2">
      <c r="A229" s="88" t="s">
        <v>119</v>
      </c>
      <c r="B229" s="89">
        <v>1338104</v>
      </c>
      <c r="C229" s="88" t="s">
        <v>1190</v>
      </c>
      <c r="D229" s="89" t="s">
        <v>716</v>
      </c>
      <c r="E229" s="89" t="s">
        <v>1191</v>
      </c>
      <c r="F229" s="89" t="s">
        <v>612</v>
      </c>
      <c r="G229" s="90" t="s">
        <v>613</v>
      </c>
      <c r="H229" s="89">
        <v>1</v>
      </c>
      <c r="I229" s="91">
        <v>45467.76</v>
      </c>
      <c r="J229" s="91">
        <v>0</v>
      </c>
      <c r="K229" s="91">
        <v>0</v>
      </c>
      <c r="L229" s="86">
        <f t="shared" si="9"/>
        <v>45467.76</v>
      </c>
      <c r="M229" s="86">
        <f t="shared" si="10"/>
        <v>25.38</v>
      </c>
      <c r="N229" s="87">
        <f t="shared" si="11"/>
        <v>23.53</v>
      </c>
    </row>
    <row r="230" spans="1:14" ht="15" customHeight="1" x14ac:dyDescent="0.2">
      <c r="A230" s="88" t="s">
        <v>119</v>
      </c>
      <c r="B230" s="89">
        <v>1167747</v>
      </c>
      <c r="C230" s="88" t="s">
        <v>1707</v>
      </c>
      <c r="D230" s="89" t="s">
        <v>713</v>
      </c>
      <c r="E230" s="89" t="s">
        <v>1708</v>
      </c>
      <c r="F230" s="89" t="s">
        <v>612</v>
      </c>
      <c r="G230" s="90" t="s">
        <v>613</v>
      </c>
      <c r="H230" s="89">
        <v>1</v>
      </c>
      <c r="I230" s="91">
        <v>35319.96</v>
      </c>
      <c r="J230" s="91">
        <v>0</v>
      </c>
      <c r="K230" s="91">
        <v>0</v>
      </c>
      <c r="L230" s="86">
        <f t="shared" si="9"/>
        <v>35319.96</v>
      </c>
      <c r="M230" s="86">
        <f t="shared" si="10"/>
        <v>19.72</v>
      </c>
      <c r="N230" s="87">
        <f t="shared" si="11"/>
        <v>18.28</v>
      </c>
    </row>
    <row r="231" spans="1:14" ht="15" customHeight="1" x14ac:dyDescent="0.2">
      <c r="A231" s="88" t="s">
        <v>119</v>
      </c>
      <c r="B231" s="89">
        <v>1084785</v>
      </c>
      <c r="C231" s="88" t="s">
        <v>2021</v>
      </c>
      <c r="D231" s="89" t="s">
        <v>742</v>
      </c>
      <c r="E231" s="89" t="s">
        <v>2022</v>
      </c>
      <c r="F231" s="89" t="s">
        <v>651</v>
      </c>
      <c r="G231" s="90" t="s">
        <v>613</v>
      </c>
      <c r="H231" s="89">
        <v>1</v>
      </c>
      <c r="I231" s="91">
        <v>38076.479999999996</v>
      </c>
      <c r="J231" s="91">
        <v>0</v>
      </c>
      <c r="K231" s="91">
        <v>0</v>
      </c>
      <c r="L231" s="86">
        <f t="shared" si="9"/>
        <v>38076.479999999996</v>
      </c>
      <c r="M231" s="86">
        <f t="shared" si="10"/>
        <v>21.26</v>
      </c>
      <c r="N231" s="87">
        <f t="shared" si="11"/>
        <v>19.71</v>
      </c>
    </row>
    <row r="232" spans="1:14" ht="15" customHeight="1" x14ac:dyDescent="0.2">
      <c r="A232" s="88" t="s">
        <v>119</v>
      </c>
      <c r="B232" s="89">
        <v>777084</v>
      </c>
      <c r="C232" s="88" t="s">
        <v>1352</v>
      </c>
      <c r="D232" s="89" t="s">
        <v>713</v>
      </c>
      <c r="E232" s="89" t="s">
        <v>1353</v>
      </c>
      <c r="F232" s="89" t="s">
        <v>612</v>
      </c>
      <c r="G232" s="90" t="s">
        <v>613</v>
      </c>
      <c r="H232" s="89">
        <v>1</v>
      </c>
      <c r="I232" s="91">
        <v>37017.24</v>
      </c>
      <c r="J232" s="91">
        <v>0</v>
      </c>
      <c r="K232" s="91">
        <v>0</v>
      </c>
      <c r="L232" s="86">
        <f t="shared" si="9"/>
        <v>37017.24</v>
      </c>
      <c r="M232" s="86">
        <f t="shared" si="10"/>
        <v>20.67</v>
      </c>
      <c r="N232" s="87">
        <f t="shared" si="11"/>
        <v>19.16</v>
      </c>
    </row>
    <row r="233" spans="1:14" ht="15" customHeight="1" x14ac:dyDescent="0.2">
      <c r="A233" s="88" t="s">
        <v>119</v>
      </c>
      <c r="B233" s="89">
        <v>813635</v>
      </c>
      <c r="C233" s="88" t="s">
        <v>1354</v>
      </c>
      <c r="D233" s="89" t="s">
        <v>713</v>
      </c>
      <c r="E233" s="89" t="s">
        <v>1355</v>
      </c>
      <c r="F233" s="89" t="s">
        <v>612</v>
      </c>
      <c r="G233" s="90" t="s">
        <v>613</v>
      </c>
      <c r="H233" s="89">
        <v>1</v>
      </c>
      <c r="I233" s="91">
        <v>36720</v>
      </c>
      <c r="J233" s="91">
        <v>0</v>
      </c>
      <c r="K233" s="91">
        <v>0</v>
      </c>
      <c r="L233" s="86">
        <f t="shared" si="9"/>
        <v>36720</v>
      </c>
      <c r="M233" s="86">
        <f t="shared" si="10"/>
        <v>20.5</v>
      </c>
      <c r="N233" s="87">
        <f t="shared" si="11"/>
        <v>19</v>
      </c>
    </row>
    <row r="234" spans="1:14" ht="15" customHeight="1" x14ac:dyDescent="0.2">
      <c r="A234" s="88" t="s">
        <v>119</v>
      </c>
      <c r="B234" s="89">
        <v>397615</v>
      </c>
      <c r="C234" s="88" t="s">
        <v>1470</v>
      </c>
      <c r="D234" s="89" t="s">
        <v>742</v>
      </c>
      <c r="E234" s="89" t="s">
        <v>1471</v>
      </c>
      <c r="F234" s="89" t="s">
        <v>612</v>
      </c>
      <c r="G234" s="90" t="s">
        <v>613</v>
      </c>
      <c r="H234" s="89">
        <v>1</v>
      </c>
      <c r="I234" s="91">
        <v>39476.879999999997</v>
      </c>
      <c r="J234" s="91">
        <v>1205.1600000000001</v>
      </c>
      <c r="K234" s="91">
        <v>0</v>
      </c>
      <c r="L234" s="86">
        <f t="shared" si="9"/>
        <v>40682.04</v>
      </c>
      <c r="M234" s="86">
        <f t="shared" si="10"/>
        <v>22.71</v>
      </c>
      <c r="N234" s="87">
        <f t="shared" si="11"/>
        <v>21.05</v>
      </c>
    </row>
    <row r="235" spans="1:14" ht="15" customHeight="1" x14ac:dyDescent="0.2">
      <c r="A235" s="88" t="s">
        <v>119</v>
      </c>
      <c r="B235" s="89">
        <v>1370764</v>
      </c>
      <c r="C235" s="88" t="s">
        <v>2023</v>
      </c>
      <c r="D235" s="89" t="s">
        <v>721</v>
      </c>
      <c r="E235" s="89" t="s">
        <v>2024</v>
      </c>
      <c r="F235" s="89" t="s">
        <v>651</v>
      </c>
      <c r="G235" s="90" t="s">
        <v>613</v>
      </c>
      <c r="H235" s="89">
        <v>0.5</v>
      </c>
      <c r="I235" s="91">
        <v>12363.599999999999</v>
      </c>
      <c r="J235" s="91">
        <v>0</v>
      </c>
      <c r="K235" s="91">
        <v>0</v>
      </c>
      <c r="L235" s="86">
        <f t="shared" si="9"/>
        <v>12363.599999999999</v>
      </c>
      <c r="M235" s="86">
        <f t="shared" si="10"/>
        <v>3.45</v>
      </c>
      <c r="N235" s="87">
        <f t="shared" si="11"/>
        <v>3.2</v>
      </c>
    </row>
    <row r="236" spans="1:14" ht="15" customHeight="1" x14ac:dyDescent="0.2">
      <c r="A236" s="88" t="s">
        <v>119</v>
      </c>
      <c r="B236" s="89">
        <v>1320328</v>
      </c>
      <c r="C236" s="88" t="s">
        <v>1080</v>
      </c>
      <c r="D236" s="89" t="s">
        <v>1081</v>
      </c>
      <c r="E236" s="89" t="s">
        <v>1082</v>
      </c>
      <c r="F236" s="89" t="s">
        <v>651</v>
      </c>
      <c r="G236" s="90" t="s">
        <v>613</v>
      </c>
      <c r="H236" s="89">
        <v>0.5</v>
      </c>
      <c r="I236" s="91">
        <v>15159.96</v>
      </c>
      <c r="J236" s="91">
        <v>0</v>
      </c>
      <c r="K236" s="91">
        <v>0</v>
      </c>
      <c r="L236" s="86">
        <f t="shared" si="9"/>
        <v>15159.96</v>
      </c>
      <c r="M236" s="86">
        <f t="shared" si="10"/>
        <v>4.2300000000000004</v>
      </c>
      <c r="N236" s="87">
        <f t="shared" si="11"/>
        <v>3.92</v>
      </c>
    </row>
    <row r="237" spans="1:14" ht="15" customHeight="1" x14ac:dyDescent="0.2">
      <c r="A237" s="88" t="s">
        <v>119</v>
      </c>
      <c r="B237" s="89">
        <v>1068570</v>
      </c>
      <c r="C237" s="88" t="s">
        <v>2025</v>
      </c>
      <c r="D237" s="89" t="s">
        <v>742</v>
      </c>
      <c r="E237" s="89" t="s">
        <v>2026</v>
      </c>
      <c r="F237" s="89" t="s">
        <v>612</v>
      </c>
      <c r="G237" s="90" t="s">
        <v>613</v>
      </c>
      <c r="H237" s="89">
        <v>1</v>
      </c>
      <c r="I237" s="91">
        <v>38076.479999999996</v>
      </c>
      <c r="J237" s="91">
        <v>0</v>
      </c>
      <c r="K237" s="91">
        <v>0</v>
      </c>
      <c r="L237" s="86">
        <f t="shared" si="9"/>
        <v>38076.479999999996</v>
      </c>
      <c r="M237" s="86">
        <f t="shared" si="10"/>
        <v>21.26</v>
      </c>
      <c r="N237" s="87">
        <f t="shared" si="11"/>
        <v>19.71</v>
      </c>
    </row>
    <row r="238" spans="1:14" ht="15" customHeight="1" x14ac:dyDescent="0.2">
      <c r="A238" s="88" t="s">
        <v>119</v>
      </c>
      <c r="B238" s="89">
        <v>708990</v>
      </c>
      <c r="C238" s="88" t="s">
        <v>1308</v>
      </c>
      <c r="D238" s="89" t="s">
        <v>742</v>
      </c>
      <c r="E238" s="89" t="s">
        <v>1309</v>
      </c>
      <c r="F238" s="89" t="s">
        <v>612</v>
      </c>
      <c r="G238" s="90" t="s">
        <v>613</v>
      </c>
      <c r="H238" s="89">
        <v>1</v>
      </c>
      <c r="I238" s="91">
        <v>40600.800000000003</v>
      </c>
      <c r="J238" s="91">
        <v>0</v>
      </c>
      <c r="K238" s="91">
        <v>0</v>
      </c>
      <c r="L238" s="86">
        <f t="shared" si="9"/>
        <v>40600.800000000003</v>
      </c>
      <c r="M238" s="86">
        <f t="shared" si="10"/>
        <v>22.67</v>
      </c>
      <c r="N238" s="87">
        <f t="shared" si="11"/>
        <v>21.01</v>
      </c>
    </row>
    <row r="239" spans="1:14" ht="15" customHeight="1" x14ac:dyDescent="0.2">
      <c r="A239" s="88" t="s">
        <v>119</v>
      </c>
      <c r="B239" s="89">
        <v>791031</v>
      </c>
      <c r="C239" s="88" t="s">
        <v>1268</v>
      </c>
      <c r="D239" s="89" t="s">
        <v>655</v>
      </c>
      <c r="E239" s="89" t="s">
        <v>1269</v>
      </c>
      <c r="F239" s="89" t="s">
        <v>651</v>
      </c>
      <c r="G239" s="90" t="s">
        <v>613</v>
      </c>
      <c r="H239" s="89">
        <v>0.5</v>
      </c>
      <c r="I239" s="91">
        <v>27001.800000000003</v>
      </c>
      <c r="J239" s="91">
        <v>0</v>
      </c>
      <c r="K239" s="91">
        <v>0</v>
      </c>
      <c r="L239" s="86">
        <f t="shared" si="9"/>
        <v>27001.800000000003</v>
      </c>
      <c r="M239" s="86">
        <f t="shared" si="10"/>
        <v>7.54</v>
      </c>
      <c r="N239" s="87">
        <f t="shared" si="11"/>
        <v>6.99</v>
      </c>
    </row>
    <row r="240" spans="1:14" ht="15" customHeight="1" x14ac:dyDescent="0.2">
      <c r="A240" s="88" t="s">
        <v>119</v>
      </c>
      <c r="B240" s="89">
        <v>1505383</v>
      </c>
      <c r="C240" s="88" t="s">
        <v>2027</v>
      </c>
      <c r="D240" s="89" t="s">
        <v>716</v>
      </c>
      <c r="E240" s="89" t="s">
        <v>2028</v>
      </c>
      <c r="F240" s="89" t="s">
        <v>612</v>
      </c>
      <c r="G240" s="90" t="s">
        <v>613</v>
      </c>
      <c r="H240" s="89">
        <v>1</v>
      </c>
      <c r="I240" s="91">
        <v>45467.76</v>
      </c>
      <c r="J240" s="91">
        <v>0</v>
      </c>
      <c r="K240" s="91">
        <v>0</v>
      </c>
      <c r="L240" s="86">
        <f t="shared" si="9"/>
        <v>45467.76</v>
      </c>
      <c r="M240" s="86">
        <f t="shared" si="10"/>
        <v>25.38</v>
      </c>
      <c r="N240" s="87">
        <f t="shared" si="11"/>
        <v>23.53</v>
      </c>
    </row>
    <row r="241" spans="1:14" ht="15" customHeight="1" x14ac:dyDescent="0.2">
      <c r="A241" s="88" t="s">
        <v>119</v>
      </c>
      <c r="B241" s="89">
        <v>1424674</v>
      </c>
      <c r="C241" s="88" t="s">
        <v>1168</v>
      </c>
      <c r="D241" s="89" t="s">
        <v>721</v>
      </c>
      <c r="E241" s="89" t="s">
        <v>1169</v>
      </c>
      <c r="F241" s="89" t="s">
        <v>651</v>
      </c>
      <c r="G241" s="90" t="s">
        <v>613</v>
      </c>
      <c r="H241" s="89">
        <v>1</v>
      </c>
      <c r="I241" s="91">
        <v>24727.199999999997</v>
      </c>
      <c r="J241" s="91">
        <v>443.28</v>
      </c>
      <c r="K241" s="91">
        <v>0</v>
      </c>
      <c r="L241" s="86">
        <f t="shared" si="9"/>
        <v>25170.479999999996</v>
      </c>
      <c r="M241" s="86">
        <f t="shared" si="10"/>
        <v>14.05</v>
      </c>
      <c r="N241" s="87">
        <f t="shared" si="11"/>
        <v>13.03</v>
      </c>
    </row>
    <row r="242" spans="1:14" ht="15" customHeight="1" x14ac:dyDescent="0.2">
      <c r="A242" s="88" t="s">
        <v>119</v>
      </c>
      <c r="B242" s="89">
        <v>1057463</v>
      </c>
      <c r="C242" s="88" t="s">
        <v>982</v>
      </c>
      <c r="D242" s="89" t="s">
        <v>721</v>
      </c>
      <c r="E242" s="89" t="s">
        <v>983</v>
      </c>
      <c r="F242" s="89" t="s">
        <v>651</v>
      </c>
      <c r="G242" s="90" t="s">
        <v>613</v>
      </c>
      <c r="H242" s="89">
        <v>0.5</v>
      </c>
      <c r="I242" s="91">
        <v>14743.079999999998</v>
      </c>
      <c r="J242" s="91">
        <v>0</v>
      </c>
      <c r="K242" s="91">
        <v>0</v>
      </c>
      <c r="L242" s="86">
        <f t="shared" si="9"/>
        <v>14743.079999999998</v>
      </c>
      <c r="M242" s="86">
        <f t="shared" si="10"/>
        <v>4.12</v>
      </c>
      <c r="N242" s="87">
        <f t="shared" si="11"/>
        <v>3.82</v>
      </c>
    </row>
    <row r="243" spans="1:14" ht="15" customHeight="1" x14ac:dyDescent="0.2">
      <c r="A243" s="88" t="s">
        <v>119</v>
      </c>
      <c r="B243" s="89">
        <v>1059909</v>
      </c>
      <c r="C243" s="88" t="s">
        <v>1801</v>
      </c>
      <c r="D243" s="89" t="s">
        <v>721</v>
      </c>
      <c r="E243" s="89" t="s">
        <v>1802</v>
      </c>
      <c r="F243" s="89" t="s">
        <v>612</v>
      </c>
      <c r="G243" s="90" t="s">
        <v>613</v>
      </c>
      <c r="H243" s="89">
        <v>1</v>
      </c>
      <c r="I243" s="91">
        <v>29523.239999999998</v>
      </c>
      <c r="J243" s="91">
        <v>1225.32</v>
      </c>
      <c r="K243" s="91">
        <v>0</v>
      </c>
      <c r="L243" s="86">
        <f t="shared" si="9"/>
        <v>30748.559999999998</v>
      </c>
      <c r="M243" s="86">
        <f t="shared" si="10"/>
        <v>17.170000000000002</v>
      </c>
      <c r="N243" s="87">
        <f t="shared" si="11"/>
        <v>15.91</v>
      </c>
    </row>
    <row r="244" spans="1:14" ht="15" customHeight="1" x14ac:dyDescent="0.2">
      <c r="A244" s="88" t="s">
        <v>119</v>
      </c>
      <c r="B244" s="89">
        <v>744266</v>
      </c>
      <c r="C244" s="88" t="s">
        <v>1885</v>
      </c>
      <c r="D244" s="89" t="s">
        <v>742</v>
      </c>
      <c r="E244" s="89" t="s">
        <v>1886</v>
      </c>
      <c r="F244" s="89" t="s">
        <v>612</v>
      </c>
      <c r="G244" s="90" t="s">
        <v>613</v>
      </c>
      <c r="H244" s="89">
        <v>1</v>
      </c>
      <c r="I244" s="91">
        <v>38076.479999999996</v>
      </c>
      <c r="J244" s="91">
        <v>1205.1600000000001</v>
      </c>
      <c r="K244" s="91">
        <v>0</v>
      </c>
      <c r="L244" s="86">
        <f t="shared" si="9"/>
        <v>39281.64</v>
      </c>
      <c r="M244" s="86">
        <f t="shared" si="10"/>
        <v>21.93</v>
      </c>
      <c r="N244" s="87">
        <f t="shared" si="11"/>
        <v>20.329999999999998</v>
      </c>
    </row>
    <row r="245" spans="1:14" ht="15" customHeight="1" x14ac:dyDescent="0.2">
      <c r="A245" s="88" t="s">
        <v>119</v>
      </c>
      <c r="B245" s="89">
        <v>123998</v>
      </c>
      <c r="C245" s="88" t="s">
        <v>1709</v>
      </c>
      <c r="D245" s="89" t="s">
        <v>742</v>
      </c>
      <c r="E245" s="89" t="s">
        <v>1710</v>
      </c>
      <c r="F245" s="89" t="s">
        <v>612</v>
      </c>
      <c r="G245" s="90" t="s">
        <v>613</v>
      </c>
      <c r="H245" s="89">
        <v>1</v>
      </c>
      <c r="I245" s="91">
        <v>41594.76</v>
      </c>
      <c r="J245" s="91">
        <v>0</v>
      </c>
      <c r="K245" s="91">
        <v>0</v>
      </c>
      <c r="L245" s="86">
        <f t="shared" si="9"/>
        <v>41594.76</v>
      </c>
      <c r="M245" s="86">
        <f t="shared" si="10"/>
        <v>23.22</v>
      </c>
      <c r="N245" s="87">
        <f t="shared" si="11"/>
        <v>21.53</v>
      </c>
    </row>
    <row r="246" spans="1:14" ht="15" customHeight="1" x14ac:dyDescent="0.2">
      <c r="A246" s="88" t="s">
        <v>119</v>
      </c>
      <c r="B246" s="89">
        <v>1410031</v>
      </c>
      <c r="C246" s="88" t="s">
        <v>1613</v>
      </c>
      <c r="D246" s="89" t="s">
        <v>713</v>
      </c>
      <c r="E246" s="89" t="s">
        <v>1614</v>
      </c>
      <c r="F246" s="89" t="s">
        <v>651</v>
      </c>
      <c r="G246" s="90" t="s">
        <v>613</v>
      </c>
      <c r="H246" s="89">
        <v>1</v>
      </c>
      <c r="I246" s="91">
        <v>35319.96</v>
      </c>
      <c r="J246" s="91">
        <v>0</v>
      </c>
      <c r="K246" s="91">
        <v>0</v>
      </c>
      <c r="L246" s="86">
        <f t="shared" si="9"/>
        <v>35319.96</v>
      </c>
      <c r="M246" s="86">
        <f t="shared" si="10"/>
        <v>19.72</v>
      </c>
      <c r="N246" s="87">
        <f t="shared" si="11"/>
        <v>18.28</v>
      </c>
    </row>
    <row r="247" spans="1:14" ht="15" customHeight="1" x14ac:dyDescent="0.2">
      <c r="A247" s="88" t="s">
        <v>119</v>
      </c>
      <c r="B247" s="89">
        <v>773092</v>
      </c>
      <c r="C247" s="88" t="s">
        <v>1532</v>
      </c>
      <c r="D247" s="89" t="s">
        <v>795</v>
      </c>
      <c r="E247" s="89" t="s">
        <v>1533</v>
      </c>
      <c r="F247" s="89" t="s">
        <v>612</v>
      </c>
      <c r="G247" s="90" t="s">
        <v>613</v>
      </c>
      <c r="H247" s="89">
        <v>1</v>
      </c>
      <c r="I247" s="91">
        <v>34628.639999999999</v>
      </c>
      <c r="J247" s="91">
        <v>0</v>
      </c>
      <c r="K247" s="91">
        <v>0</v>
      </c>
      <c r="L247" s="86">
        <f t="shared" si="9"/>
        <v>34628.639999999999</v>
      </c>
      <c r="M247" s="86">
        <f t="shared" si="10"/>
        <v>19.329999999999998</v>
      </c>
      <c r="N247" s="87">
        <f t="shared" si="11"/>
        <v>17.920000000000002</v>
      </c>
    </row>
    <row r="248" spans="1:14" ht="15" customHeight="1" x14ac:dyDescent="0.2">
      <c r="A248" s="88" t="s">
        <v>119</v>
      </c>
      <c r="B248" s="89">
        <v>1442475</v>
      </c>
      <c r="C248" s="88" t="s">
        <v>900</v>
      </c>
      <c r="D248" s="89" t="s">
        <v>713</v>
      </c>
      <c r="E248" s="89" t="s">
        <v>901</v>
      </c>
      <c r="F248" s="89" t="s">
        <v>651</v>
      </c>
      <c r="G248" s="90" t="s">
        <v>613</v>
      </c>
      <c r="H248" s="89">
        <v>1</v>
      </c>
      <c r="I248" s="91">
        <v>35319.96</v>
      </c>
      <c r="J248" s="91">
        <v>0</v>
      </c>
      <c r="K248" s="91">
        <v>0</v>
      </c>
      <c r="L248" s="86">
        <f t="shared" si="9"/>
        <v>35319.96</v>
      </c>
      <c r="M248" s="86">
        <f t="shared" si="10"/>
        <v>19.72</v>
      </c>
      <c r="N248" s="87">
        <f t="shared" si="11"/>
        <v>18.28</v>
      </c>
    </row>
    <row r="249" spans="1:14" ht="15" customHeight="1" x14ac:dyDescent="0.2">
      <c r="A249" s="88" t="s">
        <v>119</v>
      </c>
      <c r="B249" s="89">
        <v>1143282</v>
      </c>
      <c r="C249" s="88" t="s">
        <v>2029</v>
      </c>
      <c r="D249" s="89" t="s">
        <v>713</v>
      </c>
      <c r="E249" s="89" t="s">
        <v>2030</v>
      </c>
      <c r="F249" s="89" t="s">
        <v>651</v>
      </c>
      <c r="G249" s="90" t="s">
        <v>613</v>
      </c>
      <c r="H249" s="89">
        <v>1</v>
      </c>
      <c r="I249" s="91">
        <v>35319.96</v>
      </c>
      <c r="J249" s="91">
        <v>0</v>
      </c>
      <c r="K249" s="91">
        <v>0</v>
      </c>
      <c r="L249" s="86">
        <f t="shared" si="9"/>
        <v>35319.96</v>
      </c>
      <c r="M249" s="86">
        <f t="shared" si="10"/>
        <v>19.72</v>
      </c>
      <c r="N249" s="87">
        <f t="shared" si="11"/>
        <v>18.28</v>
      </c>
    </row>
    <row r="250" spans="1:14" ht="15" customHeight="1" x14ac:dyDescent="0.2">
      <c r="A250" s="88" t="s">
        <v>119</v>
      </c>
      <c r="B250" s="89">
        <v>1488496</v>
      </c>
      <c r="C250" s="88" t="s">
        <v>1953</v>
      </c>
      <c r="D250" s="89" t="s">
        <v>713</v>
      </c>
      <c r="E250" s="89" t="s">
        <v>1954</v>
      </c>
      <c r="F250" s="89" t="s">
        <v>612</v>
      </c>
      <c r="G250" s="90" t="s">
        <v>613</v>
      </c>
      <c r="H250" s="89">
        <v>1</v>
      </c>
      <c r="I250" s="91">
        <v>35319.96</v>
      </c>
      <c r="J250" s="91">
        <v>0</v>
      </c>
      <c r="K250" s="91">
        <v>0</v>
      </c>
      <c r="L250" s="86">
        <f t="shared" si="9"/>
        <v>35319.96</v>
      </c>
      <c r="M250" s="86">
        <f t="shared" si="10"/>
        <v>19.72</v>
      </c>
      <c r="N250" s="87">
        <f t="shared" si="11"/>
        <v>18.28</v>
      </c>
    </row>
    <row r="251" spans="1:14" ht="15" customHeight="1" x14ac:dyDescent="0.2">
      <c r="A251" s="88" t="s">
        <v>119</v>
      </c>
      <c r="B251" s="89">
        <v>975244</v>
      </c>
      <c r="C251" s="88" t="s">
        <v>1615</v>
      </c>
      <c r="D251" s="89" t="s">
        <v>655</v>
      </c>
      <c r="E251" s="89" t="s">
        <v>1616</v>
      </c>
      <c r="F251" s="89" t="s">
        <v>651</v>
      </c>
      <c r="G251" s="90" t="s">
        <v>613</v>
      </c>
      <c r="H251" s="89">
        <v>1</v>
      </c>
      <c r="I251" s="91">
        <v>51503.759999999995</v>
      </c>
      <c r="J251" s="91">
        <v>0</v>
      </c>
      <c r="K251" s="91">
        <v>0</v>
      </c>
      <c r="L251" s="86">
        <f t="shared" si="9"/>
        <v>51503.759999999995</v>
      </c>
      <c r="M251" s="86">
        <f t="shared" si="10"/>
        <v>28.75</v>
      </c>
      <c r="N251" s="87">
        <f t="shared" si="11"/>
        <v>26.66</v>
      </c>
    </row>
    <row r="252" spans="1:14" ht="15" customHeight="1" x14ac:dyDescent="0.2">
      <c r="A252" s="88" t="s">
        <v>119</v>
      </c>
      <c r="B252" s="89">
        <v>1075721</v>
      </c>
      <c r="C252" s="88" t="s">
        <v>984</v>
      </c>
      <c r="D252" s="89" t="s">
        <v>713</v>
      </c>
      <c r="E252" s="89" t="s">
        <v>985</v>
      </c>
      <c r="F252" s="89" t="s">
        <v>651</v>
      </c>
      <c r="G252" s="90" t="s">
        <v>613</v>
      </c>
      <c r="H252" s="89">
        <v>0.5</v>
      </c>
      <c r="I252" s="91">
        <v>17659.920000000002</v>
      </c>
      <c r="J252" s="91">
        <v>0</v>
      </c>
      <c r="K252" s="91">
        <v>0</v>
      </c>
      <c r="L252" s="86">
        <f t="shared" si="9"/>
        <v>17659.920000000002</v>
      </c>
      <c r="M252" s="86">
        <f t="shared" si="10"/>
        <v>4.93</v>
      </c>
      <c r="N252" s="87">
        <f t="shared" si="11"/>
        <v>4.57</v>
      </c>
    </row>
    <row r="253" spans="1:14" ht="15" customHeight="1" x14ac:dyDescent="0.2">
      <c r="A253" s="88" t="s">
        <v>119</v>
      </c>
      <c r="B253" s="89">
        <v>1467184</v>
      </c>
      <c r="C253" s="88" t="s">
        <v>1270</v>
      </c>
      <c r="D253" s="89" t="s">
        <v>713</v>
      </c>
      <c r="E253" s="89" t="s">
        <v>1271</v>
      </c>
      <c r="F253" s="89" t="s">
        <v>612</v>
      </c>
      <c r="G253" s="90" t="s">
        <v>613</v>
      </c>
      <c r="H253" s="89">
        <v>1</v>
      </c>
      <c r="I253" s="91">
        <v>35319.96</v>
      </c>
      <c r="J253" s="91">
        <v>0</v>
      </c>
      <c r="K253" s="91">
        <v>0</v>
      </c>
      <c r="L253" s="86">
        <f t="shared" si="9"/>
        <v>35319.96</v>
      </c>
      <c r="M253" s="86">
        <f t="shared" si="10"/>
        <v>19.72</v>
      </c>
      <c r="N253" s="87">
        <f t="shared" si="11"/>
        <v>18.28</v>
      </c>
    </row>
    <row r="254" spans="1:14" ht="15" customHeight="1" x14ac:dyDescent="0.2">
      <c r="A254" s="88" t="s">
        <v>119</v>
      </c>
      <c r="B254" s="89">
        <v>797179</v>
      </c>
      <c r="C254" s="88" t="s">
        <v>1356</v>
      </c>
      <c r="D254" s="89" t="s">
        <v>713</v>
      </c>
      <c r="E254" s="89" t="s">
        <v>1357</v>
      </c>
      <c r="F254" s="89" t="s">
        <v>612</v>
      </c>
      <c r="G254" s="90" t="s">
        <v>613</v>
      </c>
      <c r="H254" s="89">
        <v>1</v>
      </c>
      <c r="I254" s="91">
        <v>36720</v>
      </c>
      <c r="J254" s="91">
        <v>0</v>
      </c>
      <c r="K254" s="91">
        <v>0</v>
      </c>
      <c r="L254" s="86">
        <f t="shared" si="9"/>
        <v>36720</v>
      </c>
      <c r="M254" s="86">
        <f t="shared" si="10"/>
        <v>20.5</v>
      </c>
      <c r="N254" s="87">
        <f t="shared" si="11"/>
        <v>19</v>
      </c>
    </row>
    <row r="255" spans="1:14" ht="15" customHeight="1" x14ac:dyDescent="0.2">
      <c r="A255" s="88" t="s">
        <v>119</v>
      </c>
      <c r="B255" s="89">
        <v>1054970</v>
      </c>
      <c r="C255" s="88" t="s">
        <v>2092</v>
      </c>
      <c r="D255" s="89" t="s">
        <v>713</v>
      </c>
      <c r="E255" s="89" t="s">
        <v>2093</v>
      </c>
      <c r="F255" s="89" t="s">
        <v>612</v>
      </c>
      <c r="G255" s="90" t="s">
        <v>613</v>
      </c>
      <c r="H255" s="89">
        <v>1</v>
      </c>
      <c r="I255" s="91">
        <v>35319.96</v>
      </c>
      <c r="J255" s="91">
        <v>0</v>
      </c>
      <c r="K255" s="91">
        <v>0</v>
      </c>
      <c r="L255" s="86">
        <f t="shared" si="9"/>
        <v>35319.96</v>
      </c>
      <c r="M255" s="86">
        <f t="shared" si="10"/>
        <v>19.72</v>
      </c>
      <c r="N255" s="87">
        <f t="shared" si="11"/>
        <v>18.28</v>
      </c>
    </row>
    <row r="256" spans="1:14" ht="15" customHeight="1" x14ac:dyDescent="0.2">
      <c r="A256" s="88" t="s">
        <v>119</v>
      </c>
      <c r="B256" s="89">
        <v>836986</v>
      </c>
      <c r="C256" s="88" t="s">
        <v>902</v>
      </c>
      <c r="D256" s="89" t="s">
        <v>669</v>
      </c>
      <c r="E256" s="89" t="s">
        <v>903</v>
      </c>
      <c r="F256" s="89" t="s">
        <v>612</v>
      </c>
      <c r="G256" s="90" t="s">
        <v>613</v>
      </c>
      <c r="H256" s="89">
        <v>1</v>
      </c>
      <c r="I256" s="91">
        <v>38076.479999999996</v>
      </c>
      <c r="J256" s="91">
        <v>0</v>
      </c>
      <c r="K256" s="91">
        <v>0</v>
      </c>
      <c r="L256" s="86">
        <f t="shared" si="9"/>
        <v>38076.479999999996</v>
      </c>
      <c r="M256" s="86">
        <f t="shared" si="10"/>
        <v>21.26</v>
      </c>
      <c r="N256" s="87">
        <f t="shared" si="11"/>
        <v>19.71</v>
      </c>
    </row>
    <row r="257" spans="1:14" ht="15" customHeight="1" x14ac:dyDescent="0.2">
      <c r="A257" s="88" t="s">
        <v>119</v>
      </c>
      <c r="B257" s="89">
        <v>1165580</v>
      </c>
      <c r="C257" s="88" t="s">
        <v>1781</v>
      </c>
      <c r="D257" s="89" t="s">
        <v>713</v>
      </c>
      <c r="E257" s="89" t="s">
        <v>1782</v>
      </c>
      <c r="F257" s="89" t="s">
        <v>612</v>
      </c>
      <c r="G257" s="90" t="s">
        <v>613</v>
      </c>
      <c r="H257" s="89">
        <v>1</v>
      </c>
      <c r="I257" s="91">
        <v>35319.96</v>
      </c>
      <c r="J257" s="91">
        <v>1205.1600000000001</v>
      </c>
      <c r="K257" s="91">
        <v>0</v>
      </c>
      <c r="L257" s="86">
        <f t="shared" si="9"/>
        <v>36525.120000000003</v>
      </c>
      <c r="M257" s="86">
        <f t="shared" si="10"/>
        <v>20.39</v>
      </c>
      <c r="N257" s="87">
        <f t="shared" si="11"/>
        <v>18.899999999999999</v>
      </c>
    </row>
    <row r="258" spans="1:14" ht="15" customHeight="1" x14ac:dyDescent="0.2">
      <c r="A258" s="88" t="s">
        <v>119</v>
      </c>
      <c r="B258" s="89">
        <v>1357123</v>
      </c>
      <c r="C258" s="88" t="s">
        <v>2031</v>
      </c>
      <c r="D258" s="89" t="s">
        <v>713</v>
      </c>
      <c r="E258" s="89" t="s">
        <v>2032</v>
      </c>
      <c r="F258" s="89" t="s">
        <v>612</v>
      </c>
      <c r="G258" s="90" t="s">
        <v>613</v>
      </c>
      <c r="H258" s="89">
        <v>1</v>
      </c>
      <c r="I258" s="91">
        <v>35319.96</v>
      </c>
      <c r="J258" s="91">
        <v>0</v>
      </c>
      <c r="K258" s="91">
        <v>0</v>
      </c>
      <c r="L258" s="86">
        <f t="shared" si="9"/>
        <v>35319.96</v>
      </c>
      <c r="M258" s="86">
        <f t="shared" si="10"/>
        <v>19.72</v>
      </c>
      <c r="N258" s="87">
        <f t="shared" si="11"/>
        <v>18.28</v>
      </c>
    </row>
    <row r="259" spans="1:14" ht="15" customHeight="1" x14ac:dyDescent="0.2">
      <c r="A259" s="88" t="s">
        <v>119</v>
      </c>
      <c r="B259" s="89">
        <v>1097798</v>
      </c>
      <c r="C259" s="88" t="s">
        <v>1358</v>
      </c>
      <c r="D259" s="89" t="s">
        <v>713</v>
      </c>
      <c r="E259" s="89" t="s">
        <v>1359</v>
      </c>
      <c r="F259" s="89" t="s">
        <v>612</v>
      </c>
      <c r="G259" s="90" t="s">
        <v>613</v>
      </c>
      <c r="H259" s="89">
        <v>1</v>
      </c>
      <c r="I259" s="91">
        <v>35319.96</v>
      </c>
      <c r="J259" s="91">
        <v>0</v>
      </c>
      <c r="K259" s="91">
        <v>0</v>
      </c>
      <c r="L259" s="86">
        <f t="shared" si="9"/>
        <v>35319.96</v>
      </c>
      <c r="M259" s="86">
        <f t="shared" si="10"/>
        <v>19.72</v>
      </c>
      <c r="N259" s="87">
        <f t="shared" si="11"/>
        <v>18.28</v>
      </c>
    </row>
    <row r="260" spans="1:14" ht="15" customHeight="1" x14ac:dyDescent="0.2">
      <c r="A260" s="88" t="s">
        <v>119</v>
      </c>
      <c r="B260" s="89">
        <v>774097</v>
      </c>
      <c r="C260" s="88" t="s">
        <v>649</v>
      </c>
      <c r="D260" s="89" t="s">
        <v>629</v>
      </c>
      <c r="E260" s="89" t="s">
        <v>650</v>
      </c>
      <c r="F260" s="89" t="s">
        <v>651</v>
      </c>
      <c r="G260" s="90" t="s">
        <v>613</v>
      </c>
      <c r="H260" s="89">
        <v>1</v>
      </c>
      <c r="I260" s="91">
        <v>67200</v>
      </c>
      <c r="J260" s="91">
        <v>0</v>
      </c>
      <c r="K260" s="91">
        <v>0</v>
      </c>
      <c r="L260" s="86">
        <f t="shared" ref="L260:L323" si="12">SUM(I260:K260)</f>
        <v>67200</v>
      </c>
      <c r="M260" s="86">
        <f t="shared" ref="M260:M323" si="13">ROUND((1+G260+0.0765)*(L260*H260)/2080,2)</f>
        <v>37.520000000000003</v>
      </c>
      <c r="N260" s="87">
        <f t="shared" ref="N260:N323" si="14">ROUND((1+0.0765)*(L260*H260)/2080,2)</f>
        <v>34.78</v>
      </c>
    </row>
    <row r="261" spans="1:14" ht="15" customHeight="1" x14ac:dyDescent="0.2">
      <c r="A261" s="88" t="s">
        <v>119</v>
      </c>
      <c r="B261" s="89">
        <v>1310197</v>
      </c>
      <c r="C261" s="88" t="s">
        <v>853</v>
      </c>
      <c r="D261" s="89" t="s">
        <v>713</v>
      </c>
      <c r="E261" s="89" t="s">
        <v>854</v>
      </c>
      <c r="F261" s="89" t="s">
        <v>612</v>
      </c>
      <c r="G261" s="90" t="s">
        <v>613</v>
      </c>
      <c r="H261" s="89">
        <v>1</v>
      </c>
      <c r="I261" s="91">
        <v>35319.96</v>
      </c>
      <c r="J261" s="91">
        <v>0</v>
      </c>
      <c r="K261" s="91">
        <v>0</v>
      </c>
      <c r="L261" s="86">
        <f t="shared" si="12"/>
        <v>35319.96</v>
      </c>
      <c r="M261" s="86">
        <f t="shared" si="13"/>
        <v>19.72</v>
      </c>
      <c r="N261" s="87">
        <f t="shared" si="14"/>
        <v>18.28</v>
      </c>
    </row>
    <row r="262" spans="1:14" ht="15" customHeight="1" x14ac:dyDescent="0.2">
      <c r="A262" s="88" t="s">
        <v>119</v>
      </c>
      <c r="B262" s="89">
        <v>1170444</v>
      </c>
      <c r="C262" s="88" t="s">
        <v>1426</v>
      </c>
      <c r="D262" s="89" t="s">
        <v>655</v>
      </c>
      <c r="E262" s="89" t="s">
        <v>1427</v>
      </c>
      <c r="F262" s="89" t="s">
        <v>612</v>
      </c>
      <c r="G262" s="90" t="s">
        <v>613</v>
      </c>
      <c r="H262" s="89">
        <v>1</v>
      </c>
      <c r="I262" s="91">
        <v>54003.96</v>
      </c>
      <c r="J262" s="91">
        <v>0</v>
      </c>
      <c r="K262" s="91">
        <v>0</v>
      </c>
      <c r="L262" s="86">
        <f t="shared" si="12"/>
        <v>54003.96</v>
      </c>
      <c r="M262" s="86">
        <f t="shared" si="13"/>
        <v>30.15</v>
      </c>
      <c r="N262" s="87">
        <f t="shared" si="14"/>
        <v>27.95</v>
      </c>
    </row>
    <row r="263" spans="1:14" ht="15" customHeight="1" x14ac:dyDescent="0.2">
      <c r="A263" s="88" t="s">
        <v>119</v>
      </c>
      <c r="B263" s="89">
        <v>814387</v>
      </c>
      <c r="C263" s="88" t="s">
        <v>652</v>
      </c>
      <c r="D263" s="89" t="s">
        <v>629</v>
      </c>
      <c r="E263" s="89" t="s">
        <v>653</v>
      </c>
      <c r="F263" s="89" t="s">
        <v>612</v>
      </c>
      <c r="G263" s="90" t="s">
        <v>613</v>
      </c>
      <c r="H263" s="89">
        <v>1</v>
      </c>
      <c r="I263" s="91">
        <v>69950.040000000008</v>
      </c>
      <c r="J263" s="91">
        <v>0</v>
      </c>
      <c r="K263" s="91">
        <v>0</v>
      </c>
      <c r="L263" s="86">
        <f t="shared" si="12"/>
        <v>69950.040000000008</v>
      </c>
      <c r="M263" s="86">
        <f t="shared" si="13"/>
        <v>39.049999999999997</v>
      </c>
      <c r="N263" s="87">
        <f t="shared" si="14"/>
        <v>36.200000000000003</v>
      </c>
    </row>
    <row r="264" spans="1:14" ht="15" customHeight="1" x14ac:dyDescent="0.2">
      <c r="A264" s="88" t="s">
        <v>119</v>
      </c>
      <c r="B264" s="89">
        <v>1251094</v>
      </c>
      <c r="C264" s="88" t="s">
        <v>1472</v>
      </c>
      <c r="D264" s="89" t="s">
        <v>713</v>
      </c>
      <c r="E264" s="89" t="s">
        <v>1473</v>
      </c>
      <c r="F264" s="89" t="s">
        <v>612</v>
      </c>
      <c r="G264" s="90" t="s">
        <v>613</v>
      </c>
      <c r="H264" s="89">
        <v>1</v>
      </c>
      <c r="I264" s="91">
        <v>35319.96</v>
      </c>
      <c r="J264" s="91">
        <v>1205.1600000000001</v>
      </c>
      <c r="K264" s="91">
        <v>0</v>
      </c>
      <c r="L264" s="86">
        <f t="shared" si="12"/>
        <v>36525.120000000003</v>
      </c>
      <c r="M264" s="86">
        <f t="shared" si="13"/>
        <v>20.39</v>
      </c>
      <c r="N264" s="87">
        <f t="shared" si="14"/>
        <v>18.899999999999999</v>
      </c>
    </row>
    <row r="265" spans="1:14" ht="15" customHeight="1" x14ac:dyDescent="0.2">
      <c r="A265" s="88" t="s">
        <v>119</v>
      </c>
      <c r="B265" s="89">
        <v>1414495</v>
      </c>
      <c r="C265" s="88" t="s">
        <v>904</v>
      </c>
      <c r="D265" s="89" t="s">
        <v>713</v>
      </c>
      <c r="E265" s="89" t="s">
        <v>905</v>
      </c>
      <c r="F265" s="89" t="s">
        <v>612</v>
      </c>
      <c r="G265" s="90" t="s">
        <v>613</v>
      </c>
      <c r="H265" s="89">
        <v>1</v>
      </c>
      <c r="I265" s="91">
        <v>35319.96</v>
      </c>
      <c r="J265" s="91">
        <v>0</v>
      </c>
      <c r="K265" s="91">
        <v>0</v>
      </c>
      <c r="L265" s="86">
        <f t="shared" si="12"/>
        <v>35319.96</v>
      </c>
      <c r="M265" s="86">
        <f t="shared" si="13"/>
        <v>19.72</v>
      </c>
      <c r="N265" s="87">
        <f t="shared" si="14"/>
        <v>18.28</v>
      </c>
    </row>
    <row r="266" spans="1:14" ht="15" customHeight="1" x14ac:dyDescent="0.2">
      <c r="A266" s="88" t="s">
        <v>119</v>
      </c>
      <c r="B266" s="89">
        <v>1379603</v>
      </c>
      <c r="C266" s="88" t="s">
        <v>739</v>
      </c>
      <c r="D266" s="89" t="s">
        <v>713</v>
      </c>
      <c r="E266" s="89" t="s">
        <v>740</v>
      </c>
      <c r="F266" s="89" t="s">
        <v>612</v>
      </c>
      <c r="G266" s="90" t="s">
        <v>613</v>
      </c>
      <c r="H266" s="89">
        <v>1</v>
      </c>
      <c r="I266" s="91">
        <v>35319.96</v>
      </c>
      <c r="J266" s="91">
        <v>0</v>
      </c>
      <c r="K266" s="91">
        <v>0</v>
      </c>
      <c r="L266" s="86">
        <f t="shared" si="12"/>
        <v>35319.96</v>
      </c>
      <c r="M266" s="86">
        <f t="shared" si="13"/>
        <v>19.72</v>
      </c>
      <c r="N266" s="87">
        <f t="shared" si="14"/>
        <v>18.28</v>
      </c>
    </row>
    <row r="267" spans="1:14" ht="15" customHeight="1" x14ac:dyDescent="0.2">
      <c r="A267" s="88" t="s">
        <v>119</v>
      </c>
      <c r="B267" s="89">
        <v>139835</v>
      </c>
      <c r="C267" s="88" t="s">
        <v>2033</v>
      </c>
      <c r="D267" s="89" t="s">
        <v>658</v>
      </c>
      <c r="E267" s="89" t="s">
        <v>2034</v>
      </c>
      <c r="F267" s="89" t="s">
        <v>612</v>
      </c>
      <c r="G267" s="90" t="s">
        <v>613</v>
      </c>
      <c r="H267" s="89">
        <v>1</v>
      </c>
      <c r="I267" s="91">
        <v>41022.840000000004</v>
      </c>
      <c r="J267" s="91">
        <v>0</v>
      </c>
      <c r="K267" s="91">
        <v>0</v>
      </c>
      <c r="L267" s="86">
        <f t="shared" si="12"/>
        <v>41022.840000000004</v>
      </c>
      <c r="M267" s="86">
        <f t="shared" si="13"/>
        <v>22.9</v>
      </c>
      <c r="N267" s="87">
        <f t="shared" si="14"/>
        <v>21.23</v>
      </c>
    </row>
    <row r="268" spans="1:14" ht="15" customHeight="1" x14ac:dyDescent="0.2">
      <c r="A268" s="88" t="s">
        <v>119</v>
      </c>
      <c r="B268" s="89">
        <v>1328487</v>
      </c>
      <c r="C268" s="88" t="s">
        <v>1083</v>
      </c>
      <c r="D268" s="89" t="s">
        <v>721</v>
      </c>
      <c r="E268" s="89" t="s">
        <v>1084</v>
      </c>
      <c r="F268" s="89" t="s">
        <v>612</v>
      </c>
      <c r="G268" s="90" t="s">
        <v>613</v>
      </c>
      <c r="H268" s="89">
        <v>1</v>
      </c>
      <c r="I268" s="91">
        <v>25469.040000000001</v>
      </c>
      <c r="J268" s="91">
        <v>0</v>
      </c>
      <c r="K268" s="91">
        <v>0</v>
      </c>
      <c r="L268" s="86">
        <f t="shared" si="12"/>
        <v>25469.040000000001</v>
      </c>
      <c r="M268" s="86">
        <f t="shared" si="13"/>
        <v>14.22</v>
      </c>
      <c r="N268" s="87">
        <f t="shared" si="14"/>
        <v>13.18</v>
      </c>
    </row>
    <row r="269" spans="1:14" ht="15" customHeight="1" x14ac:dyDescent="0.2">
      <c r="A269" s="88" t="s">
        <v>119</v>
      </c>
      <c r="B269" s="89">
        <v>1250840</v>
      </c>
      <c r="C269" s="88" t="s">
        <v>741</v>
      </c>
      <c r="D269" s="89" t="s">
        <v>742</v>
      </c>
      <c r="E269" s="89" t="s">
        <v>743</v>
      </c>
      <c r="F269" s="89" t="s">
        <v>651</v>
      </c>
      <c r="G269" s="90" t="s">
        <v>613</v>
      </c>
      <c r="H269" s="89">
        <v>1</v>
      </c>
      <c r="I269" s="91">
        <v>38076.479999999996</v>
      </c>
      <c r="J269" s="91">
        <v>0</v>
      </c>
      <c r="K269" s="91">
        <v>0</v>
      </c>
      <c r="L269" s="86">
        <f t="shared" si="12"/>
        <v>38076.479999999996</v>
      </c>
      <c r="M269" s="86">
        <f t="shared" si="13"/>
        <v>21.26</v>
      </c>
      <c r="N269" s="87">
        <f t="shared" si="14"/>
        <v>19.71</v>
      </c>
    </row>
    <row r="270" spans="1:14" ht="15" customHeight="1" x14ac:dyDescent="0.2">
      <c r="A270" s="88" t="s">
        <v>119</v>
      </c>
      <c r="B270" s="89">
        <v>928753</v>
      </c>
      <c r="C270" s="88" t="s">
        <v>1955</v>
      </c>
      <c r="D270" s="89" t="s">
        <v>713</v>
      </c>
      <c r="E270" s="89" t="s">
        <v>1956</v>
      </c>
      <c r="F270" s="89" t="s">
        <v>651</v>
      </c>
      <c r="G270" s="90" t="s">
        <v>613</v>
      </c>
      <c r="H270" s="89">
        <v>1</v>
      </c>
      <c r="I270" s="91">
        <v>36720</v>
      </c>
      <c r="J270" s="91">
        <v>0</v>
      </c>
      <c r="K270" s="91">
        <v>0</v>
      </c>
      <c r="L270" s="86">
        <f t="shared" si="12"/>
        <v>36720</v>
      </c>
      <c r="M270" s="86">
        <f t="shared" si="13"/>
        <v>20.5</v>
      </c>
      <c r="N270" s="87">
        <f t="shared" si="14"/>
        <v>19</v>
      </c>
    </row>
    <row r="271" spans="1:14" ht="15" customHeight="1" x14ac:dyDescent="0.2">
      <c r="A271" s="88" t="s">
        <v>119</v>
      </c>
      <c r="B271" s="89">
        <v>1190934</v>
      </c>
      <c r="C271" s="88" t="s">
        <v>2035</v>
      </c>
      <c r="D271" s="89" t="s">
        <v>713</v>
      </c>
      <c r="E271" s="89" t="s">
        <v>2036</v>
      </c>
      <c r="F271" s="89" t="s">
        <v>612</v>
      </c>
      <c r="G271" s="90" t="s">
        <v>613</v>
      </c>
      <c r="H271" s="89">
        <v>1</v>
      </c>
      <c r="I271" s="91">
        <v>35319.96</v>
      </c>
      <c r="J271" s="91">
        <v>0</v>
      </c>
      <c r="K271" s="91">
        <v>0</v>
      </c>
      <c r="L271" s="86">
        <f t="shared" si="12"/>
        <v>35319.96</v>
      </c>
      <c r="M271" s="86">
        <f t="shared" si="13"/>
        <v>19.72</v>
      </c>
      <c r="N271" s="87">
        <f t="shared" si="14"/>
        <v>18.28</v>
      </c>
    </row>
    <row r="272" spans="1:14" ht="15" customHeight="1" x14ac:dyDescent="0.2">
      <c r="A272" s="88" t="s">
        <v>119</v>
      </c>
      <c r="B272" s="89">
        <v>1286726</v>
      </c>
      <c r="C272" s="88" t="s">
        <v>1783</v>
      </c>
      <c r="D272" s="89" t="s">
        <v>669</v>
      </c>
      <c r="E272" s="89" t="s">
        <v>1784</v>
      </c>
      <c r="F272" s="89" t="s">
        <v>651</v>
      </c>
      <c r="G272" s="90" t="s">
        <v>613</v>
      </c>
      <c r="H272" s="89">
        <v>1</v>
      </c>
      <c r="I272" s="91">
        <v>39281.64</v>
      </c>
      <c r="J272" s="91">
        <v>1205.1600000000001</v>
      </c>
      <c r="K272" s="91">
        <v>0</v>
      </c>
      <c r="L272" s="86">
        <f t="shared" si="12"/>
        <v>40486.800000000003</v>
      </c>
      <c r="M272" s="86">
        <f t="shared" si="13"/>
        <v>22.6</v>
      </c>
      <c r="N272" s="87">
        <f t="shared" si="14"/>
        <v>20.95</v>
      </c>
    </row>
    <row r="273" spans="1:14" ht="15" customHeight="1" x14ac:dyDescent="0.2">
      <c r="A273" s="88" t="s">
        <v>119</v>
      </c>
      <c r="B273" s="89">
        <v>215762</v>
      </c>
      <c r="C273" s="88" t="s">
        <v>1957</v>
      </c>
      <c r="D273" s="89" t="s">
        <v>742</v>
      </c>
      <c r="E273" s="89" t="s">
        <v>1958</v>
      </c>
      <c r="F273" s="89" t="s">
        <v>612</v>
      </c>
      <c r="G273" s="90" t="s">
        <v>613</v>
      </c>
      <c r="H273" s="89">
        <v>1</v>
      </c>
      <c r="I273" s="91">
        <v>39000</v>
      </c>
      <c r="J273" s="91">
        <v>0</v>
      </c>
      <c r="K273" s="91">
        <v>0</v>
      </c>
      <c r="L273" s="86">
        <f t="shared" si="12"/>
        <v>39000</v>
      </c>
      <c r="M273" s="86">
        <f t="shared" si="13"/>
        <v>21.77</v>
      </c>
      <c r="N273" s="87">
        <f t="shared" si="14"/>
        <v>20.18</v>
      </c>
    </row>
    <row r="274" spans="1:14" ht="15" customHeight="1" x14ac:dyDescent="0.2">
      <c r="A274" s="88" t="s">
        <v>119</v>
      </c>
      <c r="B274" s="89">
        <v>1052608</v>
      </c>
      <c r="C274" s="88" t="s">
        <v>986</v>
      </c>
      <c r="D274" s="89" t="s">
        <v>713</v>
      </c>
      <c r="E274" s="89" t="s">
        <v>987</v>
      </c>
      <c r="F274" s="89" t="s">
        <v>612</v>
      </c>
      <c r="G274" s="90" t="s">
        <v>613</v>
      </c>
      <c r="H274" s="89">
        <v>1</v>
      </c>
      <c r="I274" s="91">
        <v>35319.96</v>
      </c>
      <c r="J274" s="91">
        <v>0</v>
      </c>
      <c r="K274" s="91">
        <v>0</v>
      </c>
      <c r="L274" s="86">
        <f t="shared" si="12"/>
        <v>35319.96</v>
      </c>
      <c r="M274" s="86">
        <f t="shared" si="13"/>
        <v>19.72</v>
      </c>
      <c r="N274" s="87">
        <f t="shared" si="14"/>
        <v>18.28</v>
      </c>
    </row>
    <row r="275" spans="1:14" ht="15" customHeight="1" x14ac:dyDescent="0.2">
      <c r="A275" s="88" t="s">
        <v>119</v>
      </c>
      <c r="B275" s="89">
        <v>1161569</v>
      </c>
      <c r="C275" s="88" t="s">
        <v>2094</v>
      </c>
      <c r="D275" s="89" t="s">
        <v>713</v>
      </c>
      <c r="E275" s="89" t="s">
        <v>2095</v>
      </c>
      <c r="F275" s="89" t="s">
        <v>612</v>
      </c>
      <c r="G275" s="90" t="s">
        <v>613</v>
      </c>
      <c r="H275" s="89">
        <v>1</v>
      </c>
      <c r="I275" s="91">
        <v>35319.96</v>
      </c>
      <c r="J275" s="91">
        <v>0</v>
      </c>
      <c r="K275" s="91">
        <v>0</v>
      </c>
      <c r="L275" s="86">
        <f t="shared" si="12"/>
        <v>35319.96</v>
      </c>
      <c r="M275" s="86">
        <f t="shared" si="13"/>
        <v>19.72</v>
      </c>
      <c r="N275" s="87">
        <f t="shared" si="14"/>
        <v>18.28</v>
      </c>
    </row>
    <row r="276" spans="1:14" ht="15" customHeight="1" x14ac:dyDescent="0.2">
      <c r="A276" s="88" t="s">
        <v>119</v>
      </c>
      <c r="B276" s="89">
        <v>817731</v>
      </c>
      <c r="C276" s="88" t="s">
        <v>1959</v>
      </c>
      <c r="D276" s="89" t="s">
        <v>655</v>
      </c>
      <c r="E276" s="89" t="s">
        <v>1960</v>
      </c>
      <c r="F276" s="89" t="s">
        <v>651</v>
      </c>
      <c r="G276" s="90" t="s">
        <v>613</v>
      </c>
      <c r="H276" s="89">
        <v>1</v>
      </c>
      <c r="I276" s="91">
        <v>55003.680000000008</v>
      </c>
      <c r="J276" s="91">
        <v>0</v>
      </c>
      <c r="K276" s="91">
        <v>0</v>
      </c>
      <c r="L276" s="86">
        <f t="shared" si="12"/>
        <v>55003.680000000008</v>
      </c>
      <c r="M276" s="86">
        <f t="shared" si="13"/>
        <v>30.71</v>
      </c>
      <c r="N276" s="87">
        <f t="shared" si="14"/>
        <v>28.47</v>
      </c>
    </row>
    <row r="277" spans="1:14" ht="15" customHeight="1" x14ac:dyDescent="0.2">
      <c r="A277" s="88" t="s">
        <v>119</v>
      </c>
      <c r="B277" s="89">
        <v>1306449</v>
      </c>
      <c r="C277" s="88" t="s">
        <v>1749</v>
      </c>
      <c r="D277" s="89" t="s">
        <v>713</v>
      </c>
      <c r="E277" s="89" t="s">
        <v>1750</v>
      </c>
      <c r="F277" s="89" t="s">
        <v>612</v>
      </c>
      <c r="G277" s="90" t="s">
        <v>613</v>
      </c>
      <c r="H277" s="89">
        <v>1</v>
      </c>
      <c r="I277" s="91">
        <v>36525.120000000003</v>
      </c>
      <c r="J277" s="91">
        <v>0</v>
      </c>
      <c r="K277" s="91">
        <v>0</v>
      </c>
      <c r="L277" s="86">
        <f t="shared" si="12"/>
        <v>36525.120000000003</v>
      </c>
      <c r="M277" s="86">
        <f t="shared" si="13"/>
        <v>20.39</v>
      </c>
      <c r="N277" s="87">
        <f t="shared" si="14"/>
        <v>18.899999999999999</v>
      </c>
    </row>
    <row r="278" spans="1:14" ht="15" customHeight="1" x14ac:dyDescent="0.2">
      <c r="A278" s="88" t="s">
        <v>119</v>
      </c>
      <c r="B278" s="89">
        <v>160468</v>
      </c>
      <c r="C278" s="88" t="s">
        <v>1428</v>
      </c>
      <c r="D278" s="89" t="s">
        <v>615</v>
      </c>
      <c r="E278" s="89" t="s">
        <v>1429</v>
      </c>
      <c r="F278" s="89" t="s">
        <v>612</v>
      </c>
      <c r="G278" s="90" t="s">
        <v>613</v>
      </c>
      <c r="H278" s="89">
        <v>1</v>
      </c>
      <c r="I278" s="91">
        <v>52269.600000000006</v>
      </c>
      <c r="J278" s="91">
        <v>0</v>
      </c>
      <c r="K278" s="91">
        <v>0</v>
      </c>
      <c r="L278" s="86">
        <f t="shared" si="12"/>
        <v>52269.600000000006</v>
      </c>
      <c r="M278" s="86">
        <f t="shared" si="13"/>
        <v>29.18</v>
      </c>
      <c r="N278" s="87">
        <f t="shared" si="14"/>
        <v>27.05</v>
      </c>
    </row>
    <row r="279" spans="1:14" ht="15" customHeight="1" x14ac:dyDescent="0.2">
      <c r="A279" s="88" t="s">
        <v>119</v>
      </c>
      <c r="B279" s="89">
        <v>989113</v>
      </c>
      <c r="C279" s="88" t="s">
        <v>1192</v>
      </c>
      <c r="D279" s="89" t="s">
        <v>655</v>
      </c>
      <c r="E279" s="89" t="s">
        <v>1193</v>
      </c>
      <c r="F279" s="89" t="s">
        <v>651</v>
      </c>
      <c r="G279" s="90" t="s">
        <v>613</v>
      </c>
      <c r="H279" s="89">
        <v>1</v>
      </c>
      <c r="I279" s="91">
        <v>51503.759999999995</v>
      </c>
      <c r="J279" s="91">
        <v>0</v>
      </c>
      <c r="K279" s="91">
        <v>0</v>
      </c>
      <c r="L279" s="86">
        <f t="shared" si="12"/>
        <v>51503.759999999995</v>
      </c>
      <c r="M279" s="86">
        <f t="shared" si="13"/>
        <v>28.75</v>
      </c>
      <c r="N279" s="87">
        <f t="shared" si="14"/>
        <v>26.66</v>
      </c>
    </row>
    <row r="280" spans="1:14" ht="15" customHeight="1" x14ac:dyDescent="0.2">
      <c r="A280" s="88" t="s">
        <v>119</v>
      </c>
      <c r="B280" s="89">
        <v>1089565</v>
      </c>
      <c r="C280" s="88" t="s">
        <v>823</v>
      </c>
      <c r="D280" s="89" t="s">
        <v>655</v>
      </c>
      <c r="E280" s="89" t="s">
        <v>824</v>
      </c>
      <c r="F280" s="89" t="s">
        <v>612</v>
      </c>
      <c r="G280" s="90" t="s">
        <v>613</v>
      </c>
      <c r="H280" s="89">
        <v>1</v>
      </c>
      <c r="I280" s="91">
        <v>51503.759999999995</v>
      </c>
      <c r="J280" s="91">
        <v>0</v>
      </c>
      <c r="K280" s="91">
        <v>0</v>
      </c>
      <c r="L280" s="86">
        <f t="shared" si="12"/>
        <v>51503.759999999995</v>
      </c>
      <c r="M280" s="86">
        <f t="shared" si="13"/>
        <v>28.75</v>
      </c>
      <c r="N280" s="87">
        <f t="shared" si="14"/>
        <v>26.66</v>
      </c>
    </row>
    <row r="281" spans="1:14" ht="15" customHeight="1" x14ac:dyDescent="0.2">
      <c r="A281" s="88" t="s">
        <v>119</v>
      </c>
      <c r="B281" s="89">
        <v>1065580</v>
      </c>
      <c r="C281" s="88" t="s">
        <v>988</v>
      </c>
      <c r="D281" s="89" t="s">
        <v>669</v>
      </c>
      <c r="E281" s="89" t="s">
        <v>989</v>
      </c>
      <c r="F281" s="89" t="s">
        <v>612</v>
      </c>
      <c r="G281" s="90" t="s">
        <v>613</v>
      </c>
      <c r="H281" s="89">
        <v>1</v>
      </c>
      <c r="I281" s="91">
        <v>38076.479999999996</v>
      </c>
      <c r="J281" s="91">
        <v>0</v>
      </c>
      <c r="K281" s="91">
        <v>0</v>
      </c>
      <c r="L281" s="86">
        <f t="shared" si="12"/>
        <v>38076.479999999996</v>
      </c>
      <c r="M281" s="86">
        <f t="shared" si="13"/>
        <v>21.26</v>
      </c>
      <c r="N281" s="87">
        <f t="shared" si="14"/>
        <v>19.71</v>
      </c>
    </row>
    <row r="282" spans="1:14" ht="15" customHeight="1" x14ac:dyDescent="0.2">
      <c r="A282" s="88" t="s">
        <v>119</v>
      </c>
      <c r="B282" s="89">
        <v>1194225</v>
      </c>
      <c r="C282" s="88" t="s">
        <v>1085</v>
      </c>
      <c r="D282" s="89" t="s">
        <v>655</v>
      </c>
      <c r="E282" s="89" t="s">
        <v>1086</v>
      </c>
      <c r="F282" s="89" t="s">
        <v>651</v>
      </c>
      <c r="G282" s="90" t="s">
        <v>613</v>
      </c>
      <c r="H282" s="89">
        <v>1</v>
      </c>
      <c r="I282" s="91">
        <v>51503.759999999995</v>
      </c>
      <c r="J282" s="91">
        <v>0</v>
      </c>
      <c r="K282" s="91">
        <v>0</v>
      </c>
      <c r="L282" s="86">
        <f t="shared" si="12"/>
        <v>51503.759999999995</v>
      </c>
      <c r="M282" s="86">
        <f t="shared" si="13"/>
        <v>28.75</v>
      </c>
      <c r="N282" s="87">
        <f t="shared" si="14"/>
        <v>26.66</v>
      </c>
    </row>
    <row r="283" spans="1:14" ht="15" customHeight="1" x14ac:dyDescent="0.2">
      <c r="A283" s="88" t="s">
        <v>119</v>
      </c>
      <c r="B283" s="89">
        <v>1317225</v>
      </c>
      <c r="C283" s="88" t="s">
        <v>1430</v>
      </c>
      <c r="D283" s="89" t="s">
        <v>655</v>
      </c>
      <c r="E283" s="89" t="s">
        <v>1431</v>
      </c>
      <c r="F283" s="89" t="s">
        <v>612</v>
      </c>
      <c r="G283" s="90" t="s">
        <v>613</v>
      </c>
      <c r="H283" s="89">
        <v>1</v>
      </c>
      <c r="I283" s="91">
        <v>51503.759999999995</v>
      </c>
      <c r="J283" s="91">
        <v>0</v>
      </c>
      <c r="K283" s="91">
        <v>0</v>
      </c>
      <c r="L283" s="86">
        <f t="shared" si="12"/>
        <v>51503.759999999995</v>
      </c>
      <c r="M283" s="86">
        <f t="shared" si="13"/>
        <v>28.75</v>
      </c>
      <c r="N283" s="87">
        <f t="shared" si="14"/>
        <v>26.66</v>
      </c>
    </row>
    <row r="284" spans="1:14" ht="15" customHeight="1" x14ac:dyDescent="0.2">
      <c r="A284" s="88" t="s">
        <v>119</v>
      </c>
      <c r="B284" s="89">
        <v>1406533</v>
      </c>
      <c r="C284" s="88" t="s">
        <v>1194</v>
      </c>
      <c r="D284" s="89" t="s">
        <v>713</v>
      </c>
      <c r="E284" s="89" t="s">
        <v>1195</v>
      </c>
      <c r="F284" s="89" t="s">
        <v>651</v>
      </c>
      <c r="G284" s="90" t="s">
        <v>613</v>
      </c>
      <c r="H284" s="89">
        <v>1</v>
      </c>
      <c r="I284" s="91">
        <v>35319.96</v>
      </c>
      <c r="J284" s="91">
        <v>0</v>
      </c>
      <c r="K284" s="91">
        <v>0</v>
      </c>
      <c r="L284" s="86">
        <f t="shared" si="12"/>
        <v>35319.96</v>
      </c>
      <c r="M284" s="86">
        <f t="shared" si="13"/>
        <v>19.72</v>
      </c>
      <c r="N284" s="87">
        <f t="shared" si="14"/>
        <v>18.28</v>
      </c>
    </row>
    <row r="285" spans="1:14" ht="15" customHeight="1" x14ac:dyDescent="0.2">
      <c r="A285" s="88" t="s">
        <v>119</v>
      </c>
      <c r="B285" s="89">
        <v>1152103</v>
      </c>
      <c r="C285" s="88" t="s">
        <v>1534</v>
      </c>
      <c r="D285" s="89" t="s">
        <v>713</v>
      </c>
      <c r="E285" s="89" t="s">
        <v>1535</v>
      </c>
      <c r="F285" s="89" t="s">
        <v>651</v>
      </c>
      <c r="G285" s="90" t="s">
        <v>613</v>
      </c>
      <c r="H285" s="89">
        <v>1</v>
      </c>
      <c r="I285" s="91">
        <v>35319.96</v>
      </c>
      <c r="J285" s="91">
        <v>0</v>
      </c>
      <c r="K285" s="91">
        <v>0</v>
      </c>
      <c r="L285" s="86">
        <f t="shared" si="12"/>
        <v>35319.96</v>
      </c>
      <c r="M285" s="86">
        <f t="shared" si="13"/>
        <v>19.72</v>
      </c>
      <c r="N285" s="87">
        <f t="shared" si="14"/>
        <v>18.28</v>
      </c>
    </row>
    <row r="286" spans="1:14" ht="15" customHeight="1" x14ac:dyDescent="0.2">
      <c r="A286" s="88" t="s">
        <v>119</v>
      </c>
      <c r="B286" s="89">
        <v>1159877</v>
      </c>
      <c r="C286" s="88" t="s">
        <v>654</v>
      </c>
      <c r="D286" s="89" t="s">
        <v>655</v>
      </c>
      <c r="E286" s="89" t="s">
        <v>656</v>
      </c>
      <c r="F286" s="89" t="s">
        <v>651</v>
      </c>
      <c r="G286" s="90" t="s">
        <v>613</v>
      </c>
      <c r="H286" s="89">
        <v>1</v>
      </c>
      <c r="I286" s="91">
        <v>59404.08</v>
      </c>
      <c r="J286" s="91">
        <v>0</v>
      </c>
      <c r="K286" s="91">
        <v>0</v>
      </c>
      <c r="L286" s="86">
        <f t="shared" si="12"/>
        <v>59404.08</v>
      </c>
      <c r="M286" s="86">
        <f t="shared" si="13"/>
        <v>33.159999999999997</v>
      </c>
      <c r="N286" s="87">
        <f t="shared" si="14"/>
        <v>30.74</v>
      </c>
    </row>
    <row r="287" spans="1:14" ht="15" customHeight="1" x14ac:dyDescent="0.2">
      <c r="A287" s="88" t="s">
        <v>119</v>
      </c>
      <c r="B287" s="89">
        <v>748398</v>
      </c>
      <c r="C287" s="88" t="s">
        <v>1617</v>
      </c>
      <c r="D287" s="89" t="s">
        <v>655</v>
      </c>
      <c r="E287" s="89" t="s">
        <v>1618</v>
      </c>
      <c r="F287" s="89" t="s">
        <v>612</v>
      </c>
      <c r="G287" s="90" t="s">
        <v>613</v>
      </c>
      <c r="H287" s="89">
        <v>1</v>
      </c>
      <c r="I287" s="91">
        <v>51503.759999999995</v>
      </c>
      <c r="J287" s="91">
        <v>0</v>
      </c>
      <c r="K287" s="91">
        <v>0</v>
      </c>
      <c r="L287" s="86">
        <f t="shared" si="12"/>
        <v>51503.759999999995</v>
      </c>
      <c r="M287" s="86">
        <f t="shared" si="13"/>
        <v>28.75</v>
      </c>
      <c r="N287" s="87">
        <f t="shared" si="14"/>
        <v>26.66</v>
      </c>
    </row>
    <row r="288" spans="1:14" ht="15" customHeight="1" x14ac:dyDescent="0.2">
      <c r="A288" s="88" t="s">
        <v>119</v>
      </c>
      <c r="B288" s="89">
        <v>1036178</v>
      </c>
      <c r="C288" s="88" t="s">
        <v>1887</v>
      </c>
      <c r="D288" s="89" t="s">
        <v>742</v>
      </c>
      <c r="E288" s="89" t="s">
        <v>1888</v>
      </c>
      <c r="F288" s="89" t="s">
        <v>612</v>
      </c>
      <c r="G288" s="90" t="s">
        <v>613</v>
      </c>
      <c r="H288" s="89">
        <v>1</v>
      </c>
      <c r="I288" s="91">
        <v>38076.479999999996</v>
      </c>
      <c r="J288" s="91">
        <v>1205.1600000000001</v>
      </c>
      <c r="K288" s="91">
        <v>0</v>
      </c>
      <c r="L288" s="86">
        <f t="shared" si="12"/>
        <v>39281.64</v>
      </c>
      <c r="M288" s="86">
        <f t="shared" si="13"/>
        <v>21.93</v>
      </c>
      <c r="N288" s="87">
        <f t="shared" si="14"/>
        <v>20.329999999999998</v>
      </c>
    </row>
    <row r="289" spans="1:14" ht="15" customHeight="1" x14ac:dyDescent="0.2">
      <c r="A289" s="88" t="s">
        <v>119</v>
      </c>
      <c r="B289" s="89">
        <v>1242175</v>
      </c>
      <c r="C289" s="88" t="s">
        <v>1360</v>
      </c>
      <c r="D289" s="89" t="s">
        <v>610</v>
      </c>
      <c r="E289" s="89" t="s">
        <v>1361</v>
      </c>
      <c r="F289" s="89" t="s">
        <v>612</v>
      </c>
      <c r="G289" s="90" t="s">
        <v>613</v>
      </c>
      <c r="H289" s="89">
        <v>1</v>
      </c>
      <c r="I289" s="91">
        <v>26911.08</v>
      </c>
      <c r="J289" s="91">
        <v>0</v>
      </c>
      <c r="K289" s="91">
        <v>0</v>
      </c>
      <c r="L289" s="86">
        <f t="shared" si="12"/>
        <v>26911.08</v>
      </c>
      <c r="M289" s="86">
        <f t="shared" si="13"/>
        <v>15.02</v>
      </c>
      <c r="N289" s="87">
        <f t="shared" si="14"/>
        <v>13.93</v>
      </c>
    </row>
    <row r="290" spans="1:14" ht="15" customHeight="1" x14ac:dyDescent="0.2">
      <c r="A290" s="88" t="s">
        <v>119</v>
      </c>
      <c r="B290" s="89">
        <v>1491965</v>
      </c>
      <c r="C290" s="88" t="s">
        <v>1474</v>
      </c>
      <c r="D290" s="89" t="s">
        <v>713</v>
      </c>
      <c r="E290" s="89" t="s">
        <v>1475</v>
      </c>
      <c r="F290" s="89" t="s">
        <v>612</v>
      </c>
      <c r="G290" s="90" t="s">
        <v>613</v>
      </c>
      <c r="H290" s="89">
        <v>1</v>
      </c>
      <c r="I290" s="91">
        <v>35319.96</v>
      </c>
      <c r="J290" s="91">
        <v>1205.1600000000001</v>
      </c>
      <c r="K290" s="91">
        <v>0</v>
      </c>
      <c r="L290" s="86">
        <f t="shared" si="12"/>
        <v>36525.120000000003</v>
      </c>
      <c r="M290" s="86">
        <f t="shared" si="13"/>
        <v>20.39</v>
      </c>
      <c r="N290" s="87">
        <f t="shared" si="14"/>
        <v>18.899999999999999</v>
      </c>
    </row>
    <row r="291" spans="1:14" ht="15" customHeight="1" x14ac:dyDescent="0.2">
      <c r="A291" s="88" t="s">
        <v>119</v>
      </c>
      <c r="B291" s="89">
        <v>1258166</v>
      </c>
      <c r="C291" s="88" t="s">
        <v>1751</v>
      </c>
      <c r="D291" s="89" t="s">
        <v>655</v>
      </c>
      <c r="E291" s="89" t="s">
        <v>1752</v>
      </c>
      <c r="F291" s="89" t="s">
        <v>623</v>
      </c>
      <c r="G291" s="90" t="s">
        <v>624</v>
      </c>
      <c r="H291" s="89">
        <v>1</v>
      </c>
      <c r="I291" s="91">
        <v>54200.04</v>
      </c>
      <c r="J291" s="91">
        <v>0</v>
      </c>
      <c r="K291" s="91">
        <v>0</v>
      </c>
      <c r="L291" s="86">
        <f t="shared" si="12"/>
        <v>54200.04</v>
      </c>
      <c r="M291" s="86">
        <f t="shared" si="13"/>
        <v>31.86</v>
      </c>
      <c r="N291" s="87">
        <f t="shared" si="14"/>
        <v>28.05</v>
      </c>
    </row>
    <row r="292" spans="1:14" ht="15" customHeight="1" x14ac:dyDescent="0.2">
      <c r="A292" s="88" t="s">
        <v>119</v>
      </c>
      <c r="B292" s="89">
        <v>1468427</v>
      </c>
      <c r="C292" s="88" t="s">
        <v>906</v>
      </c>
      <c r="D292" s="89" t="s">
        <v>713</v>
      </c>
      <c r="E292" s="89" t="s">
        <v>907</v>
      </c>
      <c r="F292" s="89" t="s">
        <v>651</v>
      </c>
      <c r="G292" s="90" t="s">
        <v>613</v>
      </c>
      <c r="H292" s="89">
        <v>1</v>
      </c>
      <c r="I292" s="91">
        <v>35319.96</v>
      </c>
      <c r="J292" s="91">
        <v>0</v>
      </c>
      <c r="K292" s="91">
        <v>0</v>
      </c>
      <c r="L292" s="86">
        <f t="shared" si="12"/>
        <v>35319.96</v>
      </c>
      <c r="M292" s="86">
        <f t="shared" si="13"/>
        <v>19.72</v>
      </c>
      <c r="N292" s="87">
        <f t="shared" si="14"/>
        <v>18.28</v>
      </c>
    </row>
    <row r="293" spans="1:14" ht="15" customHeight="1" x14ac:dyDescent="0.2">
      <c r="A293" s="88" t="s">
        <v>119</v>
      </c>
      <c r="B293" s="89">
        <v>1062259</v>
      </c>
      <c r="C293" s="88" t="s">
        <v>744</v>
      </c>
      <c r="D293" s="89" t="s">
        <v>713</v>
      </c>
      <c r="E293" s="89" t="s">
        <v>745</v>
      </c>
      <c r="F293" s="89" t="s">
        <v>612</v>
      </c>
      <c r="G293" s="90" t="s">
        <v>613</v>
      </c>
      <c r="H293" s="89">
        <v>1</v>
      </c>
      <c r="I293" s="91">
        <v>35319.96</v>
      </c>
      <c r="J293" s="91">
        <v>0</v>
      </c>
      <c r="K293" s="91">
        <v>0</v>
      </c>
      <c r="L293" s="86">
        <f t="shared" si="12"/>
        <v>35319.96</v>
      </c>
      <c r="M293" s="86">
        <f t="shared" si="13"/>
        <v>19.72</v>
      </c>
      <c r="N293" s="87">
        <f t="shared" si="14"/>
        <v>18.28</v>
      </c>
    </row>
    <row r="294" spans="1:14" ht="15" customHeight="1" x14ac:dyDescent="0.2">
      <c r="A294" s="88" t="s">
        <v>119</v>
      </c>
      <c r="B294" s="89">
        <v>820314</v>
      </c>
      <c r="C294" s="88" t="s">
        <v>1087</v>
      </c>
      <c r="D294" s="89" t="s">
        <v>655</v>
      </c>
      <c r="E294" s="89" t="s">
        <v>1088</v>
      </c>
      <c r="F294" s="89" t="s">
        <v>651</v>
      </c>
      <c r="G294" s="90" t="s">
        <v>613</v>
      </c>
      <c r="H294" s="89">
        <v>1</v>
      </c>
      <c r="I294" s="91">
        <v>55003.680000000008</v>
      </c>
      <c r="J294" s="91">
        <v>0</v>
      </c>
      <c r="K294" s="91">
        <v>0</v>
      </c>
      <c r="L294" s="86">
        <f t="shared" si="12"/>
        <v>55003.680000000008</v>
      </c>
      <c r="M294" s="86">
        <f t="shared" si="13"/>
        <v>30.71</v>
      </c>
      <c r="N294" s="87">
        <f t="shared" si="14"/>
        <v>28.47</v>
      </c>
    </row>
    <row r="295" spans="1:14" ht="15" customHeight="1" x14ac:dyDescent="0.2">
      <c r="A295" s="88" t="s">
        <v>119</v>
      </c>
      <c r="B295" s="89">
        <v>1228577</v>
      </c>
      <c r="C295" s="88" t="s">
        <v>1889</v>
      </c>
      <c r="D295" s="89" t="s">
        <v>713</v>
      </c>
      <c r="E295" s="89" t="s">
        <v>1890</v>
      </c>
      <c r="F295" s="89" t="s">
        <v>623</v>
      </c>
      <c r="G295" s="90" t="s">
        <v>624</v>
      </c>
      <c r="H295" s="89">
        <v>1</v>
      </c>
      <c r="I295" s="91">
        <v>35319.96</v>
      </c>
      <c r="J295" s="91">
        <v>1205.1600000000001</v>
      </c>
      <c r="K295" s="91">
        <v>0</v>
      </c>
      <c r="L295" s="86">
        <f t="shared" si="12"/>
        <v>36525.120000000003</v>
      </c>
      <c r="M295" s="86">
        <f t="shared" si="13"/>
        <v>21.47</v>
      </c>
      <c r="N295" s="87">
        <f t="shared" si="14"/>
        <v>18.899999999999999</v>
      </c>
    </row>
    <row r="296" spans="1:14" ht="15" customHeight="1" x14ac:dyDescent="0.2">
      <c r="A296" s="88" t="s">
        <v>119</v>
      </c>
      <c r="B296" s="89">
        <v>1239467</v>
      </c>
      <c r="C296" s="88" t="s">
        <v>1619</v>
      </c>
      <c r="D296" s="89" t="s">
        <v>713</v>
      </c>
      <c r="E296" s="89" t="s">
        <v>1620</v>
      </c>
      <c r="F296" s="89" t="s">
        <v>651</v>
      </c>
      <c r="G296" s="90" t="s">
        <v>613</v>
      </c>
      <c r="H296" s="89">
        <v>1</v>
      </c>
      <c r="I296" s="91">
        <v>35319.96</v>
      </c>
      <c r="J296" s="91">
        <v>0</v>
      </c>
      <c r="K296" s="91">
        <v>0</v>
      </c>
      <c r="L296" s="86">
        <f t="shared" si="12"/>
        <v>35319.96</v>
      </c>
      <c r="M296" s="86">
        <f t="shared" si="13"/>
        <v>19.72</v>
      </c>
      <c r="N296" s="87">
        <f t="shared" si="14"/>
        <v>18.28</v>
      </c>
    </row>
    <row r="297" spans="1:14" ht="15" customHeight="1" x14ac:dyDescent="0.2">
      <c r="A297" s="88" t="s">
        <v>119</v>
      </c>
      <c r="B297" s="89">
        <v>1184426</v>
      </c>
      <c r="C297" s="88" t="s">
        <v>990</v>
      </c>
      <c r="D297" s="89" t="s">
        <v>713</v>
      </c>
      <c r="E297" s="89" t="s">
        <v>991</v>
      </c>
      <c r="F297" s="89" t="s">
        <v>612</v>
      </c>
      <c r="G297" s="90" t="s">
        <v>613</v>
      </c>
      <c r="H297" s="89">
        <v>1</v>
      </c>
      <c r="I297" s="91">
        <v>35319.96</v>
      </c>
      <c r="J297" s="91">
        <v>0</v>
      </c>
      <c r="K297" s="91">
        <v>0</v>
      </c>
      <c r="L297" s="86">
        <f t="shared" si="12"/>
        <v>35319.96</v>
      </c>
      <c r="M297" s="86">
        <f t="shared" si="13"/>
        <v>19.72</v>
      </c>
      <c r="N297" s="87">
        <f t="shared" si="14"/>
        <v>18.28</v>
      </c>
    </row>
    <row r="298" spans="1:14" ht="15" customHeight="1" x14ac:dyDescent="0.2">
      <c r="A298" s="88" t="s">
        <v>119</v>
      </c>
      <c r="B298" s="89">
        <v>977377</v>
      </c>
      <c r="C298" s="88" t="s">
        <v>1621</v>
      </c>
      <c r="D298" s="89" t="s">
        <v>713</v>
      </c>
      <c r="E298" s="89" t="s">
        <v>1622</v>
      </c>
      <c r="F298" s="89" t="s">
        <v>612</v>
      </c>
      <c r="G298" s="90" t="s">
        <v>613</v>
      </c>
      <c r="H298" s="89">
        <v>1</v>
      </c>
      <c r="I298" s="91">
        <v>35319.96</v>
      </c>
      <c r="J298" s="91">
        <v>0</v>
      </c>
      <c r="K298" s="91">
        <v>0</v>
      </c>
      <c r="L298" s="86">
        <f t="shared" si="12"/>
        <v>35319.96</v>
      </c>
      <c r="M298" s="86">
        <f t="shared" si="13"/>
        <v>19.72</v>
      </c>
      <c r="N298" s="87">
        <f t="shared" si="14"/>
        <v>18.28</v>
      </c>
    </row>
    <row r="299" spans="1:14" ht="15" customHeight="1" x14ac:dyDescent="0.2">
      <c r="A299" s="88" t="s">
        <v>119</v>
      </c>
      <c r="B299" s="89">
        <v>231355</v>
      </c>
      <c r="C299" s="88" t="s">
        <v>1623</v>
      </c>
      <c r="D299" s="89" t="s">
        <v>742</v>
      </c>
      <c r="E299" s="89" t="s">
        <v>1624</v>
      </c>
      <c r="F299" s="89" t="s">
        <v>612</v>
      </c>
      <c r="G299" s="90" t="s">
        <v>613</v>
      </c>
      <c r="H299" s="89">
        <v>1</v>
      </c>
      <c r="I299" s="91">
        <v>40324.800000000003</v>
      </c>
      <c r="J299" s="91">
        <v>0</v>
      </c>
      <c r="K299" s="91">
        <v>0</v>
      </c>
      <c r="L299" s="86">
        <f t="shared" si="12"/>
        <v>40324.800000000003</v>
      </c>
      <c r="M299" s="86">
        <f t="shared" si="13"/>
        <v>22.51</v>
      </c>
      <c r="N299" s="87">
        <f t="shared" si="14"/>
        <v>20.87</v>
      </c>
    </row>
    <row r="300" spans="1:14" ht="15" customHeight="1" x14ac:dyDescent="0.2">
      <c r="A300" s="88" t="s">
        <v>119</v>
      </c>
      <c r="B300" s="89">
        <v>717021</v>
      </c>
      <c r="C300" s="88" t="s">
        <v>1891</v>
      </c>
      <c r="D300" s="89" t="s">
        <v>795</v>
      </c>
      <c r="E300" s="89" t="s">
        <v>1892</v>
      </c>
      <c r="F300" s="89" t="s">
        <v>607</v>
      </c>
      <c r="G300" s="90" t="s">
        <v>608</v>
      </c>
      <c r="H300" s="89">
        <v>1</v>
      </c>
      <c r="I300" s="91">
        <v>34628.520000000004</v>
      </c>
      <c r="J300" s="91">
        <v>1205.1600000000001</v>
      </c>
      <c r="K300" s="91">
        <v>0</v>
      </c>
      <c r="L300" s="86">
        <f t="shared" si="12"/>
        <v>35833.680000000008</v>
      </c>
      <c r="M300" s="86">
        <f t="shared" si="13"/>
        <v>19.440000000000001</v>
      </c>
      <c r="N300" s="87">
        <f t="shared" si="14"/>
        <v>18.55</v>
      </c>
    </row>
    <row r="301" spans="1:14" ht="15" customHeight="1" x14ac:dyDescent="0.2">
      <c r="A301" s="88" t="s">
        <v>119</v>
      </c>
      <c r="B301" s="89">
        <v>830809</v>
      </c>
      <c r="C301" s="88" t="s">
        <v>855</v>
      </c>
      <c r="D301" s="89" t="s">
        <v>716</v>
      </c>
      <c r="E301" s="89" t="s">
        <v>856</v>
      </c>
      <c r="F301" s="89" t="s">
        <v>612</v>
      </c>
      <c r="G301" s="90" t="s">
        <v>613</v>
      </c>
      <c r="H301" s="89">
        <v>1</v>
      </c>
      <c r="I301" s="91">
        <v>45467.76</v>
      </c>
      <c r="J301" s="91">
        <v>0</v>
      </c>
      <c r="K301" s="91">
        <v>0</v>
      </c>
      <c r="L301" s="86">
        <f t="shared" si="12"/>
        <v>45467.76</v>
      </c>
      <c r="M301" s="86">
        <f t="shared" si="13"/>
        <v>25.38</v>
      </c>
      <c r="N301" s="87">
        <f t="shared" si="14"/>
        <v>23.53</v>
      </c>
    </row>
    <row r="302" spans="1:14" ht="15" customHeight="1" x14ac:dyDescent="0.2">
      <c r="A302" s="88" t="s">
        <v>119</v>
      </c>
      <c r="B302" s="89">
        <v>1253065</v>
      </c>
      <c r="C302" s="88" t="s">
        <v>908</v>
      </c>
      <c r="D302" s="89" t="s">
        <v>655</v>
      </c>
      <c r="E302" s="89" t="s">
        <v>909</v>
      </c>
      <c r="F302" s="89" t="s">
        <v>612</v>
      </c>
      <c r="G302" s="90" t="s">
        <v>613</v>
      </c>
      <c r="H302" s="89">
        <v>1</v>
      </c>
      <c r="I302" s="91">
        <v>51503.759999999995</v>
      </c>
      <c r="J302" s="91">
        <v>0</v>
      </c>
      <c r="K302" s="91">
        <v>0</v>
      </c>
      <c r="L302" s="86">
        <f t="shared" si="12"/>
        <v>51503.759999999995</v>
      </c>
      <c r="M302" s="86">
        <f t="shared" si="13"/>
        <v>28.75</v>
      </c>
      <c r="N302" s="87">
        <f t="shared" si="14"/>
        <v>26.66</v>
      </c>
    </row>
    <row r="303" spans="1:14" ht="15" customHeight="1" x14ac:dyDescent="0.2">
      <c r="A303" s="88" t="s">
        <v>119</v>
      </c>
      <c r="B303" s="89">
        <v>172556</v>
      </c>
      <c r="C303" s="88" t="s">
        <v>1362</v>
      </c>
      <c r="D303" s="89" t="s">
        <v>713</v>
      </c>
      <c r="E303" s="89" t="s">
        <v>1363</v>
      </c>
      <c r="F303" s="89" t="s">
        <v>612</v>
      </c>
      <c r="G303" s="90" t="s">
        <v>613</v>
      </c>
      <c r="H303" s="89">
        <v>1</v>
      </c>
      <c r="I303" s="91">
        <v>42317.64</v>
      </c>
      <c r="J303" s="91">
        <v>0</v>
      </c>
      <c r="K303" s="91">
        <v>0</v>
      </c>
      <c r="L303" s="86">
        <f t="shared" si="12"/>
        <v>42317.64</v>
      </c>
      <c r="M303" s="86">
        <f t="shared" si="13"/>
        <v>23.62</v>
      </c>
      <c r="N303" s="87">
        <f t="shared" si="14"/>
        <v>21.9</v>
      </c>
    </row>
    <row r="304" spans="1:14" ht="15" customHeight="1" x14ac:dyDescent="0.2">
      <c r="A304" s="88" t="s">
        <v>119</v>
      </c>
      <c r="B304" s="89">
        <v>1500438</v>
      </c>
      <c r="C304" s="88" t="s">
        <v>910</v>
      </c>
      <c r="D304" s="89" t="s">
        <v>713</v>
      </c>
      <c r="E304" s="89" t="s">
        <v>911</v>
      </c>
      <c r="F304" s="89" t="s">
        <v>612</v>
      </c>
      <c r="G304" s="90" t="s">
        <v>613</v>
      </c>
      <c r="H304" s="89">
        <v>1</v>
      </c>
      <c r="I304" s="91">
        <v>35319.96</v>
      </c>
      <c r="J304" s="91">
        <v>0</v>
      </c>
      <c r="K304" s="91">
        <v>0</v>
      </c>
      <c r="L304" s="86">
        <f t="shared" si="12"/>
        <v>35319.96</v>
      </c>
      <c r="M304" s="86">
        <f t="shared" si="13"/>
        <v>19.72</v>
      </c>
      <c r="N304" s="87">
        <f t="shared" si="14"/>
        <v>18.28</v>
      </c>
    </row>
    <row r="305" spans="1:14" ht="15" customHeight="1" x14ac:dyDescent="0.2">
      <c r="A305" s="88" t="s">
        <v>119</v>
      </c>
      <c r="B305" s="89">
        <v>780421</v>
      </c>
      <c r="C305" s="88" t="s">
        <v>1711</v>
      </c>
      <c r="D305" s="89" t="s">
        <v>713</v>
      </c>
      <c r="E305" s="89" t="s">
        <v>1712</v>
      </c>
      <c r="F305" s="89" t="s">
        <v>612</v>
      </c>
      <c r="G305" s="90" t="s">
        <v>613</v>
      </c>
      <c r="H305" s="89">
        <v>1</v>
      </c>
      <c r="I305" s="91">
        <v>37017.24</v>
      </c>
      <c r="J305" s="91">
        <v>0</v>
      </c>
      <c r="K305" s="91">
        <v>0</v>
      </c>
      <c r="L305" s="86">
        <f t="shared" si="12"/>
        <v>37017.24</v>
      </c>
      <c r="M305" s="86">
        <f t="shared" si="13"/>
        <v>20.67</v>
      </c>
      <c r="N305" s="87">
        <f t="shared" si="14"/>
        <v>19.16</v>
      </c>
    </row>
    <row r="306" spans="1:14" ht="15" customHeight="1" x14ac:dyDescent="0.2">
      <c r="A306" s="88" t="s">
        <v>119</v>
      </c>
      <c r="B306" s="89">
        <v>1469032</v>
      </c>
      <c r="C306" s="88" t="s">
        <v>1961</v>
      </c>
      <c r="D306" s="89" t="s">
        <v>669</v>
      </c>
      <c r="E306" s="89" t="s">
        <v>1962</v>
      </c>
      <c r="F306" s="89" t="s">
        <v>612</v>
      </c>
      <c r="G306" s="90" t="s">
        <v>613</v>
      </c>
      <c r="H306" s="89">
        <v>1</v>
      </c>
      <c r="I306" s="91">
        <v>38076.479999999996</v>
      </c>
      <c r="J306" s="91">
        <v>0</v>
      </c>
      <c r="K306" s="91">
        <v>0</v>
      </c>
      <c r="L306" s="86">
        <f t="shared" si="12"/>
        <v>38076.479999999996</v>
      </c>
      <c r="M306" s="86">
        <f t="shared" si="13"/>
        <v>21.26</v>
      </c>
      <c r="N306" s="87">
        <f t="shared" si="14"/>
        <v>19.71</v>
      </c>
    </row>
    <row r="307" spans="1:14" ht="15" customHeight="1" x14ac:dyDescent="0.2">
      <c r="A307" s="88" t="s">
        <v>119</v>
      </c>
      <c r="B307" s="89">
        <v>760187</v>
      </c>
      <c r="C307" s="88" t="s">
        <v>912</v>
      </c>
      <c r="D307" s="89" t="s">
        <v>615</v>
      </c>
      <c r="E307" s="89" t="s">
        <v>913</v>
      </c>
      <c r="F307" s="89" t="s">
        <v>612</v>
      </c>
      <c r="G307" s="90" t="s">
        <v>613</v>
      </c>
      <c r="H307" s="89">
        <v>1</v>
      </c>
      <c r="I307" s="91">
        <v>54018.96</v>
      </c>
      <c r="J307" s="91">
        <v>0</v>
      </c>
      <c r="K307" s="91">
        <v>0</v>
      </c>
      <c r="L307" s="86">
        <f t="shared" si="12"/>
        <v>54018.96</v>
      </c>
      <c r="M307" s="86">
        <f t="shared" si="13"/>
        <v>30.16</v>
      </c>
      <c r="N307" s="87">
        <f t="shared" si="14"/>
        <v>27.96</v>
      </c>
    </row>
    <row r="308" spans="1:14" ht="15" customHeight="1" x14ac:dyDescent="0.2">
      <c r="A308" s="88" t="s">
        <v>119</v>
      </c>
      <c r="B308" s="89">
        <v>208018</v>
      </c>
      <c r="C308" s="88" t="s">
        <v>2096</v>
      </c>
      <c r="D308" s="89" t="s">
        <v>629</v>
      </c>
      <c r="E308" s="89" t="s">
        <v>2097</v>
      </c>
      <c r="F308" s="89" t="s">
        <v>651</v>
      </c>
      <c r="G308" s="90" t="s">
        <v>613</v>
      </c>
      <c r="H308" s="89">
        <v>1</v>
      </c>
      <c r="I308" s="91">
        <v>68199.959999999992</v>
      </c>
      <c r="J308" s="91">
        <v>0</v>
      </c>
      <c r="K308" s="91">
        <v>0</v>
      </c>
      <c r="L308" s="86">
        <f t="shared" si="12"/>
        <v>68199.959999999992</v>
      </c>
      <c r="M308" s="86">
        <f t="shared" si="13"/>
        <v>38.07</v>
      </c>
      <c r="N308" s="87">
        <f t="shared" si="14"/>
        <v>35.299999999999997</v>
      </c>
    </row>
    <row r="309" spans="1:14" ht="15" customHeight="1" x14ac:dyDescent="0.2">
      <c r="A309" s="88" t="s">
        <v>119</v>
      </c>
      <c r="B309" s="89">
        <v>1481816</v>
      </c>
      <c r="C309" s="88" t="s">
        <v>1893</v>
      </c>
      <c r="D309" s="89" t="s">
        <v>713</v>
      </c>
      <c r="E309" s="89" t="s">
        <v>1894</v>
      </c>
      <c r="F309" s="89" t="s">
        <v>612</v>
      </c>
      <c r="G309" s="90" t="s">
        <v>613</v>
      </c>
      <c r="H309" s="89">
        <v>1</v>
      </c>
      <c r="I309" s="91">
        <v>35319.96</v>
      </c>
      <c r="J309" s="91">
        <v>1205.1600000000001</v>
      </c>
      <c r="K309" s="91">
        <v>0</v>
      </c>
      <c r="L309" s="86">
        <f t="shared" si="12"/>
        <v>36525.120000000003</v>
      </c>
      <c r="M309" s="86">
        <f t="shared" si="13"/>
        <v>20.39</v>
      </c>
      <c r="N309" s="87">
        <f t="shared" si="14"/>
        <v>18.899999999999999</v>
      </c>
    </row>
    <row r="310" spans="1:14" ht="15" customHeight="1" x14ac:dyDescent="0.2">
      <c r="A310" s="88" t="s">
        <v>119</v>
      </c>
      <c r="B310" s="89">
        <v>1057984</v>
      </c>
      <c r="C310" s="88" t="s">
        <v>2037</v>
      </c>
      <c r="D310" s="89" t="s">
        <v>713</v>
      </c>
      <c r="E310" s="89" t="s">
        <v>2038</v>
      </c>
      <c r="F310" s="89" t="s">
        <v>612</v>
      </c>
      <c r="G310" s="90" t="s">
        <v>613</v>
      </c>
      <c r="H310" s="89">
        <v>1</v>
      </c>
      <c r="I310" s="91">
        <v>35319.96</v>
      </c>
      <c r="J310" s="91">
        <v>0</v>
      </c>
      <c r="K310" s="91">
        <v>0</v>
      </c>
      <c r="L310" s="86">
        <f t="shared" si="12"/>
        <v>35319.96</v>
      </c>
      <c r="M310" s="86">
        <f t="shared" si="13"/>
        <v>19.72</v>
      </c>
      <c r="N310" s="87">
        <f t="shared" si="14"/>
        <v>18.28</v>
      </c>
    </row>
    <row r="311" spans="1:14" ht="15" customHeight="1" x14ac:dyDescent="0.2">
      <c r="A311" s="88" t="s">
        <v>119</v>
      </c>
      <c r="B311" s="89">
        <v>1104096</v>
      </c>
      <c r="C311" s="88" t="s">
        <v>2039</v>
      </c>
      <c r="D311" s="89" t="s">
        <v>655</v>
      </c>
      <c r="E311" s="89" t="s">
        <v>2040</v>
      </c>
      <c r="F311" s="89" t="s">
        <v>651</v>
      </c>
      <c r="G311" s="90" t="s">
        <v>613</v>
      </c>
      <c r="H311" s="89">
        <v>1</v>
      </c>
      <c r="I311" s="91">
        <v>51503.759999999995</v>
      </c>
      <c r="J311" s="91">
        <v>0</v>
      </c>
      <c r="K311" s="91">
        <v>0</v>
      </c>
      <c r="L311" s="86">
        <f t="shared" si="12"/>
        <v>51503.759999999995</v>
      </c>
      <c r="M311" s="86">
        <f t="shared" si="13"/>
        <v>28.75</v>
      </c>
      <c r="N311" s="87">
        <f t="shared" si="14"/>
        <v>26.66</v>
      </c>
    </row>
    <row r="312" spans="1:14" ht="15" customHeight="1" x14ac:dyDescent="0.2">
      <c r="A312" s="88" t="s">
        <v>119</v>
      </c>
      <c r="B312" s="89">
        <v>1507673</v>
      </c>
      <c r="C312" s="88" t="s">
        <v>746</v>
      </c>
      <c r="D312" s="89" t="s">
        <v>716</v>
      </c>
      <c r="E312" s="89" t="s">
        <v>747</v>
      </c>
      <c r="F312" s="89" t="s">
        <v>651</v>
      </c>
      <c r="G312" s="90" t="s">
        <v>613</v>
      </c>
      <c r="H312" s="89">
        <v>1</v>
      </c>
      <c r="I312" s="91">
        <v>45467.76</v>
      </c>
      <c r="J312" s="91">
        <v>0</v>
      </c>
      <c r="K312" s="91">
        <v>0</v>
      </c>
      <c r="L312" s="86">
        <f t="shared" si="12"/>
        <v>45467.76</v>
      </c>
      <c r="M312" s="86">
        <f t="shared" si="13"/>
        <v>25.38</v>
      </c>
      <c r="N312" s="87">
        <f t="shared" si="14"/>
        <v>23.53</v>
      </c>
    </row>
    <row r="313" spans="1:14" ht="15" customHeight="1" x14ac:dyDescent="0.2">
      <c r="A313" s="88" t="s">
        <v>119</v>
      </c>
      <c r="B313" s="89">
        <v>784900</v>
      </c>
      <c r="C313" s="88" t="s">
        <v>2098</v>
      </c>
      <c r="D313" s="89" t="s">
        <v>615</v>
      </c>
      <c r="E313" s="89" t="s">
        <v>2099</v>
      </c>
      <c r="F313" s="89" t="s">
        <v>651</v>
      </c>
      <c r="G313" s="90" t="s">
        <v>613</v>
      </c>
      <c r="H313" s="89">
        <v>1</v>
      </c>
      <c r="I313" s="91">
        <v>48264.24</v>
      </c>
      <c r="J313" s="91">
        <v>0</v>
      </c>
      <c r="K313" s="91">
        <v>0</v>
      </c>
      <c r="L313" s="86">
        <f t="shared" si="12"/>
        <v>48264.24</v>
      </c>
      <c r="M313" s="86">
        <f t="shared" si="13"/>
        <v>26.94</v>
      </c>
      <c r="N313" s="87">
        <f t="shared" si="14"/>
        <v>24.98</v>
      </c>
    </row>
    <row r="314" spans="1:14" ht="15" customHeight="1" x14ac:dyDescent="0.2">
      <c r="A314" s="88" t="s">
        <v>119</v>
      </c>
      <c r="B314" s="89">
        <v>229967</v>
      </c>
      <c r="C314" s="88" t="s">
        <v>1713</v>
      </c>
      <c r="D314" s="89" t="s">
        <v>728</v>
      </c>
      <c r="E314" s="89" t="s">
        <v>1714</v>
      </c>
      <c r="F314" s="89" t="s">
        <v>612</v>
      </c>
      <c r="G314" s="90" t="s">
        <v>613</v>
      </c>
      <c r="H314" s="89">
        <v>1</v>
      </c>
      <c r="I314" s="91">
        <v>57700.08</v>
      </c>
      <c r="J314" s="91">
        <v>0</v>
      </c>
      <c r="K314" s="91">
        <v>0</v>
      </c>
      <c r="L314" s="86">
        <f t="shared" si="12"/>
        <v>57700.08</v>
      </c>
      <c r="M314" s="86">
        <f t="shared" si="13"/>
        <v>32.21</v>
      </c>
      <c r="N314" s="87">
        <f t="shared" si="14"/>
        <v>29.86</v>
      </c>
    </row>
    <row r="315" spans="1:14" ht="15" customHeight="1" x14ac:dyDescent="0.2">
      <c r="A315" s="88" t="s">
        <v>119</v>
      </c>
      <c r="B315" s="89">
        <v>140307</v>
      </c>
      <c r="C315" s="88" t="s">
        <v>1364</v>
      </c>
      <c r="D315" s="89" t="s">
        <v>669</v>
      </c>
      <c r="E315" s="89" t="s">
        <v>1365</v>
      </c>
      <c r="F315" s="89" t="s">
        <v>612</v>
      </c>
      <c r="G315" s="90" t="s">
        <v>613</v>
      </c>
      <c r="H315" s="89">
        <v>1</v>
      </c>
      <c r="I315" s="91">
        <v>40225.440000000002</v>
      </c>
      <c r="J315" s="91">
        <v>0</v>
      </c>
      <c r="K315" s="91">
        <v>0</v>
      </c>
      <c r="L315" s="86">
        <f t="shared" si="12"/>
        <v>40225.440000000002</v>
      </c>
      <c r="M315" s="86">
        <f t="shared" si="13"/>
        <v>22.46</v>
      </c>
      <c r="N315" s="87">
        <f t="shared" si="14"/>
        <v>20.82</v>
      </c>
    </row>
    <row r="316" spans="1:14" ht="15" customHeight="1" x14ac:dyDescent="0.2">
      <c r="A316" s="88" t="s">
        <v>119</v>
      </c>
      <c r="B316" s="89">
        <v>780602</v>
      </c>
      <c r="C316" s="88" t="s">
        <v>1272</v>
      </c>
      <c r="D316" s="89" t="s">
        <v>655</v>
      </c>
      <c r="E316" s="89" t="s">
        <v>1273</v>
      </c>
      <c r="F316" s="89" t="s">
        <v>612</v>
      </c>
      <c r="G316" s="90" t="s">
        <v>613</v>
      </c>
      <c r="H316" s="89">
        <v>1</v>
      </c>
      <c r="I316" s="91">
        <v>52503.72</v>
      </c>
      <c r="J316" s="91">
        <v>0</v>
      </c>
      <c r="K316" s="91">
        <v>0</v>
      </c>
      <c r="L316" s="86">
        <f t="shared" si="12"/>
        <v>52503.72</v>
      </c>
      <c r="M316" s="86">
        <f t="shared" si="13"/>
        <v>29.31</v>
      </c>
      <c r="N316" s="87">
        <f t="shared" si="14"/>
        <v>27.17</v>
      </c>
    </row>
    <row r="317" spans="1:14" ht="15" customHeight="1" x14ac:dyDescent="0.2">
      <c r="A317" s="88" t="s">
        <v>119</v>
      </c>
      <c r="B317" s="89">
        <v>1441612</v>
      </c>
      <c r="C317" s="88" t="s">
        <v>2041</v>
      </c>
      <c r="D317" s="89" t="s">
        <v>655</v>
      </c>
      <c r="E317" s="89" t="s">
        <v>2042</v>
      </c>
      <c r="F317" s="89" t="s">
        <v>651</v>
      </c>
      <c r="G317" s="90" t="s">
        <v>613</v>
      </c>
      <c r="H317" s="89">
        <v>1</v>
      </c>
      <c r="I317" s="91">
        <v>51503.759999999995</v>
      </c>
      <c r="J317" s="91">
        <v>0</v>
      </c>
      <c r="K317" s="91">
        <v>0</v>
      </c>
      <c r="L317" s="86">
        <f t="shared" si="12"/>
        <v>51503.759999999995</v>
      </c>
      <c r="M317" s="86">
        <f t="shared" si="13"/>
        <v>28.75</v>
      </c>
      <c r="N317" s="87">
        <f t="shared" si="14"/>
        <v>26.66</v>
      </c>
    </row>
    <row r="318" spans="1:14" ht="15" customHeight="1" x14ac:dyDescent="0.2">
      <c r="A318" s="88" t="s">
        <v>119</v>
      </c>
      <c r="B318" s="89">
        <v>1147755</v>
      </c>
      <c r="C318" s="88" t="s">
        <v>1963</v>
      </c>
      <c r="D318" s="89" t="s">
        <v>713</v>
      </c>
      <c r="E318" s="89" t="s">
        <v>1964</v>
      </c>
      <c r="F318" s="89" t="s">
        <v>612</v>
      </c>
      <c r="G318" s="90" t="s">
        <v>613</v>
      </c>
      <c r="H318" s="89">
        <v>1</v>
      </c>
      <c r="I318" s="91">
        <v>35319.96</v>
      </c>
      <c r="J318" s="91">
        <v>0</v>
      </c>
      <c r="K318" s="91">
        <v>0</v>
      </c>
      <c r="L318" s="86">
        <f t="shared" si="12"/>
        <v>35319.96</v>
      </c>
      <c r="M318" s="86">
        <f t="shared" si="13"/>
        <v>19.72</v>
      </c>
      <c r="N318" s="87">
        <f t="shared" si="14"/>
        <v>18.28</v>
      </c>
    </row>
    <row r="319" spans="1:14" ht="15" customHeight="1" x14ac:dyDescent="0.2">
      <c r="A319" s="88" t="s">
        <v>119</v>
      </c>
      <c r="B319" s="89">
        <v>688931</v>
      </c>
      <c r="C319" s="88" t="s">
        <v>748</v>
      </c>
      <c r="D319" s="89" t="s">
        <v>713</v>
      </c>
      <c r="E319" s="89" t="s">
        <v>749</v>
      </c>
      <c r="F319" s="89" t="s">
        <v>612</v>
      </c>
      <c r="G319" s="90" t="s">
        <v>613</v>
      </c>
      <c r="H319" s="89">
        <v>1</v>
      </c>
      <c r="I319" s="91">
        <v>37497.600000000006</v>
      </c>
      <c r="J319" s="91">
        <v>0</v>
      </c>
      <c r="K319" s="91">
        <v>0</v>
      </c>
      <c r="L319" s="86">
        <f t="shared" si="12"/>
        <v>37497.600000000006</v>
      </c>
      <c r="M319" s="86">
        <f t="shared" si="13"/>
        <v>20.93</v>
      </c>
      <c r="N319" s="87">
        <f t="shared" si="14"/>
        <v>19.41</v>
      </c>
    </row>
    <row r="320" spans="1:14" ht="15" customHeight="1" x14ac:dyDescent="0.2">
      <c r="A320" s="88" t="s">
        <v>119</v>
      </c>
      <c r="B320" s="89">
        <v>1347192</v>
      </c>
      <c r="C320" s="88" t="s">
        <v>1476</v>
      </c>
      <c r="D320" s="89" t="s">
        <v>713</v>
      </c>
      <c r="E320" s="89" t="s">
        <v>1477</v>
      </c>
      <c r="F320" s="89" t="s">
        <v>651</v>
      </c>
      <c r="G320" s="90" t="s">
        <v>613</v>
      </c>
      <c r="H320" s="89">
        <v>1</v>
      </c>
      <c r="I320" s="91">
        <v>35319.96</v>
      </c>
      <c r="J320" s="91">
        <v>1205.1600000000001</v>
      </c>
      <c r="K320" s="91">
        <v>0</v>
      </c>
      <c r="L320" s="86">
        <f t="shared" si="12"/>
        <v>36525.120000000003</v>
      </c>
      <c r="M320" s="86">
        <f t="shared" si="13"/>
        <v>20.39</v>
      </c>
      <c r="N320" s="87">
        <f t="shared" si="14"/>
        <v>18.899999999999999</v>
      </c>
    </row>
    <row r="321" spans="1:14" ht="15" customHeight="1" x14ac:dyDescent="0.2">
      <c r="A321" s="88" t="s">
        <v>119</v>
      </c>
      <c r="B321" s="89">
        <v>1068579</v>
      </c>
      <c r="C321" s="88" t="s">
        <v>1478</v>
      </c>
      <c r="D321" s="89" t="s">
        <v>669</v>
      </c>
      <c r="E321" s="89" t="s">
        <v>1479</v>
      </c>
      <c r="F321" s="89" t="s">
        <v>612</v>
      </c>
      <c r="G321" s="90" t="s">
        <v>613</v>
      </c>
      <c r="H321" s="89">
        <v>1</v>
      </c>
      <c r="I321" s="91">
        <v>39281.64</v>
      </c>
      <c r="J321" s="91">
        <v>1205.1600000000001</v>
      </c>
      <c r="K321" s="91">
        <v>0</v>
      </c>
      <c r="L321" s="86">
        <f t="shared" si="12"/>
        <v>40486.800000000003</v>
      </c>
      <c r="M321" s="86">
        <f t="shared" si="13"/>
        <v>22.6</v>
      </c>
      <c r="N321" s="87">
        <f t="shared" si="14"/>
        <v>20.95</v>
      </c>
    </row>
    <row r="322" spans="1:14" ht="15" customHeight="1" x14ac:dyDescent="0.2">
      <c r="A322" s="88" t="s">
        <v>119</v>
      </c>
      <c r="B322" s="89">
        <v>1451628</v>
      </c>
      <c r="C322" s="88" t="s">
        <v>1089</v>
      </c>
      <c r="D322" s="89" t="s">
        <v>713</v>
      </c>
      <c r="E322" s="89" t="s">
        <v>1090</v>
      </c>
      <c r="F322" s="89" t="s">
        <v>612</v>
      </c>
      <c r="G322" s="90" t="s">
        <v>613</v>
      </c>
      <c r="H322" s="89">
        <v>1</v>
      </c>
      <c r="I322" s="91">
        <v>35320.080000000002</v>
      </c>
      <c r="J322" s="91">
        <v>0</v>
      </c>
      <c r="K322" s="91">
        <v>0</v>
      </c>
      <c r="L322" s="86">
        <f t="shared" si="12"/>
        <v>35320.080000000002</v>
      </c>
      <c r="M322" s="86">
        <f t="shared" si="13"/>
        <v>19.72</v>
      </c>
      <c r="N322" s="87">
        <f t="shared" si="14"/>
        <v>18.28</v>
      </c>
    </row>
    <row r="323" spans="1:14" ht="15" customHeight="1" x14ac:dyDescent="0.2">
      <c r="A323" s="88" t="s">
        <v>119</v>
      </c>
      <c r="B323" s="89">
        <v>1159865</v>
      </c>
      <c r="C323" s="88" t="s">
        <v>750</v>
      </c>
      <c r="D323" s="89" t="s">
        <v>713</v>
      </c>
      <c r="E323" s="89" t="s">
        <v>751</v>
      </c>
      <c r="F323" s="89" t="s">
        <v>612</v>
      </c>
      <c r="G323" s="90" t="s">
        <v>613</v>
      </c>
      <c r="H323" s="89">
        <v>1</v>
      </c>
      <c r="I323" s="91">
        <v>35319.96</v>
      </c>
      <c r="J323" s="91">
        <v>0</v>
      </c>
      <c r="K323" s="91">
        <v>0</v>
      </c>
      <c r="L323" s="86">
        <f t="shared" si="12"/>
        <v>35319.96</v>
      </c>
      <c r="M323" s="86">
        <f t="shared" si="13"/>
        <v>19.72</v>
      </c>
      <c r="N323" s="87">
        <f t="shared" si="14"/>
        <v>18.28</v>
      </c>
    </row>
    <row r="324" spans="1:14" ht="15" customHeight="1" x14ac:dyDescent="0.2">
      <c r="A324" s="88" t="s">
        <v>119</v>
      </c>
      <c r="B324" s="89">
        <v>1221099</v>
      </c>
      <c r="C324" s="88" t="s">
        <v>1536</v>
      </c>
      <c r="D324" s="89" t="s">
        <v>713</v>
      </c>
      <c r="E324" s="89" t="s">
        <v>1537</v>
      </c>
      <c r="F324" s="89" t="s">
        <v>651</v>
      </c>
      <c r="G324" s="90" t="s">
        <v>613</v>
      </c>
      <c r="H324" s="89">
        <v>0.5</v>
      </c>
      <c r="I324" s="91">
        <v>17659.920000000002</v>
      </c>
      <c r="J324" s="91">
        <v>0</v>
      </c>
      <c r="K324" s="91">
        <v>0</v>
      </c>
      <c r="L324" s="86">
        <f t="shared" ref="L324:L387" si="15">SUM(I324:K324)</f>
        <v>17659.920000000002</v>
      </c>
      <c r="M324" s="86">
        <f t="shared" ref="M324:M387" si="16">ROUND((1+G324+0.0765)*(L324*H324)/2080,2)</f>
        <v>4.93</v>
      </c>
      <c r="N324" s="87">
        <f t="shared" ref="N324:N387" si="17">ROUND((1+0.0765)*(L324*H324)/2080,2)</f>
        <v>4.57</v>
      </c>
    </row>
    <row r="325" spans="1:14" ht="15" customHeight="1" x14ac:dyDescent="0.2">
      <c r="A325" s="88" t="s">
        <v>119</v>
      </c>
      <c r="B325" s="89">
        <v>705133</v>
      </c>
      <c r="C325" s="88" t="s">
        <v>1715</v>
      </c>
      <c r="D325" s="89" t="s">
        <v>713</v>
      </c>
      <c r="E325" s="89" t="s">
        <v>1716</v>
      </c>
      <c r="F325" s="89" t="s">
        <v>612</v>
      </c>
      <c r="G325" s="90" t="s">
        <v>613</v>
      </c>
      <c r="H325" s="89">
        <v>1</v>
      </c>
      <c r="I325" s="91">
        <v>38297.64</v>
      </c>
      <c r="J325" s="91">
        <v>0</v>
      </c>
      <c r="K325" s="91">
        <v>0</v>
      </c>
      <c r="L325" s="86">
        <f t="shared" si="15"/>
        <v>38297.64</v>
      </c>
      <c r="M325" s="86">
        <f t="shared" si="16"/>
        <v>21.38</v>
      </c>
      <c r="N325" s="87">
        <f t="shared" si="17"/>
        <v>19.82</v>
      </c>
    </row>
    <row r="326" spans="1:14" ht="15" customHeight="1" x14ac:dyDescent="0.2">
      <c r="A326" s="88" t="s">
        <v>119</v>
      </c>
      <c r="B326" s="89">
        <v>1398882</v>
      </c>
      <c r="C326" s="88" t="s">
        <v>2100</v>
      </c>
      <c r="D326" s="89" t="s">
        <v>713</v>
      </c>
      <c r="E326" s="89" t="s">
        <v>2101</v>
      </c>
      <c r="F326" s="89" t="s">
        <v>651</v>
      </c>
      <c r="G326" s="90" t="s">
        <v>613</v>
      </c>
      <c r="H326" s="89">
        <v>1</v>
      </c>
      <c r="I326" s="91">
        <v>35319.96</v>
      </c>
      <c r="J326" s="91">
        <v>0</v>
      </c>
      <c r="K326" s="91">
        <v>0</v>
      </c>
      <c r="L326" s="86">
        <f t="shared" si="15"/>
        <v>35319.96</v>
      </c>
      <c r="M326" s="86">
        <f t="shared" si="16"/>
        <v>19.72</v>
      </c>
      <c r="N326" s="87">
        <f t="shared" si="17"/>
        <v>18.28</v>
      </c>
    </row>
    <row r="327" spans="1:14" ht="15" customHeight="1" x14ac:dyDescent="0.2">
      <c r="A327" s="88" t="s">
        <v>119</v>
      </c>
      <c r="B327" s="89">
        <v>1170105</v>
      </c>
      <c r="C327" s="88" t="s">
        <v>1625</v>
      </c>
      <c r="D327" s="89" t="s">
        <v>713</v>
      </c>
      <c r="E327" s="89" t="s">
        <v>1626</v>
      </c>
      <c r="F327" s="89" t="s">
        <v>651</v>
      </c>
      <c r="G327" s="90" t="s">
        <v>613</v>
      </c>
      <c r="H327" s="89">
        <v>1</v>
      </c>
      <c r="I327" s="91">
        <v>35319.96</v>
      </c>
      <c r="J327" s="91">
        <v>0</v>
      </c>
      <c r="K327" s="91">
        <v>0</v>
      </c>
      <c r="L327" s="86">
        <f t="shared" si="15"/>
        <v>35319.96</v>
      </c>
      <c r="M327" s="86">
        <f t="shared" si="16"/>
        <v>19.72</v>
      </c>
      <c r="N327" s="87">
        <f t="shared" si="17"/>
        <v>18.28</v>
      </c>
    </row>
    <row r="328" spans="1:14" ht="15" customHeight="1" x14ac:dyDescent="0.2">
      <c r="A328" s="88" t="s">
        <v>119</v>
      </c>
      <c r="B328" s="89">
        <v>1172880</v>
      </c>
      <c r="C328" s="88" t="s">
        <v>1538</v>
      </c>
      <c r="D328" s="89" t="s">
        <v>742</v>
      </c>
      <c r="E328" s="89" t="s">
        <v>1539</v>
      </c>
      <c r="F328" s="89" t="s">
        <v>651</v>
      </c>
      <c r="G328" s="90" t="s">
        <v>613</v>
      </c>
      <c r="H328" s="89">
        <v>1</v>
      </c>
      <c r="I328" s="91">
        <v>38076.479999999996</v>
      </c>
      <c r="J328" s="91">
        <v>0</v>
      </c>
      <c r="K328" s="91">
        <v>0</v>
      </c>
      <c r="L328" s="86">
        <f t="shared" si="15"/>
        <v>38076.479999999996</v>
      </c>
      <c r="M328" s="86">
        <f t="shared" si="16"/>
        <v>21.26</v>
      </c>
      <c r="N328" s="87">
        <f t="shared" si="17"/>
        <v>19.71</v>
      </c>
    </row>
    <row r="329" spans="1:14" ht="15" customHeight="1" x14ac:dyDescent="0.2">
      <c r="A329" s="88" t="s">
        <v>119</v>
      </c>
      <c r="B329" s="89">
        <v>1054441</v>
      </c>
      <c r="C329" s="88" t="s">
        <v>992</v>
      </c>
      <c r="D329" s="89" t="s">
        <v>655</v>
      </c>
      <c r="E329" s="89" t="s">
        <v>993</v>
      </c>
      <c r="F329" s="89" t="s">
        <v>612</v>
      </c>
      <c r="G329" s="90" t="s">
        <v>613</v>
      </c>
      <c r="H329" s="89">
        <v>1</v>
      </c>
      <c r="I329" s="91">
        <v>51503.759999999995</v>
      </c>
      <c r="J329" s="91">
        <v>0</v>
      </c>
      <c r="K329" s="91">
        <v>0</v>
      </c>
      <c r="L329" s="86">
        <f t="shared" si="15"/>
        <v>51503.759999999995</v>
      </c>
      <c r="M329" s="86">
        <f t="shared" si="16"/>
        <v>28.75</v>
      </c>
      <c r="N329" s="87">
        <f t="shared" si="17"/>
        <v>26.66</v>
      </c>
    </row>
    <row r="330" spans="1:14" ht="15" customHeight="1" x14ac:dyDescent="0.2">
      <c r="A330" s="88" t="s">
        <v>119</v>
      </c>
      <c r="B330" s="89">
        <v>187459</v>
      </c>
      <c r="C330" s="88" t="s">
        <v>994</v>
      </c>
      <c r="D330" s="89" t="s">
        <v>728</v>
      </c>
      <c r="E330" s="89" t="s">
        <v>995</v>
      </c>
      <c r="F330" s="89" t="s">
        <v>623</v>
      </c>
      <c r="G330" s="90" t="s">
        <v>624</v>
      </c>
      <c r="H330" s="89">
        <v>1</v>
      </c>
      <c r="I330" s="91">
        <v>62200.08</v>
      </c>
      <c r="J330" s="91">
        <v>0</v>
      </c>
      <c r="K330" s="91">
        <v>0</v>
      </c>
      <c r="L330" s="86">
        <f t="shared" si="15"/>
        <v>62200.08</v>
      </c>
      <c r="M330" s="86">
        <f t="shared" si="16"/>
        <v>36.56</v>
      </c>
      <c r="N330" s="87">
        <f t="shared" si="17"/>
        <v>32.19</v>
      </c>
    </row>
    <row r="331" spans="1:14" ht="15" customHeight="1" x14ac:dyDescent="0.2">
      <c r="A331" s="88" t="s">
        <v>119</v>
      </c>
      <c r="B331" s="89">
        <v>1290916</v>
      </c>
      <c r="C331" s="88" t="s">
        <v>752</v>
      </c>
      <c r="D331" s="89" t="s">
        <v>742</v>
      </c>
      <c r="E331" s="89" t="s">
        <v>753</v>
      </c>
      <c r="F331" s="89" t="s">
        <v>651</v>
      </c>
      <c r="G331" s="90" t="s">
        <v>613</v>
      </c>
      <c r="H331" s="89">
        <v>1</v>
      </c>
      <c r="I331" s="91">
        <v>38076.479999999996</v>
      </c>
      <c r="J331" s="91">
        <v>0</v>
      </c>
      <c r="K331" s="91">
        <v>0</v>
      </c>
      <c r="L331" s="86">
        <f t="shared" si="15"/>
        <v>38076.479999999996</v>
      </c>
      <c r="M331" s="86">
        <f t="shared" si="16"/>
        <v>21.26</v>
      </c>
      <c r="N331" s="87">
        <f t="shared" si="17"/>
        <v>19.71</v>
      </c>
    </row>
    <row r="332" spans="1:14" ht="15" customHeight="1" x14ac:dyDescent="0.2">
      <c r="A332" s="88" t="s">
        <v>119</v>
      </c>
      <c r="B332" s="89">
        <v>1242559</v>
      </c>
      <c r="C332" s="88" t="s">
        <v>1965</v>
      </c>
      <c r="D332" s="89" t="s">
        <v>713</v>
      </c>
      <c r="E332" s="89" t="s">
        <v>1966</v>
      </c>
      <c r="F332" s="89" t="s">
        <v>612</v>
      </c>
      <c r="G332" s="90" t="s">
        <v>613</v>
      </c>
      <c r="H332" s="89">
        <v>1</v>
      </c>
      <c r="I332" s="91">
        <v>35319.96</v>
      </c>
      <c r="J332" s="91">
        <v>0</v>
      </c>
      <c r="K332" s="91">
        <v>0</v>
      </c>
      <c r="L332" s="86">
        <f t="shared" si="15"/>
        <v>35319.96</v>
      </c>
      <c r="M332" s="86">
        <f t="shared" si="16"/>
        <v>19.72</v>
      </c>
      <c r="N332" s="87">
        <f t="shared" si="17"/>
        <v>18.28</v>
      </c>
    </row>
    <row r="333" spans="1:14" ht="15" customHeight="1" x14ac:dyDescent="0.2">
      <c r="A333" s="88" t="s">
        <v>119</v>
      </c>
      <c r="B333" s="89">
        <v>1077161</v>
      </c>
      <c r="C333" s="88" t="s">
        <v>1366</v>
      </c>
      <c r="D333" s="89" t="s">
        <v>713</v>
      </c>
      <c r="E333" s="89" t="s">
        <v>1367</v>
      </c>
      <c r="F333" s="89" t="s">
        <v>612</v>
      </c>
      <c r="G333" s="90" t="s">
        <v>613</v>
      </c>
      <c r="H333" s="89">
        <v>1</v>
      </c>
      <c r="I333" s="91">
        <v>35319.96</v>
      </c>
      <c r="J333" s="91">
        <v>0</v>
      </c>
      <c r="K333" s="91">
        <v>0</v>
      </c>
      <c r="L333" s="86">
        <f t="shared" si="15"/>
        <v>35319.96</v>
      </c>
      <c r="M333" s="86">
        <f t="shared" si="16"/>
        <v>19.72</v>
      </c>
      <c r="N333" s="87">
        <f t="shared" si="17"/>
        <v>18.28</v>
      </c>
    </row>
    <row r="334" spans="1:14" ht="15" customHeight="1" x14ac:dyDescent="0.2">
      <c r="A334" s="88" t="s">
        <v>119</v>
      </c>
      <c r="B334" s="89">
        <v>1066136</v>
      </c>
      <c r="C334" s="88" t="s">
        <v>1196</v>
      </c>
      <c r="D334" s="89" t="s">
        <v>728</v>
      </c>
      <c r="E334" s="89" t="s">
        <v>1197</v>
      </c>
      <c r="F334" s="89" t="s">
        <v>612</v>
      </c>
      <c r="G334" s="90" t="s">
        <v>613</v>
      </c>
      <c r="H334" s="89">
        <v>1</v>
      </c>
      <c r="I334" s="91">
        <v>63200.04</v>
      </c>
      <c r="J334" s="91">
        <v>0</v>
      </c>
      <c r="K334" s="91">
        <v>0</v>
      </c>
      <c r="L334" s="86">
        <f t="shared" si="15"/>
        <v>63200.04</v>
      </c>
      <c r="M334" s="86">
        <f t="shared" si="16"/>
        <v>35.28</v>
      </c>
      <c r="N334" s="87">
        <f t="shared" si="17"/>
        <v>32.71</v>
      </c>
    </row>
    <row r="335" spans="1:14" ht="15" customHeight="1" x14ac:dyDescent="0.2">
      <c r="A335" s="88" t="s">
        <v>119</v>
      </c>
      <c r="B335" s="89">
        <v>1484810</v>
      </c>
      <c r="C335" s="88" t="s">
        <v>1627</v>
      </c>
      <c r="D335" s="89" t="s">
        <v>713</v>
      </c>
      <c r="E335" s="89" t="s">
        <v>1628</v>
      </c>
      <c r="F335" s="89" t="s">
        <v>612</v>
      </c>
      <c r="G335" s="90" t="s">
        <v>613</v>
      </c>
      <c r="H335" s="89">
        <v>1</v>
      </c>
      <c r="I335" s="91">
        <v>35319.96</v>
      </c>
      <c r="J335" s="91">
        <v>0</v>
      </c>
      <c r="K335" s="91">
        <v>0</v>
      </c>
      <c r="L335" s="86">
        <f t="shared" si="15"/>
        <v>35319.96</v>
      </c>
      <c r="M335" s="86">
        <f t="shared" si="16"/>
        <v>19.72</v>
      </c>
      <c r="N335" s="87">
        <f t="shared" si="17"/>
        <v>18.28</v>
      </c>
    </row>
    <row r="336" spans="1:14" ht="15" customHeight="1" x14ac:dyDescent="0.2">
      <c r="A336" s="88" t="s">
        <v>119</v>
      </c>
      <c r="B336" s="89">
        <v>1173651</v>
      </c>
      <c r="C336" s="88" t="s">
        <v>1540</v>
      </c>
      <c r="D336" s="89" t="s">
        <v>713</v>
      </c>
      <c r="E336" s="89" t="s">
        <v>1541</v>
      </c>
      <c r="F336" s="89" t="s">
        <v>612</v>
      </c>
      <c r="G336" s="90" t="s">
        <v>613</v>
      </c>
      <c r="H336" s="89">
        <v>1</v>
      </c>
      <c r="I336" s="91">
        <v>35319.96</v>
      </c>
      <c r="J336" s="91">
        <v>0</v>
      </c>
      <c r="K336" s="91">
        <v>0</v>
      </c>
      <c r="L336" s="86">
        <f t="shared" si="15"/>
        <v>35319.96</v>
      </c>
      <c r="M336" s="86">
        <f t="shared" si="16"/>
        <v>19.72</v>
      </c>
      <c r="N336" s="87">
        <f t="shared" si="17"/>
        <v>18.28</v>
      </c>
    </row>
    <row r="337" spans="1:14" ht="15" customHeight="1" x14ac:dyDescent="0.2">
      <c r="A337" s="88" t="s">
        <v>119</v>
      </c>
      <c r="B337" s="89">
        <v>1184893</v>
      </c>
      <c r="C337" s="88" t="s">
        <v>2102</v>
      </c>
      <c r="D337" s="89" t="s">
        <v>655</v>
      </c>
      <c r="E337" s="89" t="s">
        <v>2103</v>
      </c>
      <c r="F337" s="89" t="s">
        <v>651</v>
      </c>
      <c r="G337" s="90" t="s">
        <v>613</v>
      </c>
      <c r="H337" s="89">
        <v>1</v>
      </c>
      <c r="I337" s="91">
        <v>51503.759999999995</v>
      </c>
      <c r="J337" s="91">
        <v>0</v>
      </c>
      <c r="K337" s="91">
        <v>0</v>
      </c>
      <c r="L337" s="86">
        <f t="shared" si="15"/>
        <v>51503.759999999995</v>
      </c>
      <c r="M337" s="86">
        <f t="shared" si="16"/>
        <v>28.75</v>
      </c>
      <c r="N337" s="87">
        <f t="shared" si="17"/>
        <v>26.66</v>
      </c>
    </row>
    <row r="338" spans="1:14" ht="15" customHeight="1" x14ac:dyDescent="0.2">
      <c r="A338" s="88" t="s">
        <v>119</v>
      </c>
      <c r="B338" s="89">
        <v>980702</v>
      </c>
      <c r="C338" s="88" t="s">
        <v>2104</v>
      </c>
      <c r="D338" s="89" t="s">
        <v>742</v>
      </c>
      <c r="E338" s="89" t="s">
        <v>2105</v>
      </c>
      <c r="F338" s="89" t="s">
        <v>612</v>
      </c>
      <c r="G338" s="90" t="s">
        <v>613</v>
      </c>
      <c r="H338" s="89">
        <v>1</v>
      </c>
      <c r="I338" s="91">
        <v>39476.520000000004</v>
      </c>
      <c r="J338" s="91">
        <v>0</v>
      </c>
      <c r="K338" s="91">
        <v>0</v>
      </c>
      <c r="L338" s="86">
        <f t="shared" si="15"/>
        <v>39476.520000000004</v>
      </c>
      <c r="M338" s="86">
        <f t="shared" si="16"/>
        <v>22.04</v>
      </c>
      <c r="N338" s="87">
        <f t="shared" si="17"/>
        <v>20.43</v>
      </c>
    </row>
    <row r="339" spans="1:14" ht="15" customHeight="1" x14ac:dyDescent="0.2">
      <c r="A339" s="88" t="s">
        <v>119</v>
      </c>
      <c r="B339" s="89">
        <v>1101243</v>
      </c>
      <c r="C339" s="88" t="s">
        <v>2106</v>
      </c>
      <c r="D339" s="89" t="s">
        <v>713</v>
      </c>
      <c r="E339" s="89" t="s">
        <v>2107</v>
      </c>
      <c r="F339" s="89" t="s">
        <v>867</v>
      </c>
      <c r="G339" s="90" t="s">
        <v>613</v>
      </c>
      <c r="H339" s="89">
        <v>1</v>
      </c>
      <c r="I339" s="91">
        <v>35319.96</v>
      </c>
      <c r="J339" s="91">
        <v>0</v>
      </c>
      <c r="K339" s="91">
        <v>0</v>
      </c>
      <c r="L339" s="86">
        <f t="shared" si="15"/>
        <v>35319.96</v>
      </c>
      <c r="M339" s="86">
        <f t="shared" si="16"/>
        <v>19.72</v>
      </c>
      <c r="N339" s="87">
        <f t="shared" si="17"/>
        <v>18.28</v>
      </c>
    </row>
    <row r="340" spans="1:14" ht="15" customHeight="1" x14ac:dyDescent="0.2">
      <c r="A340" s="88" t="s">
        <v>119</v>
      </c>
      <c r="B340" s="89">
        <v>1410014</v>
      </c>
      <c r="C340" s="88" t="s">
        <v>1542</v>
      </c>
      <c r="D340" s="89" t="s">
        <v>716</v>
      </c>
      <c r="E340" s="89" t="s">
        <v>1543</v>
      </c>
      <c r="F340" s="89" t="s">
        <v>651</v>
      </c>
      <c r="G340" s="90" t="s">
        <v>613</v>
      </c>
      <c r="H340" s="89">
        <v>1</v>
      </c>
      <c r="I340" s="91">
        <v>45467.76</v>
      </c>
      <c r="J340" s="91">
        <v>0</v>
      </c>
      <c r="K340" s="91">
        <v>0</v>
      </c>
      <c r="L340" s="86">
        <f t="shared" si="15"/>
        <v>45467.76</v>
      </c>
      <c r="M340" s="86">
        <f t="shared" si="16"/>
        <v>25.38</v>
      </c>
      <c r="N340" s="87">
        <f t="shared" si="17"/>
        <v>23.53</v>
      </c>
    </row>
    <row r="341" spans="1:14" ht="15" customHeight="1" x14ac:dyDescent="0.2">
      <c r="A341" s="88" t="s">
        <v>119</v>
      </c>
      <c r="B341" s="89">
        <v>1068326</v>
      </c>
      <c r="C341" s="88" t="s">
        <v>1091</v>
      </c>
      <c r="D341" s="89" t="s">
        <v>713</v>
      </c>
      <c r="E341" s="89" t="s">
        <v>1092</v>
      </c>
      <c r="F341" s="89" t="s">
        <v>651</v>
      </c>
      <c r="G341" s="90" t="s">
        <v>613</v>
      </c>
      <c r="H341" s="89">
        <v>0.5</v>
      </c>
      <c r="I341" s="91">
        <v>17659.920000000002</v>
      </c>
      <c r="J341" s="91">
        <v>0</v>
      </c>
      <c r="K341" s="91">
        <v>0</v>
      </c>
      <c r="L341" s="86">
        <f t="shared" si="15"/>
        <v>17659.920000000002</v>
      </c>
      <c r="M341" s="86">
        <f t="shared" si="16"/>
        <v>4.93</v>
      </c>
      <c r="N341" s="87">
        <f t="shared" si="17"/>
        <v>4.57</v>
      </c>
    </row>
    <row r="342" spans="1:14" ht="15" customHeight="1" x14ac:dyDescent="0.2">
      <c r="A342" s="88" t="s">
        <v>119</v>
      </c>
      <c r="B342" s="89">
        <v>1462010</v>
      </c>
      <c r="C342" s="88" t="s">
        <v>657</v>
      </c>
      <c r="D342" s="89" t="s">
        <v>658</v>
      </c>
      <c r="E342" s="89" t="s">
        <v>659</v>
      </c>
      <c r="F342" s="89" t="s">
        <v>612</v>
      </c>
      <c r="G342" s="90" t="s">
        <v>613</v>
      </c>
      <c r="H342" s="89">
        <v>1</v>
      </c>
      <c r="I342" s="91">
        <v>36750</v>
      </c>
      <c r="J342" s="91">
        <v>0</v>
      </c>
      <c r="K342" s="91">
        <v>0</v>
      </c>
      <c r="L342" s="86">
        <f t="shared" si="15"/>
        <v>36750</v>
      </c>
      <c r="M342" s="86">
        <f t="shared" si="16"/>
        <v>20.52</v>
      </c>
      <c r="N342" s="87">
        <f t="shared" si="17"/>
        <v>19.02</v>
      </c>
    </row>
    <row r="343" spans="1:14" ht="15" customHeight="1" x14ac:dyDescent="0.2">
      <c r="A343" s="88" t="s">
        <v>119</v>
      </c>
      <c r="B343" s="89">
        <v>1093310</v>
      </c>
      <c r="C343" s="88" t="s">
        <v>1967</v>
      </c>
      <c r="D343" s="89" t="s">
        <v>737</v>
      </c>
      <c r="E343" s="89" t="s">
        <v>1968</v>
      </c>
      <c r="F343" s="89" t="s">
        <v>612</v>
      </c>
      <c r="G343" s="90" t="s">
        <v>613</v>
      </c>
      <c r="H343" s="89">
        <v>1</v>
      </c>
      <c r="I343" s="91">
        <v>63700.08</v>
      </c>
      <c r="J343" s="91">
        <v>0</v>
      </c>
      <c r="K343" s="91">
        <v>0</v>
      </c>
      <c r="L343" s="86">
        <f t="shared" si="15"/>
        <v>63700.08</v>
      </c>
      <c r="M343" s="86">
        <f t="shared" si="16"/>
        <v>35.56</v>
      </c>
      <c r="N343" s="87">
        <f t="shared" si="17"/>
        <v>32.97</v>
      </c>
    </row>
    <row r="344" spans="1:14" ht="15" customHeight="1" x14ac:dyDescent="0.2">
      <c r="A344" s="88" t="s">
        <v>119</v>
      </c>
      <c r="B344" s="89">
        <v>1266725</v>
      </c>
      <c r="C344" s="88" t="s">
        <v>914</v>
      </c>
      <c r="D344" s="89" t="s">
        <v>713</v>
      </c>
      <c r="E344" s="89" t="s">
        <v>915</v>
      </c>
      <c r="F344" s="89" t="s">
        <v>651</v>
      </c>
      <c r="G344" s="90" t="s">
        <v>613</v>
      </c>
      <c r="H344" s="89">
        <v>1</v>
      </c>
      <c r="I344" s="91">
        <v>35319.96</v>
      </c>
      <c r="J344" s="91">
        <v>0</v>
      </c>
      <c r="K344" s="91">
        <v>0</v>
      </c>
      <c r="L344" s="86">
        <f t="shared" si="15"/>
        <v>35319.96</v>
      </c>
      <c r="M344" s="86">
        <f t="shared" si="16"/>
        <v>19.72</v>
      </c>
      <c r="N344" s="87">
        <f t="shared" si="17"/>
        <v>18.28</v>
      </c>
    </row>
    <row r="345" spans="1:14" ht="15" customHeight="1" x14ac:dyDescent="0.2">
      <c r="A345" s="88" t="s">
        <v>119</v>
      </c>
      <c r="B345" s="89">
        <v>1107788</v>
      </c>
      <c r="C345" s="88" t="s">
        <v>2043</v>
      </c>
      <c r="D345" s="89" t="s">
        <v>669</v>
      </c>
      <c r="E345" s="89" t="s">
        <v>2044</v>
      </c>
      <c r="F345" s="89" t="s">
        <v>612</v>
      </c>
      <c r="G345" s="90" t="s">
        <v>613</v>
      </c>
      <c r="H345" s="89">
        <v>1</v>
      </c>
      <c r="I345" s="91">
        <v>39980.28</v>
      </c>
      <c r="J345" s="91">
        <v>0</v>
      </c>
      <c r="K345" s="91">
        <v>0</v>
      </c>
      <c r="L345" s="86">
        <f t="shared" si="15"/>
        <v>39980.28</v>
      </c>
      <c r="M345" s="86">
        <f t="shared" si="16"/>
        <v>22.32</v>
      </c>
      <c r="N345" s="87">
        <f t="shared" si="17"/>
        <v>20.69</v>
      </c>
    </row>
    <row r="346" spans="1:14" ht="15" customHeight="1" x14ac:dyDescent="0.2">
      <c r="A346" s="88" t="s">
        <v>119</v>
      </c>
      <c r="B346" s="89">
        <v>1054438</v>
      </c>
      <c r="C346" s="88" t="s">
        <v>2045</v>
      </c>
      <c r="D346" s="89" t="s">
        <v>721</v>
      </c>
      <c r="E346" s="89" t="s">
        <v>2046</v>
      </c>
      <c r="F346" s="89" t="s">
        <v>612</v>
      </c>
      <c r="G346" s="90" t="s">
        <v>613</v>
      </c>
      <c r="H346" s="89">
        <v>1</v>
      </c>
      <c r="I346" s="91">
        <v>29485.919999999998</v>
      </c>
      <c r="J346" s="91">
        <v>0</v>
      </c>
      <c r="K346" s="91">
        <v>0</v>
      </c>
      <c r="L346" s="86">
        <f t="shared" si="15"/>
        <v>29485.919999999998</v>
      </c>
      <c r="M346" s="86">
        <f t="shared" si="16"/>
        <v>16.46</v>
      </c>
      <c r="N346" s="87">
        <f t="shared" si="17"/>
        <v>15.26</v>
      </c>
    </row>
    <row r="347" spans="1:14" ht="15" customHeight="1" x14ac:dyDescent="0.2">
      <c r="A347" s="88" t="s">
        <v>119</v>
      </c>
      <c r="B347" s="89">
        <v>1432026</v>
      </c>
      <c r="C347" s="88" t="s">
        <v>916</v>
      </c>
      <c r="D347" s="89" t="s">
        <v>713</v>
      </c>
      <c r="E347" s="89" t="s">
        <v>917</v>
      </c>
      <c r="F347" s="89" t="s">
        <v>612</v>
      </c>
      <c r="G347" s="90" t="s">
        <v>613</v>
      </c>
      <c r="H347" s="89">
        <v>1</v>
      </c>
      <c r="I347" s="91">
        <v>35319.96</v>
      </c>
      <c r="J347" s="91">
        <v>0</v>
      </c>
      <c r="K347" s="91">
        <v>0</v>
      </c>
      <c r="L347" s="86">
        <f t="shared" si="15"/>
        <v>35319.96</v>
      </c>
      <c r="M347" s="86">
        <f t="shared" si="16"/>
        <v>19.72</v>
      </c>
      <c r="N347" s="87">
        <f t="shared" si="17"/>
        <v>18.28</v>
      </c>
    </row>
    <row r="348" spans="1:14" ht="15" customHeight="1" x14ac:dyDescent="0.2">
      <c r="A348" s="88" t="s">
        <v>119</v>
      </c>
      <c r="B348" s="89">
        <v>1093313</v>
      </c>
      <c r="C348" s="88" t="s">
        <v>918</v>
      </c>
      <c r="D348" s="89" t="s">
        <v>742</v>
      </c>
      <c r="E348" s="89" t="s">
        <v>919</v>
      </c>
      <c r="F348" s="89" t="s">
        <v>612</v>
      </c>
      <c r="G348" s="90" t="s">
        <v>613</v>
      </c>
      <c r="H348" s="89">
        <v>1</v>
      </c>
      <c r="I348" s="91">
        <v>38076.479999999996</v>
      </c>
      <c r="J348" s="91">
        <v>0</v>
      </c>
      <c r="K348" s="91">
        <v>0</v>
      </c>
      <c r="L348" s="86">
        <f t="shared" si="15"/>
        <v>38076.479999999996</v>
      </c>
      <c r="M348" s="86">
        <f t="shared" si="16"/>
        <v>21.26</v>
      </c>
      <c r="N348" s="87">
        <f t="shared" si="17"/>
        <v>19.71</v>
      </c>
    </row>
    <row r="349" spans="1:14" ht="15" customHeight="1" x14ac:dyDescent="0.2">
      <c r="A349" s="88" t="s">
        <v>119</v>
      </c>
      <c r="B349" s="89">
        <v>1207472</v>
      </c>
      <c r="C349" s="88" t="s">
        <v>1629</v>
      </c>
      <c r="D349" s="89" t="s">
        <v>713</v>
      </c>
      <c r="E349" s="89" t="s">
        <v>1630</v>
      </c>
      <c r="F349" s="89" t="s">
        <v>651</v>
      </c>
      <c r="G349" s="90" t="s">
        <v>613</v>
      </c>
      <c r="H349" s="89">
        <v>1</v>
      </c>
      <c r="I349" s="91">
        <v>35319.96</v>
      </c>
      <c r="J349" s="91">
        <v>0</v>
      </c>
      <c r="K349" s="91">
        <v>0</v>
      </c>
      <c r="L349" s="86">
        <f t="shared" si="15"/>
        <v>35319.96</v>
      </c>
      <c r="M349" s="86">
        <f t="shared" si="16"/>
        <v>19.72</v>
      </c>
      <c r="N349" s="87">
        <f t="shared" si="17"/>
        <v>18.28</v>
      </c>
    </row>
    <row r="350" spans="1:14" ht="15" customHeight="1" x14ac:dyDescent="0.2">
      <c r="A350" s="88" t="s">
        <v>119</v>
      </c>
      <c r="B350" s="89">
        <v>1104352</v>
      </c>
      <c r="C350" s="88" t="s">
        <v>1093</v>
      </c>
      <c r="D350" s="89" t="s">
        <v>655</v>
      </c>
      <c r="E350" s="89" t="s">
        <v>1094</v>
      </c>
      <c r="F350" s="89" t="s">
        <v>612</v>
      </c>
      <c r="G350" s="90" t="s">
        <v>613</v>
      </c>
      <c r="H350" s="89">
        <v>1</v>
      </c>
      <c r="I350" s="91">
        <v>51503.759999999995</v>
      </c>
      <c r="J350" s="91">
        <v>0</v>
      </c>
      <c r="K350" s="91">
        <v>0</v>
      </c>
      <c r="L350" s="86">
        <f t="shared" si="15"/>
        <v>51503.759999999995</v>
      </c>
      <c r="M350" s="86">
        <f t="shared" si="16"/>
        <v>28.75</v>
      </c>
      <c r="N350" s="87">
        <f t="shared" si="17"/>
        <v>26.66</v>
      </c>
    </row>
    <row r="351" spans="1:14" ht="15" customHeight="1" x14ac:dyDescent="0.2">
      <c r="A351" s="88" t="s">
        <v>119</v>
      </c>
      <c r="B351" s="89">
        <v>1255624</v>
      </c>
      <c r="C351" s="88" t="s">
        <v>1895</v>
      </c>
      <c r="D351" s="89" t="s">
        <v>713</v>
      </c>
      <c r="E351" s="89" t="s">
        <v>1896</v>
      </c>
      <c r="F351" s="89" t="s">
        <v>612</v>
      </c>
      <c r="G351" s="90" t="s">
        <v>613</v>
      </c>
      <c r="H351" s="89">
        <v>1</v>
      </c>
      <c r="I351" s="91">
        <v>35319.96</v>
      </c>
      <c r="J351" s="91">
        <v>1205.1600000000001</v>
      </c>
      <c r="K351" s="91">
        <v>0</v>
      </c>
      <c r="L351" s="86">
        <f t="shared" si="15"/>
        <v>36525.120000000003</v>
      </c>
      <c r="M351" s="86">
        <f t="shared" si="16"/>
        <v>20.39</v>
      </c>
      <c r="N351" s="87">
        <f t="shared" si="17"/>
        <v>18.899999999999999</v>
      </c>
    </row>
    <row r="352" spans="1:14" ht="15" customHeight="1" x14ac:dyDescent="0.2">
      <c r="A352" s="88" t="s">
        <v>119</v>
      </c>
      <c r="B352" s="89">
        <v>724185</v>
      </c>
      <c r="C352" s="88" t="s">
        <v>754</v>
      </c>
      <c r="D352" s="89" t="s">
        <v>669</v>
      </c>
      <c r="E352" s="89" t="s">
        <v>755</v>
      </c>
      <c r="F352" s="89" t="s">
        <v>612</v>
      </c>
      <c r="G352" s="90" t="s">
        <v>613</v>
      </c>
      <c r="H352" s="89">
        <v>1</v>
      </c>
      <c r="I352" s="91">
        <v>39476.520000000004</v>
      </c>
      <c r="J352" s="91">
        <v>0</v>
      </c>
      <c r="K352" s="91">
        <v>0</v>
      </c>
      <c r="L352" s="86">
        <f t="shared" si="15"/>
        <v>39476.520000000004</v>
      </c>
      <c r="M352" s="86">
        <f t="shared" si="16"/>
        <v>22.04</v>
      </c>
      <c r="N352" s="87">
        <f t="shared" si="17"/>
        <v>20.43</v>
      </c>
    </row>
    <row r="353" spans="1:14" ht="15" customHeight="1" x14ac:dyDescent="0.2">
      <c r="A353" s="88" t="s">
        <v>119</v>
      </c>
      <c r="B353" s="89">
        <v>1339396</v>
      </c>
      <c r="C353" s="88" t="s">
        <v>1631</v>
      </c>
      <c r="D353" s="89" t="s">
        <v>716</v>
      </c>
      <c r="E353" s="89" t="s">
        <v>1632</v>
      </c>
      <c r="F353" s="89" t="s">
        <v>651</v>
      </c>
      <c r="G353" s="90" t="s">
        <v>613</v>
      </c>
      <c r="H353" s="89">
        <v>1</v>
      </c>
      <c r="I353" s="91">
        <v>45467.76</v>
      </c>
      <c r="J353" s="91">
        <v>0</v>
      </c>
      <c r="K353" s="91">
        <v>0</v>
      </c>
      <c r="L353" s="86">
        <f t="shared" si="15"/>
        <v>45467.76</v>
      </c>
      <c r="M353" s="86">
        <f t="shared" si="16"/>
        <v>25.38</v>
      </c>
      <c r="N353" s="87">
        <f t="shared" si="17"/>
        <v>23.53</v>
      </c>
    </row>
    <row r="354" spans="1:14" ht="15" customHeight="1" x14ac:dyDescent="0.2">
      <c r="A354" s="88" t="s">
        <v>119</v>
      </c>
      <c r="B354" s="89">
        <v>1058815</v>
      </c>
      <c r="C354" s="88" t="s">
        <v>2108</v>
      </c>
      <c r="D354" s="89" t="s">
        <v>742</v>
      </c>
      <c r="E354" s="89" t="s">
        <v>2109</v>
      </c>
      <c r="F354" s="89" t="s">
        <v>651</v>
      </c>
      <c r="G354" s="90" t="s">
        <v>613</v>
      </c>
      <c r="H354" s="89">
        <v>1</v>
      </c>
      <c r="I354" s="91">
        <v>38076.479999999996</v>
      </c>
      <c r="J354" s="91">
        <v>0</v>
      </c>
      <c r="K354" s="91">
        <v>0</v>
      </c>
      <c r="L354" s="86">
        <f t="shared" si="15"/>
        <v>38076.479999999996</v>
      </c>
      <c r="M354" s="86">
        <f t="shared" si="16"/>
        <v>21.26</v>
      </c>
      <c r="N354" s="87">
        <f t="shared" si="17"/>
        <v>19.71</v>
      </c>
    </row>
    <row r="355" spans="1:14" ht="15" customHeight="1" x14ac:dyDescent="0.2">
      <c r="A355" s="88" t="s">
        <v>119</v>
      </c>
      <c r="B355" s="89">
        <v>705131</v>
      </c>
      <c r="C355" s="88" t="s">
        <v>1198</v>
      </c>
      <c r="D355" s="89" t="s">
        <v>713</v>
      </c>
      <c r="E355" s="89" t="s">
        <v>1199</v>
      </c>
      <c r="F355" s="89" t="s">
        <v>651</v>
      </c>
      <c r="G355" s="90" t="s">
        <v>613</v>
      </c>
      <c r="H355" s="89">
        <v>1</v>
      </c>
      <c r="I355" s="91">
        <v>47038.32</v>
      </c>
      <c r="J355" s="91">
        <v>0</v>
      </c>
      <c r="K355" s="91">
        <v>0</v>
      </c>
      <c r="L355" s="86">
        <f t="shared" si="15"/>
        <v>47038.32</v>
      </c>
      <c r="M355" s="86">
        <f t="shared" si="16"/>
        <v>26.26</v>
      </c>
      <c r="N355" s="87">
        <f t="shared" si="17"/>
        <v>24.34</v>
      </c>
    </row>
    <row r="356" spans="1:14" ht="15" customHeight="1" x14ac:dyDescent="0.2">
      <c r="A356" s="88" t="s">
        <v>119</v>
      </c>
      <c r="B356" s="89">
        <v>785324</v>
      </c>
      <c r="C356" s="88" t="s">
        <v>1095</v>
      </c>
      <c r="D356" s="89" t="s">
        <v>655</v>
      </c>
      <c r="E356" s="89" t="s">
        <v>1096</v>
      </c>
      <c r="F356" s="89" t="s">
        <v>612</v>
      </c>
      <c r="G356" s="90" t="s">
        <v>613</v>
      </c>
      <c r="H356" s="89">
        <v>1</v>
      </c>
      <c r="I356" s="91">
        <v>54003.72</v>
      </c>
      <c r="J356" s="91">
        <v>0</v>
      </c>
      <c r="K356" s="91">
        <v>0</v>
      </c>
      <c r="L356" s="86">
        <f t="shared" si="15"/>
        <v>54003.72</v>
      </c>
      <c r="M356" s="86">
        <f t="shared" si="16"/>
        <v>30.15</v>
      </c>
      <c r="N356" s="87">
        <f t="shared" si="17"/>
        <v>27.95</v>
      </c>
    </row>
    <row r="357" spans="1:14" ht="15" customHeight="1" x14ac:dyDescent="0.2">
      <c r="A357" s="88" t="s">
        <v>119</v>
      </c>
      <c r="B357" s="89">
        <v>1295862</v>
      </c>
      <c r="C357" s="88" t="s">
        <v>1969</v>
      </c>
      <c r="D357" s="89" t="s">
        <v>713</v>
      </c>
      <c r="E357" s="89" t="s">
        <v>1970</v>
      </c>
      <c r="F357" s="89" t="s">
        <v>612</v>
      </c>
      <c r="G357" s="90" t="s">
        <v>613</v>
      </c>
      <c r="H357" s="89">
        <v>1</v>
      </c>
      <c r="I357" s="91">
        <v>35319.96</v>
      </c>
      <c r="J357" s="91">
        <v>0</v>
      </c>
      <c r="K357" s="91">
        <v>0</v>
      </c>
      <c r="L357" s="86">
        <f t="shared" si="15"/>
        <v>35319.96</v>
      </c>
      <c r="M357" s="86">
        <f t="shared" si="16"/>
        <v>19.72</v>
      </c>
      <c r="N357" s="87">
        <f t="shared" si="17"/>
        <v>18.28</v>
      </c>
    </row>
    <row r="358" spans="1:14" ht="15" customHeight="1" x14ac:dyDescent="0.2">
      <c r="A358" s="88" t="s">
        <v>119</v>
      </c>
      <c r="B358" s="89">
        <v>1339483</v>
      </c>
      <c r="C358" s="88" t="s">
        <v>996</v>
      </c>
      <c r="D358" s="89" t="s">
        <v>721</v>
      </c>
      <c r="E358" s="89" t="s">
        <v>997</v>
      </c>
      <c r="F358" s="89" t="s">
        <v>612</v>
      </c>
      <c r="G358" s="90" t="s">
        <v>613</v>
      </c>
      <c r="H358" s="89">
        <v>1</v>
      </c>
      <c r="I358" s="91">
        <v>24727.199999999997</v>
      </c>
      <c r="J358" s="91">
        <v>0</v>
      </c>
      <c r="K358" s="91">
        <v>0</v>
      </c>
      <c r="L358" s="86">
        <f t="shared" si="15"/>
        <v>24727.199999999997</v>
      </c>
      <c r="M358" s="86">
        <f t="shared" si="16"/>
        <v>13.8</v>
      </c>
      <c r="N358" s="87">
        <f t="shared" si="17"/>
        <v>12.8</v>
      </c>
    </row>
    <row r="359" spans="1:14" ht="15" customHeight="1" x14ac:dyDescent="0.2">
      <c r="A359" s="88" t="s">
        <v>119</v>
      </c>
      <c r="B359" s="89">
        <v>1485789</v>
      </c>
      <c r="C359" s="88" t="s">
        <v>1480</v>
      </c>
      <c r="D359" s="89" t="s">
        <v>713</v>
      </c>
      <c r="E359" s="89" t="s">
        <v>1481</v>
      </c>
      <c r="F359" s="89" t="s">
        <v>612</v>
      </c>
      <c r="G359" s="90" t="s">
        <v>613</v>
      </c>
      <c r="H359" s="89">
        <v>1</v>
      </c>
      <c r="I359" s="91">
        <v>35319.96</v>
      </c>
      <c r="J359" s="91">
        <v>1205.1600000000001</v>
      </c>
      <c r="K359" s="91">
        <v>0</v>
      </c>
      <c r="L359" s="86">
        <f t="shared" si="15"/>
        <v>36525.120000000003</v>
      </c>
      <c r="M359" s="86">
        <f t="shared" si="16"/>
        <v>20.39</v>
      </c>
      <c r="N359" s="87">
        <f t="shared" si="17"/>
        <v>18.899999999999999</v>
      </c>
    </row>
    <row r="360" spans="1:14" ht="15" customHeight="1" x14ac:dyDescent="0.2">
      <c r="A360" s="88" t="s">
        <v>119</v>
      </c>
      <c r="B360" s="89">
        <v>1487542</v>
      </c>
      <c r="C360" s="88" t="s">
        <v>1544</v>
      </c>
      <c r="D360" s="89" t="s">
        <v>669</v>
      </c>
      <c r="E360" s="89" t="s">
        <v>1545</v>
      </c>
      <c r="F360" s="89" t="s">
        <v>612</v>
      </c>
      <c r="G360" s="90" t="s">
        <v>613</v>
      </c>
      <c r="H360" s="89">
        <v>1</v>
      </c>
      <c r="I360" s="91">
        <v>38076.36</v>
      </c>
      <c r="J360" s="91">
        <v>0</v>
      </c>
      <c r="K360" s="91">
        <v>0</v>
      </c>
      <c r="L360" s="86">
        <f t="shared" si="15"/>
        <v>38076.36</v>
      </c>
      <c r="M360" s="86">
        <f t="shared" si="16"/>
        <v>21.26</v>
      </c>
      <c r="N360" s="87">
        <f t="shared" si="17"/>
        <v>19.71</v>
      </c>
    </row>
    <row r="361" spans="1:14" ht="15" customHeight="1" x14ac:dyDescent="0.2">
      <c r="A361" s="88" t="s">
        <v>119</v>
      </c>
      <c r="B361" s="89">
        <v>774032</v>
      </c>
      <c r="C361" s="88" t="s">
        <v>1971</v>
      </c>
      <c r="D361" s="89" t="s">
        <v>728</v>
      </c>
      <c r="E361" s="89" t="s">
        <v>1972</v>
      </c>
      <c r="F361" s="89" t="s">
        <v>612</v>
      </c>
      <c r="G361" s="90" t="s">
        <v>613</v>
      </c>
      <c r="H361" s="89">
        <v>1</v>
      </c>
      <c r="I361" s="91">
        <v>58500.12</v>
      </c>
      <c r="J361" s="91">
        <v>0</v>
      </c>
      <c r="K361" s="91">
        <v>0</v>
      </c>
      <c r="L361" s="86">
        <f t="shared" si="15"/>
        <v>58500.12</v>
      </c>
      <c r="M361" s="86">
        <f t="shared" si="16"/>
        <v>32.659999999999997</v>
      </c>
      <c r="N361" s="87">
        <f t="shared" si="17"/>
        <v>30.28</v>
      </c>
    </row>
    <row r="362" spans="1:14" ht="15" customHeight="1" x14ac:dyDescent="0.2">
      <c r="A362" s="88" t="s">
        <v>119</v>
      </c>
      <c r="B362" s="89">
        <v>1397922</v>
      </c>
      <c r="C362" s="88" t="s">
        <v>1825</v>
      </c>
      <c r="D362" s="89" t="s">
        <v>737</v>
      </c>
      <c r="E362" s="89" t="s">
        <v>1826</v>
      </c>
      <c r="F362" s="89" t="s">
        <v>651</v>
      </c>
      <c r="G362" s="90" t="s">
        <v>613</v>
      </c>
      <c r="H362" s="89">
        <v>1</v>
      </c>
      <c r="I362" s="91">
        <v>65199.96</v>
      </c>
      <c r="J362" s="91">
        <v>0</v>
      </c>
      <c r="K362" s="91">
        <v>0</v>
      </c>
      <c r="L362" s="86">
        <f t="shared" si="15"/>
        <v>65199.96</v>
      </c>
      <c r="M362" s="86">
        <f t="shared" si="16"/>
        <v>36.4</v>
      </c>
      <c r="N362" s="87">
        <f t="shared" si="17"/>
        <v>33.74</v>
      </c>
    </row>
    <row r="363" spans="1:14" ht="15" customHeight="1" x14ac:dyDescent="0.2">
      <c r="A363" s="88" t="s">
        <v>119</v>
      </c>
      <c r="B363" s="89">
        <v>1258448</v>
      </c>
      <c r="C363" s="88" t="s">
        <v>1897</v>
      </c>
      <c r="D363" s="89" t="s">
        <v>713</v>
      </c>
      <c r="E363" s="89" t="s">
        <v>1898</v>
      </c>
      <c r="F363" s="89" t="s">
        <v>651</v>
      </c>
      <c r="G363" s="90" t="s">
        <v>613</v>
      </c>
      <c r="H363" s="89">
        <v>1</v>
      </c>
      <c r="I363" s="91">
        <v>35319.96</v>
      </c>
      <c r="J363" s="91">
        <v>1205.1600000000001</v>
      </c>
      <c r="K363" s="91">
        <v>0</v>
      </c>
      <c r="L363" s="86">
        <f t="shared" si="15"/>
        <v>36525.120000000003</v>
      </c>
      <c r="M363" s="86">
        <f t="shared" si="16"/>
        <v>20.39</v>
      </c>
      <c r="N363" s="87">
        <f t="shared" si="17"/>
        <v>18.899999999999999</v>
      </c>
    </row>
    <row r="364" spans="1:14" ht="15" customHeight="1" x14ac:dyDescent="0.2">
      <c r="A364" s="88" t="s">
        <v>119</v>
      </c>
      <c r="B364" s="89">
        <v>1235772</v>
      </c>
      <c r="C364" s="88" t="s">
        <v>920</v>
      </c>
      <c r="D364" s="89" t="s">
        <v>610</v>
      </c>
      <c r="E364" s="89" t="s">
        <v>921</v>
      </c>
      <c r="F364" s="89" t="s">
        <v>612</v>
      </c>
      <c r="G364" s="90" t="s">
        <v>613</v>
      </c>
      <c r="H364" s="89">
        <v>1</v>
      </c>
      <c r="I364" s="91">
        <v>26911.08</v>
      </c>
      <c r="J364" s="91">
        <v>0</v>
      </c>
      <c r="K364" s="91">
        <v>0</v>
      </c>
      <c r="L364" s="86">
        <f t="shared" si="15"/>
        <v>26911.08</v>
      </c>
      <c r="M364" s="86">
        <f t="shared" si="16"/>
        <v>15.02</v>
      </c>
      <c r="N364" s="87">
        <f t="shared" si="17"/>
        <v>13.93</v>
      </c>
    </row>
    <row r="365" spans="1:14" ht="15" customHeight="1" x14ac:dyDescent="0.2">
      <c r="A365" s="88" t="s">
        <v>119</v>
      </c>
      <c r="B365" s="89">
        <v>1219605</v>
      </c>
      <c r="C365" s="88" t="s">
        <v>1200</v>
      </c>
      <c r="D365" s="89" t="s">
        <v>713</v>
      </c>
      <c r="E365" s="89" t="s">
        <v>1201</v>
      </c>
      <c r="F365" s="89" t="s">
        <v>651</v>
      </c>
      <c r="G365" s="90" t="s">
        <v>613</v>
      </c>
      <c r="H365" s="89">
        <v>1</v>
      </c>
      <c r="I365" s="91">
        <v>35319.96</v>
      </c>
      <c r="J365" s="91">
        <v>0</v>
      </c>
      <c r="K365" s="91">
        <v>0</v>
      </c>
      <c r="L365" s="86">
        <f t="shared" si="15"/>
        <v>35319.96</v>
      </c>
      <c r="M365" s="86">
        <f t="shared" si="16"/>
        <v>19.72</v>
      </c>
      <c r="N365" s="87">
        <f t="shared" si="17"/>
        <v>18.28</v>
      </c>
    </row>
    <row r="366" spans="1:14" ht="15" customHeight="1" x14ac:dyDescent="0.2">
      <c r="A366" s="88" t="s">
        <v>119</v>
      </c>
      <c r="B366" s="89">
        <v>242821</v>
      </c>
      <c r="C366" s="88" t="s">
        <v>998</v>
      </c>
      <c r="D366" s="89" t="s">
        <v>737</v>
      </c>
      <c r="E366" s="89" t="s">
        <v>999</v>
      </c>
      <c r="F366" s="89" t="s">
        <v>612</v>
      </c>
      <c r="G366" s="90" t="s">
        <v>613</v>
      </c>
      <c r="H366" s="89">
        <v>1</v>
      </c>
      <c r="I366" s="91">
        <v>58950</v>
      </c>
      <c r="J366" s="91">
        <v>0</v>
      </c>
      <c r="K366" s="91">
        <v>0</v>
      </c>
      <c r="L366" s="86">
        <f t="shared" si="15"/>
        <v>58950</v>
      </c>
      <c r="M366" s="86">
        <f t="shared" si="16"/>
        <v>32.909999999999997</v>
      </c>
      <c r="N366" s="87">
        <f t="shared" si="17"/>
        <v>30.51</v>
      </c>
    </row>
    <row r="367" spans="1:14" ht="15" customHeight="1" x14ac:dyDescent="0.2">
      <c r="A367" s="88" t="s">
        <v>119</v>
      </c>
      <c r="B367" s="89">
        <v>1037106</v>
      </c>
      <c r="C367" s="88" t="s">
        <v>1000</v>
      </c>
      <c r="D367" s="89" t="s">
        <v>655</v>
      </c>
      <c r="E367" s="89" t="s">
        <v>1001</v>
      </c>
      <c r="F367" s="89" t="s">
        <v>651</v>
      </c>
      <c r="G367" s="90" t="s">
        <v>613</v>
      </c>
      <c r="H367" s="89">
        <v>1</v>
      </c>
      <c r="I367" s="91">
        <v>51503.759999999995</v>
      </c>
      <c r="J367" s="91">
        <v>0</v>
      </c>
      <c r="K367" s="91">
        <v>0</v>
      </c>
      <c r="L367" s="86">
        <f t="shared" si="15"/>
        <v>51503.759999999995</v>
      </c>
      <c r="M367" s="86">
        <f t="shared" si="16"/>
        <v>28.75</v>
      </c>
      <c r="N367" s="87">
        <f t="shared" si="17"/>
        <v>26.66</v>
      </c>
    </row>
    <row r="368" spans="1:14" ht="15" customHeight="1" x14ac:dyDescent="0.2">
      <c r="A368" s="88" t="s">
        <v>119</v>
      </c>
      <c r="B368" s="89">
        <v>1444372</v>
      </c>
      <c r="C368" s="88" t="s">
        <v>1927</v>
      </c>
      <c r="D368" s="89" t="s">
        <v>721</v>
      </c>
      <c r="E368" s="89" t="s">
        <v>1928</v>
      </c>
      <c r="F368" s="89" t="s">
        <v>612</v>
      </c>
      <c r="G368" s="90" t="s">
        <v>613</v>
      </c>
      <c r="H368" s="89">
        <v>1</v>
      </c>
      <c r="I368" s="91">
        <v>24727.199999999997</v>
      </c>
      <c r="J368" s="91">
        <v>1225.32</v>
      </c>
      <c r="K368" s="91">
        <v>0</v>
      </c>
      <c r="L368" s="86">
        <f t="shared" si="15"/>
        <v>25952.519999999997</v>
      </c>
      <c r="M368" s="86">
        <f t="shared" si="16"/>
        <v>14.49</v>
      </c>
      <c r="N368" s="87">
        <f t="shared" si="17"/>
        <v>13.43</v>
      </c>
    </row>
    <row r="369" spans="1:14" ht="15" customHeight="1" x14ac:dyDescent="0.2">
      <c r="A369" s="88" t="s">
        <v>119</v>
      </c>
      <c r="B369" s="89">
        <v>125471</v>
      </c>
      <c r="C369" s="88" t="s">
        <v>922</v>
      </c>
      <c r="D369" s="89" t="s">
        <v>658</v>
      </c>
      <c r="E369" s="89" t="s">
        <v>923</v>
      </c>
      <c r="F369" s="89" t="s">
        <v>623</v>
      </c>
      <c r="G369" s="90" t="s">
        <v>624</v>
      </c>
      <c r="H369" s="89">
        <v>1</v>
      </c>
      <c r="I369" s="91">
        <v>42114.720000000001</v>
      </c>
      <c r="J369" s="91">
        <v>0</v>
      </c>
      <c r="K369" s="91">
        <v>0</v>
      </c>
      <c r="L369" s="86">
        <f t="shared" si="15"/>
        <v>42114.720000000001</v>
      </c>
      <c r="M369" s="86">
        <f t="shared" si="16"/>
        <v>24.75</v>
      </c>
      <c r="N369" s="87">
        <f t="shared" si="17"/>
        <v>21.8</v>
      </c>
    </row>
    <row r="370" spans="1:14" ht="15" customHeight="1" x14ac:dyDescent="0.2">
      <c r="A370" s="88" t="s">
        <v>119</v>
      </c>
      <c r="B370" s="89">
        <v>1498863</v>
      </c>
      <c r="C370" s="88" t="s">
        <v>924</v>
      </c>
      <c r="D370" s="89" t="s">
        <v>669</v>
      </c>
      <c r="E370" s="89" t="s">
        <v>925</v>
      </c>
      <c r="F370" s="89" t="s">
        <v>612</v>
      </c>
      <c r="G370" s="90" t="s">
        <v>613</v>
      </c>
      <c r="H370" s="89">
        <v>1</v>
      </c>
      <c r="I370" s="91">
        <v>38076.479999999996</v>
      </c>
      <c r="J370" s="91">
        <v>0</v>
      </c>
      <c r="K370" s="91">
        <v>0</v>
      </c>
      <c r="L370" s="86">
        <f t="shared" si="15"/>
        <v>38076.479999999996</v>
      </c>
      <c r="M370" s="86">
        <f t="shared" si="16"/>
        <v>21.26</v>
      </c>
      <c r="N370" s="87">
        <f t="shared" si="17"/>
        <v>19.71</v>
      </c>
    </row>
    <row r="371" spans="1:14" ht="15" customHeight="1" x14ac:dyDescent="0.2">
      <c r="A371" s="88" t="s">
        <v>119</v>
      </c>
      <c r="B371" s="89">
        <v>1442066</v>
      </c>
      <c r="C371" s="88" t="s">
        <v>1899</v>
      </c>
      <c r="D371" s="89" t="s">
        <v>713</v>
      </c>
      <c r="E371" s="89" t="s">
        <v>1900</v>
      </c>
      <c r="F371" s="89" t="s">
        <v>612</v>
      </c>
      <c r="G371" s="90" t="s">
        <v>613</v>
      </c>
      <c r="H371" s="89">
        <v>1</v>
      </c>
      <c r="I371" s="91">
        <v>35319.96</v>
      </c>
      <c r="J371" s="91">
        <v>1205.1600000000001</v>
      </c>
      <c r="K371" s="91">
        <v>0</v>
      </c>
      <c r="L371" s="86">
        <f t="shared" si="15"/>
        <v>36525.120000000003</v>
      </c>
      <c r="M371" s="86">
        <f t="shared" si="16"/>
        <v>20.39</v>
      </c>
      <c r="N371" s="87">
        <f t="shared" si="17"/>
        <v>18.899999999999999</v>
      </c>
    </row>
    <row r="372" spans="1:14" ht="15" customHeight="1" x14ac:dyDescent="0.2">
      <c r="A372" s="88" t="s">
        <v>119</v>
      </c>
      <c r="B372" s="89">
        <v>1442065</v>
      </c>
      <c r="C372" s="88" t="s">
        <v>1901</v>
      </c>
      <c r="D372" s="89" t="s">
        <v>713</v>
      </c>
      <c r="E372" s="89" t="s">
        <v>1902</v>
      </c>
      <c r="F372" s="89" t="s">
        <v>612</v>
      </c>
      <c r="G372" s="90" t="s">
        <v>613</v>
      </c>
      <c r="H372" s="89">
        <v>1</v>
      </c>
      <c r="I372" s="91">
        <v>35319.96</v>
      </c>
      <c r="J372" s="91">
        <v>1205.1600000000001</v>
      </c>
      <c r="K372" s="91">
        <v>0</v>
      </c>
      <c r="L372" s="86">
        <f t="shared" si="15"/>
        <v>36525.120000000003</v>
      </c>
      <c r="M372" s="86">
        <f t="shared" si="16"/>
        <v>20.39</v>
      </c>
      <c r="N372" s="87">
        <f t="shared" si="17"/>
        <v>18.899999999999999</v>
      </c>
    </row>
    <row r="373" spans="1:14" ht="15" customHeight="1" x14ac:dyDescent="0.2">
      <c r="A373" s="88" t="s">
        <v>119</v>
      </c>
      <c r="B373" s="89">
        <v>983228</v>
      </c>
      <c r="C373" s="88" t="s">
        <v>2047</v>
      </c>
      <c r="D373" s="89" t="s">
        <v>655</v>
      </c>
      <c r="E373" s="89" t="s">
        <v>2048</v>
      </c>
      <c r="F373" s="89" t="s">
        <v>651</v>
      </c>
      <c r="G373" s="90" t="s">
        <v>613</v>
      </c>
      <c r="H373" s="89">
        <v>1</v>
      </c>
      <c r="I373" s="91">
        <v>56868.240000000005</v>
      </c>
      <c r="J373" s="91">
        <v>0</v>
      </c>
      <c r="K373" s="91">
        <v>0</v>
      </c>
      <c r="L373" s="86">
        <f t="shared" si="15"/>
        <v>56868.240000000005</v>
      </c>
      <c r="M373" s="86">
        <f t="shared" si="16"/>
        <v>31.75</v>
      </c>
      <c r="N373" s="87">
        <f t="shared" si="17"/>
        <v>29.43</v>
      </c>
    </row>
    <row r="374" spans="1:14" ht="15" customHeight="1" x14ac:dyDescent="0.2">
      <c r="A374" s="88" t="s">
        <v>119</v>
      </c>
      <c r="B374" s="89">
        <v>701170</v>
      </c>
      <c r="C374" s="88" t="s">
        <v>857</v>
      </c>
      <c r="D374" s="89" t="s">
        <v>615</v>
      </c>
      <c r="E374" s="89" t="s">
        <v>858</v>
      </c>
      <c r="F374" s="89" t="s">
        <v>612</v>
      </c>
      <c r="G374" s="90" t="s">
        <v>613</v>
      </c>
      <c r="H374" s="89">
        <v>1</v>
      </c>
      <c r="I374" s="91">
        <v>43193.399999999994</v>
      </c>
      <c r="J374" s="91">
        <v>0</v>
      </c>
      <c r="K374" s="91">
        <v>0</v>
      </c>
      <c r="L374" s="86">
        <f t="shared" si="15"/>
        <v>43193.399999999994</v>
      </c>
      <c r="M374" s="86">
        <f t="shared" si="16"/>
        <v>24.11</v>
      </c>
      <c r="N374" s="87">
        <f t="shared" si="17"/>
        <v>22.35</v>
      </c>
    </row>
    <row r="375" spans="1:14" ht="15" customHeight="1" x14ac:dyDescent="0.2">
      <c r="A375" s="88" t="s">
        <v>119</v>
      </c>
      <c r="B375" s="89">
        <v>1342864</v>
      </c>
      <c r="C375" s="88" t="s">
        <v>1973</v>
      </c>
      <c r="D375" s="89" t="s">
        <v>716</v>
      </c>
      <c r="E375" s="89" t="s">
        <v>1974</v>
      </c>
      <c r="F375" s="89" t="s">
        <v>651</v>
      </c>
      <c r="G375" s="90" t="s">
        <v>613</v>
      </c>
      <c r="H375" s="89">
        <v>1</v>
      </c>
      <c r="I375" s="91">
        <v>45467.76</v>
      </c>
      <c r="J375" s="91">
        <v>0</v>
      </c>
      <c r="K375" s="91">
        <v>0</v>
      </c>
      <c r="L375" s="86">
        <f t="shared" si="15"/>
        <v>45467.76</v>
      </c>
      <c r="M375" s="86">
        <f t="shared" si="16"/>
        <v>25.38</v>
      </c>
      <c r="N375" s="87">
        <f t="shared" si="17"/>
        <v>23.53</v>
      </c>
    </row>
    <row r="376" spans="1:14" ht="15" customHeight="1" x14ac:dyDescent="0.2">
      <c r="A376" s="88" t="s">
        <v>119</v>
      </c>
      <c r="B376" s="89">
        <v>1490662</v>
      </c>
      <c r="C376" s="88" t="s">
        <v>1368</v>
      </c>
      <c r="D376" s="89" t="s">
        <v>716</v>
      </c>
      <c r="E376" s="89" t="s">
        <v>1369</v>
      </c>
      <c r="F376" s="89" t="s">
        <v>612</v>
      </c>
      <c r="G376" s="90" t="s">
        <v>613</v>
      </c>
      <c r="H376" s="89">
        <v>1</v>
      </c>
      <c r="I376" s="91">
        <v>45467.76</v>
      </c>
      <c r="J376" s="91">
        <v>0</v>
      </c>
      <c r="K376" s="91">
        <v>0</v>
      </c>
      <c r="L376" s="86">
        <f t="shared" si="15"/>
        <v>45467.76</v>
      </c>
      <c r="M376" s="86">
        <f t="shared" si="16"/>
        <v>25.38</v>
      </c>
      <c r="N376" s="87">
        <f t="shared" si="17"/>
        <v>23.53</v>
      </c>
    </row>
    <row r="377" spans="1:14" ht="15" customHeight="1" x14ac:dyDescent="0.2">
      <c r="A377" s="88" t="s">
        <v>119</v>
      </c>
      <c r="B377" s="89">
        <v>1342150</v>
      </c>
      <c r="C377" s="88" t="s">
        <v>1432</v>
      </c>
      <c r="D377" s="89" t="s">
        <v>716</v>
      </c>
      <c r="E377" s="89" t="s">
        <v>1433</v>
      </c>
      <c r="F377" s="89" t="s">
        <v>651</v>
      </c>
      <c r="G377" s="90" t="s">
        <v>613</v>
      </c>
      <c r="H377" s="89">
        <v>1</v>
      </c>
      <c r="I377" s="91">
        <v>45467.76</v>
      </c>
      <c r="J377" s="91">
        <v>0</v>
      </c>
      <c r="K377" s="91">
        <v>0</v>
      </c>
      <c r="L377" s="86">
        <f t="shared" si="15"/>
        <v>45467.76</v>
      </c>
      <c r="M377" s="86">
        <f t="shared" si="16"/>
        <v>25.38</v>
      </c>
      <c r="N377" s="87">
        <f t="shared" si="17"/>
        <v>23.53</v>
      </c>
    </row>
    <row r="378" spans="1:14" ht="15" customHeight="1" x14ac:dyDescent="0.2">
      <c r="A378" s="88" t="s">
        <v>119</v>
      </c>
      <c r="B378" s="89">
        <v>1062302</v>
      </c>
      <c r="C378" s="88" t="s">
        <v>1097</v>
      </c>
      <c r="D378" s="89" t="s">
        <v>713</v>
      </c>
      <c r="E378" s="89" t="s">
        <v>1098</v>
      </c>
      <c r="F378" s="89" t="s">
        <v>612</v>
      </c>
      <c r="G378" s="90" t="s">
        <v>613</v>
      </c>
      <c r="H378" s="89">
        <v>1</v>
      </c>
      <c r="I378" s="91">
        <v>35319.96</v>
      </c>
      <c r="J378" s="91">
        <v>0</v>
      </c>
      <c r="K378" s="91">
        <v>0</v>
      </c>
      <c r="L378" s="86">
        <f t="shared" si="15"/>
        <v>35319.96</v>
      </c>
      <c r="M378" s="86">
        <f t="shared" si="16"/>
        <v>19.72</v>
      </c>
      <c r="N378" s="87">
        <f t="shared" si="17"/>
        <v>18.28</v>
      </c>
    </row>
    <row r="379" spans="1:14" ht="15" customHeight="1" x14ac:dyDescent="0.2">
      <c r="A379" s="88" t="s">
        <v>119</v>
      </c>
      <c r="B379" s="89">
        <v>1460184</v>
      </c>
      <c r="C379" s="88" t="s">
        <v>1274</v>
      </c>
      <c r="D379" s="89" t="s">
        <v>713</v>
      </c>
      <c r="E379" s="89" t="s">
        <v>1275</v>
      </c>
      <c r="F379" s="89" t="s">
        <v>612</v>
      </c>
      <c r="G379" s="90" t="s">
        <v>613</v>
      </c>
      <c r="H379" s="89">
        <v>0.5</v>
      </c>
      <c r="I379" s="91">
        <v>17659.920000000002</v>
      </c>
      <c r="J379" s="91">
        <v>0</v>
      </c>
      <c r="K379" s="91">
        <v>0</v>
      </c>
      <c r="L379" s="86">
        <f t="shared" si="15"/>
        <v>17659.920000000002</v>
      </c>
      <c r="M379" s="86">
        <f t="shared" si="16"/>
        <v>4.93</v>
      </c>
      <c r="N379" s="87">
        <f t="shared" si="17"/>
        <v>4.57</v>
      </c>
    </row>
    <row r="380" spans="1:14" ht="15" customHeight="1" x14ac:dyDescent="0.2">
      <c r="A380" s="88" t="s">
        <v>119</v>
      </c>
      <c r="B380" s="89">
        <v>210441</v>
      </c>
      <c r="C380" s="88" t="s">
        <v>1482</v>
      </c>
      <c r="D380" s="89" t="s">
        <v>742</v>
      </c>
      <c r="E380" s="89" t="s">
        <v>1483</v>
      </c>
      <c r="F380" s="89" t="s">
        <v>612</v>
      </c>
      <c r="G380" s="90" t="s">
        <v>613</v>
      </c>
      <c r="H380" s="89">
        <v>1</v>
      </c>
      <c r="I380" s="91">
        <v>43200.959999999999</v>
      </c>
      <c r="J380" s="91">
        <v>1205.1600000000001</v>
      </c>
      <c r="K380" s="91">
        <v>0</v>
      </c>
      <c r="L380" s="86">
        <f t="shared" si="15"/>
        <v>44406.12</v>
      </c>
      <c r="M380" s="86">
        <f t="shared" si="16"/>
        <v>24.79</v>
      </c>
      <c r="N380" s="87">
        <f t="shared" si="17"/>
        <v>22.98</v>
      </c>
    </row>
    <row r="381" spans="1:14" ht="15" customHeight="1" x14ac:dyDescent="0.2">
      <c r="A381" s="88" t="s">
        <v>119</v>
      </c>
      <c r="B381" s="89">
        <v>968341</v>
      </c>
      <c r="C381" s="88" t="s">
        <v>1310</v>
      </c>
      <c r="D381" s="89" t="s">
        <v>737</v>
      </c>
      <c r="E381" s="89" t="s">
        <v>1311</v>
      </c>
      <c r="F381" s="89" t="s">
        <v>612</v>
      </c>
      <c r="G381" s="90" t="s">
        <v>613</v>
      </c>
      <c r="H381" s="89">
        <v>1</v>
      </c>
      <c r="I381" s="91">
        <v>60450</v>
      </c>
      <c r="J381" s="91">
        <v>0</v>
      </c>
      <c r="K381" s="91">
        <v>0</v>
      </c>
      <c r="L381" s="86">
        <f t="shared" si="15"/>
        <v>60450</v>
      </c>
      <c r="M381" s="86">
        <f t="shared" si="16"/>
        <v>33.75</v>
      </c>
      <c r="N381" s="87">
        <f t="shared" si="17"/>
        <v>31.29</v>
      </c>
    </row>
    <row r="382" spans="1:14" ht="15" customHeight="1" x14ac:dyDescent="0.2">
      <c r="A382" s="88" t="s">
        <v>119</v>
      </c>
      <c r="B382" s="89">
        <v>819021</v>
      </c>
      <c r="C382" s="88" t="s">
        <v>1633</v>
      </c>
      <c r="D382" s="89" t="s">
        <v>742</v>
      </c>
      <c r="E382" s="89" t="s">
        <v>1634</v>
      </c>
      <c r="F382" s="89" t="s">
        <v>651</v>
      </c>
      <c r="G382" s="90" t="s">
        <v>613</v>
      </c>
      <c r="H382" s="89">
        <v>1</v>
      </c>
      <c r="I382" s="91">
        <v>38076</v>
      </c>
      <c r="J382" s="91">
        <v>0</v>
      </c>
      <c r="K382" s="91">
        <v>0</v>
      </c>
      <c r="L382" s="86">
        <f t="shared" si="15"/>
        <v>38076</v>
      </c>
      <c r="M382" s="86">
        <f t="shared" si="16"/>
        <v>21.26</v>
      </c>
      <c r="N382" s="87">
        <f t="shared" si="17"/>
        <v>19.71</v>
      </c>
    </row>
    <row r="383" spans="1:14" ht="15" customHeight="1" x14ac:dyDescent="0.2">
      <c r="A383" s="88" t="s">
        <v>119</v>
      </c>
      <c r="B383" s="89">
        <v>728042</v>
      </c>
      <c r="C383" s="88" t="s">
        <v>1002</v>
      </c>
      <c r="D383" s="89" t="s">
        <v>655</v>
      </c>
      <c r="E383" s="89" t="s">
        <v>1003</v>
      </c>
      <c r="F383" s="89" t="s">
        <v>612</v>
      </c>
      <c r="G383" s="90" t="s">
        <v>613</v>
      </c>
      <c r="H383" s="89">
        <v>1</v>
      </c>
      <c r="I383" s="91">
        <v>51503.759999999995</v>
      </c>
      <c r="J383" s="91">
        <v>0</v>
      </c>
      <c r="K383" s="91">
        <v>0</v>
      </c>
      <c r="L383" s="86">
        <f t="shared" si="15"/>
        <v>51503.759999999995</v>
      </c>
      <c r="M383" s="86">
        <f t="shared" si="16"/>
        <v>28.75</v>
      </c>
      <c r="N383" s="87">
        <f t="shared" si="17"/>
        <v>26.66</v>
      </c>
    </row>
    <row r="384" spans="1:14" ht="15" customHeight="1" x14ac:dyDescent="0.2">
      <c r="A384" s="88" t="s">
        <v>119</v>
      </c>
      <c r="B384" s="89">
        <v>1097794</v>
      </c>
      <c r="C384" s="88" t="s">
        <v>1202</v>
      </c>
      <c r="D384" s="89" t="s">
        <v>615</v>
      </c>
      <c r="E384" s="89" t="s">
        <v>1203</v>
      </c>
      <c r="F384" s="89" t="s">
        <v>651</v>
      </c>
      <c r="G384" s="90" t="s">
        <v>613</v>
      </c>
      <c r="H384" s="89">
        <v>1</v>
      </c>
      <c r="I384" s="91">
        <v>47748.840000000004</v>
      </c>
      <c r="J384" s="91">
        <v>0</v>
      </c>
      <c r="K384" s="91">
        <v>0</v>
      </c>
      <c r="L384" s="86">
        <f t="shared" si="15"/>
        <v>47748.840000000004</v>
      </c>
      <c r="M384" s="86">
        <f t="shared" si="16"/>
        <v>26.66</v>
      </c>
      <c r="N384" s="87">
        <f t="shared" si="17"/>
        <v>24.71</v>
      </c>
    </row>
    <row r="385" spans="1:14" ht="15" customHeight="1" x14ac:dyDescent="0.2">
      <c r="A385" s="88" t="s">
        <v>119</v>
      </c>
      <c r="B385" s="89">
        <v>1403968</v>
      </c>
      <c r="C385" s="88" t="s">
        <v>1827</v>
      </c>
      <c r="D385" s="89" t="s">
        <v>716</v>
      </c>
      <c r="E385" s="89" t="s">
        <v>1828</v>
      </c>
      <c r="F385" s="89" t="s">
        <v>612</v>
      </c>
      <c r="G385" s="90" t="s">
        <v>613</v>
      </c>
      <c r="H385" s="89">
        <v>1</v>
      </c>
      <c r="I385" s="91">
        <v>45467.76</v>
      </c>
      <c r="J385" s="91">
        <v>0</v>
      </c>
      <c r="K385" s="91">
        <v>0</v>
      </c>
      <c r="L385" s="86">
        <f t="shared" si="15"/>
        <v>45467.76</v>
      </c>
      <c r="M385" s="86">
        <f t="shared" si="16"/>
        <v>25.38</v>
      </c>
      <c r="N385" s="87">
        <f t="shared" si="17"/>
        <v>23.53</v>
      </c>
    </row>
    <row r="386" spans="1:14" ht="15" customHeight="1" x14ac:dyDescent="0.2">
      <c r="A386" s="88" t="s">
        <v>119</v>
      </c>
      <c r="B386" s="89">
        <v>1324267</v>
      </c>
      <c r="C386" s="88" t="s">
        <v>756</v>
      </c>
      <c r="D386" s="89" t="s">
        <v>713</v>
      </c>
      <c r="E386" s="89" t="s">
        <v>757</v>
      </c>
      <c r="F386" s="89" t="s">
        <v>612</v>
      </c>
      <c r="G386" s="90" t="s">
        <v>613</v>
      </c>
      <c r="H386" s="89">
        <v>1</v>
      </c>
      <c r="I386" s="91">
        <v>35319.96</v>
      </c>
      <c r="J386" s="91">
        <v>0</v>
      </c>
      <c r="K386" s="91">
        <v>0</v>
      </c>
      <c r="L386" s="86">
        <f t="shared" si="15"/>
        <v>35319.96</v>
      </c>
      <c r="M386" s="86">
        <f t="shared" si="16"/>
        <v>19.72</v>
      </c>
      <c r="N386" s="87">
        <f t="shared" si="17"/>
        <v>18.28</v>
      </c>
    </row>
    <row r="387" spans="1:14" ht="15" customHeight="1" x14ac:dyDescent="0.2">
      <c r="A387" s="88" t="s">
        <v>119</v>
      </c>
      <c r="B387" s="89">
        <v>1488860</v>
      </c>
      <c r="C387" s="88" t="s">
        <v>1546</v>
      </c>
      <c r="D387" s="89" t="s">
        <v>713</v>
      </c>
      <c r="E387" s="89" t="s">
        <v>1547</v>
      </c>
      <c r="F387" s="89" t="s">
        <v>612</v>
      </c>
      <c r="G387" s="90" t="s">
        <v>613</v>
      </c>
      <c r="H387" s="89">
        <v>1</v>
      </c>
      <c r="I387" s="91">
        <v>35319.96</v>
      </c>
      <c r="J387" s="91">
        <v>0</v>
      </c>
      <c r="K387" s="91">
        <v>0</v>
      </c>
      <c r="L387" s="86">
        <f t="shared" si="15"/>
        <v>35319.96</v>
      </c>
      <c r="M387" s="86">
        <f t="shared" si="16"/>
        <v>19.72</v>
      </c>
      <c r="N387" s="87">
        <f t="shared" si="17"/>
        <v>18.28</v>
      </c>
    </row>
    <row r="388" spans="1:14" ht="15" customHeight="1" x14ac:dyDescent="0.2">
      <c r="A388" s="88" t="s">
        <v>119</v>
      </c>
      <c r="B388" s="89">
        <v>772379</v>
      </c>
      <c r="C388" s="88" t="s">
        <v>1204</v>
      </c>
      <c r="D388" s="89" t="s">
        <v>655</v>
      </c>
      <c r="E388" s="89" t="s">
        <v>1205</v>
      </c>
      <c r="F388" s="89" t="s">
        <v>651</v>
      </c>
      <c r="G388" s="90" t="s">
        <v>613</v>
      </c>
      <c r="H388" s="89">
        <v>1</v>
      </c>
      <c r="I388" s="91">
        <v>54003.96</v>
      </c>
      <c r="J388" s="91">
        <v>0</v>
      </c>
      <c r="K388" s="91">
        <v>0</v>
      </c>
      <c r="L388" s="86">
        <f t="shared" ref="L388:L451" si="18">SUM(I388:K388)</f>
        <v>54003.96</v>
      </c>
      <c r="M388" s="86">
        <f t="shared" ref="M388:M451" si="19">ROUND((1+G388+0.0765)*(L388*H388)/2080,2)</f>
        <v>30.15</v>
      </c>
      <c r="N388" s="87">
        <f t="shared" ref="N388:N451" si="20">ROUND((1+0.0765)*(L388*H388)/2080,2)</f>
        <v>27.95</v>
      </c>
    </row>
    <row r="389" spans="1:14" ht="15" customHeight="1" x14ac:dyDescent="0.2">
      <c r="A389" s="88" t="s">
        <v>119</v>
      </c>
      <c r="B389" s="89">
        <v>1264759</v>
      </c>
      <c r="C389" s="88" t="s">
        <v>1004</v>
      </c>
      <c r="D389" s="89" t="s">
        <v>713</v>
      </c>
      <c r="E389" s="89" t="s">
        <v>1005</v>
      </c>
      <c r="F389" s="89" t="s">
        <v>651</v>
      </c>
      <c r="G389" s="90" t="s">
        <v>613</v>
      </c>
      <c r="H389" s="89">
        <v>1</v>
      </c>
      <c r="I389" s="91">
        <v>35319.96</v>
      </c>
      <c r="J389" s="91">
        <v>0</v>
      </c>
      <c r="K389" s="91">
        <v>0</v>
      </c>
      <c r="L389" s="86">
        <f t="shared" si="18"/>
        <v>35319.96</v>
      </c>
      <c r="M389" s="86">
        <f t="shared" si="19"/>
        <v>19.72</v>
      </c>
      <c r="N389" s="87">
        <f t="shared" si="20"/>
        <v>18.28</v>
      </c>
    </row>
    <row r="390" spans="1:14" ht="15" customHeight="1" x14ac:dyDescent="0.2">
      <c r="A390" s="88" t="s">
        <v>119</v>
      </c>
      <c r="B390" s="89">
        <v>1485173</v>
      </c>
      <c r="C390" s="88" t="s">
        <v>1370</v>
      </c>
      <c r="D390" s="89" t="s">
        <v>721</v>
      </c>
      <c r="E390" s="89" t="s">
        <v>1371</v>
      </c>
      <c r="F390" s="89" t="s">
        <v>612</v>
      </c>
      <c r="G390" s="90" t="s">
        <v>613</v>
      </c>
      <c r="H390" s="89">
        <v>0.5</v>
      </c>
      <c r="I390" s="91">
        <v>12363.599999999999</v>
      </c>
      <c r="J390" s="91">
        <v>0</v>
      </c>
      <c r="K390" s="91">
        <v>0</v>
      </c>
      <c r="L390" s="86">
        <f t="shared" si="18"/>
        <v>12363.599999999999</v>
      </c>
      <c r="M390" s="86">
        <f t="shared" si="19"/>
        <v>3.45</v>
      </c>
      <c r="N390" s="87">
        <f t="shared" si="20"/>
        <v>3.2</v>
      </c>
    </row>
    <row r="391" spans="1:14" ht="15" customHeight="1" x14ac:dyDescent="0.2">
      <c r="A391" s="88" t="s">
        <v>119</v>
      </c>
      <c r="B391" s="89">
        <v>650381</v>
      </c>
      <c r="C391" s="88" t="s">
        <v>1635</v>
      </c>
      <c r="D391" s="89" t="s">
        <v>713</v>
      </c>
      <c r="E391" s="89" t="s">
        <v>1636</v>
      </c>
      <c r="F391" s="89" t="s">
        <v>612</v>
      </c>
      <c r="G391" s="90" t="s">
        <v>613</v>
      </c>
      <c r="H391" s="89">
        <v>1</v>
      </c>
      <c r="I391" s="91">
        <v>36720</v>
      </c>
      <c r="J391" s="91">
        <v>0</v>
      </c>
      <c r="K391" s="91">
        <v>0</v>
      </c>
      <c r="L391" s="86">
        <f t="shared" si="18"/>
        <v>36720</v>
      </c>
      <c r="M391" s="86">
        <f t="shared" si="19"/>
        <v>20.5</v>
      </c>
      <c r="N391" s="87">
        <f t="shared" si="20"/>
        <v>19</v>
      </c>
    </row>
    <row r="392" spans="1:14" ht="15" customHeight="1" x14ac:dyDescent="0.2">
      <c r="A392" s="88" t="s">
        <v>119</v>
      </c>
      <c r="B392" s="89">
        <v>784423</v>
      </c>
      <c r="C392" s="88" t="s">
        <v>1637</v>
      </c>
      <c r="D392" s="89" t="s">
        <v>795</v>
      </c>
      <c r="E392" s="89" t="s">
        <v>1638</v>
      </c>
      <c r="F392" s="89" t="s">
        <v>651</v>
      </c>
      <c r="G392" s="90" t="s">
        <v>613</v>
      </c>
      <c r="H392" s="89">
        <v>1</v>
      </c>
      <c r="I392" s="91">
        <v>35658.600000000006</v>
      </c>
      <c r="J392" s="91">
        <v>0</v>
      </c>
      <c r="K392" s="91">
        <v>0</v>
      </c>
      <c r="L392" s="86">
        <f t="shared" si="18"/>
        <v>35658.600000000006</v>
      </c>
      <c r="M392" s="86">
        <f t="shared" si="19"/>
        <v>19.91</v>
      </c>
      <c r="N392" s="87">
        <f t="shared" si="20"/>
        <v>18.46</v>
      </c>
    </row>
    <row r="393" spans="1:14" ht="15" customHeight="1" x14ac:dyDescent="0.2">
      <c r="A393" s="88" t="s">
        <v>119</v>
      </c>
      <c r="B393" s="89">
        <v>897083</v>
      </c>
      <c r="C393" s="88" t="s">
        <v>2110</v>
      </c>
      <c r="D393" s="89" t="s">
        <v>655</v>
      </c>
      <c r="E393" s="89" t="s">
        <v>2111</v>
      </c>
      <c r="F393" s="89" t="s">
        <v>651</v>
      </c>
      <c r="G393" s="90" t="s">
        <v>613</v>
      </c>
      <c r="H393" s="89">
        <v>1</v>
      </c>
      <c r="I393" s="91">
        <v>52503.72</v>
      </c>
      <c r="J393" s="91">
        <v>0</v>
      </c>
      <c r="K393" s="91">
        <v>0</v>
      </c>
      <c r="L393" s="86">
        <f t="shared" si="18"/>
        <v>52503.72</v>
      </c>
      <c r="M393" s="86">
        <f t="shared" si="19"/>
        <v>29.31</v>
      </c>
      <c r="N393" s="87">
        <f t="shared" si="20"/>
        <v>27.17</v>
      </c>
    </row>
    <row r="394" spans="1:14" ht="15" customHeight="1" x14ac:dyDescent="0.2">
      <c r="A394" s="88" t="s">
        <v>119</v>
      </c>
      <c r="B394" s="89">
        <v>1462028</v>
      </c>
      <c r="C394" s="88" t="s">
        <v>1829</v>
      </c>
      <c r="D394" s="89" t="s">
        <v>716</v>
      </c>
      <c r="E394" s="89" t="s">
        <v>1830</v>
      </c>
      <c r="F394" s="89" t="s">
        <v>612</v>
      </c>
      <c r="G394" s="90" t="s">
        <v>613</v>
      </c>
      <c r="H394" s="89">
        <v>1</v>
      </c>
      <c r="I394" s="91">
        <v>45467.76</v>
      </c>
      <c r="J394" s="91">
        <v>0</v>
      </c>
      <c r="K394" s="91">
        <v>0</v>
      </c>
      <c r="L394" s="86">
        <f t="shared" si="18"/>
        <v>45467.76</v>
      </c>
      <c r="M394" s="86">
        <f t="shared" si="19"/>
        <v>25.38</v>
      </c>
      <c r="N394" s="87">
        <f t="shared" si="20"/>
        <v>23.53</v>
      </c>
    </row>
    <row r="395" spans="1:14" ht="15" customHeight="1" x14ac:dyDescent="0.2">
      <c r="A395" s="88" t="s">
        <v>119</v>
      </c>
      <c r="B395" s="89">
        <v>1390334</v>
      </c>
      <c r="C395" s="88" t="s">
        <v>1831</v>
      </c>
      <c r="D395" s="89" t="s">
        <v>716</v>
      </c>
      <c r="E395" s="89" t="s">
        <v>1832</v>
      </c>
      <c r="F395" s="89" t="s">
        <v>651</v>
      </c>
      <c r="G395" s="90" t="s">
        <v>613</v>
      </c>
      <c r="H395" s="89">
        <v>1</v>
      </c>
      <c r="I395" s="91">
        <v>45467.76</v>
      </c>
      <c r="J395" s="91">
        <v>0</v>
      </c>
      <c r="K395" s="91">
        <v>0</v>
      </c>
      <c r="L395" s="86">
        <f t="shared" si="18"/>
        <v>45467.76</v>
      </c>
      <c r="M395" s="86">
        <f t="shared" si="19"/>
        <v>25.38</v>
      </c>
      <c r="N395" s="87">
        <f t="shared" si="20"/>
        <v>23.53</v>
      </c>
    </row>
    <row r="396" spans="1:14" ht="15" customHeight="1" x14ac:dyDescent="0.2">
      <c r="A396" s="88" t="s">
        <v>119</v>
      </c>
      <c r="B396" s="89">
        <v>185710</v>
      </c>
      <c r="C396" s="88" t="s">
        <v>1639</v>
      </c>
      <c r="D396" s="89" t="s">
        <v>728</v>
      </c>
      <c r="E396" s="89" t="s">
        <v>1640</v>
      </c>
      <c r="F396" s="89" t="s">
        <v>612</v>
      </c>
      <c r="G396" s="90" t="s">
        <v>613</v>
      </c>
      <c r="H396" s="89">
        <v>1</v>
      </c>
      <c r="I396" s="91">
        <v>64450.080000000002</v>
      </c>
      <c r="J396" s="91">
        <v>0</v>
      </c>
      <c r="K396" s="91">
        <v>0</v>
      </c>
      <c r="L396" s="86">
        <f t="shared" si="18"/>
        <v>64450.080000000002</v>
      </c>
      <c r="M396" s="86">
        <f t="shared" si="19"/>
        <v>35.979999999999997</v>
      </c>
      <c r="N396" s="87">
        <f t="shared" si="20"/>
        <v>33.36</v>
      </c>
    </row>
    <row r="397" spans="1:14" ht="15" customHeight="1" x14ac:dyDescent="0.2">
      <c r="A397" s="88" t="s">
        <v>119</v>
      </c>
      <c r="B397" s="89">
        <v>705060</v>
      </c>
      <c r="C397" s="88" t="s">
        <v>1641</v>
      </c>
      <c r="D397" s="89" t="s">
        <v>655</v>
      </c>
      <c r="E397" s="89" t="s">
        <v>1642</v>
      </c>
      <c r="F397" s="89" t="s">
        <v>651</v>
      </c>
      <c r="G397" s="90" t="s">
        <v>613</v>
      </c>
      <c r="H397" s="89">
        <v>1</v>
      </c>
      <c r="I397" s="91">
        <v>52947.72</v>
      </c>
      <c r="J397" s="91">
        <v>0</v>
      </c>
      <c r="K397" s="91">
        <v>0</v>
      </c>
      <c r="L397" s="86">
        <f t="shared" si="18"/>
        <v>52947.72</v>
      </c>
      <c r="M397" s="86">
        <f t="shared" si="19"/>
        <v>29.56</v>
      </c>
      <c r="N397" s="87">
        <f t="shared" si="20"/>
        <v>27.4</v>
      </c>
    </row>
    <row r="398" spans="1:14" ht="15" customHeight="1" x14ac:dyDescent="0.2">
      <c r="A398" s="88" t="s">
        <v>119</v>
      </c>
      <c r="B398" s="89">
        <v>1357200</v>
      </c>
      <c r="C398" s="88" t="s">
        <v>2049</v>
      </c>
      <c r="D398" s="89" t="s">
        <v>713</v>
      </c>
      <c r="E398" s="89" t="s">
        <v>2050</v>
      </c>
      <c r="F398" s="89" t="s">
        <v>612</v>
      </c>
      <c r="G398" s="90" t="s">
        <v>613</v>
      </c>
      <c r="H398" s="89">
        <v>1</v>
      </c>
      <c r="I398" s="91">
        <v>35319.96</v>
      </c>
      <c r="J398" s="91">
        <v>0</v>
      </c>
      <c r="K398" s="91">
        <v>0</v>
      </c>
      <c r="L398" s="86">
        <f t="shared" si="18"/>
        <v>35319.96</v>
      </c>
      <c r="M398" s="86">
        <f t="shared" si="19"/>
        <v>19.72</v>
      </c>
      <c r="N398" s="87">
        <f t="shared" si="20"/>
        <v>18.28</v>
      </c>
    </row>
    <row r="399" spans="1:14" ht="15" customHeight="1" x14ac:dyDescent="0.2">
      <c r="A399" s="88" t="s">
        <v>119</v>
      </c>
      <c r="B399" s="89">
        <v>1098726</v>
      </c>
      <c r="C399" s="88" t="s">
        <v>1006</v>
      </c>
      <c r="D399" s="89" t="s">
        <v>742</v>
      </c>
      <c r="E399" s="89" t="s">
        <v>1007</v>
      </c>
      <c r="F399" s="89" t="s">
        <v>651</v>
      </c>
      <c r="G399" s="90" t="s">
        <v>613</v>
      </c>
      <c r="H399" s="89">
        <v>1</v>
      </c>
      <c r="I399" s="91">
        <v>38076.479999999996</v>
      </c>
      <c r="J399" s="91">
        <v>0</v>
      </c>
      <c r="K399" s="91">
        <v>0</v>
      </c>
      <c r="L399" s="86">
        <f t="shared" si="18"/>
        <v>38076.479999999996</v>
      </c>
      <c r="M399" s="86">
        <f t="shared" si="19"/>
        <v>21.26</v>
      </c>
      <c r="N399" s="87">
        <f t="shared" si="20"/>
        <v>19.71</v>
      </c>
    </row>
    <row r="400" spans="1:14" ht="15" customHeight="1" x14ac:dyDescent="0.2">
      <c r="A400" s="88" t="s">
        <v>119</v>
      </c>
      <c r="B400" s="89">
        <v>1414748</v>
      </c>
      <c r="C400" s="88" t="s">
        <v>1975</v>
      </c>
      <c r="D400" s="89" t="s">
        <v>721</v>
      </c>
      <c r="E400" s="89" t="s">
        <v>1976</v>
      </c>
      <c r="F400" s="89" t="s">
        <v>651</v>
      </c>
      <c r="G400" s="90" t="s">
        <v>613</v>
      </c>
      <c r="H400" s="89">
        <v>0.5</v>
      </c>
      <c r="I400" s="91">
        <v>12363.599999999999</v>
      </c>
      <c r="J400" s="91">
        <v>0</v>
      </c>
      <c r="K400" s="91">
        <v>0</v>
      </c>
      <c r="L400" s="86">
        <f t="shared" si="18"/>
        <v>12363.599999999999</v>
      </c>
      <c r="M400" s="86">
        <f t="shared" si="19"/>
        <v>3.45</v>
      </c>
      <c r="N400" s="87">
        <f t="shared" si="20"/>
        <v>3.2</v>
      </c>
    </row>
    <row r="401" spans="1:14" ht="15" customHeight="1" x14ac:dyDescent="0.2">
      <c r="A401" s="88" t="s">
        <v>119</v>
      </c>
      <c r="B401" s="89">
        <v>1200381</v>
      </c>
      <c r="C401" s="88" t="s">
        <v>1372</v>
      </c>
      <c r="D401" s="89" t="s">
        <v>721</v>
      </c>
      <c r="E401" s="89" t="s">
        <v>1373</v>
      </c>
      <c r="F401" s="89" t="s">
        <v>612</v>
      </c>
      <c r="G401" s="90" t="s">
        <v>613</v>
      </c>
      <c r="H401" s="89">
        <v>1</v>
      </c>
      <c r="I401" s="91">
        <v>26911.08</v>
      </c>
      <c r="J401" s="91">
        <v>0</v>
      </c>
      <c r="K401" s="91">
        <v>0</v>
      </c>
      <c r="L401" s="86">
        <f t="shared" si="18"/>
        <v>26911.08</v>
      </c>
      <c r="M401" s="86">
        <f t="shared" si="19"/>
        <v>15.02</v>
      </c>
      <c r="N401" s="87">
        <f t="shared" si="20"/>
        <v>13.93</v>
      </c>
    </row>
    <row r="402" spans="1:14" ht="15" customHeight="1" x14ac:dyDescent="0.2">
      <c r="A402" s="88" t="s">
        <v>119</v>
      </c>
      <c r="B402" s="89">
        <v>808824</v>
      </c>
      <c r="C402" s="88" t="s">
        <v>1548</v>
      </c>
      <c r="D402" s="89" t="s">
        <v>728</v>
      </c>
      <c r="E402" s="89" t="s">
        <v>1549</v>
      </c>
      <c r="F402" s="89" t="s">
        <v>612</v>
      </c>
      <c r="G402" s="90" t="s">
        <v>613</v>
      </c>
      <c r="H402" s="89">
        <v>1</v>
      </c>
      <c r="I402" s="91">
        <v>58800</v>
      </c>
      <c r="J402" s="91">
        <v>0</v>
      </c>
      <c r="K402" s="91">
        <v>0</v>
      </c>
      <c r="L402" s="86">
        <f t="shared" si="18"/>
        <v>58800</v>
      </c>
      <c r="M402" s="86">
        <f t="shared" si="19"/>
        <v>32.83</v>
      </c>
      <c r="N402" s="87">
        <f t="shared" si="20"/>
        <v>30.43</v>
      </c>
    </row>
    <row r="403" spans="1:14" ht="15" customHeight="1" x14ac:dyDescent="0.2">
      <c r="A403" s="88" t="s">
        <v>119</v>
      </c>
      <c r="B403" s="89">
        <v>105075</v>
      </c>
      <c r="C403" s="88" t="s">
        <v>1643</v>
      </c>
      <c r="D403" s="89" t="s">
        <v>655</v>
      </c>
      <c r="E403" s="89" t="s">
        <v>1644</v>
      </c>
      <c r="F403" s="89" t="s">
        <v>867</v>
      </c>
      <c r="G403" s="90" t="s">
        <v>613</v>
      </c>
      <c r="H403" s="89">
        <v>1</v>
      </c>
      <c r="I403" s="91">
        <v>51503.759999999995</v>
      </c>
      <c r="J403" s="91">
        <v>0</v>
      </c>
      <c r="K403" s="91">
        <v>0</v>
      </c>
      <c r="L403" s="86">
        <f t="shared" si="18"/>
        <v>51503.759999999995</v>
      </c>
      <c r="M403" s="86">
        <f t="shared" si="19"/>
        <v>28.75</v>
      </c>
      <c r="N403" s="87">
        <f t="shared" si="20"/>
        <v>26.66</v>
      </c>
    </row>
    <row r="404" spans="1:14" ht="15" customHeight="1" x14ac:dyDescent="0.2">
      <c r="A404" s="88" t="s">
        <v>119</v>
      </c>
      <c r="B404" s="89">
        <v>142966</v>
      </c>
      <c r="C404" s="88" t="s">
        <v>1550</v>
      </c>
      <c r="D404" s="89" t="s">
        <v>655</v>
      </c>
      <c r="E404" s="89" t="s">
        <v>1551</v>
      </c>
      <c r="F404" s="89" t="s">
        <v>612</v>
      </c>
      <c r="G404" s="90" t="s">
        <v>613</v>
      </c>
      <c r="H404" s="89">
        <v>1</v>
      </c>
      <c r="I404" s="91">
        <v>58200.12</v>
      </c>
      <c r="J404" s="91">
        <v>0</v>
      </c>
      <c r="K404" s="91">
        <v>0</v>
      </c>
      <c r="L404" s="86">
        <f t="shared" si="18"/>
        <v>58200.12</v>
      </c>
      <c r="M404" s="86">
        <f t="shared" si="19"/>
        <v>32.49</v>
      </c>
      <c r="N404" s="87">
        <f t="shared" si="20"/>
        <v>30.12</v>
      </c>
    </row>
    <row r="405" spans="1:14" ht="15" customHeight="1" x14ac:dyDescent="0.2">
      <c r="A405" s="88" t="s">
        <v>119</v>
      </c>
      <c r="B405" s="89">
        <v>135029</v>
      </c>
      <c r="C405" s="88" t="s">
        <v>660</v>
      </c>
      <c r="D405" s="89" t="s">
        <v>621</v>
      </c>
      <c r="E405" s="89" t="s">
        <v>661</v>
      </c>
      <c r="F405" s="89" t="s">
        <v>612</v>
      </c>
      <c r="G405" s="90" t="s">
        <v>613</v>
      </c>
      <c r="H405" s="89">
        <v>1</v>
      </c>
      <c r="I405" s="91">
        <v>45629.88</v>
      </c>
      <c r="J405" s="91">
        <v>0</v>
      </c>
      <c r="K405" s="91">
        <v>0</v>
      </c>
      <c r="L405" s="86">
        <f t="shared" si="18"/>
        <v>45629.88</v>
      </c>
      <c r="M405" s="86">
        <f t="shared" si="19"/>
        <v>25.47</v>
      </c>
      <c r="N405" s="87">
        <f t="shared" si="20"/>
        <v>23.62</v>
      </c>
    </row>
    <row r="406" spans="1:14" ht="15" customHeight="1" x14ac:dyDescent="0.2">
      <c r="A406" s="88" t="s">
        <v>119</v>
      </c>
      <c r="B406" s="89">
        <v>1108571</v>
      </c>
      <c r="C406" s="88" t="s">
        <v>662</v>
      </c>
      <c r="D406" s="89" t="s">
        <v>655</v>
      </c>
      <c r="E406" s="89" t="s">
        <v>663</v>
      </c>
      <c r="F406" s="89" t="s">
        <v>612</v>
      </c>
      <c r="G406" s="90" t="s">
        <v>613</v>
      </c>
      <c r="H406" s="89">
        <v>1</v>
      </c>
      <c r="I406" s="91">
        <v>59404.08</v>
      </c>
      <c r="J406" s="91">
        <v>0</v>
      </c>
      <c r="K406" s="91">
        <v>0</v>
      </c>
      <c r="L406" s="86">
        <f t="shared" si="18"/>
        <v>59404.08</v>
      </c>
      <c r="M406" s="86">
        <f t="shared" si="19"/>
        <v>33.159999999999997</v>
      </c>
      <c r="N406" s="87">
        <f t="shared" si="20"/>
        <v>30.74</v>
      </c>
    </row>
    <row r="407" spans="1:14" ht="15" customHeight="1" x14ac:dyDescent="0.2">
      <c r="A407" s="88" t="s">
        <v>119</v>
      </c>
      <c r="B407" s="89">
        <v>1501314</v>
      </c>
      <c r="C407" s="88" t="s">
        <v>2112</v>
      </c>
      <c r="D407" s="89" t="s">
        <v>795</v>
      </c>
      <c r="E407" s="89" t="s">
        <v>2113</v>
      </c>
      <c r="F407" s="89" t="s">
        <v>612</v>
      </c>
      <c r="G407" s="90" t="s">
        <v>613</v>
      </c>
      <c r="H407" s="89">
        <v>1</v>
      </c>
      <c r="I407" s="91">
        <v>27819.72</v>
      </c>
      <c r="J407" s="91">
        <v>0</v>
      </c>
      <c r="K407" s="91">
        <v>0</v>
      </c>
      <c r="L407" s="86">
        <f t="shared" si="18"/>
        <v>27819.72</v>
      </c>
      <c r="M407" s="86">
        <f t="shared" si="19"/>
        <v>15.53</v>
      </c>
      <c r="N407" s="87">
        <f t="shared" si="20"/>
        <v>14.4</v>
      </c>
    </row>
    <row r="408" spans="1:14" ht="15" customHeight="1" x14ac:dyDescent="0.2">
      <c r="A408" s="88" t="s">
        <v>119</v>
      </c>
      <c r="B408" s="89">
        <v>1173230</v>
      </c>
      <c r="C408" s="88" t="s">
        <v>859</v>
      </c>
      <c r="D408" s="89" t="s">
        <v>655</v>
      </c>
      <c r="E408" s="89" t="s">
        <v>860</v>
      </c>
      <c r="F408" s="89" t="s">
        <v>651</v>
      </c>
      <c r="G408" s="90" t="s">
        <v>613</v>
      </c>
      <c r="H408" s="89">
        <v>1</v>
      </c>
      <c r="I408" s="91">
        <v>51503.759999999995</v>
      </c>
      <c r="J408" s="91">
        <v>0</v>
      </c>
      <c r="K408" s="91">
        <v>0</v>
      </c>
      <c r="L408" s="86">
        <f t="shared" si="18"/>
        <v>51503.759999999995</v>
      </c>
      <c r="M408" s="86">
        <f t="shared" si="19"/>
        <v>28.75</v>
      </c>
      <c r="N408" s="87">
        <f t="shared" si="20"/>
        <v>26.66</v>
      </c>
    </row>
    <row r="409" spans="1:14" ht="15" customHeight="1" x14ac:dyDescent="0.2">
      <c r="A409" s="88" t="s">
        <v>119</v>
      </c>
      <c r="B409" s="89">
        <v>808609</v>
      </c>
      <c r="C409" s="88" t="s">
        <v>1206</v>
      </c>
      <c r="D409" s="89" t="s">
        <v>716</v>
      </c>
      <c r="E409" s="89" t="s">
        <v>1207</v>
      </c>
      <c r="F409" s="89" t="s">
        <v>651</v>
      </c>
      <c r="G409" s="90" t="s">
        <v>613</v>
      </c>
      <c r="H409" s="89">
        <v>1</v>
      </c>
      <c r="I409" s="91">
        <v>45467.76</v>
      </c>
      <c r="J409" s="91">
        <v>0</v>
      </c>
      <c r="K409" s="91">
        <v>0</v>
      </c>
      <c r="L409" s="86">
        <f t="shared" si="18"/>
        <v>45467.76</v>
      </c>
      <c r="M409" s="86">
        <f t="shared" si="19"/>
        <v>25.38</v>
      </c>
      <c r="N409" s="87">
        <f t="shared" si="20"/>
        <v>23.53</v>
      </c>
    </row>
    <row r="410" spans="1:14" ht="15" customHeight="1" x14ac:dyDescent="0.2">
      <c r="A410" s="88" t="s">
        <v>119</v>
      </c>
      <c r="B410" s="89">
        <v>1411450</v>
      </c>
      <c r="C410" s="88" t="s">
        <v>1374</v>
      </c>
      <c r="D410" s="89" t="s">
        <v>713</v>
      </c>
      <c r="E410" s="89" t="s">
        <v>1375</v>
      </c>
      <c r="F410" s="89" t="s">
        <v>651</v>
      </c>
      <c r="G410" s="90" t="s">
        <v>613</v>
      </c>
      <c r="H410" s="89">
        <v>1</v>
      </c>
      <c r="I410" s="91">
        <v>35319.96</v>
      </c>
      <c r="J410" s="91">
        <v>0</v>
      </c>
      <c r="K410" s="91">
        <v>0</v>
      </c>
      <c r="L410" s="86">
        <f t="shared" si="18"/>
        <v>35319.96</v>
      </c>
      <c r="M410" s="86">
        <f t="shared" si="19"/>
        <v>19.72</v>
      </c>
      <c r="N410" s="87">
        <f t="shared" si="20"/>
        <v>18.28</v>
      </c>
    </row>
    <row r="411" spans="1:14" ht="15" customHeight="1" x14ac:dyDescent="0.2">
      <c r="A411" s="88" t="s">
        <v>119</v>
      </c>
      <c r="B411" s="89">
        <v>248051</v>
      </c>
      <c r="C411" s="88" t="s">
        <v>1753</v>
      </c>
      <c r="D411" s="89" t="s">
        <v>615</v>
      </c>
      <c r="E411" s="89" t="s">
        <v>1754</v>
      </c>
      <c r="F411" s="89" t="s">
        <v>612</v>
      </c>
      <c r="G411" s="90" t="s">
        <v>613</v>
      </c>
      <c r="H411" s="89">
        <v>1</v>
      </c>
      <c r="I411" s="91">
        <v>48200.04</v>
      </c>
      <c r="J411" s="91">
        <v>0</v>
      </c>
      <c r="K411" s="91">
        <v>0</v>
      </c>
      <c r="L411" s="86">
        <f t="shared" si="18"/>
        <v>48200.04</v>
      </c>
      <c r="M411" s="86">
        <f t="shared" si="19"/>
        <v>26.91</v>
      </c>
      <c r="N411" s="87">
        <f t="shared" si="20"/>
        <v>24.95</v>
      </c>
    </row>
    <row r="412" spans="1:14" ht="15" customHeight="1" x14ac:dyDescent="0.2">
      <c r="A412" s="88" t="s">
        <v>119</v>
      </c>
      <c r="B412" s="89">
        <v>773903</v>
      </c>
      <c r="C412" s="88" t="s">
        <v>1504</v>
      </c>
      <c r="D412" s="89" t="s">
        <v>721</v>
      </c>
      <c r="E412" s="89" t="s">
        <v>1505</v>
      </c>
      <c r="F412" s="89" t="s">
        <v>623</v>
      </c>
      <c r="G412" s="90" t="s">
        <v>624</v>
      </c>
      <c r="H412" s="89">
        <v>1</v>
      </c>
      <c r="I412" s="91">
        <v>33237.72</v>
      </c>
      <c r="J412" s="91">
        <v>1225.32</v>
      </c>
      <c r="K412" s="91">
        <v>0</v>
      </c>
      <c r="L412" s="86">
        <f t="shared" si="18"/>
        <v>34463.040000000001</v>
      </c>
      <c r="M412" s="86">
        <f t="shared" si="19"/>
        <v>20.260000000000002</v>
      </c>
      <c r="N412" s="87">
        <f t="shared" si="20"/>
        <v>17.84</v>
      </c>
    </row>
    <row r="413" spans="1:14" ht="15" customHeight="1" x14ac:dyDescent="0.2">
      <c r="A413" s="88" t="s">
        <v>119</v>
      </c>
      <c r="B413" s="89">
        <v>1436223</v>
      </c>
      <c r="C413" s="88" t="s">
        <v>1717</v>
      </c>
      <c r="D413" s="89" t="s">
        <v>713</v>
      </c>
      <c r="E413" s="89" t="s">
        <v>1718</v>
      </c>
      <c r="F413" s="89" t="s">
        <v>651</v>
      </c>
      <c r="G413" s="90" t="s">
        <v>613</v>
      </c>
      <c r="H413" s="89">
        <v>1</v>
      </c>
      <c r="I413" s="91">
        <v>35319.96</v>
      </c>
      <c r="J413" s="91">
        <v>0</v>
      </c>
      <c r="K413" s="91">
        <v>0</v>
      </c>
      <c r="L413" s="86">
        <f t="shared" si="18"/>
        <v>35319.96</v>
      </c>
      <c r="M413" s="86">
        <f t="shared" si="19"/>
        <v>19.72</v>
      </c>
      <c r="N413" s="87">
        <f t="shared" si="20"/>
        <v>18.28</v>
      </c>
    </row>
    <row r="414" spans="1:14" ht="15" customHeight="1" x14ac:dyDescent="0.2">
      <c r="A414" s="88" t="s">
        <v>119</v>
      </c>
      <c r="B414" s="89">
        <v>1421881</v>
      </c>
      <c r="C414" s="88" t="s">
        <v>1645</v>
      </c>
      <c r="D414" s="89" t="s">
        <v>713</v>
      </c>
      <c r="E414" s="89" t="s">
        <v>1646</v>
      </c>
      <c r="F414" s="89" t="s">
        <v>651</v>
      </c>
      <c r="G414" s="90" t="s">
        <v>613</v>
      </c>
      <c r="H414" s="89">
        <v>1</v>
      </c>
      <c r="I414" s="91">
        <v>35319.96</v>
      </c>
      <c r="J414" s="91">
        <v>0</v>
      </c>
      <c r="K414" s="91">
        <v>0</v>
      </c>
      <c r="L414" s="86">
        <f t="shared" si="18"/>
        <v>35319.96</v>
      </c>
      <c r="M414" s="86">
        <f t="shared" si="19"/>
        <v>19.72</v>
      </c>
      <c r="N414" s="87">
        <f t="shared" si="20"/>
        <v>18.28</v>
      </c>
    </row>
    <row r="415" spans="1:14" ht="15" customHeight="1" x14ac:dyDescent="0.2">
      <c r="A415" s="88" t="s">
        <v>119</v>
      </c>
      <c r="B415" s="89">
        <v>1103981</v>
      </c>
      <c r="C415" s="88" t="s">
        <v>926</v>
      </c>
      <c r="D415" s="89" t="s">
        <v>742</v>
      </c>
      <c r="E415" s="89" t="s">
        <v>927</v>
      </c>
      <c r="F415" s="89" t="s">
        <v>612</v>
      </c>
      <c r="G415" s="90" t="s">
        <v>613</v>
      </c>
      <c r="H415" s="89">
        <v>1</v>
      </c>
      <c r="I415" s="91">
        <v>38076.479999999996</v>
      </c>
      <c r="J415" s="91">
        <v>0</v>
      </c>
      <c r="K415" s="91">
        <v>0</v>
      </c>
      <c r="L415" s="86">
        <f t="shared" si="18"/>
        <v>38076.479999999996</v>
      </c>
      <c r="M415" s="86">
        <f t="shared" si="19"/>
        <v>21.26</v>
      </c>
      <c r="N415" s="87">
        <f t="shared" si="20"/>
        <v>19.71</v>
      </c>
    </row>
    <row r="416" spans="1:14" ht="15" customHeight="1" x14ac:dyDescent="0.2">
      <c r="A416" s="88" t="s">
        <v>119</v>
      </c>
      <c r="B416" s="89">
        <v>1453946</v>
      </c>
      <c r="C416" s="88" t="s">
        <v>1803</v>
      </c>
      <c r="D416" s="89" t="s">
        <v>721</v>
      </c>
      <c r="E416" s="89" t="s">
        <v>1804</v>
      </c>
      <c r="F416" s="89" t="s">
        <v>651</v>
      </c>
      <c r="G416" s="90" t="s">
        <v>613</v>
      </c>
      <c r="H416" s="89">
        <v>1</v>
      </c>
      <c r="I416" s="91">
        <v>24727.199999999997</v>
      </c>
      <c r="J416" s="91">
        <v>1225.32</v>
      </c>
      <c r="K416" s="91">
        <v>0</v>
      </c>
      <c r="L416" s="86">
        <f t="shared" si="18"/>
        <v>25952.519999999997</v>
      </c>
      <c r="M416" s="86">
        <f t="shared" si="19"/>
        <v>14.49</v>
      </c>
      <c r="N416" s="87">
        <f t="shared" si="20"/>
        <v>13.43</v>
      </c>
    </row>
    <row r="417" spans="1:14" ht="15" customHeight="1" x14ac:dyDescent="0.2">
      <c r="A417" s="88" t="s">
        <v>119</v>
      </c>
      <c r="B417" s="89">
        <v>1255998</v>
      </c>
      <c r="C417" s="88" t="s">
        <v>825</v>
      </c>
      <c r="D417" s="89" t="s">
        <v>713</v>
      </c>
      <c r="E417" s="89" t="s">
        <v>826</v>
      </c>
      <c r="F417" s="89" t="s">
        <v>612</v>
      </c>
      <c r="G417" s="90" t="s">
        <v>613</v>
      </c>
      <c r="H417" s="89">
        <v>1</v>
      </c>
      <c r="I417" s="91">
        <v>35319.96</v>
      </c>
      <c r="J417" s="91">
        <v>0</v>
      </c>
      <c r="K417" s="91">
        <v>0</v>
      </c>
      <c r="L417" s="86">
        <f t="shared" si="18"/>
        <v>35319.96</v>
      </c>
      <c r="M417" s="86">
        <f t="shared" si="19"/>
        <v>19.72</v>
      </c>
      <c r="N417" s="87">
        <f t="shared" si="20"/>
        <v>18.28</v>
      </c>
    </row>
    <row r="418" spans="1:14" ht="15" customHeight="1" x14ac:dyDescent="0.2">
      <c r="A418" s="88" t="s">
        <v>119</v>
      </c>
      <c r="B418" s="89">
        <v>1357128</v>
      </c>
      <c r="C418" s="88" t="s">
        <v>1208</v>
      </c>
      <c r="D418" s="89" t="s">
        <v>713</v>
      </c>
      <c r="E418" s="89" t="s">
        <v>1209</v>
      </c>
      <c r="F418" s="89" t="s">
        <v>612</v>
      </c>
      <c r="G418" s="90" t="s">
        <v>613</v>
      </c>
      <c r="H418" s="89">
        <v>1</v>
      </c>
      <c r="I418" s="91">
        <v>35319.96</v>
      </c>
      <c r="J418" s="91">
        <v>0</v>
      </c>
      <c r="K418" s="91">
        <v>0</v>
      </c>
      <c r="L418" s="86">
        <f t="shared" si="18"/>
        <v>35319.96</v>
      </c>
      <c r="M418" s="86">
        <f t="shared" si="19"/>
        <v>19.72</v>
      </c>
      <c r="N418" s="87">
        <f t="shared" si="20"/>
        <v>18.28</v>
      </c>
    </row>
    <row r="419" spans="1:14" ht="15" customHeight="1" x14ac:dyDescent="0.2">
      <c r="A419" s="88" t="s">
        <v>119</v>
      </c>
      <c r="B419" s="89">
        <v>1327252</v>
      </c>
      <c r="C419" s="88" t="s">
        <v>1312</v>
      </c>
      <c r="D419" s="89" t="s">
        <v>795</v>
      </c>
      <c r="E419" s="89" t="s">
        <v>1313</v>
      </c>
      <c r="F419" s="89" t="s">
        <v>651</v>
      </c>
      <c r="G419" s="90" t="s">
        <v>613</v>
      </c>
      <c r="H419" s="89">
        <v>1</v>
      </c>
      <c r="I419" s="91">
        <v>27819.72</v>
      </c>
      <c r="J419" s="91">
        <v>0</v>
      </c>
      <c r="K419" s="91">
        <v>0</v>
      </c>
      <c r="L419" s="86">
        <f t="shared" si="18"/>
        <v>27819.72</v>
      </c>
      <c r="M419" s="86">
        <f t="shared" si="19"/>
        <v>15.53</v>
      </c>
      <c r="N419" s="87">
        <f t="shared" si="20"/>
        <v>14.4</v>
      </c>
    </row>
    <row r="420" spans="1:14" ht="15" customHeight="1" x14ac:dyDescent="0.2">
      <c r="A420" s="88" t="s">
        <v>119</v>
      </c>
      <c r="B420" s="89">
        <v>791061</v>
      </c>
      <c r="C420" s="88" t="s">
        <v>1903</v>
      </c>
      <c r="D420" s="89" t="s">
        <v>713</v>
      </c>
      <c r="E420" s="89" t="s">
        <v>1904</v>
      </c>
      <c r="F420" s="89" t="s">
        <v>612</v>
      </c>
      <c r="G420" s="90" t="s">
        <v>613</v>
      </c>
      <c r="H420" s="89">
        <v>1</v>
      </c>
      <c r="I420" s="91">
        <v>35319.96</v>
      </c>
      <c r="J420" s="91">
        <v>1205.1600000000001</v>
      </c>
      <c r="K420" s="91">
        <v>0</v>
      </c>
      <c r="L420" s="86">
        <f t="shared" si="18"/>
        <v>36525.120000000003</v>
      </c>
      <c r="M420" s="86">
        <f t="shared" si="19"/>
        <v>20.39</v>
      </c>
      <c r="N420" s="87">
        <f t="shared" si="20"/>
        <v>18.899999999999999</v>
      </c>
    </row>
    <row r="421" spans="1:14" ht="15" customHeight="1" x14ac:dyDescent="0.2">
      <c r="A421" s="88" t="s">
        <v>119</v>
      </c>
      <c r="B421" s="89">
        <v>1459559</v>
      </c>
      <c r="C421" s="88" t="s">
        <v>1314</v>
      </c>
      <c r="D421" s="89" t="s">
        <v>713</v>
      </c>
      <c r="E421" s="89" t="s">
        <v>1315</v>
      </c>
      <c r="F421" s="89" t="s">
        <v>612</v>
      </c>
      <c r="G421" s="90" t="s">
        <v>613</v>
      </c>
      <c r="H421" s="89">
        <v>1</v>
      </c>
      <c r="I421" s="91">
        <v>35319.96</v>
      </c>
      <c r="J421" s="91">
        <v>0</v>
      </c>
      <c r="K421" s="91">
        <v>0</v>
      </c>
      <c r="L421" s="86">
        <f t="shared" si="18"/>
        <v>35319.96</v>
      </c>
      <c r="M421" s="86">
        <f t="shared" si="19"/>
        <v>19.72</v>
      </c>
      <c r="N421" s="87">
        <f t="shared" si="20"/>
        <v>18.28</v>
      </c>
    </row>
    <row r="422" spans="1:14" ht="15" customHeight="1" x14ac:dyDescent="0.2">
      <c r="A422" s="88" t="s">
        <v>119</v>
      </c>
      <c r="B422" s="89">
        <v>1180159</v>
      </c>
      <c r="C422" s="88" t="s">
        <v>1719</v>
      </c>
      <c r="D422" s="89" t="s">
        <v>655</v>
      </c>
      <c r="E422" s="89" t="s">
        <v>1720</v>
      </c>
      <c r="F422" s="89" t="s">
        <v>612</v>
      </c>
      <c r="G422" s="90" t="s">
        <v>613</v>
      </c>
      <c r="H422" s="89">
        <v>1</v>
      </c>
      <c r="I422" s="91">
        <v>51503.759999999995</v>
      </c>
      <c r="J422" s="91">
        <v>0</v>
      </c>
      <c r="K422" s="91">
        <v>0</v>
      </c>
      <c r="L422" s="86">
        <f t="shared" si="18"/>
        <v>51503.759999999995</v>
      </c>
      <c r="M422" s="86">
        <f t="shared" si="19"/>
        <v>28.75</v>
      </c>
      <c r="N422" s="87">
        <f t="shared" si="20"/>
        <v>26.66</v>
      </c>
    </row>
    <row r="423" spans="1:14" ht="15" customHeight="1" x14ac:dyDescent="0.2">
      <c r="A423" s="88" t="s">
        <v>119</v>
      </c>
      <c r="B423" s="89">
        <v>1473123</v>
      </c>
      <c r="C423" s="88" t="s">
        <v>1905</v>
      </c>
      <c r="D423" s="89" t="s">
        <v>713</v>
      </c>
      <c r="E423" s="89" t="s">
        <v>1906</v>
      </c>
      <c r="F423" s="89" t="s">
        <v>612</v>
      </c>
      <c r="G423" s="90" t="s">
        <v>613</v>
      </c>
      <c r="H423" s="89">
        <v>1</v>
      </c>
      <c r="I423" s="91">
        <v>35319.96</v>
      </c>
      <c r="J423" s="91">
        <v>1205.1600000000001</v>
      </c>
      <c r="K423" s="91">
        <v>0</v>
      </c>
      <c r="L423" s="86">
        <f t="shared" si="18"/>
        <v>36525.120000000003</v>
      </c>
      <c r="M423" s="86">
        <f t="shared" si="19"/>
        <v>20.39</v>
      </c>
      <c r="N423" s="87">
        <f t="shared" si="20"/>
        <v>18.899999999999999</v>
      </c>
    </row>
    <row r="424" spans="1:14" ht="15" customHeight="1" x14ac:dyDescent="0.2">
      <c r="A424" s="88" t="s">
        <v>119</v>
      </c>
      <c r="B424" s="89">
        <v>1414513</v>
      </c>
      <c r="C424" s="88" t="s">
        <v>1833</v>
      </c>
      <c r="D424" s="89" t="s">
        <v>716</v>
      </c>
      <c r="E424" s="89" t="s">
        <v>1834</v>
      </c>
      <c r="F424" s="89" t="s">
        <v>651</v>
      </c>
      <c r="G424" s="90" t="s">
        <v>613</v>
      </c>
      <c r="H424" s="89">
        <v>1</v>
      </c>
      <c r="I424" s="91">
        <v>45467.76</v>
      </c>
      <c r="J424" s="91">
        <v>0</v>
      </c>
      <c r="K424" s="91">
        <v>0</v>
      </c>
      <c r="L424" s="86">
        <f t="shared" si="18"/>
        <v>45467.76</v>
      </c>
      <c r="M424" s="86">
        <f t="shared" si="19"/>
        <v>25.38</v>
      </c>
      <c r="N424" s="87">
        <f t="shared" si="20"/>
        <v>23.53</v>
      </c>
    </row>
    <row r="425" spans="1:14" ht="15" customHeight="1" x14ac:dyDescent="0.2">
      <c r="A425" s="88" t="s">
        <v>119</v>
      </c>
      <c r="B425" s="89">
        <v>1208172</v>
      </c>
      <c r="C425" s="88" t="s">
        <v>1210</v>
      </c>
      <c r="D425" s="89" t="s">
        <v>742</v>
      </c>
      <c r="E425" s="89" t="s">
        <v>1211</v>
      </c>
      <c r="F425" s="89" t="s">
        <v>612</v>
      </c>
      <c r="G425" s="90" t="s">
        <v>613</v>
      </c>
      <c r="H425" s="89">
        <v>1</v>
      </c>
      <c r="I425" s="91">
        <v>38076.479999999996</v>
      </c>
      <c r="J425" s="91">
        <v>0</v>
      </c>
      <c r="K425" s="91">
        <v>0</v>
      </c>
      <c r="L425" s="86">
        <f t="shared" si="18"/>
        <v>38076.479999999996</v>
      </c>
      <c r="M425" s="86">
        <f t="shared" si="19"/>
        <v>21.26</v>
      </c>
      <c r="N425" s="87">
        <f t="shared" si="20"/>
        <v>19.71</v>
      </c>
    </row>
    <row r="426" spans="1:14" ht="15" customHeight="1" x14ac:dyDescent="0.2">
      <c r="A426" s="88" t="s">
        <v>119</v>
      </c>
      <c r="B426" s="89">
        <v>1059901</v>
      </c>
      <c r="C426" s="88" t="s">
        <v>2051</v>
      </c>
      <c r="D426" s="89" t="s">
        <v>713</v>
      </c>
      <c r="E426" s="89" t="s">
        <v>2052</v>
      </c>
      <c r="F426" s="89" t="s">
        <v>612</v>
      </c>
      <c r="G426" s="90" t="s">
        <v>613</v>
      </c>
      <c r="H426" s="89">
        <v>1</v>
      </c>
      <c r="I426" s="91">
        <v>35319.96</v>
      </c>
      <c r="J426" s="91">
        <v>0</v>
      </c>
      <c r="K426" s="91">
        <v>0</v>
      </c>
      <c r="L426" s="86">
        <f t="shared" si="18"/>
        <v>35319.96</v>
      </c>
      <c r="M426" s="86">
        <f t="shared" si="19"/>
        <v>19.72</v>
      </c>
      <c r="N426" s="87">
        <f t="shared" si="20"/>
        <v>18.28</v>
      </c>
    </row>
    <row r="427" spans="1:14" ht="15" customHeight="1" x14ac:dyDescent="0.2">
      <c r="A427" s="88" t="s">
        <v>119</v>
      </c>
      <c r="B427" s="89">
        <v>1309525</v>
      </c>
      <c r="C427" s="88" t="s">
        <v>1099</v>
      </c>
      <c r="D427" s="89" t="s">
        <v>713</v>
      </c>
      <c r="E427" s="89" t="s">
        <v>1100</v>
      </c>
      <c r="F427" s="89" t="s">
        <v>651</v>
      </c>
      <c r="G427" s="90" t="s">
        <v>613</v>
      </c>
      <c r="H427" s="89">
        <v>0.5</v>
      </c>
      <c r="I427" s="91">
        <v>17659.920000000002</v>
      </c>
      <c r="J427" s="91">
        <v>0</v>
      </c>
      <c r="K427" s="91">
        <v>0</v>
      </c>
      <c r="L427" s="86">
        <f t="shared" si="18"/>
        <v>17659.920000000002</v>
      </c>
      <c r="M427" s="86">
        <f t="shared" si="19"/>
        <v>4.93</v>
      </c>
      <c r="N427" s="87">
        <f t="shared" si="20"/>
        <v>4.57</v>
      </c>
    </row>
    <row r="428" spans="1:14" ht="15" customHeight="1" x14ac:dyDescent="0.2">
      <c r="A428" s="88" t="s">
        <v>119</v>
      </c>
      <c r="B428" s="89">
        <v>948483</v>
      </c>
      <c r="C428" s="88" t="s">
        <v>1008</v>
      </c>
      <c r="D428" s="89" t="s">
        <v>795</v>
      </c>
      <c r="E428" s="89" t="s">
        <v>1009</v>
      </c>
      <c r="F428" s="89" t="s">
        <v>623</v>
      </c>
      <c r="G428" s="90" t="s">
        <v>624</v>
      </c>
      <c r="H428" s="89">
        <v>1</v>
      </c>
      <c r="I428" s="91">
        <v>35143.56</v>
      </c>
      <c r="J428" s="91">
        <v>0</v>
      </c>
      <c r="K428" s="91">
        <v>0</v>
      </c>
      <c r="L428" s="86">
        <f t="shared" si="18"/>
        <v>35143.56</v>
      </c>
      <c r="M428" s="86">
        <f t="shared" si="19"/>
        <v>20.66</v>
      </c>
      <c r="N428" s="87">
        <f t="shared" si="20"/>
        <v>18.190000000000001</v>
      </c>
    </row>
    <row r="429" spans="1:14" ht="15" customHeight="1" x14ac:dyDescent="0.2">
      <c r="A429" s="88" t="s">
        <v>119</v>
      </c>
      <c r="B429" s="89">
        <v>1243149</v>
      </c>
      <c r="C429" s="88" t="s">
        <v>2053</v>
      </c>
      <c r="D429" s="89" t="s">
        <v>713</v>
      </c>
      <c r="E429" s="89" t="s">
        <v>2054</v>
      </c>
      <c r="F429" s="89" t="s">
        <v>612</v>
      </c>
      <c r="G429" s="90" t="s">
        <v>613</v>
      </c>
      <c r="H429" s="89">
        <v>1</v>
      </c>
      <c r="I429" s="91">
        <v>35319.96</v>
      </c>
      <c r="J429" s="91">
        <v>0</v>
      </c>
      <c r="K429" s="91">
        <v>0</v>
      </c>
      <c r="L429" s="86">
        <f t="shared" si="18"/>
        <v>35319.96</v>
      </c>
      <c r="M429" s="86">
        <f t="shared" si="19"/>
        <v>19.72</v>
      </c>
      <c r="N429" s="87">
        <f t="shared" si="20"/>
        <v>18.28</v>
      </c>
    </row>
    <row r="430" spans="1:14" ht="15" customHeight="1" x14ac:dyDescent="0.2">
      <c r="A430" s="88" t="s">
        <v>119</v>
      </c>
      <c r="B430" s="89">
        <v>1105922</v>
      </c>
      <c r="C430" s="88" t="s">
        <v>1101</v>
      </c>
      <c r="D430" s="89" t="s">
        <v>669</v>
      </c>
      <c r="E430" s="89" t="s">
        <v>1102</v>
      </c>
      <c r="F430" s="89" t="s">
        <v>651</v>
      </c>
      <c r="G430" s="90" t="s">
        <v>613</v>
      </c>
      <c r="H430" s="89">
        <v>1</v>
      </c>
      <c r="I430" s="91">
        <v>38076.479999999996</v>
      </c>
      <c r="J430" s="91">
        <v>0</v>
      </c>
      <c r="K430" s="91">
        <v>0</v>
      </c>
      <c r="L430" s="86">
        <f t="shared" si="18"/>
        <v>38076.479999999996</v>
      </c>
      <c r="M430" s="86">
        <f t="shared" si="19"/>
        <v>21.26</v>
      </c>
      <c r="N430" s="87">
        <f t="shared" si="20"/>
        <v>19.71</v>
      </c>
    </row>
    <row r="431" spans="1:14" ht="15" customHeight="1" x14ac:dyDescent="0.2">
      <c r="A431" s="88" t="s">
        <v>119</v>
      </c>
      <c r="B431" s="89">
        <v>131754</v>
      </c>
      <c r="C431" s="88" t="s">
        <v>2055</v>
      </c>
      <c r="D431" s="89" t="s">
        <v>795</v>
      </c>
      <c r="E431" s="89" t="s">
        <v>2056</v>
      </c>
      <c r="F431" s="89" t="s">
        <v>612</v>
      </c>
      <c r="G431" s="90" t="s">
        <v>613</v>
      </c>
      <c r="H431" s="89">
        <v>1</v>
      </c>
      <c r="I431" s="91">
        <v>37322.159999999996</v>
      </c>
      <c r="J431" s="91">
        <v>0</v>
      </c>
      <c r="K431" s="91">
        <v>0</v>
      </c>
      <c r="L431" s="86">
        <f t="shared" si="18"/>
        <v>37322.159999999996</v>
      </c>
      <c r="M431" s="86">
        <f t="shared" si="19"/>
        <v>20.84</v>
      </c>
      <c r="N431" s="87">
        <f t="shared" si="20"/>
        <v>19.32</v>
      </c>
    </row>
    <row r="432" spans="1:14" ht="15" customHeight="1" x14ac:dyDescent="0.2">
      <c r="A432" s="88" t="s">
        <v>119</v>
      </c>
      <c r="B432" s="89">
        <v>817341</v>
      </c>
      <c r="C432" s="88" t="s">
        <v>1212</v>
      </c>
      <c r="D432" s="89" t="s">
        <v>713</v>
      </c>
      <c r="E432" s="89" t="s">
        <v>1213</v>
      </c>
      <c r="F432" s="89" t="s">
        <v>623</v>
      </c>
      <c r="G432" s="90" t="s">
        <v>624</v>
      </c>
      <c r="H432" s="89">
        <v>1</v>
      </c>
      <c r="I432" s="91">
        <v>42515.399999999994</v>
      </c>
      <c r="J432" s="91">
        <v>0</v>
      </c>
      <c r="K432" s="91">
        <v>0</v>
      </c>
      <c r="L432" s="86">
        <f t="shared" si="18"/>
        <v>42515.399999999994</v>
      </c>
      <c r="M432" s="86">
        <f t="shared" si="19"/>
        <v>24.99</v>
      </c>
      <c r="N432" s="87">
        <f t="shared" si="20"/>
        <v>22</v>
      </c>
    </row>
    <row r="433" spans="1:14" ht="15" customHeight="1" x14ac:dyDescent="0.2">
      <c r="A433" s="88" t="s">
        <v>119</v>
      </c>
      <c r="B433" s="89">
        <v>1093318</v>
      </c>
      <c r="C433" s="88" t="s">
        <v>1434</v>
      </c>
      <c r="D433" s="89" t="s">
        <v>655</v>
      </c>
      <c r="E433" s="89" t="s">
        <v>1435</v>
      </c>
      <c r="F433" s="89" t="s">
        <v>612</v>
      </c>
      <c r="G433" s="90" t="s">
        <v>613</v>
      </c>
      <c r="H433" s="89">
        <v>1</v>
      </c>
      <c r="I433" s="91">
        <v>54078.96</v>
      </c>
      <c r="J433" s="91">
        <v>0</v>
      </c>
      <c r="K433" s="91">
        <v>0</v>
      </c>
      <c r="L433" s="86">
        <f t="shared" si="18"/>
        <v>54078.96</v>
      </c>
      <c r="M433" s="86">
        <f t="shared" si="19"/>
        <v>30.19</v>
      </c>
      <c r="N433" s="87">
        <f t="shared" si="20"/>
        <v>27.99</v>
      </c>
    </row>
    <row r="434" spans="1:14" ht="15" customHeight="1" x14ac:dyDescent="0.2">
      <c r="A434" s="88" t="s">
        <v>119</v>
      </c>
      <c r="B434" s="89">
        <v>1342153</v>
      </c>
      <c r="C434" s="88" t="s">
        <v>1436</v>
      </c>
      <c r="D434" s="89" t="s">
        <v>716</v>
      </c>
      <c r="E434" s="89" t="s">
        <v>1437</v>
      </c>
      <c r="F434" s="89" t="s">
        <v>612</v>
      </c>
      <c r="G434" s="90" t="s">
        <v>613</v>
      </c>
      <c r="H434" s="89">
        <v>1</v>
      </c>
      <c r="I434" s="91">
        <v>45467.76</v>
      </c>
      <c r="J434" s="91">
        <v>0</v>
      </c>
      <c r="K434" s="91">
        <v>0</v>
      </c>
      <c r="L434" s="86">
        <f t="shared" si="18"/>
        <v>45467.76</v>
      </c>
      <c r="M434" s="86">
        <f t="shared" si="19"/>
        <v>25.38</v>
      </c>
      <c r="N434" s="87">
        <f t="shared" si="20"/>
        <v>23.53</v>
      </c>
    </row>
    <row r="435" spans="1:14" ht="15" customHeight="1" x14ac:dyDescent="0.2">
      <c r="A435" s="88" t="s">
        <v>119</v>
      </c>
      <c r="B435" s="89">
        <v>903872</v>
      </c>
      <c r="C435" s="88" t="s">
        <v>1647</v>
      </c>
      <c r="D435" s="89" t="s">
        <v>669</v>
      </c>
      <c r="E435" s="89" t="s">
        <v>1648</v>
      </c>
      <c r="F435" s="89" t="s">
        <v>612</v>
      </c>
      <c r="G435" s="90" t="s">
        <v>613</v>
      </c>
      <c r="H435" s="89">
        <v>1</v>
      </c>
      <c r="I435" s="91">
        <v>40468.32</v>
      </c>
      <c r="J435" s="91">
        <v>0</v>
      </c>
      <c r="K435" s="91">
        <v>0</v>
      </c>
      <c r="L435" s="86">
        <f t="shared" si="18"/>
        <v>40468.32</v>
      </c>
      <c r="M435" s="86">
        <f t="shared" si="19"/>
        <v>22.59</v>
      </c>
      <c r="N435" s="87">
        <f t="shared" si="20"/>
        <v>20.94</v>
      </c>
    </row>
    <row r="436" spans="1:14" ht="15" customHeight="1" x14ac:dyDescent="0.2">
      <c r="A436" s="88" t="s">
        <v>119</v>
      </c>
      <c r="B436" s="89">
        <v>607230</v>
      </c>
      <c r="C436" s="88" t="s">
        <v>1103</v>
      </c>
      <c r="D436" s="89" t="s">
        <v>655</v>
      </c>
      <c r="E436" s="89" t="s">
        <v>1104</v>
      </c>
      <c r="F436" s="89" t="s">
        <v>651</v>
      </c>
      <c r="G436" s="90" t="s">
        <v>613</v>
      </c>
      <c r="H436" s="89">
        <v>1</v>
      </c>
      <c r="I436" s="91">
        <v>51503.759999999995</v>
      </c>
      <c r="J436" s="91">
        <v>0</v>
      </c>
      <c r="K436" s="91">
        <v>0</v>
      </c>
      <c r="L436" s="86">
        <f t="shared" si="18"/>
        <v>51503.759999999995</v>
      </c>
      <c r="M436" s="86">
        <f t="shared" si="19"/>
        <v>28.75</v>
      </c>
      <c r="N436" s="87">
        <f t="shared" si="20"/>
        <v>26.66</v>
      </c>
    </row>
    <row r="437" spans="1:14" ht="15" customHeight="1" x14ac:dyDescent="0.2">
      <c r="A437" s="88" t="s">
        <v>119</v>
      </c>
      <c r="B437" s="89">
        <v>699801</v>
      </c>
      <c r="C437" s="88" t="s">
        <v>664</v>
      </c>
      <c r="D437" s="89" t="s">
        <v>626</v>
      </c>
      <c r="E437" s="89" t="s">
        <v>665</v>
      </c>
      <c r="F437" s="89" t="s">
        <v>612</v>
      </c>
      <c r="G437" s="90" t="s">
        <v>613</v>
      </c>
      <c r="H437" s="89">
        <v>1</v>
      </c>
      <c r="I437" s="91">
        <v>68990.040000000008</v>
      </c>
      <c r="J437" s="91">
        <v>0</v>
      </c>
      <c r="K437" s="91">
        <v>0</v>
      </c>
      <c r="L437" s="86">
        <f t="shared" si="18"/>
        <v>68990.040000000008</v>
      </c>
      <c r="M437" s="86">
        <f t="shared" si="19"/>
        <v>38.520000000000003</v>
      </c>
      <c r="N437" s="87">
        <f t="shared" si="20"/>
        <v>35.71</v>
      </c>
    </row>
    <row r="438" spans="1:14" ht="15" customHeight="1" x14ac:dyDescent="0.2">
      <c r="A438" s="88" t="s">
        <v>119</v>
      </c>
      <c r="B438" s="89">
        <v>1416086</v>
      </c>
      <c r="C438" s="88" t="s">
        <v>1907</v>
      </c>
      <c r="D438" s="89" t="s">
        <v>713</v>
      </c>
      <c r="E438" s="89" t="s">
        <v>1908</v>
      </c>
      <c r="F438" s="89" t="s">
        <v>612</v>
      </c>
      <c r="G438" s="90" t="s">
        <v>613</v>
      </c>
      <c r="H438" s="89">
        <v>1</v>
      </c>
      <c r="I438" s="91">
        <v>35319.96</v>
      </c>
      <c r="J438" s="91">
        <v>1205.1600000000001</v>
      </c>
      <c r="K438" s="91">
        <v>0</v>
      </c>
      <c r="L438" s="86">
        <f t="shared" si="18"/>
        <v>36525.120000000003</v>
      </c>
      <c r="M438" s="86">
        <f t="shared" si="19"/>
        <v>20.39</v>
      </c>
      <c r="N438" s="87">
        <f t="shared" si="20"/>
        <v>18.899999999999999</v>
      </c>
    </row>
    <row r="439" spans="1:14" ht="15" customHeight="1" x14ac:dyDescent="0.2">
      <c r="A439" s="88" t="s">
        <v>119</v>
      </c>
      <c r="B439" s="89">
        <v>1147819</v>
      </c>
      <c r="C439" s="88" t="s">
        <v>2114</v>
      </c>
      <c r="D439" s="89" t="s">
        <v>655</v>
      </c>
      <c r="E439" s="89" t="s">
        <v>2115</v>
      </c>
      <c r="F439" s="89" t="s">
        <v>612</v>
      </c>
      <c r="G439" s="90" t="s">
        <v>613</v>
      </c>
      <c r="H439" s="89">
        <v>1</v>
      </c>
      <c r="I439" s="91">
        <v>51503.759999999995</v>
      </c>
      <c r="J439" s="91">
        <v>0</v>
      </c>
      <c r="K439" s="91">
        <v>0</v>
      </c>
      <c r="L439" s="86">
        <f t="shared" si="18"/>
        <v>51503.759999999995</v>
      </c>
      <c r="M439" s="86">
        <f t="shared" si="19"/>
        <v>28.75</v>
      </c>
      <c r="N439" s="87">
        <f t="shared" si="20"/>
        <v>26.66</v>
      </c>
    </row>
    <row r="440" spans="1:14" ht="15" customHeight="1" x14ac:dyDescent="0.2">
      <c r="A440" s="88" t="s">
        <v>119</v>
      </c>
      <c r="B440" s="89">
        <v>1239824</v>
      </c>
      <c r="C440" s="88" t="s">
        <v>1552</v>
      </c>
      <c r="D440" s="89" t="s">
        <v>655</v>
      </c>
      <c r="E440" s="89" t="s">
        <v>1553</v>
      </c>
      <c r="F440" s="89" t="s">
        <v>651</v>
      </c>
      <c r="G440" s="90" t="s">
        <v>613</v>
      </c>
      <c r="H440" s="89">
        <v>1</v>
      </c>
      <c r="I440" s="91">
        <v>51503.759999999995</v>
      </c>
      <c r="J440" s="91">
        <v>0</v>
      </c>
      <c r="K440" s="91">
        <v>0</v>
      </c>
      <c r="L440" s="86">
        <f t="shared" si="18"/>
        <v>51503.759999999995</v>
      </c>
      <c r="M440" s="86">
        <f t="shared" si="19"/>
        <v>28.75</v>
      </c>
      <c r="N440" s="87">
        <f t="shared" si="20"/>
        <v>26.66</v>
      </c>
    </row>
    <row r="441" spans="1:14" ht="15" customHeight="1" x14ac:dyDescent="0.2">
      <c r="A441" s="88" t="s">
        <v>119</v>
      </c>
      <c r="B441" s="89">
        <v>817680</v>
      </c>
      <c r="C441" s="88" t="s">
        <v>1649</v>
      </c>
      <c r="D441" s="89" t="s">
        <v>716</v>
      </c>
      <c r="E441" s="89" t="s">
        <v>1650</v>
      </c>
      <c r="F441" s="89" t="s">
        <v>612</v>
      </c>
      <c r="G441" s="90" t="s">
        <v>613</v>
      </c>
      <c r="H441" s="89">
        <v>1</v>
      </c>
      <c r="I441" s="91">
        <v>45467.76</v>
      </c>
      <c r="J441" s="91">
        <v>0</v>
      </c>
      <c r="K441" s="91">
        <v>0</v>
      </c>
      <c r="L441" s="86">
        <f t="shared" si="18"/>
        <v>45467.76</v>
      </c>
      <c r="M441" s="86">
        <f t="shared" si="19"/>
        <v>25.38</v>
      </c>
      <c r="N441" s="87">
        <f t="shared" si="20"/>
        <v>23.53</v>
      </c>
    </row>
    <row r="442" spans="1:14" ht="15" customHeight="1" x14ac:dyDescent="0.2">
      <c r="A442" s="88" t="s">
        <v>119</v>
      </c>
      <c r="B442" s="89">
        <v>1212255</v>
      </c>
      <c r="C442" s="88" t="s">
        <v>1909</v>
      </c>
      <c r="D442" s="89" t="s">
        <v>658</v>
      </c>
      <c r="E442" s="89" t="s">
        <v>1910</v>
      </c>
      <c r="F442" s="89" t="s">
        <v>651</v>
      </c>
      <c r="G442" s="90" t="s">
        <v>613</v>
      </c>
      <c r="H442" s="89">
        <v>1</v>
      </c>
      <c r="I442" s="91">
        <v>32671.56</v>
      </c>
      <c r="J442" s="91">
        <v>1205.1600000000001</v>
      </c>
      <c r="K442" s="91">
        <v>0</v>
      </c>
      <c r="L442" s="86">
        <f t="shared" si="18"/>
        <v>33876.720000000001</v>
      </c>
      <c r="M442" s="86">
        <f t="shared" si="19"/>
        <v>18.91</v>
      </c>
      <c r="N442" s="87">
        <f t="shared" si="20"/>
        <v>17.53</v>
      </c>
    </row>
    <row r="443" spans="1:14" ht="15" customHeight="1" x14ac:dyDescent="0.2">
      <c r="A443" s="88" t="s">
        <v>119</v>
      </c>
      <c r="B443" s="89">
        <v>1390829</v>
      </c>
      <c r="C443" s="88" t="s">
        <v>1554</v>
      </c>
      <c r="D443" s="89" t="s">
        <v>713</v>
      </c>
      <c r="E443" s="89" t="s">
        <v>1555</v>
      </c>
      <c r="F443" s="89" t="s">
        <v>651</v>
      </c>
      <c r="G443" s="90" t="s">
        <v>613</v>
      </c>
      <c r="H443" s="89">
        <v>1</v>
      </c>
      <c r="I443" s="91">
        <v>35319.96</v>
      </c>
      <c r="J443" s="91">
        <v>0</v>
      </c>
      <c r="K443" s="91">
        <v>0</v>
      </c>
      <c r="L443" s="86">
        <f t="shared" si="18"/>
        <v>35319.96</v>
      </c>
      <c r="M443" s="86">
        <f t="shared" si="19"/>
        <v>19.72</v>
      </c>
      <c r="N443" s="87">
        <f t="shared" si="20"/>
        <v>18.28</v>
      </c>
    </row>
    <row r="444" spans="1:14" ht="15" customHeight="1" x14ac:dyDescent="0.2">
      <c r="A444" s="88" t="s">
        <v>119</v>
      </c>
      <c r="B444" s="89">
        <v>1310205</v>
      </c>
      <c r="C444" s="88" t="s">
        <v>1214</v>
      </c>
      <c r="D444" s="89" t="s">
        <v>795</v>
      </c>
      <c r="E444" s="89" t="s">
        <v>1215</v>
      </c>
      <c r="F444" s="89" t="s">
        <v>651</v>
      </c>
      <c r="G444" s="90" t="s">
        <v>613</v>
      </c>
      <c r="H444" s="89">
        <v>1</v>
      </c>
      <c r="I444" s="91">
        <v>28654.32</v>
      </c>
      <c r="J444" s="91">
        <v>0</v>
      </c>
      <c r="K444" s="91">
        <v>0</v>
      </c>
      <c r="L444" s="86">
        <f t="shared" si="18"/>
        <v>28654.32</v>
      </c>
      <c r="M444" s="86">
        <f t="shared" si="19"/>
        <v>16</v>
      </c>
      <c r="N444" s="87">
        <f t="shared" si="20"/>
        <v>14.83</v>
      </c>
    </row>
    <row r="445" spans="1:14" ht="15" customHeight="1" x14ac:dyDescent="0.2">
      <c r="A445" s="88" t="s">
        <v>119</v>
      </c>
      <c r="B445" s="89">
        <v>193653</v>
      </c>
      <c r="C445" s="88" t="s">
        <v>1010</v>
      </c>
      <c r="D445" s="89" t="s">
        <v>615</v>
      </c>
      <c r="E445" s="89" t="s">
        <v>1011</v>
      </c>
      <c r="F445" s="89" t="s">
        <v>612</v>
      </c>
      <c r="G445" s="90" t="s">
        <v>613</v>
      </c>
      <c r="H445" s="89">
        <v>1</v>
      </c>
      <c r="I445" s="91">
        <v>43193.399999999994</v>
      </c>
      <c r="J445" s="91">
        <v>0</v>
      </c>
      <c r="K445" s="91">
        <v>0</v>
      </c>
      <c r="L445" s="86">
        <f t="shared" si="18"/>
        <v>43193.399999999994</v>
      </c>
      <c r="M445" s="86">
        <f t="shared" si="19"/>
        <v>24.11</v>
      </c>
      <c r="N445" s="87">
        <f t="shared" si="20"/>
        <v>22.35</v>
      </c>
    </row>
    <row r="446" spans="1:14" ht="15" customHeight="1" x14ac:dyDescent="0.2">
      <c r="A446" s="88" t="s">
        <v>119</v>
      </c>
      <c r="B446" s="89">
        <v>1097793</v>
      </c>
      <c r="C446" s="88" t="s">
        <v>1216</v>
      </c>
      <c r="D446" s="89" t="s">
        <v>742</v>
      </c>
      <c r="E446" s="89" t="s">
        <v>1217</v>
      </c>
      <c r="F446" s="89" t="s">
        <v>612</v>
      </c>
      <c r="G446" s="90" t="s">
        <v>613</v>
      </c>
      <c r="H446" s="89">
        <v>1</v>
      </c>
      <c r="I446" s="91">
        <v>38076.479999999996</v>
      </c>
      <c r="J446" s="91">
        <v>0</v>
      </c>
      <c r="K446" s="91">
        <v>0</v>
      </c>
      <c r="L446" s="86">
        <f t="shared" si="18"/>
        <v>38076.479999999996</v>
      </c>
      <c r="M446" s="86">
        <f t="shared" si="19"/>
        <v>21.26</v>
      </c>
      <c r="N446" s="87">
        <f t="shared" si="20"/>
        <v>19.71</v>
      </c>
    </row>
    <row r="447" spans="1:14" ht="15" customHeight="1" x14ac:dyDescent="0.2">
      <c r="A447" s="88" t="s">
        <v>119</v>
      </c>
      <c r="B447" s="89">
        <v>1181155</v>
      </c>
      <c r="C447" s="88" t="s">
        <v>1105</v>
      </c>
      <c r="D447" s="89" t="s">
        <v>713</v>
      </c>
      <c r="E447" s="89" t="s">
        <v>1106</v>
      </c>
      <c r="F447" s="89" t="s">
        <v>612</v>
      </c>
      <c r="G447" s="90" t="s">
        <v>613</v>
      </c>
      <c r="H447" s="89">
        <v>1</v>
      </c>
      <c r="I447" s="91">
        <v>35320.080000000002</v>
      </c>
      <c r="J447" s="91">
        <v>0</v>
      </c>
      <c r="K447" s="91">
        <v>0</v>
      </c>
      <c r="L447" s="86">
        <f t="shared" si="18"/>
        <v>35320.080000000002</v>
      </c>
      <c r="M447" s="86">
        <f t="shared" si="19"/>
        <v>19.72</v>
      </c>
      <c r="N447" s="87">
        <f t="shared" si="20"/>
        <v>18.28</v>
      </c>
    </row>
    <row r="448" spans="1:14" ht="15" customHeight="1" x14ac:dyDescent="0.2">
      <c r="A448" s="88" t="s">
        <v>119</v>
      </c>
      <c r="B448" s="89">
        <v>1091377</v>
      </c>
      <c r="C448" s="88" t="s">
        <v>666</v>
      </c>
      <c r="D448" s="89" t="s">
        <v>618</v>
      </c>
      <c r="E448" s="89" t="s">
        <v>667</v>
      </c>
      <c r="F448" s="89" t="s">
        <v>612</v>
      </c>
      <c r="G448" s="90" t="s">
        <v>613</v>
      </c>
      <c r="H448" s="89">
        <v>1</v>
      </c>
      <c r="I448" s="91">
        <v>66512.28</v>
      </c>
      <c r="J448" s="91">
        <v>0</v>
      </c>
      <c r="K448" s="91">
        <v>0</v>
      </c>
      <c r="L448" s="86">
        <f t="shared" si="18"/>
        <v>66512.28</v>
      </c>
      <c r="M448" s="86">
        <f t="shared" si="19"/>
        <v>37.130000000000003</v>
      </c>
      <c r="N448" s="87">
        <f t="shared" si="20"/>
        <v>34.42</v>
      </c>
    </row>
    <row r="449" spans="1:14" ht="15" customHeight="1" x14ac:dyDescent="0.2">
      <c r="A449" s="88" t="s">
        <v>119</v>
      </c>
      <c r="B449" s="89">
        <v>1056957</v>
      </c>
      <c r="C449" s="88" t="s">
        <v>1376</v>
      </c>
      <c r="D449" s="89" t="s">
        <v>713</v>
      </c>
      <c r="E449" s="89" t="s">
        <v>1377</v>
      </c>
      <c r="F449" s="89" t="s">
        <v>651</v>
      </c>
      <c r="G449" s="90" t="s">
        <v>613</v>
      </c>
      <c r="H449" s="89">
        <v>1</v>
      </c>
      <c r="I449" s="91">
        <v>35319.96</v>
      </c>
      <c r="J449" s="91">
        <v>0</v>
      </c>
      <c r="K449" s="91">
        <v>0</v>
      </c>
      <c r="L449" s="86">
        <f t="shared" si="18"/>
        <v>35319.96</v>
      </c>
      <c r="M449" s="86">
        <f t="shared" si="19"/>
        <v>19.72</v>
      </c>
      <c r="N449" s="87">
        <f t="shared" si="20"/>
        <v>18.28</v>
      </c>
    </row>
    <row r="450" spans="1:14" ht="15" customHeight="1" x14ac:dyDescent="0.2">
      <c r="A450" s="88" t="s">
        <v>119</v>
      </c>
      <c r="B450" s="89">
        <v>999920</v>
      </c>
      <c r="C450" s="88" t="s">
        <v>1218</v>
      </c>
      <c r="D450" s="89" t="s">
        <v>713</v>
      </c>
      <c r="E450" s="89" t="s">
        <v>1219</v>
      </c>
      <c r="F450" s="89" t="s">
        <v>867</v>
      </c>
      <c r="G450" s="90" t="s">
        <v>613</v>
      </c>
      <c r="H450" s="89">
        <v>1</v>
      </c>
      <c r="I450" s="91">
        <v>36720</v>
      </c>
      <c r="J450" s="91">
        <v>0</v>
      </c>
      <c r="K450" s="91">
        <v>0</v>
      </c>
      <c r="L450" s="86">
        <f t="shared" si="18"/>
        <v>36720</v>
      </c>
      <c r="M450" s="86">
        <f t="shared" si="19"/>
        <v>20.5</v>
      </c>
      <c r="N450" s="87">
        <f t="shared" si="20"/>
        <v>19</v>
      </c>
    </row>
    <row r="451" spans="1:14" ht="15" customHeight="1" x14ac:dyDescent="0.2">
      <c r="A451" s="88" t="s">
        <v>119</v>
      </c>
      <c r="B451" s="89">
        <v>120317</v>
      </c>
      <c r="C451" s="88" t="s">
        <v>1378</v>
      </c>
      <c r="D451" s="89" t="s">
        <v>655</v>
      </c>
      <c r="E451" s="89" t="s">
        <v>1379</v>
      </c>
      <c r="F451" s="89" t="s">
        <v>612</v>
      </c>
      <c r="G451" s="90" t="s">
        <v>613</v>
      </c>
      <c r="H451" s="89">
        <v>1</v>
      </c>
      <c r="I451" s="91">
        <v>53665.319999999992</v>
      </c>
      <c r="J451" s="91">
        <v>0</v>
      </c>
      <c r="K451" s="91">
        <v>0</v>
      </c>
      <c r="L451" s="86">
        <f t="shared" si="18"/>
        <v>53665.319999999992</v>
      </c>
      <c r="M451" s="86">
        <f t="shared" si="19"/>
        <v>29.96</v>
      </c>
      <c r="N451" s="87">
        <f t="shared" si="20"/>
        <v>27.77</v>
      </c>
    </row>
    <row r="452" spans="1:14" ht="15" customHeight="1" x14ac:dyDescent="0.2">
      <c r="A452" s="88" t="s">
        <v>119</v>
      </c>
      <c r="B452" s="89">
        <v>736623</v>
      </c>
      <c r="C452" s="88" t="s">
        <v>1911</v>
      </c>
      <c r="D452" s="89" t="s">
        <v>713</v>
      </c>
      <c r="E452" s="89" t="s">
        <v>1912</v>
      </c>
      <c r="F452" s="89" t="s">
        <v>612</v>
      </c>
      <c r="G452" s="90" t="s">
        <v>613</v>
      </c>
      <c r="H452" s="89">
        <v>1</v>
      </c>
      <c r="I452" s="91">
        <v>35319.96</v>
      </c>
      <c r="J452" s="91">
        <v>1205.1600000000001</v>
      </c>
      <c r="K452" s="91">
        <v>0</v>
      </c>
      <c r="L452" s="86">
        <f t="shared" ref="L452:L515" si="21">SUM(I452:K452)</f>
        <v>36525.120000000003</v>
      </c>
      <c r="M452" s="86">
        <f t="shared" ref="M452:M515" si="22">ROUND((1+G452+0.0765)*(L452*H452)/2080,2)</f>
        <v>20.39</v>
      </c>
      <c r="N452" s="87">
        <f t="shared" ref="N452:N515" si="23">ROUND((1+0.0765)*(L452*H452)/2080,2)</f>
        <v>18.899999999999999</v>
      </c>
    </row>
    <row r="453" spans="1:14" ht="15" customHeight="1" x14ac:dyDescent="0.2">
      <c r="A453" s="88" t="s">
        <v>119</v>
      </c>
      <c r="B453" s="89">
        <v>1054929</v>
      </c>
      <c r="C453" s="88" t="s">
        <v>1276</v>
      </c>
      <c r="D453" s="89" t="s">
        <v>713</v>
      </c>
      <c r="E453" s="89" t="s">
        <v>1277</v>
      </c>
      <c r="F453" s="89" t="s">
        <v>651</v>
      </c>
      <c r="G453" s="90" t="s">
        <v>613</v>
      </c>
      <c r="H453" s="89">
        <v>1</v>
      </c>
      <c r="I453" s="91">
        <v>35319.96</v>
      </c>
      <c r="J453" s="91">
        <v>0</v>
      </c>
      <c r="K453" s="91">
        <v>0</v>
      </c>
      <c r="L453" s="86">
        <f t="shared" si="21"/>
        <v>35319.96</v>
      </c>
      <c r="M453" s="86">
        <f t="shared" si="22"/>
        <v>19.72</v>
      </c>
      <c r="N453" s="87">
        <f t="shared" si="23"/>
        <v>18.28</v>
      </c>
    </row>
    <row r="454" spans="1:14" ht="15" customHeight="1" x14ac:dyDescent="0.2">
      <c r="A454" s="88" t="s">
        <v>119</v>
      </c>
      <c r="B454" s="89">
        <v>1460185</v>
      </c>
      <c r="C454" s="88" t="s">
        <v>1278</v>
      </c>
      <c r="D454" s="89" t="s">
        <v>795</v>
      </c>
      <c r="E454" s="89" t="s">
        <v>1279</v>
      </c>
      <c r="F454" s="89" t="s">
        <v>612</v>
      </c>
      <c r="G454" s="90" t="s">
        <v>613</v>
      </c>
      <c r="H454" s="89">
        <v>1</v>
      </c>
      <c r="I454" s="91">
        <v>28575.72</v>
      </c>
      <c r="J454" s="91">
        <v>0</v>
      </c>
      <c r="K454" s="91">
        <v>0</v>
      </c>
      <c r="L454" s="86">
        <f t="shared" si="21"/>
        <v>28575.72</v>
      </c>
      <c r="M454" s="86">
        <f t="shared" si="22"/>
        <v>15.95</v>
      </c>
      <c r="N454" s="87">
        <f t="shared" si="23"/>
        <v>14.79</v>
      </c>
    </row>
    <row r="455" spans="1:14" ht="15" customHeight="1" x14ac:dyDescent="0.2">
      <c r="A455" s="88" t="s">
        <v>119</v>
      </c>
      <c r="B455" s="89">
        <v>839226</v>
      </c>
      <c r="C455" s="88" t="s">
        <v>1107</v>
      </c>
      <c r="D455" s="89" t="s">
        <v>655</v>
      </c>
      <c r="E455" s="89" t="s">
        <v>1108</v>
      </c>
      <c r="F455" s="89" t="s">
        <v>612</v>
      </c>
      <c r="G455" s="90" t="s">
        <v>613</v>
      </c>
      <c r="H455" s="89">
        <v>1</v>
      </c>
      <c r="I455" s="91">
        <v>52503.72</v>
      </c>
      <c r="J455" s="91">
        <v>0</v>
      </c>
      <c r="K455" s="91">
        <v>0</v>
      </c>
      <c r="L455" s="86">
        <f t="shared" si="21"/>
        <v>52503.72</v>
      </c>
      <c r="M455" s="86">
        <f t="shared" si="22"/>
        <v>29.31</v>
      </c>
      <c r="N455" s="87">
        <f t="shared" si="23"/>
        <v>27.17</v>
      </c>
    </row>
    <row r="456" spans="1:14" ht="15" customHeight="1" x14ac:dyDescent="0.2">
      <c r="A456" s="88" t="s">
        <v>119</v>
      </c>
      <c r="B456" s="89">
        <v>1444409</v>
      </c>
      <c r="C456" s="88" t="s">
        <v>758</v>
      </c>
      <c r="D456" s="89" t="s">
        <v>716</v>
      </c>
      <c r="E456" s="89" t="s">
        <v>759</v>
      </c>
      <c r="F456" s="89" t="s">
        <v>651</v>
      </c>
      <c r="G456" s="90" t="s">
        <v>613</v>
      </c>
      <c r="H456" s="89">
        <v>1</v>
      </c>
      <c r="I456" s="91">
        <v>45467.76</v>
      </c>
      <c r="J456" s="91">
        <v>0</v>
      </c>
      <c r="K456" s="91">
        <v>0</v>
      </c>
      <c r="L456" s="86">
        <f t="shared" si="21"/>
        <v>45467.76</v>
      </c>
      <c r="M456" s="86">
        <f t="shared" si="22"/>
        <v>25.38</v>
      </c>
      <c r="N456" s="87">
        <f t="shared" si="23"/>
        <v>23.53</v>
      </c>
    </row>
    <row r="457" spans="1:14" ht="15" customHeight="1" x14ac:dyDescent="0.2">
      <c r="A457" s="88" t="s">
        <v>119</v>
      </c>
      <c r="B457" s="89">
        <v>1242615</v>
      </c>
      <c r="C457" s="88" t="s">
        <v>1929</v>
      </c>
      <c r="D457" s="89" t="s">
        <v>721</v>
      </c>
      <c r="E457" s="89" t="s">
        <v>1930</v>
      </c>
      <c r="F457" s="89" t="s">
        <v>612</v>
      </c>
      <c r="G457" s="90" t="s">
        <v>613</v>
      </c>
      <c r="H457" s="89">
        <v>1</v>
      </c>
      <c r="I457" s="91">
        <v>26911.08</v>
      </c>
      <c r="J457" s="91">
        <v>1225.32</v>
      </c>
      <c r="K457" s="91">
        <v>0</v>
      </c>
      <c r="L457" s="86">
        <f t="shared" si="21"/>
        <v>28136.400000000001</v>
      </c>
      <c r="M457" s="86">
        <f t="shared" si="22"/>
        <v>15.71</v>
      </c>
      <c r="N457" s="87">
        <f t="shared" si="23"/>
        <v>14.56</v>
      </c>
    </row>
    <row r="458" spans="1:14" ht="15" customHeight="1" x14ac:dyDescent="0.2">
      <c r="A458" s="88" t="s">
        <v>119</v>
      </c>
      <c r="B458" s="89">
        <v>1411454</v>
      </c>
      <c r="C458" s="88" t="s">
        <v>1220</v>
      </c>
      <c r="D458" s="89" t="s">
        <v>669</v>
      </c>
      <c r="E458" s="89" t="s">
        <v>1221</v>
      </c>
      <c r="F458" s="89" t="s">
        <v>651</v>
      </c>
      <c r="G458" s="90" t="s">
        <v>613</v>
      </c>
      <c r="H458" s="89">
        <v>1</v>
      </c>
      <c r="I458" s="91">
        <v>38076.479999999996</v>
      </c>
      <c r="J458" s="91">
        <v>0</v>
      </c>
      <c r="K458" s="91">
        <v>0</v>
      </c>
      <c r="L458" s="86">
        <f t="shared" si="21"/>
        <v>38076.479999999996</v>
      </c>
      <c r="M458" s="86">
        <f t="shared" si="22"/>
        <v>21.26</v>
      </c>
      <c r="N458" s="87">
        <f t="shared" si="23"/>
        <v>19.71</v>
      </c>
    </row>
    <row r="459" spans="1:14" ht="15" customHeight="1" x14ac:dyDescent="0.2">
      <c r="A459" s="88" t="s">
        <v>119</v>
      </c>
      <c r="B459" s="89">
        <v>994123</v>
      </c>
      <c r="C459" s="88" t="s">
        <v>2116</v>
      </c>
      <c r="D459" s="89" t="s">
        <v>655</v>
      </c>
      <c r="E459" s="89" t="s">
        <v>2117</v>
      </c>
      <c r="F459" s="89" t="s">
        <v>867</v>
      </c>
      <c r="G459" s="90" t="s">
        <v>613</v>
      </c>
      <c r="H459" s="89">
        <v>1</v>
      </c>
      <c r="I459" s="91">
        <v>51503.759999999995</v>
      </c>
      <c r="J459" s="91">
        <v>0</v>
      </c>
      <c r="K459" s="91">
        <v>0</v>
      </c>
      <c r="L459" s="86">
        <f t="shared" si="21"/>
        <v>51503.759999999995</v>
      </c>
      <c r="M459" s="86">
        <f t="shared" si="22"/>
        <v>28.75</v>
      </c>
      <c r="N459" s="87">
        <f t="shared" si="23"/>
        <v>26.66</v>
      </c>
    </row>
    <row r="460" spans="1:14" ht="15" customHeight="1" x14ac:dyDescent="0.2">
      <c r="A460" s="88" t="s">
        <v>119</v>
      </c>
      <c r="B460" s="89">
        <v>1506074</v>
      </c>
      <c r="C460" s="88" t="s">
        <v>861</v>
      </c>
      <c r="D460" s="89" t="s">
        <v>713</v>
      </c>
      <c r="E460" s="89" t="s">
        <v>862</v>
      </c>
      <c r="F460" s="89" t="s">
        <v>612</v>
      </c>
      <c r="G460" s="90" t="s">
        <v>613</v>
      </c>
      <c r="H460" s="89">
        <v>0.5</v>
      </c>
      <c r="I460" s="91">
        <v>17659.920000000002</v>
      </c>
      <c r="J460" s="91">
        <v>0</v>
      </c>
      <c r="K460" s="91">
        <v>0</v>
      </c>
      <c r="L460" s="86">
        <f t="shared" si="21"/>
        <v>17659.920000000002</v>
      </c>
      <c r="M460" s="86">
        <f t="shared" si="22"/>
        <v>4.93</v>
      </c>
      <c r="N460" s="87">
        <f t="shared" si="23"/>
        <v>4.57</v>
      </c>
    </row>
    <row r="461" spans="1:14" ht="15" customHeight="1" x14ac:dyDescent="0.2">
      <c r="A461" s="88" t="s">
        <v>119</v>
      </c>
      <c r="B461" s="89">
        <v>357302</v>
      </c>
      <c r="C461" s="88" t="s">
        <v>1380</v>
      </c>
      <c r="D461" s="89" t="s">
        <v>795</v>
      </c>
      <c r="E461" s="89" t="s">
        <v>1381</v>
      </c>
      <c r="F461" s="89" t="s">
        <v>612</v>
      </c>
      <c r="G461" s="90" t="s">
        <v>613</v>
      </c>
      <c r="H461" s="89">
        <v>1</v>
      </c>
      <c r="I461" s="91">
        <v>37091.399999999994</v>
      </c>
      <c r="J461" s="91">
        <v>0</v>
      </c>
      <c r="K461" s="91">
        <v>0</v>
      </c>
      <c r="L461" s="86">
        <f t="shared" si="21"/>
        <v>37091.399999999994</v>
      </c>
      <c r="M461" s="86">
        <f t="shared" si="22"/>
        <v>20.71</v>
      </c>
      <c r="N461" s="87">
        <f t="shared" si="23"/>
        <v>19.2</v>
      </c>
    </row>
    <row r="462" spans="1:14" ht="15" customHeight="1" x14ac:dyDescent="0.2">
      <c r="A462" s="88" t="s">
        <v>119</v>
      </c>
      <c r="B462" s="89">
        <v>1394295</v>
      </c>
      <c r="C462" s="88" t="s">
        <v>928</v>
      </c>
      <c r="D462" s="89" t="s">
        <v>655</v>
      </c>
      <c r="E462" s="89" t="s">
        <v>929</v>
      </c>
      <c r="F462" s="89" t="s">
        <v>612</v>
      </c>
      <c r="G462" s="90" t="s">
        <v>613</v>
      </c>
      <c r="H462" s="89">
        <v>1</v>
      </c>
      <c r="I462" s="91">
        <v>51503.759999999995</v>
      </c>
      <c r="J462" s="91">
        <v>0</v>
      </c>
      <c r="K462" s="91">
        <v>0</v>
      </c>
      <c r="L462" s="86">
        <f t="shared" si="21"/>
        <v>51503.759999999995</v>
      </c>
      <c r="M462" s="86">
        <f t="shared" si="22"/>
        <v>28.75</v>
      </c>
      <c r="N462" s="87">
        <f t="shared" si="23"/>
        <v>26.66</v>
      </c>
    </row>
    <row r="463" spans="1:14" ht="15" customHeight="1" x14ac:dyDescent="0.2">
      <c r="A463" s="88" t="s">
        <v>119</v>
      </c>
      <c r="B463" s="89">
        <v>1422303</v>
      </c>
      <c r="C463" s="88" t="s">
        <v>1755</v>
      </c>
      <c r="D463" s="89" t="s">
        <v>716</v>
      </c>
      <c r="E463" s="89" t="s">
        <v>1756</v>
      </c>
      <c r="F463" s="89" t="s">
        <v>651</v>
      </c>
      <c r="G463" s="90" t="s">
        <v>613</v>
      </c>
      <c r="H463" s="89">
        <v>1</v>
      </c>
      <c r="I463" s="91">
        <v>45467.76</v>
      </c>
      <c r="J463" s="91">
        <v>0</v>
      </c>
      <c r="K463" s="91">
        <v>0</v>
      </c>
      <c r="L463" s="86">
        <f t="shared" si="21"/>
        <v>45467.76</v>
      </c>
      <c r="M463" s="86">
        <f t="shared" si="22"/>
        <v>25.38</v>
      </c>
      <c r="N463" s="87">
        <f t="shared" si="23"/>
        <v>23.53</v>
      </c>
    </row>
    <row r="464" spans="1:14" ht="15" customHeight="1" x14ac:dyDescent="0.2">
      <c r="A464" s="88" t="s">
        <v>119</v>
      </c>
      <c r="B464" s="89">
        <v>1492338</v>
      </c>
      <c r="C464" s="88" t="s">
        <v>1012</v>
      </c>
      <c r="D464" s="89" t="s">
        <v>713</v>
      </c>
      <c r="E464" s="89" t="s">
        <v>1013</v>
      </c>
      <c r="F464" s="89" t="s">
        <v>612</v>
      </c>
      <c r="G464" s="90" t="s">
        <v>613</v>
      </c>
      <c r="H464" s="89">
        <v>1</v>
      </c>
      <c r="I464" s="91">
        <v>35319.96</v>
      </c>
      <c r="J464" s="91">
        <v>0</v>
      </c>
      <c r="K464" s="91">
        <v>0</v>
      </c>
      <c r="L464" s="86">
        <f t="shared" si="21"/>
        <v>35319.96</v>
      </c>
      <c r="M464" s="86">
        <f t="shared" si="22"/>
        <v>19.72</v>
      </c>
      <c r="N464" s="87">
        <f t="shared" si="23"/>
        <v>18.28</v>
      </c>
    </row>
    <row r="465" spans="1:14" ht="15" customHeight="1" x14ac:dyDescent="0.2">
      <c r="A465" s="88" t="s">
        <v>119</v>
      </c>
      <c r="B465" s="89">
        <v>723153</v>
      </c>
      <c r="C465" s="88" t="s">
        <v>1280</v>
      </c>
      <c r="D465" s="89" t="s">
        <v>1128</v>
      </c>
      <c r="E465" s="89" t="s">
        <v>1281</v>
      </c>
      <c r="F465" s="89" t="s">
        <v>612</v>
      </c>
      <c r="G465" s="90" t="s">
        <v>613</v>
      </c>
      <c r="H465" s="89">
        <v>0.5</v>
      </c>
      <c r="I465" s="91">
        <v>18359.88</v>
      </c>
      <c r="J465" s="91">
        <v>0</v>
      </c>
      <c r="K465" s="91">
        <v>0</v>
      </c>
      <c r="L465" s="86">
        <f t="shared" si="21"/>
        <v>18359.88</v>
      </c>
      <c r="M465" s="86">
        <f t="shared" si="22"/>
        <v>5.12</v>
      </c>
      <c r="N465" s="87">
        <f t="shared" si="23"/>
        <v>4.75</v>
      </c>
    </row>
    <row r="466" spans="1:14" ht="15" customHeight="1" x14ac:dyDescent="0.2">
      <c r="A466" s="88" t="s">
        <v>119</v>
      </c>
      <c r="B466" s="89">
        <v>1275211</v>
      </c>
      <c r="C466" s="88" t="s">
        <v>668</v>
      </c>
      <c r="D466" s="89" t="s">
        <v>669</v>
      </c>
      <c r="E466" s="89" t="s">
        <v>670</v>
      </c>
      <c r="F466" s="89" t="s">
        <v>612</v>
      </c>
      <c r="G466" s="90" t="s">
        <v>613</v>
      </c>
      <c r="H466" s="89">
        <v>1</v>
      </c>
      <c r="I466" s="91">
        <v>55000.08</v>
      </c>
      <c r="J466" s="91">
        <v>0</v>
      </c>
      <c r="K466" s="91">
        <v>0</v>
      </c>
      <c r="L466" s="86">
        <f t="shared" si="21"/>
        <v>55000.08</v>
      </c>
      <c r="M466" s="86">
        <f t="shared" si="22"/>
        <v>30.7</v>
      </c>
      <c r="N466" s="87">
        <f t="shared" si="23"/>
        <v>28.47</v>
      </c>
    </row>
    <row r="467" spans="1:14" ht="15" customHeight="1" x14ac:dyDescent="0.2">
      <c r="A467" s="88" t="s">
        <v>119</v>
      </c>
      <c r="B467" s="89">
        <v>1274002</v>
      </c>
      <c r="C467" s="88" t="s">
        <v>827</v>
      </c>
      <c r="D467" s="89" t="s">
        <v>721</v>
      </c>
      <c r="E467" s="89" t="s">
        <v>828</v>
      </c>
      <c r="F467" s="89" t="s">
        <v>651</v>
      </c>
      <c r="G467" s="90" t="s">
        <v>613</v>
      </c>
      <c r="H467" s="89">
        <v>1</v>
      </c>
      <c r="I467" s="91">
        <v>26911.08</v>
      </c>
      <c r="J467" s="91">
        <v>0</v>
      </c>
      <c r="K467" s="91">
        <v>0</v>
      </c>
      <c r="L467" s="86">
        <f t="shared" si="21"/>
        <v>26911.08</v>
      </c>
      <c r="M467" s="86">
        <f t="shared" si="22"/>
        <v>15.02</v>
      </c>
      <c r="N467" s="87">
        <f t="shared" si="23"/>
        <v>13.93</v>
      </c>
    </row>
    <row r="468" spans="1:14" ht="15" customHeight="1" x14ac:dyDescent="0.2">
      <c r="A468" s="88" t="s">
        <v>119</v>
      </c>
      <c r="B468" s="89">
        <v>212498</v>
      </c>
      <c r="C468" s="88" t="s">
        <v>930</v>
      </c>
      <c r="D468" s="89" t="s">
        <v>737</v>
      </c>
      <c r="E468" s="89" t="s">
        <v>931</v>
      </c>
      <c r="F468" s="89" t="s">
        <v>612</v>
      </c>
      <c r="G468" s="90" t="s">
        <v>613</v>
      </c>
      <c r="H468" s="89">
        <v>1</v>
      </c>
      <c r="I468" s="91">
        <v>63300.12</v>
      </c>
      <c r="J468" s="91">
        <v>0</v>
      </c>
      <c r="K468" s="91">
        <v>0</v>
      </c>
      <c r="L468" s="86">
        <f t="shared" si="21"/>
        <v>63300.12</v>
      </c>
      <c r="M468" s="86">
        <f t="shared" si="22"/>
        <v>35.340000000000003</v>
      </c>
      <c r="N468" s="87">
        <f t="shared" si="23"/>
        <v>32.76</v>
      </c>
    </row>
    <row r="469" spans="1:14" ht="15" customHeight="1" x14ac:dyDescent="0.2">
      <c r="A469" s="88" t="s">
        <v>119</v>
      </c>
      <c r="B469" s="89">
        <v>1396849</v>
      </c>
      <c r="C469" s="88" t="s">
        <v>1977</v>
      </c>
      <c r="D469" s="89" t="s">
        <v>1128</v>
      </c>
      <c r="E469" s="89" t="s">
        <v>1978</v>
      </c>
      <c r="F469" s="89" t="s">
        <v>612</v>
      </c>
      <c r="G469" s="90" t="s">
        <v>613</v>
      </c>
      <c r="H469" s="89">
        <v>1</v>
      </c>
      <c r="I469" s="91">
        <v>35319.96</v>
      </c>
      <c r="J469" s="91">
        <v>0</v>
      </c>
      <c r="K469" s="91">
        <v>0</v>
      </c>
      <c r="L469" s="86">
        <f t="shared" si="21"/>
        <v>35319.96</v>
      </c>
      <c r="M469" s="86">
        <f t="shared" si="22"/>
        <v>19.72</v>
      </c>
      <c r="N469" s="87">
        <f t="shared" si="23"/>
        <v>18.28</v>
      </c>
    </row>
    <row r="470" spans="1:14" ht="15" customHeight="1" x14ac:dyDescent="0.2">
      <c r="A470" s="88" t="s">
        <v>119</v>
      </c>
      <c r="B470" s="89">
        <v>1120170</v>
      </c>
      <c r="C470" s="88" t="s">
        <v>2118</v>
      </c>
      <c r="D470" s="89" t="s">
        <v>713</v>
      </c>
      <c r="E470" s="89" t="s">
        <v>2119</v>
      </c>
      <c r="F470" s="89" t="s">
        <v>612</v>
      </c>
      <c r="G470" s="90" t="s">
        <v>613</v>
      </c>
      <c r="H470" s="89">
        <v>1</v>
      </c>
      <c r="I470" s="91">
        <v>35319.96</v>
      </c>
      <c r="J470" s="91">
        <v>0</v>
      </c>
      <c r="K470" s="91">
        <v>0</v>
      </c>
      <c r="L470" s="86">
        <f t="shared" si="21"/>
        <v>35319.96</v>
      </c>
      <c r="M470" s="86">
        <f t="shared" si="22"/>
        <v>19.72</v>
      </c>
      <c r="N470" s="87">
        <f t="shared" si="23"/>
        <v>18.28</v>
      </c>
    </row>
    <row r="471" spans="1:14" ht="15" customHeight="1" x14ac:dyDescent="0.2">
      <c r="A471" s="88" t="s">
        <v>119</v>
      </c>
      <c r="B471" s="89">
        <v>1272294</v>
      </c>
      <c r="C471" s="88" t="s">
        <v>1913</v>
      </c>
      <c r="D471" s="89" t="s">
        <v>713</v>
      </c>
      <c r="E471" s="89" t="s">
        <v>1914</v>
      </c>
      <c r="F471" s="89" t="s">
        <v>651</v>
      </c>
      <c r="G471" s="90" t="s">
        <v>613</v>
      </c>
      <c r="H471" s="89">
        <v>1</v>
      </c>
      <c r="I471" s="91">
        <v>35319.96</v>
      </c>
      <c r="J471" s="91">
        <v>1205.1600000000001</v>
      </c>
      <c r="K471" s="91">
        <v>0</v>
      </c>
      <c r="L471" s="86">
        <f t="shared" si="21"/>
        <v>36525.120000000003</v>
      </c>
      <c r="M471" s="86">
        <f t="shared" si="22"/>
        <v>20.39</v>
      </c>
      <c r="N471" s="87">
        <f t="shared" si="23"/>
        <v>18.899999999999999</v>
      </c>
    </row>
    <row r="472" spans="1:14" ht="15" customHeight="1" x14ac:dyDescent="0.2">
      <c r="A472" s="88" t="s">
        <v>119</v>
      </c>
      <c r="B472" s="89">
        <v>775112</v>
      </c>
      <c r="C472" s="88" t="s">
        <v>1651</v>
      </c>
      <c r="D472" s="89" t="s">
        <v>742</v>
      </c>
      <c r="E472" s="89" t="s">
        <v>1652</v>
      </c>
      <c r="F472" s="89" t="s">
        <v>612</v>
      </c>
      <c r="G472" s="90" t="s">
        <v>613</v>
      </c>
      <c r="H472" s="89">
        <v>1</v>
      </c>
      <c r="I472" s="91">
        <v>38076.36</v>
      </c>
      <c r="J472" s="91">
        <v>0</v>
      </c>
      <c r="K472" s="91">
        <v>0</v>
      </c>
      <c r="L472" s="86">
        <f t="shared" si="21"/>
        <v>38076.36</v>
      </c>
      <c r="M472" s="86">
        <f t="shared" si="22"/>
        <v>21.26</v>
      </c>
      <c r="N472" s="87">
        <f t="shared" si="23"/>
        <v>19.71</v>
      </c>
    </row>
    <row r="473" spans="1:14" ht="15" customHeight="1" x14ac:dyDescent="0.2">
      <c r="A473" s="88" t="s">
        <v>119</v>
      </c>
      <c r="B473" s="89">
        <v>1260144</v>
      </c>
      <c r="C473" s="88" t="s">
        <v>1316</v>
      </c>
      <c r="D473" s="89" t="s">
        <v>669</v>
      </c>
      <c r="E473" s="89" t="s">
        <v>1317</v>
      </c>
      <c r="F473" s="89" t="s">
        <v>612</v>
      </c>
      <c r="G473" s="90" t="s">
        <v>613</v>
      </c>
      <c r="H473" s="89">
        <v>1</v>
      </c>
      <c r="I473" s="91">
        <v>38076.479999999996</v>
      </c>
      <c r="J473" s="91">
        <v>0</v>
      </c>
      <c r="K473" s="91">
        <v>0</v>
      </c>
      <c r="L473" s="86">
        <f t="shared" si="21"/>
        <v>38076.479999999996</v>
      </c>
      <c r="M473" s="86">
        <f t="shared" si="22"/>
        <v>21.26</v>
      </c>
      <c r="N473" s="87">
        <f t="shared" si="23"/>
        <v>19.71</v>
      </c>
    </row>
    <row r="474" spans="1:14" ht="15" customHeight="1" x14ac:dyDescent="0.2">
      <c r="A474" s="88" t="s">
        <v>119</v>
      </c>
      <c r="B474" s="89">
        <v>1222240</v>
      </c>
      <c r="C474" s="88" t="s">
        <v>1915</v>
      </c>
      <c r="D474" s="89" t="s">
        <v>713</v>
      </c>
      <c r="E474" s="89" t="s">
        <v>1916</v>
      </c>
      <c r="F474" s="89" t="s">
        <v>612</v>
      </c>
      <c r="G474" s="90" t="s">
        <v>613</v>
      </c>
      <c r="H474" s="89">
        <v>1</v>
      </c>
      <c r="I474" s="91">
        <v>35319.96</v>
      </c>
      <c r="J474" s="91">
        <v>1205.1600000000001</v>
      </c>
      <c r="K474" s="91">
        <v>0</v>
      </c>
      <c r="L474" s="86">
        <f t="shared" si="21"/>
        <v>36525.120000000003</v>
      </c>
      <c r="M474" s="86">
        <f t="shared" si="22"/>
        <v>20.39</v>
      </c>
      <c r="N474" s="87">
        <f t="shared" si="23"/>
        <v>18.899999999999999</v>
      </c>
    </row>
    <row r="475" spans="1:14" ht="15" customHeight="1" x14ac:dyDescent="0.2">
      <c r="A475" s="88" t="s">
        <v>119</v>
      </c>
      <c r="B475" s="89">
        <v>774037</v>
      </c>
      <c r="C475" s="88" t="s">
        <v>1438</v>
      </c>
      <c r="D475" s="89" t="s">
        <v>655</v>
      </c>
      <c r="E475" s="89" t="s">
        <v>1439</v>
      </c>
      <c r="F475" s="89" t="s">
        <v>612</v>
      </c>
      <c r="G475" s="90" t="s">
        <v>613</v>
      </c>
      <c r="H475" s="89">
        <v>1</v>
      </c>
      <c r="I475" s="91">
        <v>53947.799999999996</v>
      </c>
      <c r="J475" s="91">
        <v>0</v>
      </c>
      <c r="K475" s="91">
        <v>0</v>
      </c>
      <c r="L475" s="86">
        <f t="shared" si="21"/>
        <v>53947.799999999996</v>
      </c>
      <c r="M475" s="86">
        <f t="shared" si="22"/>
        <v>30.12</v>
      </c>
      <c r="N475" s="87">
        <f t="shared" si="23"/>
        <v>27.92</v>
      </c>
    </row>
    <row r="476" spans="1:14" ht="15" customHeight="1" x14ac:dyDescent="0.2">
      <c r="A476" s="88" t="s">
        <v>119</v>
      </c>
      <c r="B476" s="89">
        <v>1207280</v>
      </c>
      <c r="C476" s="88" t="s">
        <v>2120</v>
      </c>
      <c r="D476" s="89" t="s">
        <v>655</v>
      </c>
      <c r="E476" s="89" t="s">
        <v>2121</v>
      </c>
      <c r="F476" s="89" t="s">
        <v>651</v>
      </c>
      <c r="G476" s="90" t="s">
        <v>613</v>
      </c>
      <c r="H476" s="89">
        <v>1</v>
      </c>
      <c r="I476" s="91">
        <v>51503.759999999995</v>
      </c>
      <c r="J476" s="91">
        <v>0</v>
      </c>
      <c r="K476" s="91">
        <v>0</v>
      </c>
      <c r="L476" s="86">
        <f t="shared" si="21"/>
        <v>51503.759999999995</v>
      </c>
      <c r="M476" s="86">
        <f t="shared" si="22"/>
        <v>28.75</v>
      </c>
      <c r="N476" s="87">
        <f t="shared" si="23"/>
        <v>26.66</v>
      </c>
    </row>
    <row r="477" spans="1:14" ht="15" customHeight="1" x14ac:dyDescent="0.2">
      <c r="A477" s="88" t="s">
        <v>119</v>
      </c>
      <c r="B477" s="89">
        <v>1228768</v>
      </c>
      <c r="C477" s="88" t="s">
        <v>1653</v>
      </c>
      <c r="D477" s="89" t="s">
        <v>713</v>
      </c>
      <c r="E477" s="89" t="s">
        <v>1654</v>
      </c>
      <c r="F477" s="89" t="s">
        <v>612</v>
      </c>
      <c r="G477" s="90" t="s">
        <v>613</v>
      </c>
      <c r="H477" s="89">
        <v>1</v>
      </c>
      <c r="I477" s="91">
        <v>35319.96</v>
      </c>
      <c r="J477" s="91">
        <v>0</v>
      </c>
      <c r="K477" s="91">
        <v>0</v>
      </c>
      <c r="L477" s="86">
        <f t="shared" si="21"/>
        <v>35319.96</v>
      </c>
      <c r="M477" s="86">
        <f t="shared" si="22"/>
        <v>19.72</v>
      </c>
      <c r="N477" s="87">
        <f t="shared" si="23"/>
        <v>18.28</v>
      </c>
    </row>
    <row r="478" spans="1:14" ht="15" customHeight="1" x14ac:dyDescent="0.2">
      <c r="A478" s="88" t="s">
        <v>119</v>
      </c>
      <c r="B478" s="89">
        <v>1469462</v>
      </c>
      <c r="C478" s="88" t="s">
        <v>1109</v>
      </c>
      <c r="D478" s="89" t="s">
        <v>713</v>
      </c>
      <c r="E478" s="89" t="s">
        <v>1110</v>
      </c>
      <c r="F478" s="89" t="s">
        <v>612</v>
      </c>
      <c r="G478" s="90" t="s">
        <v>613</v>
      </c>
      <c r="H478" s="89">
        <v>1</v>
      </c>
      <c r="I478" s="91">
        <v>35319.96</v>
      </c>
      <c r="J478" s="91">
        <v>0</v>
      </c>
      <c r="K478" s="91">
        <v>0</v>
      </c>
      <c r="L478" s="86">
        <f t="shared" si="21"/>
        <v>35319.96</v>
      </c>
      <c r="M478" s="86">
        <f t="shared" si="22"/>
        <v>19.72</v>
      </c>
      <c r="N478" s="87">
        <f t="shared" si="23"/>
        <v>18.28</v>
      </c>
    </row>
    <row r="479" spans="1:14" ht="15" customHeight="1" x14ac:dyDescent="0.2">
      <c r="A479" s="88" t="s">
        <v>119</v>
      </c>
      <c r="B479" s="89">
        <v>1357177</v>
      </c>
      <c r="C479" s="88" t="s">
        <v>2057</v>
      </c>
      <c r="D479" s="89" t="s">
        <v>713</v>
      </c>
      <c r="E479" s="89" t="s">
        <v>2058</v>
      </c>
      <c r="F479" s="89" t="s">
        <v>612</v>
      </c>
      <c r="G479" s="90" t="s">
        <v>613</v>
      </c>
      <c r="H479" s="89">
        <v>1</v>
      </c>
      <c r="I479" s="91">
        <v>35319.96</v>
      </c>
      <c r="J479" s="91">
        <v>0</v>
      </c>
      <c r="K479" s="91">
        <v>0</v>
      </c>
      <c r="L479" s="86">
        <f t="shared" si="21"/>
        <v>35319.96</v>
      </c>
      <c r="M479" s="86">
        <f t="shared" si="22"/>
        <v>19.72</v>
      </c>
      <c r="N479" s="87">
        <f t="shared" si="23"/>
        <v>18.28</v>
      </c>
    </row>
    <row r="480" spans="1:14" ht="15" customHeight="1" x14ac:dyDescent="0.2">
      <c r="A480" s="88" t="s">
        <v>119</v>
      </c>
      <c r="B480" s="89">
        <v>141966</v>
      </c>
      <c r="C480" s="88" t="s">
        <v>1382</v>
      </c>
      <c r="D480" s="89" t="s">
        <v>728</v>
      </c>
      <c r="E480" s="89" t="s">
        <v>1383</v>
      </c>
      <c r="F480" s="89" t="s">
        <v>623</v>
      </c>
      <c r="G480" s="90" t="s">
        <v>624</v>
      </c>
      <c r="H480" s="89">
        <v>1</v>
      </c>
      <c r="I480" s="91">
        <v>64294.080000000002</v>
      </c>
      <c r="J480" s="91">
        <v>0</v>
      </c>
      <c r="K480" s="91">
        <v>0</v>
      </c>
      <c r="L480" s="86">
        <f t="shared" si="21"/>
        <v>64294.080000000002</v>
      </c>
      <c r="M480" s="86">
        <f t="shared" si="22"/>
        <v>37.79</v>
      </c>
      <c r="N480" s="87">
        <f t="shared" si="23"/>
        <v>33.28</v>
      </c>
    </row>
    <row r="481" spans="1:14" ht="15" customHeight="1" x14ac:dyDescent="0.2">
      <c r="A481" s="88" t="s">
        <v>119</v>
      </c>
      <c r="B481" s="89">
        <v>191478</v>
      </c>
      <c r="C481" s="88" t="s">
        <v>1111</v>
      </c>
      <c r="D481" s="89" t="s">
        <v>742</v>
      </c>
      <c r="E481" s="89" t="s">
        <v>1112</v>
      </c>
      <c r="F481" s="89" t="s">
        <v>612</v>
      </c>
      <c r="G481" s="90" t="s">
        <v>613</v>
      </c>
      <c r="H481" s="89">
        <v>1</v>
      </c>
      <c r="I481" s="91">
        <v>39372.479999999996</v>
      </c>
      <c r="J481" s="91">
        <v>0</v>
      </c>
      <c r="K481" s="91">
        <v>0</v>
      </c>
      <c r="L481" s="86">
        <f t="shared" si="21"/>
        <v>39372.479999999996</v>
      </c>
      <c r="M481" s="86">
        <f t="shared" si="22"/>
        <v>21.98</v>
      </c>
      <c r="N481" s="87">
        <f t="shared" si="23"/>
        <v>20.38</v>
      </c>
    </row>
    <row r="482" spans="1:14" ht="15" customHeight="1" x14ac:dyDescent="0.2">
      <c r="A482" s="88" t="s">
        <v>119</v>
      </c>
      <c r="B482" s="89">
        <v>151374</v>
      </c>
      <c r="C482" s="88" t="s">
        <v>829</v>
      </c>
      <c r="D482" s="89" t="s">
        <v>728</v>
      </c>
      <c r="E482" s="89" t="s">
        <v>830</v>
      </c>
      <c r="F482" s="89" t="s">
        <v>612</v>
      </c>
      <c r="G482" s="90" t="s">
        <v>613</v>
      </c>
      <c r="H482" s="89">
        <v>1</v>
      </c>
      <c r="I482" s="91">
        <v>61700.04</v>
      </c>
      <c r="J482" s="91">
        <v>0</v>
      </c>
      <c r="K482" s="91">
        <v>0</v>
      </c>
      <c r="L482" s="86">
        <f t="shared" si="21"/>
        <v>61700.04</v>
      </c>
      <c r="M482" s="86">
        <f t="shared" si="22"/>
        <v>34.450000000000003</v>
      </c>
      <c r="N482" s="87">
        <f t="shared" si="23"/>
        <v>31.93</v>
      </c>
    </row>
    <row r="483" spans="1:14" ht="15" customHeight="1" x14ac:dyDescent="0.2">
      <c r="A483" s="88" t="s">
        <v>119</v>
      </c>
      <c r="B483" s="89">
        <v>158496</v>
      </c>
      <c r="C483" s="88" t="s">
        <v>671</v>
      </c>
      <c r="D483" s="89" t="s">
        <v>672</v>
      </c>
      <c r="E483" s="89" t="s">
        <v>673</v>
      </c>
      <c r="F483" s="89" t="s">
        <v>612</v>
      </c>
      <c r="G483" s="90" t="s">
        <v>613</v>
      </c>
      <c r="H483" s="89">
        <v>1</v>
      </c>
      <c r="I483" s="91">
        <v>113506.08</v>
      </c>
      <c r="J483" s="91">
        <v>0</v>
      </c>
      <c r="K483" s="91">
        <v>0</v>
      </c>
      <c r="L483" s="86">
        <f t="shared" si="21"/>
        <v>113506.08</v>
      </c>
      <c r="M483" s="86">
        <f t="shared" si="22"/>
        <v>63.37</v>
      </c>
      <c r="N483" s="87">
        <f t="shared" si="23"/>
        <v>58.74</v>
      </c>
    </row>
    <row r="484" spans="1:14" ht="15" customHeight="1" x14ac:dyDescent="0.2">
      <c r="A484" s="88" t="s">
        <v>119</v>
      </c>
      <c r="B484" s="89">
        <v>1088129</v>
      </c>
      <c r="C484" s="88" t="s">
        <v>674</v>
      </c>
      <c r="D484" s="89" t="s">
        <v>672</v>
      </c>
      <c r="E484" s="89" t="s">
        <v>675</v>
      </c>
      <c r="F484" s="89" t="s">
        <v>612</v>
      </c>
      <c r="G484" s="90" t="s">
        <v>613</v>
      </c>
      <c r="H484" s="89">
        <v>1</v>
      </c>
      <c r="I484" s="91">
        <v>85785.12</v>
      </c>
      <c r="J484" s="91">
        <v>0</v>
      </c>
      <c r="K484" s="91">
        <v>0</v>
      </c>
      <c r="L484" s="86">
        <f t="shared" si="21"/>
        <v>85785.12</v>
      </c>
      <c r="M484" s="86">
        <f t="shared" si="22"/>
        <v>47.89</v>
      </c>
      <c r="N484" s="87">
        <f t="shared" si="23"/>
        <v>44.4</v>
      </c>
    </row>
    <row r="485" spans="1:14" ht="15" customHeight="1" x14ac:dyDescent="0.2">
      <c r="A485" s="88" t="s">
        <v>119</v>
      </c>
      <c r="B485" s="89">
        <v>1324312</v>
      </c>
      <c r="C485" s="88" t="s">
        <v>1979</v>
      </c>
      <c r="D485" s="89" t="s">
        <v>655</v>
      </c>
      <c r="E485" s="89" t="s">
        <v>1980</v>
      </c>
      <c r="F485" s="89" t="s">
        <v>612</v>
      </c>
      <c r="G485" s="90" t="s">
        <v>613</v>
      </c>
      <c r="H485" s="89">
        <v>1</v>
      </c>
      <c r="I485" s="91">
        <v>51503.759999999995</v>
      </c>
      <c r="J485" s="91">
        <v>0</v>
      </c>
      <c r="K485" s="91">
        <v>0</v>
      </c>
      <c r="L485" s="86">
        <f t="shared" si="21"/>
        <v>51503.759999999995</v>
      </c>
      <c r="M485" s="86">
        <f t="shared" si="22"/>
        <v>28.75</v>
      </c>
      <c r="N485" s="87">
        <f t="shared" si="23"/>
        <v>26.66</v>
      </c>
    </row>
    <row r="486" spans="1:14" ht="15" customHeight="1" x14ac:dyDescent="0.2">
      <c r="A486" s="88" t="s">
        <v>119</v>
      </c>
      <c r="B486" s="89">
        <v>616059</v>
      </c>
      <c r="C486" s="88" t="s">
        <v>1014</v>
      </c>
      <c r="D486" s="89" t="s">
        <v>742</v>
      </c>
      <c r="E486" s="89" t="s">
        <v>1015</v>
      </c>
      <c r="F486" s="89" t="s">
        <v>651</v>
      </c>
      <c r="G486" s="90" t="s">
        <v>613</v>
      </c>
      <c r="H486" s="89">
        <v>1</v>
      </c>
      <c r="I486" s="91">
        <v>40397.520000000004</v>
      </c>
      <c r="J486" s="91">
        <v>0</v>
      </c>
      <c r="K486" s="91">
        <v>0</v>
      </c>
      <c r="L486" s="86">
        <f t="shared" si="21"/>
        <v>40397.520000000004</v>
      </c>
      <c r="M486" s="86">
        <f t="shared" si="22"/>
        <v>22.55</v>
      </c>
      <c r="N486" s="87">
        <f t="shared" si="23"/>
        <v>20.91</v>
      </c>
    </row>
    <row r="487" spans="1:14" ht="15" customHeight="1" x14ac:dyDescent="0.2">
      <c r="A487" s="88" t="s">
        <v>119</v>
      </c>
      <c r="B487" s="89">
        <v>736004</v>
      </c>
      <c r="C487" s="88" t="s">
        <v>1318</v>
      </c>
      <c r="D487" s="89" t="s">
        <v>713</v>
      </c>
      <c r="E487" s="89" t="s">
        <v>1319</v>
      </c>
      <c r="F487" s="89" t="s">
        <v>651</v>
      </c>
      <c r="G487" s="90" t="s">
        <v>613</v>
      </c>
      <c r="H487" s="89">
        <v>1</v>
      </c>
      <c r="I487" s="91">
        <v>36720</v>
      </c>
      <c r="J487" s="91">
        <v>0</v>
      </c>
      <c r="K487" s="91">
        <v>0</v>
      </c>
      <c r="L487" s="86">
        <f t="shared" si="21"/>
        <v>36720</v>
      </c>
      <c r="M487" s="86">
        <f t="shared" si="22"/>
        <v>20.5</v>
      </c>
      <c r="N487" s="87">
        <f t="shared" si="23"/>
        <v>19</v>
      </c>
    </row>
    <row r="488" spans="1:14" ht="15" customHeight="1" x14ac:dyDescent="0.2">
      <c r="A488" s="88" t="s">
        <v>119</v>
      </c>
      <c r="B488" s="89">
        <v>679485</v>
      </c>
      <c r="C488" s="88" t="s">
        <v>1113</v>
      </c>
      <c r="D488" s="89" t="s">
        <v>713</v>
      </c>
      <c r="E488" s="89" t="s">
        <v>1114</v>
      </c>
      <c r="F488" s="89" t="s">
        <v>651</v>
      </c>
      <c r="G488" s="90" t="s">
        <v>613</v>
      </c>
      <c r="H488" s="89">
        <v>1</v>
      </c>
      <c r="I488" s="91">
        <v>35319.96</v>
      </c>
      <c r="J488" s="91">
        <v>0</v>
      </c>
      <c r="K488" s="91">
        <v>0</v>
      </c>
      <c r="L488" s="86">
        <f t="shared" si="21"/>
        <v>35319.96</v>
      </c>
      <c r="M488" s="86">
        <f t="shared" si="22"/>
        <v>19.72</v>
      </c>
      <c r="N488" s="87">
        <f t="shared" si="23"/>
        <v>18.28</v>
      </c>
    </row>
    <row r="489" spans="1:14" ht="15" customHeight="1" x14ac:dyDescent="0.2">
      <c r="A489" s="88" t="s">
        <v>119</v>
      </c>
      <c r="B489" s="89">
        <v>1453947</v>
      </c>
      <c r="C489" s="88" t="s">
        <v>1757</v>
      </c>
      <c r="D489" s="89" t="s">
        <v>716</v>
      </c>
      <c r="E489" s="89" t="s">
        <v>1758</v>
      </c>
      <c r="F489" s="89" t="s">
        <v>612</v>
      </c>
      <c r="G489" s="90" t="s">
        <v>613</v>
      </c>
      <c r="H489" s="89">
        <v>1</v>
      </c>
      <c r="I489" s="91">
        <v>45467.76</v>
      </c>
      <c r="J489" s="91">
        <v>0</v>
      </c>
      <c r="K489" s="91">
        <v>0</v>
      </c>
      <c r="L489" s="86">
        <f t="shared" si="21"/>
        <v>45467.76</v>
      </c>
      <c r="M489" s="86">
        <f t="shared" si="22"/>
        <v>25.38</v>
      </c>
      <c r="N489" s="87">
        <f t="shared" si="23"/>
        <v>23.53</v>
      </c>
    </row>
    <row r="490" spans="1:14" ht="15" customHeight="1" x14ac:dyDescent="0.2">
      <c r="A490" s="88" t="s">
        <v>119</v>
      </c>
      <c r="B490" s="89">
        <v>1439725</v>
      </c>
      <c r="C490" s="88" t="s">
        <v>760</v>
      </c>
      <c r="D490" s="89" t="s">
        <v>713</v>
      </c>
      <c r="E490" s="89" t="s">
        <v>761</v>
      </c>
      <c r="F490" s="89" t="s">
        <v>612</v>
      </c>
      <c r="G490" s="90" t="s">
        <v>613</v>
      </c>
      <c r="H490" s="89">
        <v>1</v>
      </c>
      <c r="I490" s="91">
        <v>35319.96</v>
      </c>
      <c r="J490" s="91">
        <v>0</v>
      </c>
      <c r="K490" s="91">
        <v>0</v>
      </c>
      <c r="L490" s="86">
        <f t="shared" si="21"/>
        <v>35319.96</v>
      </c>
      <c r="M490" s="86">
        <f t="shared" si="22"/>
        <v>19.72</v>
      </c>
      <c r="N490" s="87">
        <f t="shared" si="23"/>
        <v>18.28</v>
      </c>
    </row>
    <row r="491" spans="1:14" ht="15" customHeight="1" x14ac:dyDescent="0.2">
      <c r="A491" s="88" t="s">
        <v>119</v>
      </c>
      <c r="B491" s="89">
        <v>1091607</v>
      </c>
      <c r="C491" s="88" t="s">
        <v>676</v>
      </c>
      <c r="D491" s="89" t="s">
        <v>615</v>
      </c>
      <c r="E491" s="89" t="s">
        <v>677</v>
      </c>
      <c r="F491" s="89" t="s">
        <v>612</v>
      </c>
      <c r="G491" s="90" t="s">
        <v>613</v>
      </c>
      <c r="H491" s="89">
        <v>1</v>
      </c>
      <c r="I491" s="91">
        <v>50677.08</v>
      </c>
      <c r="J491" s="91">
        <v>0</v>
      </c>
      <c r="K491" s="91">
        <v>0</v>
      </c>
      <c r="L491" s="86">
        <f t="shared" si="21"/>
        <v>50677.08</v>
      </c>
      <c r="M491" s="86">
        <f t="shared" si="22"/>
        <v>28.29</v>
      </c>
      <c r="N491" s="87">
        <f t="shared" si="23"/>
        <v>26.23</v>
      </c>
    </row>
    <row r="492" spans="1:14" ht="15" customHeight="1" x14ac:dyDescent="0.2">
      <c r="A492" s="88" t="s">
        <v>119</v>
      </c>
      <c r="B492" s="89">
        <v>836240</v>
      </c>
      <c r="C492" s="88" t="s">
        <v>1655</v>
      </c>
      <c r="D492" s="89" t="s">
        <v>655</v>
      </c>
      <c r="E492" s="89" t="s">
        <v>1656</v>
      </c>
      <c r="F492" s="89" t="s">
        <v>651</v>
      </c>
      <c r="G492" s="90" t="s">
        <v>613</v>
      </c>
      <c r="H492" s="89">
        <v>1</v>
      </c>
      <c r="I492" s="91">
        <v>54080.04</v>
      </c>
      <c r="J492" s="91">
        <v>0</v>
      </c>
      <c r="K492" s="91">
        <v>0</v>
      </c>
      <c r="L492" s="86">
        <f t="shared" si="21"/>
        <v>54080.04</v>
      </c>
      <c r="M492" s="86">
        <f t="shared" si="22"/>
        <v>30.19</v>
      </c>
      <c r="N492" s="87">
        <f t="shared" si="23"/>
        <v>27.99</v>
      </c>
    </row>
    <row r="493" spans="1:14" ht="15" customHeight="1" x14ac:dyDescent="0.2">
      <c r="A493" s="88" t="s">
        <v>119</v>
      </c>
      <c r="B493" s="89">
        <v>1473714</v>
      </c>
      <c r="C493" s="88" t="s">
        <v>1016</v>
      </c>
      <c r="D493" s="89" t="s">
        <v>713</v>
      </c>
      <c r="E493" s="89" t="s">
        <v>1017</v>
      </c>
      <c r="F493" s="89" t="s">
        <v>612</v>
      </c>
      <c r="G493" s="90" t="s">
        <v>613</v>
      </c>
      <c r="H493" s="89">
        <v>1</v>
      </c>
      <c r="I493" s="91">
        <v>35319.96</v>
      </c>
      <c r="J493" s="91">
        <v>0</v>
      </c>
      <c r="K493" s="91">
        <v>0</v>
      </c>
      <c r="L493" s="86">
        <f t="shared" si="21"/>
        <v>35319.96</v>
      </c>
      <c r="M493" s="86">
        <f t="shared" si="22"/>
        <v>19.72</v>
      </c>
      <c r="N493" s="87">
        <f t="shared" si="23"/>
        <v>18.28</v>
      </c>
    </row>
    <row r="494" spans="1:14" ht="15" customHeight="1" x14ac:dyDescent="0.2">
      <c r="A494" s="88" t="s">
        <v>119</v>
      </c>
      <c r="B494" s="89">
        <v>1056882</v>
      </c>
      <c r="C494" s="88" t="s">
        <v>932</v>
      </c>
      <c r="D494" s="89" t="s">
        <v>713</v>
      </c>
      <c r="E494" s="89" t="s">
        <v>933</v>
      </c>
      <c r="F494" s="89" t="s">
        <v>612</v>
      </c>
      <c r="G494" s="90" t="s">
        <v>613</v>
      </c>
      <c r="H494" s="89">
        <v>1</v>
      </c>
      <c r="I494" s="91">
        <v>35319.96</v>
      </c>
      <c r="J494" s="91">
        <v>0</v>
      </c>
      <c r="K494" s="91">
        <v>0</v>
      </c>
      <c r="L494" s="86">
        <f t="shared" si="21"/>
        <v>35319.96</v>
      </c>
      <c r="M494" s="86">
        <f t="shared" si="22"/>
        <v>19.72</v>
      </c>
      <c r="N494" s="87">
        <f t="shared" si="23"/>
        <v>18.28</v>
      </c>
    </row>
    <row r="495" spans="1:14" ht="15" customHeight="1" x14ac:dyDescent="0.2">
      <c r="A495" s="88" t="s">
        <v>119</v>
      </c>
      <c r="B495" s="89">
        <v>1239875</v>
      </c>
      <c r="C495" s="88" t="s">
        <v>934</v>
      </c>
      <c r="D495" s="89" t="s">
        <v>655</v>
      </c>
      <c r="E495" s="89" t="s">
        <v>935</v>
      </c>
      <c r="F495" s="89" t="s">
        <v>651</v>
      </c>
      <c r="G495" s="90" t="s">
        <v>613</v>
      </c>
      <c r="H495" s="89">
        <v>1</v>
      </c>
      <c r="I495" s="91">
        <v>51503.759999999995</v>
      </c>
      <c r="J495" s="91">
        <v>0</v>
      </c>
      <c r="K495" s="91">
        <v>0</v>
      </c>
      <c r="L495" s="86">
        <f t="shared" si="21"/>
        <v>51503.759999999995</v>
      </c>
      <c r="M495" s="86">
        <f t="shared" si="22"/>
        <v>28.75</v>
      </c>
      <c r="N495" s="87">
        <f t="shared" si="23"/>
        <v>26.66</v>
      </c>
    </row>
    <row r="496" spans="1:14" ht="15" customHeight="1" x14ac:dyDescent="0.2">
      <c r="A496" s="88" t="s">
        <v>119</v>
      </c>
      <c r="B496" s="89">
        <v>1463263</v>
      </c>
      <c r="C496" s="88" t="s">
        <v>762</v>
      </c>
      <c r="D496" s="89" t="s">
        <v>713</v>
      </c>
      <c r="E496" s="89" t="s">
        <v>763</v>
      </c>
      <c r="F496" s="89" t="s">
        <v>612</v>
      </c>
      <c r="G496" s="90" t="s">
        <v>613</v>
      </c>
      <c r="H496" s="89">
        <v>1</v>
      </c>
      <c r="I496" s="91">
        <v>35319.96</v>
      </c>
      <c r="J496" s="91">
        <v>0</v>
      </c>
      <c r="K496" s="91">
        <v>0</v>
      </c>
      <c r="L496" s="86">
        <f t="shared" si="21"/>
        <v>35319.96</v>
      </c>
      <c r="M496" s="86">
        <f t="shared" si="22"/>
        <v>19.72</v>
      </c>
      <c r="N496" s="87">
        <f t="shared" si="23"/>
        <v>18.28</v>
      </c>
    </row>
    <row r="497" spans="1:14" ht="15" customHeight="1" x14ac:dyDescent="0.2">
      <c r="A497" s="88" t="s">
        <v>119</v>
      </c>
      <c r="B497" s="89">
        <v>955663</v>
      </c>
      <c r="C497" s="88" t="s">
        <v>764</v>
      </c>
      <c r="D497" s="89" t="s">
        <v>713</v>
      </c>
      <c r="E497" s="89" t="s">
        <v>765</v>
      </c>
      <c r="F497" s="89" t="s">
        <v>612</v>
      </c>
      <c r="G497" s="90" t="s">
        <v>613</v>
      </c>
      <c r="H497" s="89">
        <v>0.5</v>
      </c>
      <c r="I497" s="91">
        <v>17660.04</v>
      </c>
      <c r="J497" s="91">
        <v>0</v>
      </c>
      <c r="K497" s="91">
        <v>0</v>
      </c>
      <c r="L497" s="86">
        <f t="shared" si="21"/>
        <v>17660.04</v>
      </c>
      <c r="M497" s="86">
        <f t="shared" si="22"/>
        <v>4.93</v>
      </c>
      <c r="N497" s="87">
        <f t="shared" si="23"/>
        <v>4.57</v>
      </c>
    </row>
    <row r="498" spans="1:14" ht="15" customHeight="1" x14ac:dyDescent="0.2">
      <c r="A498" s="88" t="s">
        <v>119</v>
      </c>
      <c r="B498" s="89">
        <v>1116841</v>
      </c>
      <c r="C498" s="88" t="s">
        <v>1657</v>
      </c>
      <c r="D498" s="89" t="s">
        <v>716</v>
      </c>
      <c r="E498" s="89" t="s">
        <v>1658</v>
      </c>
      <c r="F498" s="89" t="s">
        <v>651</v>
      </c>
      <c r="G498" s="90" t="s">
        <v>613</v>
      </c>
      <c r="H498" s="89">
        <v>1</v>
      </c>
      <c r="I498" s="91">
        <v>45467.76</v>
      </c>
      <c r="J498" s="91">
        <v>0</v>
      </c>
      <c r="K498" s="91">
        <v>0</v>
      </c>
      <c r="L498" s="86">
        <f t="shared" si="21"/>
        <v>45467.76</v>
      </c>
      <c r="M498" s="86">
        <f t="shared" si="22"/>
        <v>25.38</v>
      </c>
      <c r="N498" s="87">
        <f t="shared" si="23"/>
        <v>23.53</v>
      </c>
    </row>
    <row r="499" spans="1:14" ht="15" customHeight="1" x14ac:dyDescent="0.2">
      <c r="A499" s="88" t="s">
        <v>119</v>
      </c>
      <c r="B499" s="89">
        <v>1093575</v>
      </c>
      <c r="C499" s="88" t="s">
        <v>1170</v>
      </c>
      <c r="D499" s="89" t="s">
        <v>721</v>
      </c>
      <c r="E499" s="89" t="s">
        <v>1171</v>
      </c>
      <c r="F499" s="89" t="s">
        <v>612</v>
      </c>
      <c r="G499" s="90" t="s">
        <v>613</v>
      </c>
      <c r="H499" s="89">
        <v>1</v>
      </c>
      <c r="I499" s="91">
        <v>29486.04</v>
      </c>
      <c r="J499" s="91">
        <v>443.28</v>
      </c>
      <c r="K499" s="91">
        <v>0</v>
      </c>
      <c r="L499" s="86">
        <f t="shared" si="21"/>
        <v>29929.32</v>
      </c>
      <c r="M499" s="86">
        <f t="shared" si="22"/>
        <v>16.71</v>
      </c>
      <c r="N499" s="87">
        <f t="shared" si="23"/>
        <v>15.49</v>
      </c>
    </row>
    <row r="500" spans="1:14" ht="15" customHeight="1" x14ac:dyDescent="0.2">
      <c r="A500" s="88" t="s">
        <v>119</v>
      </c>
      <c r="B500" s="89">
        <v>1228775</v>
      </c>
      <c r="C500" s="88" t="s">
        <v>1115</v>
      </c>
      <c r="D500" s="89" t="s">
        <v>713</v>
      </c>
      <c r="E500" s="89" t="s">
        <v>1116</v>
      </c>
      <c r="F500" s="89" t="s">
        <v>612</v>
      </c>
      <c r="G500" s="90" t="s">
        <v>613</v>
      </c>
      <c r="H500" s="89">
        <v>1</v>
      </c>
      <c r="I500" s="91">
        <v>35319.96</v>
      </c>
      <c r="J500" s="91">
        <v>0</v>
      </c>
      <c r="K500" s="91">
        <v>0</v>
      </c>
      <c r="L500" s="86">
        <f t="shared" si="21"/>
        <v>35319.96</v>
      </c>
      <c r="M500" s="86">
        <f t="shared" si="22"/>
        <v>19.72</v>
      </c>
      <c r="N500" s="87">
        <f t="shared" si="23"/>
        <v>18.28</v>
      </c>
    </row>
    <row r="501" spans="1:14" ht="15" customHeight="1" x14ac:dyDescent="0.2">
      <c r="A501" s="88" t="s">
        <v>119</v>
      </c>
      <c r="B501" s="89">
        <v>774814</v>
      </c>
      <c r="C501" s="88" t="s">
        <v>678</v>
      </c>
      <c r="D501" s="89" t="s">
        <v>626</v>
      </c>
      <c r="E501" s="89" t="s">
        <v>679</v>
      </c>
      <c r="F501" s="89" t="s">
        <v>612</v>
      </c>
      <c r="G501" s="90" t="s">
        <v>613</v>
      </c>
      <c r="H501" s="89">
        <v>1</v>
      </c>
      <c r="I501" s="91">
        <v>67450.080000000002</v>
      </c>
      <c r="J501" s="91">
        <v>0</v>
      </c>
      <c r="K501" s="91">
        <v>0</v>
      </c>
      <c r="L501" s="86">
        <f t="shared" si="21"/>
        <v>67450.080000000002</v>
      </c>
      <c r="M501" s="86">
        <f t="shared" si="22"/>
        <v>37.659999999999997</v>
      </c>
      <c r="N501" s="87">
        <f t="shared" si="23"/>
        <v>34.909999999999997</v>
      </c>
    </row>
    <row r="502" spans="1:14" ht="15" customHeight="1" x14ac:dyDescent="0.2">
      <c r="A502" s="88" t="s">
        <v>119</v>
      </c>
      <c r="B502" s="89">
        <v>1338536</v>
      </c>
      <c r="C502" s="88" t="s">
        <v>1440</v>
      </c>
      <c r="D502" s="89" t="s">
        <v>716</v>
      </c>
      <c r="E502" s="89" t="s">
        <v>1441</v>
      </c>
      <c r="F502" s="89" t="s">
        <v>612</v>
      </c>
      <c r="G502" s="90" t="s">
        <v>613</v>
      </c>
      <c r="H502" s="89">
        <v>1</v>
      </c>
      <c r="I502" s="91">
        <v>45467.76</v>
      </c>
      <c r="J502" s="91">
        <v>0</v>
      </c>
      <c r="K502" s="91">
        <v>0</v>
      </c>
      <c r="L502" s="86">
        <f t="shared" si="21"/>
        <v>45467.76</v>
      </c>
      <c r="M502" s="86">
        <f t="shared" si="22"/>
        <v>25.38</v>
      </c>
      <c r="N502" s="87">
        <f t="shared" si="23"/>
        <v>23.53</v>
      </c>
    </row>
    <row r="503" spans="1:14" ht="15" customHeight="1" x14ac:dyDescent="0.2">
      <c r="A503" s="88" t="s">
        <v>119</v>
      </c>
      <c r="B503" s="89">
        <v>705124</v>
      </c>
      <c r="C503" s="88" t="s">
        <v>1384</v>
      </c>
      <c r="D503" s="89" t="s">
        <v>615</v>
      </c>
      <c r="E503" s="89" t="s">
        <v>1385</v>
      </c>
      <c r="F503" s="89" t="s">
        <v>612</v>
      </c>
      <c r="G503" s="90" t="s">
        <v>613</v>
      </c>
      <c r="H503" s="89">
        <v>1</v>
      </c>
      <c r="I503" s="91">
        <v>48778.8</v>
      </c>
      <c r="J503" s="91">
        <v>0</v>
      </c>
      <c r="K503" s="91">
        <v>0</v>
      </c>
      <c r="L503" s="86">
        <f t="shared" si="21"/>
        <v>48778.8</v>
      </c>
      <c r="M503" s="86">
        <f t="shared" si="22"/>
        <v>27.23</v>
      </c>
      <c r="N503" s="87">
        <f t="shared" si="23"/>
        <v>25.25</v>
      </c>
    </row>
    <row r="504" spans="1:14" ht="15" customHeight="1" x14ac:dyDescent="0.2">
      <c r="A504" s="88" t="s">
        <v>119</v>
      </c>
      <c r="B504" s="89">
        <v>1442762</v>
      </c>
      <c r="C504" s="88" t="s">
        <v>1721</v>
      </c>
      <c r="D504" s="89" t="s">
        <v>655</v>
      </c>
      <c r="E504" s="89" t="s">
        <v>1722</v>
      </c>
      <c r="F504" s="89" t="s">
        <v>651</v>
      </c>
      <c r="G504" s="90" t="s">
        <v>613</v>
      </c>
      <c r="H504" s="89">
        <v>1</v>
      </c>
      <c r="I504" s="91">
        <v>51503.759999999995</v>
      </c>
      <c r="J504" s="91">
        <v>0</v>
      </c>
      <c r="K504" s="91">
        <v>0</v>
      </c>
      <c r="L504" s="86">
        <f t="shared" si="21"/>
        <v>51503.759999999995</v>
      </c>
      <c r="M504" s="86">
        <f t="shared" si="22"/>
        <v>28.75</v>
      </c>
      <c r="N504" s="87">
        <f t="shared" si="23"/>
        <v>26.66</v>
      </c>
    </row>
    <row r="505" spans="1:14" ht="15" customHeight="1" x14ac:dyDescent="0.2">
      <c r="A505" s="88" t="s">
        <v>119</v>
      </c>
      <c r="B505" s="89">
        <v>1332782</v>
      </c>
      <c r="C505" s="88" t="s">
        <v>936</v>
      </c>
      <c r="D505" s="89" t="s">
        <v>655</v>
      </c>
      <c r="E505" s="89" t="s">
        <v>937</v>
      </c>
      <c r="F505" s="89" t="s">
        <v>612</v>
      </c>
      <c r="G505" s="90" t="s">
        <v>613</v>
      </c>
      <c r="H505" s="89">
        <v>1</v>
      </c>
      <c r="I505" s="91">
        <v>51503.759999999995</v>
      </c>
      <c r="J505" s="91">
        <v>0</v>
      </c>
      <c r="K505" s="91">
        <v>0</v>
      </c>
      <c r="L505" s="86">
        <f t="shared" si="21"/>
        <v>51503.759999999995</v>
      </c>
      <c r="M505" s="86">
        <f t="shared" si="22"/>
        <v>28.75</v>
      </c>
      <c r="N505" s="87">
        <f t="shared" si="23"/>
        <v>26.66</v>
      </c>
    </row>
    <row r="506" spans="1:14" ht="15" customHeight="1" x14ac:dyDescent="0.2">
      <c r="A506" s="88" t="s">
        <v>119</v>
      </c>
      <c r="B506" s="89">
        <v>1415746</v>
      </c>
      <c r="C506" s="88" t="s">
        <v>1222</v>
      </c>
      <c r="D506" s="89" t="s">
        <v>713</v>
      </c>
      <c r="E506" s="89" t="s">
        <v>1223</v>
      </c>
      <c r="F506" s="89" t="s">
        <v>612</v>
      </c>
      <c r="G506" s="90" t="s">
        <v>613</v>
      </c>
      <c r="H506" s="89">
        <v>1</v>
      </c>
      <c r="I506" s="91">
        <v>35319.96</v>
      </c>
      <c r="J506" s="91">
        <v>0</v>
      </c>
      <c r="K506" s="91">
        <v>0</v>
      </c>
      <c r="L506" s="86">
        <f t="shared" si="21"/>
        <v>35319.96</v>
      </c>
      <c r="M506" s="86">
        <f t="shared" si="22"/>
        <v>19.72</v>
      </c>
      <c r="N506" s="87">
        <f t="shared" si="23"/>
        <v>18.28</v>
      </c>
    </row>
    <row r="507" spans="1:14" ht="15" customHeight="1" x14ac:dyDescent="0.2">
      <c r="A507" s="88" t="s">
        <v>119</v>
      </c>
      <c r="B507" s="89">
        <v>841213</v>
      </c>
      <c r="C507" s="88" t="s">
        <v>1723</v>
      </c>
      <c r="D507" s="89" t="s">
        <v>721</v>
      </c>
      <c r="E507" s="89" t="s">
        <v>1724</v>
      </c>
      <c r="F507" s="89" t="s">
        <v>612</v>
      </c>
      <c r="G507" s="90" t="s">
        <v>613</v>
      </c>
      <c r="H507" s="89">
        <v>1</v>
      </c>
      <c r="I507" s="91">
        <v>32472.840000000004</v>
      </c>
      <c r="J507" s="91">
        <v>0</v>
      </c>
      <c r="K507" s="91">
        <v>0</v>
      </c>
      <c r="L507" s="86">
        <f t="shared" si="21"/>
        <v>32472.840000000004</v>
      </c>
      <c r="M507" s="86">
        <f t="shared" si="22"/>
        <v>18.13</v>
      </c>
      <c r="N507" s="87">
        <f t="shared" si="23"/>
        <v>16.809999999999999</v>
      </c>
    </row>
    <row r="508" spans="1:14" ht="15" customHeight="1" x14ac:dyDescent="0.2">
      <c r="A508" s="88" t="s">
        <v>119</v>
      </c>
      <c r="B508" s="89">
        <v>730063</v>
      </c>
      <c r="C508" s="88" t="s">
        <v>1018</v>
      </c>
      <c r="D508" s="89" t="s">
        <v>742</v>
      </c>
      <c r="E508" s="89" t="s">
        <v>1019</v>
      </c>
      <c r="F508" s="89" t="s">
        <v>612</v>
      </c>
      <c r="G508" s="90" t="s">
        <v>613</v>
      </c>
      <c r="H508" s="89">
        <v>1</v>
      </c>
      <c r="I508" s="91">
        <v>38076.479999999996</v>
      </c>
      <c r="J508" s="91">
        <v>0</v>
      </c>
      <c r="K508" s="91">
        <v>0</v>
      </c>
      <c r="L508" s="86">
        <f t="shared" si="21"/>
        <v>38076.479999999996</v>
      </c>
      <c r="M508" s="86">
        <f t="shared" si="22"/>
        <v>21.26</v>
      </c>
      <c r="N508" s="87">
        <f t="shared" si="23"/>
        <v>19.71</v>
      </c>
    </row>
    <row r="509" spans="1:14" ht="15" customHeight="1" x14ac:dyDescent="0.2">
      <c r="A509" s="88" t="s">
        <v>119</v>
      </c>
      <c r="B509" s="89">
        <v>1428903</v>
      </c>
      <c r="C509" s="88" t="s">
        <v>2122</v>
      </c>
      <c r="D509" s="89" t="s">
        <v>742</v>
      </c>
      <c r="E509" s="89" t="s">
        <v>2123</v>
      </c>
      <c r="F509" s="89" t="s">
        <v>612</v>
      </c>
      <c r="G509" s="90" t="s">
        <v>613</v>
      </c>
      <c r="H509" s="89">
        <v>1</v>
      </c>
      <c r="I509" s="91">
        <v>38076.479999999996</v>
      </c>
      <c r="J509" s="91">
        <v>0</v>
      </c>
      <c r="K509" s="91">
        <v>0</v>
      </c>
      <c r="L509" s="86">
        <f t="shared" si="21"/>
        <v>38076.479999999996</v>
      </c>
      <c r="M509" s="86">
        <f t="shared" si="22"/>
        <v>21.26</v>
      </c>
      <c r="N509" s="87">
        <f t="shared" si="23"/>
        <v>19.71</v>
      </c>
    </row>
    <row r="510" spans="1:14" ht="15" customHeight="1" x14ac:dyDescent="0.2">
      <c r="A510" s="88" t="s">
        <v>119</v>
      </c>
      <c r="B510" s="89">
        <v>1212046</v>
      </c>
      <c r="C510" s="88" t="s">
        <v>766</v>
      </c>
      <c r="D510" s="89" t="s">
        <v>713</v>
      </c>
      <c r="E510" s="89" t="s">
        <v>767</v>
      </c>
      <c r="F510" s="89" t="s">
        <v>612</v>
      </c>
      <c r="G510" s="90" t="s">
        <v>613</v>
      </c>
      <c r="H510" s="89">
        <v>1</v>
      </c>
      <c r="I510" s="91">
        <v>35319.96</v>
      </c>
      <c r="J510" s="91">
        <v>0</v>
      </c>
      <c r="K510" s="91">
        <v>0</v>
      </c>
      <c r="L510" s="86">
        <f t="shared" si="21"/>
        <v>35319.96</v>
      </c>
      <c r="M510" s="86">
        <f t="shared" si="22"/>
        <v>19.72</v>
      </c>
      <c r="N510" s="87">
        <f t="shared" si="23"/>
        <v>18.28</v>
      </c>
    </row>
    <row r="511" spans="1:14" ht="15" customHeight="1" x14ac:dyDescent="0.2">
      <c r="A511" s="88" t="s">
        <v>119</v>
      </c>
      <c r="B511" s="89">
        <v>1060318</v>
      </c>
      <c r="C511" s="88" t="s">
        <v>1725</v>
      </c>
      <c r="D511" s="89" t="s">
        <v>721</v>
      </c>
      <c r="E511" s="89" t="s">
        <v>1726</v>
      </c>
      <c r="F511" s="89" t="s">
        <v>612</v>
      </c>
      <c r="G511" s="90" t="s">
        <v>613</v>
      </c>
      <c r="H511" s="89">
        <v>1</v>
      </c>
      <c r="I511" s="91">
        <v>29485.919999999998</v>
      </c>
      <c r="J511" s="91">
        <v>0</v>
      </c>
      <c r="K511" s="91">
        <v>0</v>
      </c>
      <c r="L511" s="86">
        <f t="shared" si="21"/>
        <v>29485.919999999998</v>
      </c>
      <c r="M511" s="86">
        <f t="shared" si="22"/>
        <v>16.46</v>
      </c>
      <c r="N511" s="87">
        <f t="shared" si="23"/>
        <v>15.26</v>
      </c>
    </row>
    <row r="512" spans="1:14" ht="15" customHeight="1" x14ac:dyDescent="0.2">
      <c r="A512" s="88" t="s">
        <v>119</v>
      </c>
      <c r="B512" s="89">
        <v>155596</v>
      </c>
      <c r="C512" s="88" t="s">
        <v>1117</v>
      </c>
      <c r="D512" s="89" t="s">
        <v>728</v>
      </c>
      <c r="E512" s="89" t="s">
        <v>1118</v>
      </c>
      <c r="F512" s="89" t="s">
        <v>612</v>
      </c>
      <c r="G512" s="90" t="s">
        <v>613</v>
      </c>
      <c r="H512" s="89">
        <v>1</v>
      </c>
      <c r="I512" s="91">
        <v>64450.080000000002</v>
      </c>
      <c r="J512" s="91">
        <v>0</v>
      </c>
      <c r="K512" s="91">
        <v>0</v>
      </c>
      <c r="L512" s="86">
        <f t="shared" si="21"/>
        <v>64450.080000000002</v>
      </c>
      <c r="M512" s="86">
        <f t="shared" si="22"/>
        <v>35.979999999999997</v>
      </c>
      <c r="N512" s="87">
        <f t="shared" si="23"/>
        <v>33.36</v>
      </c>
    </row>
    <row r="513" spans="1:14" ht="15" customHeight="1" x14ac:dyDescent="0.2">
      <c r="A513" s="88" t="s">
        <v>119</v>
      </c>
      <c r="B513" s="89">
        <v>773572</v>
      </c>
      <c r="C513" s="88" t="s">
        <v>680</v>
      </c>
      <c r="D513" s="89" t="s">
        <v>621</v>
      </c>
      <c r="E513" s="89" t="s">
        <v>681</v>
      </c>
      <c r="F513" s="89" t="s">
        <v>612</v>
      </c>
      <c r="G513" s="90" t="s">
        <v>613</v>
      </c>
      <c r="H513" s="89">
        <v>1</v>
      </c>
      <c r="I513" s="91">
        <v>50886.36</v>
      </c>
      <c r="J513" s="91">
        <v>0</v>
      </c>
      <c r="K513" s="91">
        <v>0</v>
      </c>
      <c r="L513" s="86">
        <f t="shared" si="21"/>
        <v>50886.36</v>
      </c>
      <c r="M513" s="86">
        <f t="shared" si="22"/>
        <v>28.41</v>
      </c>
      <c r="N513" s="87">
        <f t="shared" si="23"/>
        <v>26.34</v>
      </c>
    </row>
    <row r="514" spans="1:14" ht="15" customHeight="1" x14ac:dyDescent="0.2">
      <c r="A514" s="88" t="s">
        <v>119</v>
      </c>
      <c r="B514" s="89">
        <v>1239858</v>
      </c>
      <c r="C514" s="88" t="s">
        <v>1020</v>
      </c>
      <c r="D514" s="89" t="s">
        <v>669</v>
      </c>
      <c r="E514" s="89" t="s">
        <v>1021</v>
      </c>
      <c r="F514" s="89" t="s">
        <v>612</v>
      </c>
      <c r="G514" s="90" t="s">
        <v>613</v>
      </c>
      <c r="H514" s="89">
        <v>1</v>
      </c>
      <c r="I514" s="91">
        <v>38076.479999999996</v>
      </c>
      <c r="J514" s="91">
        <v>0</v>
      </c>
      <c r="K514" s="91">
        <v>0</v>
      </c>
      <c r="L514" s="86">
        <f t="shared" si="21"/>
        <v>38076.479999999996</v>
      </c>
      <c r="M514" s="86">
        <f t="shared" si="22"/>
        <v>21.26</v>
      </c>
      <c r="N514" s="87">
        <f t="shared" si="23"/>
        <v>19.71</v>
      </c>
    </row>
    <row r="515" spans="1:14" ht="15" customHeight="1" x14ac:dyDescent="0.2">
      <c r="A515" s="88" t="s">
        <v>119</v>
      </c>
      <c r="B515" s="89">
        <v>1159456</v>
      </c>
      <c r="C515" s="88" t="s">
        <v>2059</v>
      </c>
      <c r="D515" s="89" t="s">
        <v>713</v>
      </c>
      <c r="E515" s="89" t="s">
        <v>2060</v>
      </c>
      <c r="F515" s="89" t="s">
        <v>612</v>
      </c>
      <c r="G515" s="90" t="s">
        <v>613</v>
      </c>
      <c r="H515" s="89">
        <v>1</v>
      </c>
      <c r="I515" s="91">
        <v>35319.96</v>
      </c>
      <c r="J515" s="91">
        <v>0</v>
      </c>
      <c r="K515" s="91">
        <v>0</v>
      </c>
      <c r="L515" s="86">
        <f t="shared" si="21"/>
        <v>35319.96</v>
      </c>
      <c r="M515" s="86">
        <f t="shared" si="22"/>
        <v>19.72</v>
      </c>
      <c r="N515" s="87">
        <f t="shared" si="23"/>
        <v>18.28</v>
      </c>
    </row>
    <row r="516" spans="1:14" ht="15" customHeight="1" x14ac:dyDescent="0.2">
      <c r="A516" s="88" t="s">
        <v>119</v>
      </c>
      <c r="B516" s="89">
        <v>1351021</v>
      </c>
      <c r="C516" s="88" t="s">
        <v>1224</v>
      </c>
      <c r="D516" s="89" t="s">
        <v>713</v>
      </c>
      <c r="E516" s="89" t="s">
        <v>1225</v>
      </c>
      <c r="F516" s="89" t="s">
        <v>651</v>
      </c>
      <c r="G516" s="90" t="s">
        <v>613</v>
      </c>
      <c r="H516" s="89">
        <v>1</v>
      </c>
      <c r="I516" s="91">
        <v>35319.96</v>
      </c>
      <c r="J516" s="91">
        <v>0</v>
      </c>
      <c r="K516" s="91">
        <v>0</v>
      </c>
      <c r="L516" s="86">
        <f t="shared" ref="L516:L579" si="24">SUM(I516:K516)</f>
        <v>35319.96</v>
      </c>
      <c r="M516" s="86">
        <f t="shared" ref="M516:M579" si="25">ROUND((1+G516+0.0765)*(L516*H516)/2080,2)</f>
        <v>19.72</v>
      </c>
      <c r="N516" s="87">
        <f t="shared" ref="N516:N579" si="26">ROUND((1+0.0765)*(L516*H516)/2080,2)</f>
        <v>18.28</v>
      </c>
    </row>
    <row r="517" spans="1:14" ht="15" customHeight="1" x14ac:dyDescent="0.2">
      <c r="A517" s="88" t="s">
        <v>119</v>
      </c>
      <c r="B517" s="89">
        <v>1460860</v>
      </c>
      <c r="C517" s="88" t="s">
        <v>1022</v>
      </c>
      <c r="D517" s="89" t="s">
        <v>713</v>
      </c>
      <c r="E517" s="89" t="s">
        <v>1023</v>
      </c>
      <c r="F517" s="89" t="s">
        <v>612</v>
      </c>
      <c r="G517" s="90" t="s">
        <v>613</v>
      </c>
      <c r="H517" s="89">
        <v>0.5</v>
      </c>
      <c r="I517" s="91">
        <v>17659.920000000002</v>
      </c>
      <c r="J517" s="91">
        <v>0</v>
      </c>
      <c r="K517" s="91">
        <v>0</v>
      </c>
      <c r="L517" s="86">
        <f t="shared" si="24"/>
        <v>17659.920000000002</v>
      </c>
      <c r="M517" s="86">
        <f t="shared" si="25"/>
        <v>4.93</v>
      </c>
      <c r="N517" s="87">
        <f t="shared" si="26"/>
        <v>4.57</v>
      </c>
    </row>
    <row r="518" spans="1:14" ht="15" customHeight="1" x14ac:dyDescent="0.2">
      <c r="A518" s="88" t="s">
        <v>119</v>
      </c>
      <c r="B518" s="89">
        <v>1078652</v>
      </c>
      <c r="C518" s="88" t="s">
        <v>1981</v>
      </c>
      <c r="D518" s="89" t="s">
        <v>615</v>
      </c>
      <c r="E518" s="89" t="s">
        <v>1982</v>
      </c>
      <c r="F518" s="89" t="s">
        <v>612</v>
      </c>
      <c r="G518" s="90" t="s">
        <v>613</v>
      </c>
      <c r="H518" s="89">
        <v>1</v>
      </c>
      <c r="I518" s="91">
        <v>43193.399999999994</v>
      </c>
      <c r="J518" s="91">
        <v>0</v>
      </c>
      <c r="K518" s="91">
        <v>0</v>
      </c>
      <c r="L518" s="86">
        <f t="shared" si="24"/>
        <v>43193.399999999994</v>
      </c>
      <c r="M518" s="86">
        <f t="shared" si="25"/>
        <v>24.11</v>
      </c>
      <c r="N518" s="87">
        <f t="shared" si="26"/>
        <v>22.35</v>
      </c>
    </row>
    <row r="519" spans="1:14" ht="15" customHeight="1" x14ac:dyDescent="0.2">
      <c r="A519" s="88" t="s">
        <v>119</v>
      </c>
      <c r="B519" s="89">
        <v>1166435</v>
      </c>
      <c r="C519" s="88" t="s">
        <v>1983</v>
      </c>
      <c r="D519" s="89" t="s">
        <v>713</v>
      </c>
      <c r="E519" s="89" t="s">
        <v>1984</v>
      </c>
      <c r="F519" s="89" t="s">
        <v>612</v>
      </c>
      <c r="G519" s="90" t="s">
        <v>613</v>
      </c>
      <c r="H519" s="89">
        <v>1</v>
      </c>
      <c r="I519" s="91">
        <v>35319.96</v>
      </c>
      <c r="J519" s="91">
        <v>0</v>
      </c>
      <c r="K519" s="91">
        <v>0</v>
      </c>
      <c r="L519" s="86">
        <f t="shared" si="24"/>
        <v>35319.96</v>
      </c>
      <c r="M519" s="86">
        <f t="shared" si="25"/>
        <v>19.72</v>
      </c>
      <c r="N519" s="87">
        <f t="shared" si="26"/>
        <v>18.28</v>
      </c>
    </row>
    <row r="520" spans="1:14" ht="15" customHeight="1" x14ac:dyDescent="0.2">
      <c r="A520" s="88" t="s">
        <v>119</v>
      </c>
      <c r="B520" s="89">
        <v>789277</v>
      </c>
      <c r="C520" s="88" t="s">
        <v>1442</v>
      </c>
      <c r="D520" s="89" t="s">
        <v>615</v>
      </c>
      <c r="E520" s="89" t="s">
        <v>1443</v>
      </c>
      <c r="F520" s="89" t="s">
        <v>612</v>
      </c>
      <c r="G520" s="90" t="s">
        <v>613</v>
      </c>
      <c r="H520" s="89">
        <v>1</v>
      </c>
      <c r="I520" s="91">
        <v>48778.8</v>
      </c>
      <c r="J520" s="91">
        <v>0</v>
      </c>
      <c r="K520" s="91">
        <v>0</v>
      </c>
      <c r="L520" s="86">
        <f t="shared" si="24"/>
        <v>48778.8</v>
      </c>
      <c r="M520" s="86">
        <f t="shared" si="25"/>
        <v>27.23</v>
      </c>
      <c r="N520" s="87">
        <f t="shared" si="26"/>
        <v>25.25</v>
      </c>
    </row>
    <row r="521" spans="1:14" ht="15" customHeight="1" x14ac:dyDescent="0.2">
      <c r="A521" s="88" t="s">
        <v>119</v>
      </c>
      <c r="B521" s="89">
        <v>1221575</v>
      </c>
      <c r="C521" s="88" t="s">
        <v>1024</v>
      </c>
      <c r="D521" s="89" t="s">
        <v>655</v>
      </c>
      <c r="E521" s="89" t="s">
        <v>1025</v>
      </c>
      <c r="F521" s="89" t="s">
        <v>612</v>
      </c>
      <c r="G521" s="90" t="s">
        <v>613</v>
      </c>
      <c r="H521" s="89">
        <v>1</v>
      </c>
      <c r="I521" s="91">
        <v>51503.759999999995</v>
      </c>
      <c r="J521" s="91">
        <v>0</v>
      </c>
      <c r="K521" s="91">
        <v>0</v>
      </c>
      <c r="L521" s="86">
        <f t="shared" si="24"/>
        <v>51503.759999999995</v>
      </c>
      <c r="M521" s="86">
        <f t="shared" si="25"/>
        <v>28.75</v>
      </c>
      <c r="N521" s="87">
        <f t="shared" si="26"/>
        <v>26.66</v>
      </c>
    </row>
    <row r="522" spans="1:14" ht="15" customHeight="1" x14ac:dyDescent="0.2">
      <c r="A522" s="88" t="s">
        <v>119</v>
      </c>
      <c r="B522" s="89">
        <v>1420464</v>
      </c>
      <c r="C522" s="88" t="s">
        <v>1026</v>
      </c>
      <c r="D522" s="89" t="s">
        <v>742</v>
      </c>
      <c r="E522" s="89" t="s">
        <v>1027</v>
      </c>
      <c r="F522" s="89" t="s">
        <v>612</v>
      </c>
      <c r="G522" s="90" t="s">
        <v>613</v>
      </c>
      <c r="H522" s="89">
        <v>1</v>
      </c>
      <c r="I522" s="91">
        <v>38076.479999999996</v>
      </c>
      <c r="J522" s="91">
        <v>0</v>
      </c>
      <c r="K522" s="91">
        <v>0</v>
      </c>
      <c r="L522" s="86">
        <f t="shared" si="24"/>
        <v>38076.479999999996</v>
      </c>
      <c r="M522" s="86">
        <f t="shared" si="25"/>
        <v>21.26</v>
      </c>
      <c r="N522" s="87">
        <f t="shared" si="26"/>
        <v>19.71</v>
      </c>
    </row>
    <row r="523" spans="1:14" ht="15" customHeight="1" x14ac:dyDescent="0.2">
      <c r="A523" s="88" t="s">
        <v>119</v>
      </c>
      <c r="B523" s="89">
        <v>214145</v>
      </c>
      <c r="C523" s="88" t="s">
        <v>682</v>
      </c>
      <c r="D523" s="89" t="s">
        <v>618</v>
      </c>
      <c r="E523" s="89" t="s">
        <v>683</v>
      </c>
      <c r="F523" s="89" t="s">
        <v>612</v>
      </c>
      <c r="G523" s="90" t="s">
        <v>613</v>
      </c>
      <c r="H523" s="89">
        <v>1</v>
      </c>
      <c r="I523" s="91">
        <v>57680.04</v>
      </c>
      <c r="J523" s="91">
        <v>0</v>
      </c>
      <c r="K523" s="91">
        <v>0</v>
      </c>
      <c r="L523" s="86">
        <f t="shared" si="24"/>
        <v>57680.04</v>
      </c>
      <c r="M523" s="86">
        <f t="shared" si="25"/>
        <v>32.200000000000003</v>
      </c>
      <c r="N523" s="87">
        <f t="shared" si="26"/>
        <v>29.85</v>
      </c>
    </row>
    <row r="524" spans="1:14" ht="15" customHeight="1" x14ac:dyDescent="0.2">
      <c r="A524" s="88" t="s">
        <v>119</v>
      </c>
      <c r="B524" s="89">
        <v>1312937</v>
      </c>
      <c r="C524" s="88" t="s">
        <v>768</v>
      </c>
      <c r="D524" s="89" t="s">
        <v>655</v>
      </c>
      <c r="E524" s="89" t="s">
        <v>769</v>
      </c>
      <c r="F524" s="89" t="s">
        <v>612</v>
      </c>
      <c r="G524" s="90" t="s">
        <v>613</v>
      </c>
      <c r="H524" s="89">
        <v>1</v>
      </c>
      <c r="I524" s="91">
        <v>51503.759999999995</v>
      </c>
      <c r="J524" s="91">
        <v>0</v>
      </c>
      <c r="K524" s="91">
        <v>0</v>
      </c>
      <c r="L524" s="86">
        <f t="shared" si="24"/>
        <v>51503.759999999995</v>
      </c>
      <c r="M524" s="86">
        <f t="shared" si="25"/>
        <v>28.75</v>
      </c>
      <c r="N524" s="87">
        <f t="shared" si="26"/>
        <v>26.66</v>
      </c>
    </row>
    <row r="525" spans="1:14" ht="15" customHeight="1" x14ac:dyDescent="0.2">
      <c r="A525" s="88" t="s">
        <v>119</v>
      </c>
      <c r="B525" s="89">
        <v>1259493</v>
      </c>
      <c r="C525" s="88" t="s">
        <v>1985</v>
      </c>
      <c r="D525" s="89" t="s">
        <v>713</v>
      </c>
      <c r="E525" s="89" t="s">
        <v>1986</v>
      </c>
      <c r="F525" s="89" t="s">
        <v>651</v>
      </c>
      <c r="G525" s="90" t="s">
        <v>613</v>
      </c>
      <c r="H525" s="89">
        <v>1</v>
      </c>
      <c r="I525" s="91">
        <v>35319.96</v>
      </c>
      <c r="J525" s="91">
        <v>0</v>
      </c>
      <c r="K525" s="91">
        <v>0</v>
      </c>
      <c r="L525" s="86">
        <f t="shared" si="24"/>
        <v>35319.96</v>
      </c>
      <c r="M525" s="86">
        <f t="shared" si="25"/>
        <v>19.72</v>
      </c>
      <c r="N525" s="87">
        <f t="shared" si="26"/>
        <v>18.28</v>
      </c>
    </row>
    <row r="526" spans="1:14" ht="15" customHeight="1" x14ac:dyDescent="0.2">
      <c r="A526" s="88" t="s">
        <v>119</v>
      </c>
      <c r="B526" s="89">
        <v>1349566</v>
      </c>
      <c r="C526" s="88" t="s">
        <v>1917</v>
      </c>
      <c r="D526" s="89" t="s">
        <v>713</v>
      </c>
      <c r="E526" s="89" t="s">
        <v>1918</v>
      </c>
      <c r="F526" s="89" t="s">
        <v>612</v>
      </c>
      <c r="G526" s="90" t="s">
        <v>613</v>
      </c>
      <c r="H526" s="89">
        <v>1</v>
      </c>
      <c r="I526" s="91">
        <v>35319.96</v>
      </c>
      <c r="J526" s="91">
        <v>1205.1600000000001</v>
      </c>
      <c r="K526" s="91">
        <v>0</v>
      </c>
      <c r="L526" s="86">
        <f t="shared" si="24"/>
        <v>36525.120000000003</v>
      </c>
      <c r="M526" s="86">
        <f t="shared" si="25"/>
        <v>20.39</v>
      </c>
      <c r="N526" s="87">
        <f t="shared" si="26"/>
        <v>18.899999999999999</v>
      </c>
    </row>
    <row r="527" spans="1:14" ht="15" customHeight="1" x14ac:dyDescent="0.2">
      <c r="A527" s="88" t="s">
        <v>119</v>
      </c>
      <c r="B527" s="89">
        <v>762792</v>
      </c>
      <c r="C527" s="88" t="s">
        <v>2124</v>
      </c>
      <c r="D527" s="89" t="s">
        <v>655</v>
      </c>
      <c r="E527" s="89" t="s">
        <v>2125</v>
      </c>
      <c r="F527" s="89" t="s">
        <v>651</v>
      </c>
      <c r="G527" s="90" t="s">
        <v>613</v>
      </c>
      <c r="H527" s="89">
        <v>1</v>
      </c>
      <c r="I527" s="91">
        <v>51503.759999999995</v>
      </c>
      <c r="J527" s="91">
        <v>0</v>
      </c>
      <c r="K527" s="91">
        <v>0</v>
      </c>
      <c r="L527" s="86">
        <f t="shared" si="24"/>
        <v>51503.759999999995</v>
      </c>
      <c r="M527" s="86">
        <f t="shared" si="25"/>
        <v>28.75</v>
      </c>
      <c r="N527" s="87">
        <f t="shared" si="26"/>
        <v>26.66</v>
      </c>
    </row>
    <row r="528" spans="1:14" ht="15" customHeight="1" x14ac:dyDescent="0.2">
      <c r="A528" s="88" t="s">
        <v>119</v>
      </c>
      <c r="B528" s="89">
        <v>934200</v>
      </c>
      <c r="C528" s="88" t="s">
        <v>1693</v>
      </c>
      <c r="D528" s="89" t="s">
        <v>721</v>
      </c>
      <c r="E528" s="89" t="s">
        <v>1694</v>
      </c>
      <c r="F528" s="89" t="s">
        <v>612</v>
      </c>
      <c r="G528" s="90" t="s">
        <v>613</v>
      </c>
      <c r="H528" s="89">
        <v>1</v>
      </c>
      <c r="I528" s="91">
        <v>29498.879999999997</v>
      </c>
      <c r="J528" s="91">
        <v>443.28</v>
      </c>
      <c r="K528" s="91">
        <v>0</v>
      </c>
      <c r="L528" s="86">
        <f t="shared" si="24"/>
        <v>29942.159999999996</v>
      </c>
      <c r="M528" s="86">
        <f t="shared" si="25"/>
        <v>16.72</v>
      </c>
      <c r="N528" s="87">
        <f t="shared" si="26"/>
        <v>15.5</v>
      </c>
    </row>
    <row r="529" spans="1:14" ht="15" customHeight="1" x14ac:dyDescent="0.2">
      <c r="A529" s="88" t="s">
        <v>119</v>
      </c>
      <c r="B529" s="89">
        <v>1406040</v>
      </c>
      <c r="C529" s="88" t="s">
        <v>1386</v>
      </c>
      <c r="D529" s="89" t="s">
        <v>716</v>
      </c>
      <c r="E529" s="89" t="s">
        <v>1387</v>
      </c>
      <c r="F529" s="89" t="s">
        <v>651</v>
      </c>
      <c r="G529" s="90" t="s">
        <v>613</v>
      </c>
      <c r="H529" s="89">
        <v>1</v>
      </c>
      <c r="I529" s="91">
        <v>45467.76</v>
      </c>
      <c r="J529" s="91">
        <v>0</v>
      </c>
      <c r="K529" s="91">
        <v>0</v>
      </c>
      <c r="L529" s="86">
        <f t="shared" si="24"/>
        <v>45467.76</v>
      </c>
      <c r="M529" s="86">
        <f t="shared" si="25"/>
        <v>25.38</v>
      </c>
      <c r="N529" s="87">
        <f t="shared" si="26"/>
        <v>23.53</v>
      </c>
    </row>
    <row r="530" spans="1:14" ht="15" customHeight="1" x14ac:dyDescent="0.2">
      <c r="A530" s="88" t="s">
        <v>119</v>
      </c>
      <c r="B530" s="89">
        <v>1194060</v>
      </c>
      <c r="C530" s="88" t="s">
        <v>1028</v>
      </c>
      <c r="D530" s="89" t="s">
        <v>713</v>
      </c>
      <c r="E530" s="89" t="s">
        <v>1029</v>
      </c>
      <c r="F530" s="89" t="s">
        <v>612</v>
      </c>
      <c r="G530" s="90" t="s">
        <v>613</v>
      </c>
      <c r="H530" s="89">
        <v>1</v>
      </c>
      <c r="I530" s="91">
        <v>35319.96</v>
      </c>
      <c r="J530" s="91">
        <v>0</v>
      </c>
      <c r="K530" s="91">
        <v>0</v>
      </c>
      <c r="L530" s="86">
        <f t="shared" si="24"/>
        <v>35319.96</v>
      </c>
      <c r="M530" s="86">
        <f t="shared" si="25"/>
        <v>19.72</v>
      </c>
      <c r="N530" s="87">
        <f t="shared" si="26"/>
        <v>18.28</v>
      </c>
    </row>
    <row r="531" spans="1:14" ht="15" customHeight="1" x14ac:dyDescent="0.2">
      <c r="A531" s="88" t="s">
        <v>119</v>
      </c>
      <c r="B531" s="89">
        <v>1342148</v>
      </c>
      <c r="C531" s="88" t="s">
        <v>1444</v>
      </c>
      <c r="D531" s="89" t="s">
        <v>716</v>
      </c>
      <c r="E531" s="89" t="s">
        <v>1445</v>
      </c>
      <c r="F531" s="89" t="s">
        <v>612</v>
      </c>
      <c r="G531" s="90" t="s">
        <v>613</v>
      </c>
      <c r="H531" s="89">
        <v>1</v>
      </c>
      <c r="I531" s="91">
        <v>45467.76</v>
      </c>
      <c r="J531" s="91">
        <v>0</v>
      </c>
      <c r="K531" s="91">
        <v>0</v>
      </c>
      <c r="L531" s="86">
        <f t="shared" si="24"/>
        <v>45467.76</v>
      </c>
      <c r="M531" s="86">
        <f t="shared" si="25"/>
        <v>25.38</v>
      </c>
      <c r="N531" s="87">
        <f t="shared" si="26"/>
        <v>23.53</v>
      </c>
    </row>
    <row r="532" spans="1:14" ht="15" customHeight="1" x14ac:dyDescent="0.2">
      <c r="A532" s="88" t="s">
        <v>119</v>
      </c>
      <c r="B532" s="89">
        <v>1418240</v>
      </c>
      <c r="C532" s="88" t="s">
        <v>1282</v>
      </c>
      <c r="D532" s="89" t="s">
        <v>721</v>
      </c>
      <c r="E532" s="89" t="s">
        <v>1283</v>
      </c>
      <c r="F532" s="89" t="s">
        <v>651</v>
      </c>
      <c r="G532" s="90" t="s">
        <v>613</v>
      </c>
      <c r="H532" s="89">
        <v>1</v>
      </c>
      <c r="I532" s="91">
        <v>24727.199999999997</v>
      </c>
      <c r="J532" s="91">
        <v>0</v>
      </c>
      <c r="K532" s="91">
        <v>0</v>
      </c>
      <c r="L532" s="86">
        <f t="shared" si="24"/>
        <v>24727.199999999997</v>
      </c>
      <c r="M532" s="86">
        <f t="shared" si="25"/>
        <v>13.8</v>
      </c>
      <c r="N532" s="87">
        <f t="shared" si="26"/>
        <v>12.8</v>
      </c>
    </row>
    <row r="533" spans="1:14" ht="15" customHeight="1" x14ac:dyDescent="0.2">
      <c r="A533" s="88" t="s">
        <v>119</v>
      </c>
      <c r="B533" s="89">
        <v>730066</v>
      </c>
      <c r="C533" s="88" t="s">
        <v>1835</v>
      </c>
      <c r="D533" s="89" t="s">
        <v>728</v>
      </c>
      <c r="E533" s="89" t="s">
        <v>1836</v>
      </c>
      <c r="F533" s="89" t="s">
        <v>612</v>
      </c>
      <c r="G533" s="90" t="s">
        <v>613</v>
      </c>
      <c r="H533" s="89">
        <v>1</v>
      </c>
      <c r="I533" s="91">
        <v>65450.04</v>
      </c>
      <c r="J533" s="91">
        <v>0</v>
      </c>
      <c r="K533" s="91">
        <v>0</v>
      </c>
      <c r="L533" s="86">
        <f t="shared" si="24"/>
        <v>65450.04</v>
      </c>
      <c r="M533" s="86">
        <f t="shared" si="25"/>
        <v>36.54</v>
      </c>
      <c r="N533" s="87">
        <f t="shared" si="26"/>
        <v>33.869999999999997</v>
      </c>
    </row>
    <row r="534" spans="1:14" ht="15" customHeight="1" x14ac:dyDescent="0.2">
      <c r="A534" s="88" t="s">
        <v>119</v>
      </c>
      <c r="B534" s="89">
        <v>1238889</v>
      </c>
      <c r="C534" s="88" t="s">
        <v>1837</v>
      </c>
      <c r="D534" s="89" t="s">
        <v>655</v>
      </c>
      <c r="E534" s="89" t="s">
        <v>1838</v>
      </c>
      <c r="F534" s="89" t="s">
        <v>612</v>
      </c>
      <c r="G534" s="90" t="s">
        <v>613</v>
      </c>
      <c r="H534" s="89">
        <v>1</v>
      </c>
      <c r="I534" s="91">
        <v>51503.759999999995</v>
      </c>
      <c r="J534" s="91">
        <v>0</v>
      </c>
      <c r="K534" s="91">
        <v>0</v>
      </c>
      <c r="L534" s="86">
        <f t="shared" si="24"/>
        <v>51503.759999999995</v>
      </c>
      <c r="M534" s="86">
        <f t="shared" si="25"/>
        <v>28.75</v>
      </c>
      <c r="N534" s="87">
        <f t="shared" si="26"/>
        <v>26.66</v>
      </c>
    </row>
    <row r="535" spans="1:14" ht="15" customHeight="1" x14ac:dyDescent="0.2">
      <c r="A535" s="88" t="s">
        <v>119</v>
      </c>
      <c r="B535" s="89">
        <v>968525</v>
      </c>
      <c r="C535" s="88" t="s">
        <v>1759</v>
      </c>
      <c r="D535" s="89" t="s">
        <v>655</v>
      </c>
      <c r="E535" s="89" t="s">
        <v>1760</v>
      </c>
      <c r="F535" s="89" t="s">
        <v>612</v>
      </c>
      <c r="G535" s="90" t="s">
        <v>613</v>
      </c>
      <c r="H535" s="89">
        <v>1</v>
      </c>
      <c r="I535" s="91">
        <v>51503.759999999995</v>
      </c>
      <c r="J535" s="91">
        <v>0</v>
      </c>
      <c r="K535" s="91">
        <v>0</v>
      </c>
      <c r="L535" s="86">
        <f t="shared" si="24"/>
        <v>51503.759999999995</v>
      </c>
      <c r="M535" s="86">
        <f t="shared" si="25"/>
        <v>28.75</v>
      </c>
      <c r="N535" s="87">
        <f t="shared" si="26"/>
        <v>26.66</v>
      </c>
    </row>
    <row r="536" spans="1:14" ht="15" customHeight="1" x14ac:dyDescent="0.2">
      <c r="A536" s="88" t="s">
        <v>119</v>
      </c>
      <c r="B536" s="89">
        <v>1255304</v>
      </c>
      <c r="C536" s="88" t="s">
        <v>1659</v>
      </c>
      <c r="D536" s="89" t="s">
        <v>713</v>
      </c>
      <c r="E536" s="89" t="s">
        <v>1660</v>
      </c>
      <c r="F536" s="89" t="s">
        <v>651</v>
      </c>
      <c r="G536" s="90" t="s">
        <v>613</v>
      </c>
      <c r="H536" s="89">
        <v>1</v>
      </c>
      <c r="I536" s="91">
        <v>35319.96</v>
      </c>
      <c r="J536" s="91">
        <v>0</v>
      </c>
      <c r="K536" s="91">
        <v>0</v>
      </c>
      <c r="L536" s="86">
        <f t="shared" si="24"/>
        <v>35319.96</v>
      </c>
      <c r="M536" s="86">
        <f t="shared" si="25"/>
        <v>19.72</v>
      </c>
      <c r="N536" s="87">
        <f t="shared" si="26"/>
        <v>18.28</v>
      </c>
    </row>
    <row r="537" spans="1:14" ht="15" customHeight="1" x14ac:dyDescent="0.2">
      <c r="A537" s="88" t="s">
        <v>119</v>
      </c>
      <c r="B537" s="89">
        <v>803936</v>
      </c>
      <c r="C537" s="88" t="s">
        <v>1761</v>
      </c>
      <c r="D537" s="89" t="s">
        <v>655</v>
      </c>
      <c r="E537" s="89" t="s">
        <v>1762</v>
      </c>
      <c r="F537" s="89" t="s">
        <v>651</v>
      </c>
      <c r="G537" s="90" t="s">
        <v>613</v>
      </c>
      <c r="H537" s="89">
        <v>1</v>
      </c>
      <c r="I537" s="91">
        <v>51503.759999999995</v>
      </c>
      <c r="J537" s="91">
        <v>0</v>
      </c>
      <c r="K537" s="91">
        <v>0</v>
      </c>
      <c r="L537" s="86">
        <f t="shared" si="24"/>
        <v>51503.759999999995</v>
      </c>
      <c r="M537" s="86">
        <f t="shared" si="25"/>
        <v>28.75</v>
      </c>
      <c r="N537" s="87">
        <f t="shared" si="26"/>
        <v>26.66</v>
      </c>
    </row>
    <row r="538" spans="1:14" ht="15" customHeight="1" x14ac:dyDescent="0.2">
      <c r="A538" s="88" t="s">
        <v>119</v>
      </c>
      <c r="B538" s="89">
        <v>1284720</v>
      </c>
      <c r="C538" s="88" t="s">
        <v>1484</v>
      </c>
      <c r="D538" s="89" t="s">
        <v>742</v>
      </c>
      <c r="E538" s="89" t="s">
        <v>1485</v>
      </c>
      <c r="F538" s="89" t="s">
        <v>612</v>
      </c>
      <c r="G538" s="90" t="s">
        <v>613</v>
      </c>
      <c r="H538" s="89">
        <v>1</v>
      </c>
      <c r="I538" s="91">
        <v>38076.479999999996</v>
      </c>
      <c r="J538" s="91">
        <v>1205.1600000000001</v>
      </c>
      <c r="K538" s="91">
        <v>0</v>
      </c>
      <c r="L538" s="86">
        <f t="shared" si="24"/>
        <v>39281.64</v>
      </c>
      <c r="M538" s="86">
        <f t="shared" si="25"/>
        <v>21.93</v>
      </c>
      <c r="N538" s="87">
        <f t="shared" si="26"/>
        <v>20.329999999999998</v>
      </c>
    </row>
    <row r="539" spans="1:14" ht="15" customHeight="1" x14ac:dyDescent="0.2">
      <c r="A539" s="88" t="s">
        <v>119</v>
      </c>
      <c r="B539" s="89">
        <v>864463</v>
      </c>
      <c r="C539" s="88" t="s">
        <v>1388</v>
      </c>
      <c r="D539" s="89" t="s">
        <v>655</v>
      </c>
      <c r="E539" s="89" t="s">
        <v>1389</v>
      </c>
      <c r="F539" s="89" t="s">
        <v>612</v>
      </c>
      <c r="G539" s="90" t="s">
        <v>613</v>
      </c>
      <c r="H539" s="89">
        <v>1</v>
      </c>
      <c r="I539" s="91">
        <v>51503.759999999995</v>
      </c>
      <c r="J539" s="91">
        <v>0</v>
      </c>
      <c r="K539" s="91">
        <v>0</v>
      </c>
      <c r="L539" s="86">
        <f t="shared" si="24"/>
        <v>51503.759999999995</v>
      </c>
      <c r="M539" s="86">
        <f t="shared" si="25"/>
        <v>28.75</v>
      </c>
      <c r="N539" s="87">
        <f t="shared" si="26"/>
        <v>26.66</v>
      </c>
    </row>
    <row r="540" spans="1:14" ht="15" customHeight="1" x14ac:dyDescent="0.2">
      <c r="A540" s="88" t="s">
        <v>119</v>
      </c>
      <c r="B540" s="89">
        <v>820157</v>
      </c>
      <c r="C540" s="88" t="s">
        <v>831</v>
      </c>
      <c r="D540" s="89" t="s">
        <v>742</v>
      </c>
      <c r="E540" s="89" t="s">
        <v>832</v>
      </c>
      <c r="F540" s="89" t="s">
        <v>612</v>
      </c>
      <c r="G540" s="90" t="s">
        <v>613</v>
      </c>
      <c r="H540" s="89">
        <v>1</v>
      </c>
      <c r="I540" s="91">
        <v>38076.36</v>
      </c>
      <c r="J540" s="91">
        <v>0</v>
      </c>
      <c r="K540" s="91">
        <v>0</v>
      </c>
      <c r="L540" s="86">
        <f t="shared" si="24"/>
        <v>38076.36</v>
      </c>
      <c r="M540" s="86">
        <f t="shared" si="25"/>
        <v>21.26</v>
      </c>
      <c r="N540" s="87">
        <f t="shared" si="26"/>
        <v>19.71</v>
      </c>
    </row>
    <row r="541" spans="1:14" ht="15" customHeight="1" x14ac:dyDescent="0.2">
      <c r="A541" s="88" t="s">
        <v>119</v>
      </c>
      <c r="B541" s="89">
        <v>1369021</v>
      </c>
      <c r="C541" s="88" t="s">
        <v>1661</v>
      </c>
      <c r="D541" s="89" t="s">
        <v>713</v>
      </c>
      <c r="E541" s="89" t="s">
        <v>1662</v>
      </c>
      <c r="F541" s="89" t="s">
        <v>651</v>
      </c>
      <c r="G541" s="90" t="s">
        <v>613</v>
      </c>
      <c r="H541" s="89">
        <v>1</v>
      </c>
      <c r="I541" s="91">
        <v>35319.96</v>
      </c>
      <c r="J541" s="91">
        <v>0</v>
      </c>
      <c r="K541" s="91">
        <v>0</v>
      </c>
      <c r="L541" s="86">
        <f t="shared" si="24"/>
        <v>35319.96</v>
      </c>
      <c r="M541" s="86">
        <f t="shared" si="25"/>
        <v>19.72</v>
      </c>
      <c r="N541" s="87">
        <f t="shared" si="26"/>
        <v>18.28</v>
      </c>
    </row>
    <row r="542" spans="1:14" ht="15" customHeight="1" x14ac:dyDescent="0.2">
      <c r="A542" s="88" t="s">
        <v>119</v>
      </c>
      <c r="B542" s="89">
        <v>194286</v>
      </c>
      <c r="C542" s="88" t="s">
        <v>1727</v>
      </c>
      <c r="D542" s="89" t="s">
        <v>742</v>
      </c>
      <c r="E542" s="89" t="s">
        <v>1728</v>
      </c>
      <c r="F542" s="89" t="s">
        <v>612</v>
      </c>
      <c r="G542" s="90" t="s">
        <v>613</v>
      </c>
      <c r="H542" s="89">
        <v>1</v>
      </c>
      <c r="I542" s="91">
        <v>44140.44</v>
      </c>
      <c r="J542" s="91">
        <v>0</v>
      </c>
      <c r="K542" s="91">
        <v>0</v>
      </c>
      <c r="L542" s="86">
        <f t="shared" si="24"/>
        <v>44140.44</v>
      </c>
      <c r="M542" s="86">
        <f t="shared" si="25"/>
        <v>24.64</v>
      </c>
      <c r="N542" s="87">
        <f t="shared" si="26"/>
        <v>22.84</v>
      </c>
    </row>
    <row r="543" spans="1:14" ht="15" customHeight="1" x14ac:dyDescent="0.2">
      <c r="A543" s="88" t="s">
        <v>119</v>
      </c>
      <c r="B543" s="89">
        <v>1198691</v>
      </c>
      <c r="C543" s="88" t="s">
        <v>2126</v>
      </c>
      <c r="D543" s="89" t="s">
        <v>655</v>
      </c>
      <c r="E543" s="89" t="s">
        <v>2127</v>
      </c>
      <c r="F543" s="89" t="s">
        <v>651</v>
      </c>
      <c r="G543" s="90" t="s">
        <v>613</v>
      </c>
      <c r="H543" s="89">
        <v>1</v>
      </c>
      <c r="I543" s="91">
        <v>51503.759999999995</v>
      </c>
      <c r="J543" s="91">
        <v>0</v>
      </c>
      <c r="K543" s="91">
        <v>0</v>
      </c>
      <c r="L543" s="86">
        <f t="shared" si="24"/>
        <v>51503.759999999995</v>
      </c>
      <c r="M543" s="86">
        <f t="shared" si="25"/>
        <v>28.75</v>
      </c>
      <c r="N543" s="87">
        <f t="shared" si="26"/>
        <v>26.66</v>
      </c>
    </row>
    <row r="544" spans="1:14" ht="15" customHeight="1" x14ac:dyDescent="0.2">
      <c r="A544" s="88" t="s">
        <v>119</v>
      </c>
      <c r="B544" s="89">
        <v>175203</v>
      </c>
      <c r="C544" s="88" t="s">
        <v>863</v>
      </c>
      <c r="D544" s="89" t="s">
        <v>713</v>
      </c>
      <c r="E544" s="89" t="s">
        <v>864</v>
      </c>
      <c r="F544" s="89" t="s">
        <v>612</v>
      </c>
      <c r="G544" s="90" t="s">
        <v>613</v>
      </c>
      <c r="H544" s="89">
        <v>1</v>
      </c>
      <c r="I544" s="91">
        <v>36720</v>
      </c>
      <c r="J544" s="91">
        <v>0</v>
      </c>
      <c r="K544" s="91">
        <v>0</v>
      </c>
      <c r="L544" s="86">
        <f t="shared" si="24"/>
        <v>36720</v>
      </c>
      <c r="M544" s="86">
        <f t="shared" si="25"/>
        <v>20.5</v>
      </c>
      <c r="N544" s="87">
        <f t="shared" si="26"/>
        <v>19</v>
      </c>
    </row>
    <row r="545" spans="1:14" ht="15" customHeight="1" x14ac:dyDescent="0.2">
      <c r="A545" s="88" t="s">
        <v>119</v>
      </c>
      <c r="B545" s="89">
        <v>710441</v>
      </c>
      <c r="C545" s="88" t="s">
        <v>684</v>
      </c>
      <c r="D545" s="89" t="s">
        <v>621</v>
      </c>
      <c r="E545" s="89" t="s">
        <v>685</v>
      </c>
      <c r="F545" s="89" t="s">
        <v>612</v>
      </c>
      <c r="G545" s="90" t="s">
        <v>613</v>
      </c>
      <c r="H545" s="89">
        <v>1</v>
      </c>
      <c r="I545" s="91">
        <v>45629.88</v>
      </c>
      <c r="J545" s="91">
        <v>0</v>
      </c>
      <c r="K545" s="91">
        <v>0</v>
      </c>
      <c r="L545" s="86">
        <f t="shared" si="24"/>
        <v>45629.88</v>
      </c>
      <c r="M545" s="86">
        <f t="shared" si="25"/>
        <v>25.47</v>
      </c>
      <c r="N545" s="87">
        <f t="shared" si="26"/>
        <v>23.62</v>
      </c>
    </row>
    <row r="546" spans="1:14" ht="15" customHeight="1" x14ac:dyDescent="0.2">
      <c r="A546" s="88" t="s">
        <v>119</v>
      </c>
      <c r="B546" s="89">
        <v>1049685</v>
      </c>
      <c r="C546" s="88" t="s">
        <v>686</v>
      </c>
      <c r="D546" s="89" t="s">
        <v>655</v>
      </c>
      <c r="E546" s="89" t="s">
        <v>687</v>
      </c>
      <c r="F546" s="89" t="s">
        <v>612</v>
      </c>
      <c r="G546" s="90" t="s">
        <v>613</v>
      </c>
      <c r="H546" s="89">
        <v>1</v>
      </c>
      <c r="I546" s="91">
        <v>58200</v>
      </c>
      <c r="J546" s="91">
        <v>0</v>
      </c>
      <c r="K546" s="91">
        <v>0</v>
      </c>
      <c r="L546" s="86">
        <f t="shared" si="24"/>
        <v>58200</v>
      </c>
      <c r="M546" s="86">
        <f t="shared" si="25"/>
        <v>32.49</v>
      </c>
      <c r="N546" s="87">
        <f t="shared" si="26"/>
        <v>30.12</v>
      </c>
    </row>
    <row r="547" spans="1:14" ht="15" customHeight="1" x14ac:dyDescent="0.2">
      <c r="A547" s="88" t="s">
        <v>119</v>
      </c>
      <c r="B547" s="89">
        <v>1420780</v>
      </c>
      <c r="C547" s="88" t="s">
        <v>1556</v>
      </c>
      <c r="D547" s="89" t="s">
        <v>716</v>
      </c>
      <c r="E547" s="89" t="s">
        <v>1557</v>
      </c>
      <c r="F547" s="89" t="s">
        <v>651</v>
      </c>
      <c r="G547" s="90" t="s">
        <v>613</v>
      </c>
      <c r="H547" s="89">
        <v>1</v>
      </c>
      <c r="I547" s="91">
        <v>45467.76</v>
      </c>
      <c r="J547" s="91">
        <v>0</v>
      </c>
      <c r="K547" s="91">
        <v>0</v>
      </c>
      <c r="L547" s="86">
        <f t="shared" si="24"/>
        <v>45467.76</v>
      </c>
      <c r="M547" s="86">
        <f t="shared" si="25"/>
        <v>25.38</v>
      </c>
      <c r="N547" s="87">
        <f t="shared" si="26"/>
        <v>23.53</v>
      </c>
    </row>
    <row r="548" spans="1:14" ht="15" customHeight="1" x14ac:dyDescent="0.2">
      <c r="A548" s="88" t="s">
        <v>119</v>
      </c>
      <c r="B548" s="89">
        <v>780934</v>
      </c>
      <c r="C548" s="88" t="s">
        <v>1987</v>
      </c>
      <c r="D548" s="89" t="s">
        <v>610</v>
      </c>
      <c r="E548" s="89" t="s">
        <v>1988</v>
      </c>
      <c r="F548" s="89" t="s">
        <v>612</v>
      </c>
      <c r="G548" s="90" t="s">
        <v>613</v>
      </c>
      <c r="H548" s="89">
        <v>1</v>
      </c>
      <c r="I548" s="91">
        <v>34419.72</v>
      </c>
      <c r="J548" s="91">
        <v>0</v>
      </c>
      <c r="K548" s="91">
        <v>0</v>
      </c>
      <c r="L548" s="86">
        <f t="shared" si="24"/>
        <v>34419.72</v>
      </c>
      <c r="M548" s="86">
        <f t="shared" si="25"/>
        <v>19.22</v>
      </c>
      <c r="N548" s="87">
        <f t="shared" si="26"/>
        <v>17.809999999999999</v>
      </c>
    </row>
    <row r="549" spans="1:14" ht="15" customHeight="1" x14ac:dyDescent="0.2">
      <c r="A549" s="88" t="s">
        <v>119</v>
      </c>
      <c r="B549" s="89">
        <v>1331983</v>
      </c>
      <c r="C549" s="88" t="s">
        <v>1989</v>
      </c>
      <c r="D549" s="89" t="s">
        <v>713</v>
      </c>
      <c r="E549" s="89" t="s">
        <v>1990</v>
      </c>
      <c r="F549" s="89" t="s">
        <v>651</v>
      </c>
      <c r="G549" s="90" t="s">
        <v>613</v>
      </c>
      <c r="H549" s="89">
        <v>1</v>
      </c>
      <c r="I549" s="91">
        <v>35319.96</v>
      </c>
      <c r="J549" s="91">
        <v>0</v>
      </c>
      <c r="K549" s="91">
        <v>0</v>
      </c>
      <c r="L549" s="86">
        <f t="shared" si="24"/>
        <v>35319.96</v>
      </c>
      <c r="M549" s="86">
        <f t="shared" si="25"/>
        <v>19.72</v>
      </c>
      <c r="N549" s="87">
        <f t="shared" si="26"/>
        <v>18.28</v>
      </c>
    </row>
    <row r="550" spans="1:14" ht="15" customHeight="1" x14ac:dyDescent="0.2">
      <c r="A550" s="88" t="s">
        <v>119</v>
      </c>
      <c r="B550" s="89">
        <v>1152104</v>
      </c>
      <c r="C550" s="88" t="s">
        <v>688</v>
      </c>
      <c r="D550" s="89" t="s">
        <v>689</v>
      </c>
      <c r="E550" s="89" t="s">
        <v>690</v>
      </c>
      <c r="F550" s="89" t="s">
        <v>651</v>
      </c>
      <c r="G550" s="90" t="s">
        <v>613</v>
      </c>
      <c r="H550" s="89">
        <v>1</v>
      </c>
      <c r="I550" s="91">
        <v>87060.72</v>
      </c>
      <c r="J550" s="91">
        <v>0</v>
      </c>
      <c r="K550" s="91">
        <v>0</v>
      </c>
      <c r="L550" s="86">
        <f t="shared" si="24"/>
        <v>87060.72</v>
      </c>
      <c r="M550" s="86">
        <f t="shared" si="25"/>
        <v>48.6</v>
      </c>
      <c r="N550" s="87">
        <f t="shared" si="26"/>
        <v>45.06</v>
      </c>
    </row>
    <row r="551" spans="1:14" ht="15" customHeight="1" x14ac:dyDescent="0.2">
      <c r="A551" s="88" t="s">
        <v>119</v>
      </c>
      <c r="B551" s="89">
        <v>1364570</v>
      </c>
      <c r="C551" s="88" t="s">
        <v>865</v>
      </c>
      <c r="D551" s="89" t="s">
        <v>721</v>
      </c>
      <c r="E551" s="89" t="s">
        <v>866</v>
      </c>
      <c r="F551" s="89" t="s">
        <v>867</v>
      </c>
      <c r="G551" s="90" t="s">
        <v>613</v>
      </c>
      <c r="H551" s="89">
        <v>1</v>
      </c>
      <c r="I551" s="91">
        <v>24727.199999999997</v>
      </c>
      <c r="J551" s="91">
        <v>0</v>
      </c>
      <c r="K551" s="91">
        <v>0</v>
      </c>
      <c r="L551" s="86">
        <f t="shared" si="24"/>
        <v>24727.199999999997</v>
      </c>
      <c r="M551" s="86">
        <f t="shared" si="25"/>
        <v>13.8</v>
      </c>
      <c r="N551" s="87">
        <f t="shared" si="26"/>
        <v>12.8</v>
      </c>
    </row>
    <row r="552" spans="1:14" ht="15" customHeight="1" x14ac:dyDescent="0.2">
      <c r="A552" s="88" t="s">
        <v>119</v>
      </c>
      <c r="B552" s="89">
        <v>1349567</v>
      </c>
      <c r="C552" s="88" t="s">
        <v>1663</v>
      </c>
      <c r="D552" s="89" t="s">
        <v>713</v>
      </c>
      <c r="E552" s="89" t="s">
        <v>1664</v>
      </c>
      <c r="F552" s="89" t="s">
        <v>612</v>
      </c>
      <c r="G552" s="90" t="s">
        <v>613</v>
      </c>
      <c r="H552" s="89">
        <v>1</v>
      </c>
      <c r="I552" s="91">
        <v>35319.96</v>
      </c>
      <c r="J552" s="91">
        <v>0</v>
      </c>
      <c r="K552" s="91">
        <v>0</v>
      </c>
      <c r="L552" s="86">
        <f t="shared" si="24"/>
        <v>35319.96</v>
      </c>
      <c r="M552" s="86">
        <f t="shared" si="25"/>
        <v>19.72</v>
      </c>
      <c r="N552" s="87">
        <f t="shared" si="26"/>
        <v>18.28</v>
      </c>
    </row>
    <row r="553" spans="1:14" ht="15" customHeight="1" x14ac:dyDescent="0.2">
      <c r="A553" s="88" t="s">
        <v>119</v>
      </c>
      <c r="B553" s="89">
        <v>827669</v>
      </c>
      <c r="C553" s="88" t="s">
        <v>1390</v>
      </c>
      <c r="D553" s="89" t="s">
        <v>721</v>
      </c>
      <c r="E553" s="89" t="s">
        <v>1391</v>
      </c>
      <c r="F553" s="89" t="s">
        <v>612</v>
      </c>
      <c r="G553" s="90" t="s">
        <v>613</v>
      </c>
      <c r="H553" s="89">
        <v>1</v>
      </c>
      <c r="I553" s="91">
        <v>32472.840000000004</v>
      </c>
      <c r="J553" s="91">
        <v>0</v>
      </c>
      <c r="K553" s="91">
        <v>0</v>
      </c>
      <c r="L553" s="86">
        <f t="shared" si="24"/>
        <v>32472.840000000004</v>
      </c>
      <c r="M553" s="86">
        <f t="shared" si="25"/>
        <v>18.13</v>
      </c>
      <c r="N553" s="87">
        <f t="shared" si="26"/>
        <v>16.809999999999999</v>
      </c>
    </row>
    <row r="554" spans="1:14" ht="15" customHeight="1" x14ac:dyDescent="0.2">
      <c r="A554" s="88" t="s">
        <v>119</v>
      </c>
      <c r="B554" s="89">
        <v>1288063</v>
      </c>
      <c r="C554" s="88" t="s">
        <v>1119</v>
      </c>
      <c r="D554" s="89" t="s">
        <v>713</v>
      </c>
      <c r="E554" s="89" t="s">
        <v>1120</v>
      </c>
      <c r="F554" s="89" t="s">
        <v>651</v>
      </c>
      <c r="G554" s="90" t="s">
        <v>613</v>
      </c>
      <c r="H554" s="89">
        <v>1</v>
      </c>
      <c r="I554" s="91">
        <v>35319.96</v>
      </c>
      <c r="J554" s="91">
        <v>0</v>
      </c>
      <c r="K554" s="91">
        <v>0</v>
      </c>
      <c r="L554" s="86">
        <f t="shared" si="24"/>
        <v>35319.96</v>
      </c>
      <c r="M554" s="86">
        <f t="shared" si="25"/>
        <v>19.72</v>
      </c>
      <c r="N554" s="87">
        <f t="shared" si="26"/>
        <v>18.28</v>
      </c>
    </row>
    <row r="555" spans="1:14" ht="15" customHeight="1" x14ac:dyDescent="0.2">
      <c r="A555" s="88" t="s">
        <v>119</v>
      </c>
      <c r="B555" s="89">
        <v>105784</v>
      </c>
      <c r="C555" s="88" t="s">
        <v>833</v>
      </c>
      <c r="D555" s="89" t="s">
        <v>716</v>
      </c>
      <c r="E555" s="89" t="s">
        <v>834</v>
      </c>
      <c r="F555" s="89" t="s">
        <v>612</v>
      </c>
      <c r="G555" s="90" t="s">
        <v>613</v>
      </c>
      <c r="H555" s="89">
        <v>1</v>
      </c>
      <c r="I555" s="91">
        <v>45467.76</v>
      </c>
      <c r="J555" s="91">
        <v>0</v>
      </c>
      <c r="K555" s="91">
        <v>0</v>
      </c>
      <c r="L555" s="86">
        <f t="shared" si="24"/>
        <v>45467.76</v>
      </c>
      <c r="M555" s="86">
        <f t="shared" si="25"/>
        <v>25.38</v>
      </c>
      <c r="N555" s="87">
        <f t="shared" si="26"/>
        <v>23.53</v>
      </c>
    </row>
    <row r="556" spans="1:14" ht="15" customHeight="1" x14ac:dyDescent="0.2">
      <c r="A556" s="88" t="s">
        <v>119</v>
      </c>
      <c r="B556" s="89">
        <v>1342846</v>
      </c>
      <c r="C556" s="88" t="s">
        <v>1284</v>
      </c>
      <c r="D556" s="89" t="s">
        <v>713</v>
      </c>
      <c r="E556" s="89" t="s">
        <v>1285</v>
      </c>
      <c r="F556" s="89" t="s">
        <v>651</v>
      </c>
      <c r="G556" s="90" t="s">
        <v>613</v>
      </c>
      <c r="H556" s="89">
        <v>1</v>
      </c>
      <c r="I556" s="91">
        <v>35319.96</v>
      </c>
      <c r="J556" s="91">
        <v>0</v>
      </c>
      <c r="K556" s="91">
        <v>0</v>
      </c>
      <c r="L556" s="86">
        <f t="shared" si="24"/>
        <v>35319.96</v>
      </c>
      <c r="M556" s="86">
        <f t="shared" si="25"/>
        <v>19.72</v>
      </c>
      <c r="N556" s="87">
        <f t="shared" si="26"/>
        <v>18.28</v>
      </c>
    </row>
    <row r="557" spans="1:14" ht="15" customHeight="1" x14ac:dyDescent="0.2">
      <c r="A557" s="88" t="s">
        <v>119</v>
      </c>
      <c r="B557" s="89">
        <v>1055965</v>
      </c>
      <c r="C557" s="88" t="s">
        <v>1392</v>
      </c>
      <c r="D557" s="89" t="s">
        <v>713</v>
      </c>
      <c r="E557" s="89" t="s">
        <v>1393</v>
      </c>
      <c r="F557" s="89" t="s">
        <v>612</v>
      </c>
      <c r="G557" s="90" t="s">
        <v>613</v>
      </c>
      <c r="H557" s="89">
        <v>1</v>
      </c>
      <c r="I557" s="91">
        <v>35319.96</v>
      </c>
      <c r="J557" s="91">
        <v>0</v>
      </c>
      <c r="K557" s="91">
        <v>0</v>
      </c>
      <c r="L557" s="86">
        <f t="shared" si="24"/>
        <v>35319.96</v>
      </c>
      <c r="M557" s="86">
        <f t="shared" si="25"/>
        <v>19.72</v>
      </c>
      <c r="N557" s="87">
        <f t="shared" si="26"/>
        <v>18.28</v>
      </c>
    </row>
    <row r="558" spans="1:14" ht="15" customHeight="1" x14ac:dyDescent="0.2">
      <c r="A558" s="88" t="s">
        <v>119</v>
      </c>
      <c r="B558" s="89">
        <v>1473778</v>
      </c>
      <c r="C558" s="88" t="s">
        <v>770</v>
      </c>
      <c r="D558" s="89" t="s">
        <v>716</v>
      </c>
      <c r="E558" s="89" t="s">
        <v>771</v>
      </c>
      <c r="F558" s="89" t="s">
        <v>612</v>
      </c>
      <c r="G558" s="90" t="s">
        <v>613</v>
      </c>
      <c r="H558" s="89">
        <v>1</v>
      </c>
      <c r="I558" s="91">
        <v>45467.76</v>
      </c>
      <c r="J558" s="91">
        <v>0</v>
      </c>
      <c r="K558" s="91">
        <v>0</v>
      </c>
      <c r="L558" s="86">
        <f t="shared" si="24"/>
        <v>45467.76</v>
      </c>
      <c r="M558" s="86">
        <f t="shared" si="25"/>
        <v>25.38</v>
      </c>
      <c r="N558" s="87">
        <f t="shared" si="26"/>
        <v>23.53</v>
      </c>
    </row>
    <row r="559" spans="1:14" ht="15" customHeight="1" x14ac:dyDescent="0.2">
      <c r="A559" s="88" t="s">
        <v>119</v>
      </c>
      <c r="B559" s="89">
        <v>1222530</v>
      </c>
      <c r="C559" s="88" t="s">
        <v>1486</v>
      </c>
      <c r="D559" s="89" t="s">
        <v>795</v>
      </c>
      <c r="E559" s="89" t="s">
        <v>1487</v>
      </c>
      <c r="F559" s="89" t="s">
        <v>612</v>
      </c>
      <c r="G559" s="90" t="s">
        <v>613</v>
      </c>
      <c r="H559" s="89">
        <v>0.5</v>
      </c>
      <c r="I559" s="91">
        <v>15048.24</v>
      </c>
      <c r="J559" s="91">
        <v>1205.1600000000001</v>
      </c>
      <c r="K559" s="91">
        <v>0</v>
      </c>
      <c r="L559" s="86">
        <f t="shared" si="24"/>
        <v>16253.4</v>
      </c>
      <c r="M559" s="86">
        <f t="shared" si="25"/>
        <v>4.54</v>
      </c>
      <c r="N559" s="87">
        <f t="shared" si="26"/>
        <v>4.21</v>
      </c>
    </row>
    <row r="560" spans="1:14" ht="15" customHeight="1" x14ac:dyDescent="0.2">
      <c r="A560" s="88" t="s">
        <v>119</v>
      </c>
      <c r="B560" s="89">
        <v>814391</v>
      </c>
      <c r="C560" s="88" t="s">
        <v>1121</v>
      </c>
      <c r="D560" s="89" t="s">
        <v>713</v>
      </c>
      <c r="E560" s="89" t="s">
        <v>1122</v>
      </c>
      <c r="F560" s="89" t="s">
        <v>612</v>
      </c>
      <c r="G560" s="90" t="s">
        <v>613</v>
      </c>
      <c r="H560" s="89">
        <v>1</v>
      </c>
      <c r="I560" s="91">
        <v>36720</v>
      </c>
      <c r="J560" s="91">
        <v>0</v>
      </c>
      <c r="K560" s="91">
        <v>0</v>
      </c>
      <c r="L560" s="86">
        <f t="shared" si="24"/>
        <v>36720</v>
      </c>
      <c r="M560" s="86">
        <f t="shared" si="25"/>
        <v>20.5</v>
      </c>
      <c r="N560" s="87">
        <f t="shared" si="26"/>
        <v>19</v>
      </c>
    </row>
    <row r="561" spans="1:14" ht="15" customHeight="1" x14ac:dyDescent="0.2">
      <c r="A561" s="88" t="s">
        <v>119</v>
      </c>
      <c r="B561" s="89">
        <v>1319926</v>
      </c>
      <c r="C561" s="88" t="s">
        <v>1665</v>
      </c>
      <c r="D561" s="89" t="s">
        <v>713</v>
      </c>
      <c r="E561" s="89" t="s">
        <v>1666</v>
      </c>
      <c r="F561" s="89" t="s">
        <v>651</v>
      </c>
      <c r="G561" s="90" t="s">
        <v>613</v>
      </c>
      <c r="H561" s="89">
        <v>1</v>
      </c>
      <c r="I561" s="91">
        <v>35319.96</v>
      </c>
      <c r="J561" s="91">
        <v>0</v>
      </c>
      <c r="K561" s="91">
        <v>0</v>
      </c>
      <c r="L561" s="86">
        <f t="shared" si="24"/>
        <v>35319.96</v>
      </c>
      <c r="M561" s="86">
        <f t="shared" si="25"/>
        <v>19.72</v>
      </c>
      <c r="N561" s="87">
        <f t="shared" si="26"/>
        <v>18.28</v>
      </c>
    </row>
    <row r="562" spans="1:14" ht="15" customHeight="1" x14ac:dyDescent="0.2">
      <c r="A562" s="88" t="s">
        <v>119</v>
      </c>
      <c r="B562" s="89">
        <v>773901</v>
      </c>
      <c r="C562" s="88" t="s">
        <v>1320</v>
      </c>
      <c r="D562" s="89" t="s">
        <v>713</v>
      </c>
      <c r="E562" s="89" t="s">
        <v>1321</v>
      </c>
      <c r="F562" s="89" t="s">
        <v>651</v>
      </c>
      <c r="G562" s="90" t="s">
        <v>613</v>
      </c>
      <c r="H562" s="89">
        <v>1</v>
      </c>
      <c r="I562" s="91">
        <v>37017.24</v>
      </c>
      <c r="J562" s="91">
        <v>0</v>
      </c>
      <c r="K562" s="91">
        <v>0</v>
      </c>
      <c r="L562" s="86">
        <f t="shared" si="24"/>
        <v>37017.24</v>
      </c>
      <c r="M562" s="86">
        <f t="shared" si="25"/>
        <v>20.67</v>
      </c>
      <c r="N562" s="87">
        <f t="shared" si="26"/>
        <v>19.16</v>
      </c>
    </row>
    <row r="563" spans="1:14" ht="15" customHeight="1" x14ac:dyDescent="0.2">
      <c r="A563" s="88" t="s">
        <v>119</v>
      </c>
      <c r="B563" s="89">
        <v>1032012</v>
      </c>
      <c r="C563" s="88" t="s">
        <v>1667</v>
      </c>
      <c r="D563" s="89" t="s">
        <v>713</v>
      </c>
      <c r="E563" s="89" t="s">
        <v>1668</v>
      </c>
      <c r="F563" s="89" t="s">
        <v>651</v>
      </c>
      <c r="G563" s="90" t="s">
        <v>613</v>
      </c>
      <c r="H563" s="89">
        <v>1</v>
      </c>
      <c r="I563" s="91">
        <v>35319.96</v>
      </c>
      <c r="J563" s="91">
        <v>0</v>
      </c>
      <c r="K563" s="91">
        <v>0</v>
      </c>
      <c r="L563" s="86">
        <f t="shared" si="24"/>
        <v>35319.96</v>
      </c>
      <c r="M563" s="86">
        <f t="shared" si="25"/>
        <v>19.72</v>
      </c>
      <c r="N563" s="87">
        <f t="shared" si="26"/>
        <v>18.28</v>
      </c>
    </row>
    <row r="564" spans="1:14" ht="15" customHeight="1" x14ac:dyDescent="0.2">
      <c r="A564" s="88" t="s">
        <v>119</v>
      </c>
      <c r="B564" s="89">
        <v>1104940</v>
      </c>
      <c r="C564" s="88" t="s">
        <v>938</v>
      </c>
      <c r="D564" s="89" t="s">
        <v>721</v>
      </c>
      <c r="E564" s="89" t="s">
        <v>939</v>
      </c>
      <c r="F564" s="89" t="s">
        <v>612</v>
      </c>
      <c r="G564" s="90" t="s">
        <v>613</v>
      </c>
      <c r="H564" s="89">
        <v>1</v>
      </c>
      <c r="I564" s="91">
        <v>29486.04</v>
      </c>
      <c r="J564" s="91">
        <v>0</v>
      </c>
      <c r="K564" s="91">
        <v>0</v>
      </c>
      <c r="L564" s="86">
        <f t="shared" si="24"/>
        <v>29486.04</v>
      </c>
      <c r="M564" s="86">
        <f t="shared" si="25"/>
        <v>16.46</v>
      </c>
      <c r="N564" s="87">
        <f t="shared" si="26"/>
        <v>15.26</v>
      </c>
    </row>
    <row r="565" spans="1:14" ht="15" customHeight="1" x14ac:dyDescent="0.2">
      <c r="A565" s="88" t="s">
        <v>119</v>
      </c>
      <c r="B565" s="89">
        <v>923160</v>
      </c>
      <c r="C565" s="88" t="s">
        <v>1729</v>
      </c>
      <c r="D565" s="89" t="s">
        <v>669</v>
      </c>
      <c r="E565" s="89" t="s">
        <v>1730</v>
      </c>
      <c r="F565" s="89" t="s">
        <v>651</v>
      </c>
      <c r="G565" s="90" t="s">
        <v>613</v>
      </c>
      <c r="H565" s="89">
        <v>0.5</v>
      </c>
      <c r="I565" s="91">
        <v>19738.199999999997</v>
      </c>
      <c r="J565" s="91">
        <v>0</v>
      </c>
      <c r="K565" s="91">
        <v>0</v>
      </c>
      <c r="L565" s="86">
        <f t="shared" si="24"/>
        <v>19738.199999999997</v>
      </c>
      <c r="M565" s="86">
        <f t="shared" si="25"/>
        <v>5.51</v>
      </c>
      <c r="N565" s="87">
        <f t="shared" si="26"/>
        <v>5.1100000000000003</v>
      </c>
    </row>
    <row r="566" spans="1:14" ht="15" customHeight="1" x14ac:dyDescent="0.2">
      <c r="A566" s="88" t="s">
        <v>119</v>
      </c>
      <c r="B566" s="89">
        <v>148557</v>
      </c>
      <c r="C566" s="88" t="s">
        <v>1030</v>
      </c>
      <c r="D566" s="89" t="s">
        <v>742</v>
      </c>
      <c r="E566" s="89" t="s">
        <v>1031</v>
      </c>
      <c r="F566" s="89" t="s">
        <v>612</v>
      </c>
      <c r="G566" s="90" t="s">
        <v>613</v>
      </c>
      <c r="H566" s="89">
        <v>1</v>
      </c>
      <c r="I566" s="91">
        <v>42260.04</v>
      </c>
      <c r="J566" s="91">
        <v>0</v>
      </c>
      <c r="K566" s="91">
        <v>0</v>
      </c>
      <c r="L566" s="86">
        <f t="shared" si="24"/>
        <v>42260.04</v>
      </c>
      <c r="M566" s="86">
        <f t="shared" si="25"/>
        <v>23.59</v>
      </c>
      <c r="N566" s="87">
        <f t="shared" si="26"/>
        <v>21.87</v>
      </c>
    </row>
    <row r="567" spans="1:14" ht="15" customHeight="1" x14ac:dyDescent="0.2">
      <c r="A567" s="88" t="s">
        <v>119</v>
      </c>
      <c r="B567" s="89">
        <v>1330610</v>
      </c>
      <c r="C567" s="88" t="s">
        <v>1669</v>
      </c>
      <c r="D567" s="89" t="s">
        <v>713</v>
      </c>
      <c r="E567" s="89" t="s">
        <v>1670</v>
      </c>
      <c r="F567" s="89" t="s">
        <v>612</v>
      </c>
      <c r="G567" s="90" t="s">
        <v>613</v>
      </c>
      <c r="H567" s="89">
        <v>1</v>
      </c>
      <c r="I567" s="91">
        <v>35319.96</v>
      </c>
      <c r="J567" s="91">
        <v>0</v>
      </c>
      <c r="K567" s="91">
        <v>0</v>
      </c>
      <c r="L567" s="86">
        <f t="shared" si="24"/>
        <v>35319.96</v>
      </c>
      <c r="M567" s="86">
        <f t="shared" si="25"/>
        <v>19.72</v>
      </c>
      <c r="N567" s="87">
        <f t="shared" si="26"/>
        <v>18.28</v>
      </c>
    </row>
    <row r="568" spans="1:14" ht="15" customHeight="1" x14ac:dyDescent="0.2">
      <c r="A568" s="88" t="s">
        <v>119</v>
      </c>
      <c r="B568" s="89">
        <v>174796</v>
      </c>
      <c r="C568" s="88" t="s">
        <v>1286</v>
      </c>
      <c r="D568" s="89" t="s">
        <v>713</v>
      </c>
      <c r="E568" s="89" t="s">
        <v>1287</v>
      </c>
      <c r="F568" s="89" t="s">
        <v>612</v>
      </c>
      <c r="G568" s="90" t="s">
        <v>613</v>
      </c>
      <c r="H568" s="89">
        <v>1</v>
      </c>
      <c r="I568" s="91">
        <v>37320</v>
      </c>
      <c r="J568" s="91">
        <v>0</v>
      </c>
      <c r="K568" s="91">
        <v>0</v>
      </c>
      <c r="L568" s="86">
        <f t="shared" si="24"/>
        <v>37320</v>
      </c>
      <c r="M568" s="86">
        <f t="shared" si="25"/>
        <v>20.83</v>
      </c>
      <c r="N568" s="87">
        <f t="shared" si="26"/>
        <v>19.309999999999999</v>
      </c>
    </row>
    <row r="569" spans="1:14" ht="15" customHeight="1" x14ac:dyDescent="0.2">
      <c r="A569" s="88" t="s">
        <v>119</v>
      </c>
      <c r="B569" s="89">
        <v>1009559</v>
      </c>
      <c r="C569" s="88" t="s">
        <v>772</v>
      </c>
      <c r="D569" s="89" t="s">
        <v>655</v>
      </c>
      <c r="E569" s="89" t="s">
        <v>773</v>
      </c>
      <c r="F569" s="89" t="s">
        <v>612</v>
      </c>
      <c r="G569" s="90" t="s">
        <v>613</v>
      </c>
      <c r="H569" s="89">
        <v>1</v>
      </c>
      <c r="I569" s="91">
        <v>51503.759999999995</v>
      </c>
      <c r="J569" s="91">
        <v>0</v>
      </c>
      <c r="K569" s="91">
        <v>0</v>
      </c>
      <c r="L569" s="86">
        <f t="shared" si="24"/>
        <v>51503.759999999995</v>
      </c>
      <c r="M569" s="86">
        <f t="shared" si="25"/>
        <v>28.75</v>
      </c>
      <c r="N569" s="87">
        <f t="shared" si="26"/>
        <v>26.66</v>
      </c>
    </row>
    <row r="570" spans="1:14" ht="15" customHeight="1" x14ac:dyDescent="0.2">
      <c r="A570" s="88" t="s">
        <v>119</v>
      </c>
      <c r="B570" s="89">
        <v>863907</v>
      </c>
      <c r="C570" s="88" t="s">
        <v>2128</v>
      </c>
      <c r="D570" s="89" t="s">
        <v>728</v>
      </c>
      <c r="E570" s="89" t="s">
        <v>2129</v>
      </c>
      <c r="F570" s="89" t="s">
        <v>651</v>
      </c>
      <c r="G570" s="90" t="s">
        <v>613</v>
      </c>
      <c r="H570" s="89">
        <v>1</v>
      </c>
      <c r="I570" s="91">
        <v>65700</v>
      </c>
      <c r="J570" s="91">
        <v>0</v>
      </c>
      <c r="K570" s="91">
        <v>0</v>
      </c>
      <c r="L570" s="86">
        <f t="shared" si="24"/>
        <v>65700</v>
      </c>
      <c r="M570" s="86">
        <f t="shared" si="25"/>
        <v>36.68</v>
      </c>
      <c r="N570" s="87">
        <f t="shared" si="26"/>
        <v>34</v>
      </c>
    </row>
    <row r="571" spans="1:14" ht="15" customHeight="1" x14ac:dyDescent="0.2">
      <c r="A571" s="88" t="s">
        <v>119</v>
      </c>
      <c r="B571" s="89">
        <v>1217438</v>
      </c>
      <c r="C571" s="88" t="s">
        <v>1123</v>
      </c>
      <c r="D571" s="89" t="s">
        <v>716</v>
      </c>
      <c r="E571" s="89" t="s">
        <v>1124</v>
      </c>
      <c r="F571" s="89" t="s">
        <v>612</v>
      </c>
      <c r="G571" s="90" t="s">
        <v>613</v>
      </c>
      <c r="H571" s="89">
        <v>1</v>
      </c>
      <c r="I571" s="91">
        <v>45467.76</v>
      </c>
      <c r="J571" s="91">
        <v>0</v>
      </c>
      <c r="K571" s="91">
        <v>0</v>
      </c>
      <c r="L571" s="86">
        <f t="shared" si="24"/>
        <v>45467.76</v>
      </c>
      <c r="M571" s="86">
        <f t="shared" si="25"/>
        <v>25.38</v>
      </c>
      <c r="N571" s="87">
        <f t="shared" si="26"/>
        <v>23.53</v>
      </c>
    </row>
    <row r="572" spans="1:14" ht="15" customHeight="1" x14ac:dyDescent="0.2">
      <c r="A572" s="88" t="s">
        <v>119</v>
      </c>
      <c r="B572" s="89">
        <v>1101834</v>
      </c>
      <c r="C572" s="88" t="s">
        <v>1125</v>
      </c>
      <c r="D572" s="89" t="s">
        <v>742</v>
      </c>
      <c r="E572" s="89" t="s">
        <v>1126</v>
      </c>
      <c r="F572" s="89" t="s">
        <v>612</v>
      </c>
      <c r="G572" s="90" t="s">
        <v>613</v>
      </c>
      <c r="H572" s="89">
        <v>1</v>
      </c>
      <c r="I572" s="91">
        <v>38076.479999999996</v>
      </c>
      <c r="J572" s="91">
        <v>0</v>
      </c>
      <c r="K572" s="91">
        <v>0</v>
      </c>
      <c r="L572" s="86">
        <f t="shared" si="24"/>
        <v>38076.479999999996</v>
      </c>
      <c r="M572" s="86">
        <f t="shared" si="25"/>
        <v>21.26</v>
      </c>
      <c r="N572" s="87">
        <f t="shared" si="26"/>
        <v>19.71</v>
      </c>
    </row>
    <row r="573" spans="1:14" ht="15" customHeight="1" x14ac:dyDescent="0.2">
      <c r="A573" s="88" t="s">
        <v>119</v>
      </c>
      <c r="B573" s="89">
        <v>1095686</v>
      </c>
      <c r="C573" s="88" t="s">
        <v>1785</v>
      </c>
      <c r="D573" s="89" t="s">
        <v>713</v>
      </c>
      <c r="E573" s="89" t="s">
        <v>1786</v>
      </c>
      <c r="F573" s="89" t="s">
        <v>612</v>
      </c>
      <c r="G573" s="90" t="s">
        <v>613</v>
      </c>
      <c r="H573" s="89">
        <v>1</v>
      </c>
      <c r="I573" s="91">
        <v>35319.96</v>
      </c>
      <c r="J573" s="91">
        <v>1205.1600000000001</v>
      </c>
      <c r="K573" s="91">
        <v>0</v>
      </c>
      <c r="L573" s="86">
        <f t="shared" si="24"/>
        <v>36525.120000000003</v>
      </c>
      <c r="M573" s="86">
        <f t="shared" si="25"/>
        <v>20.39</v>
      </c>
      <c r="N573" s="87">
        <f t="shared" si="26"/>
        <v>18.899999999999999</v>
      </c>
    </row>
    <row r="574" spans="1:14" ht="15" customHeight="1" x14ac:dyDescent="0.2">
      <c r="A574" s="88" t="s">
        <v>119</v>
      </c>
      <c r="B574" s="89">
        <v>1279272</v>
      </c>
      <c r="C574" s="88" t="s">
        <v>2130</v>
      </c>
      <c r="D574" s="89" t="s">
        <v>713</v>
      </c>
      <c r="E574" s="89" t="s">
        <v>2131</v>
      </c>
      <c r="F574" s="89" t="s">
        <v>651</v>
      </c>
      <c r="G574" s="90" t="s">
        <v>613</v>
      </c>
      <c r="H574" s="89">
        <v>1</v>
      </c>
      <c r="I574" s="91">
        <v>35319.96</v>
      </c>
      <c r="J574" s="91">
        <v>0</v>
      </c>
      <c r="K574" s="91">
        <v>0</v>
      </c>
      <c r="L574" s="86">
        <f t="shared" si="24"/>
        <v>35319.96</v>
      </c>
      <c r="M574" s="86">
        <f t="shared" si="25"/>
        <v>19.72</v>
      </c>
      <c r="N574" s="87">
        <f t="shared" si="26"/>
        <v>18.28</v>
      </c>
    </row>
    <row r="575" spans="1:14" ht="15" customHeight="1" x14ac:dyDescent="0.2">
      <c r="A575" s="88" t="s">
        <v>119</v>
      </c>
      <c r="B575" s="89">
        <v>1447974</v>
      </c>
      <c r="C575" s="88" t="s">
        <v>1819</v>
      </c>
      <c r="D575" s="89" t="s">
        <v>721</v>
      </c>
      <c r="E575" s="89" t="s">
        <v>1820</v>
      </c>
      <c r="F575" s="89" t="s">
        <v>651</v>
      </c>
      <c r="G575" s="90" t="s">
        <v>613</v>
      </c>
      <c r="H575" s="89">
        <v>1</v>
      </c>
      <c r="I575" s="91">
        <v>35276.639999999999</v>
      </c>
      <c r="J575" s="91">
        <v>1225.32</v>
      </c>
      <c r="K575" s="91">
        <v>0</v>
      </c>
      <c r="L575" s="86">
        <f t="shared" si="24"/>
        <v>36501.96</v>
      </c>
      <c r="M575" s="86">
        <f t="shared" si="25"/>
        <v>20.38</v>
      </c>
      <c r="N575" s="87">
        <f t="shared" si="26"/>
        <v>18.89</v>
      </c>
    </row>
    <row r="576" spans="1:14" ht="15" customHeight="1" x14ac:dyDescent="0.2">
      <c r="A576" s="88" t="s">
        <v>119</v>
      </c>
      <c r="B576" s="89">
        <v>1023211</v>
      </c>
      <c r="C576" s="88" t="s">
        <v>1446</v>
      </c>
      <c r="D576" s="89" t="s">
        <v>655</v>
      </c>
      <c r="E576" s="89" t="s">
        <v>1447</v>
      </c>
      <c r="F576" s="89" t="s">
        <v>612</v>
      </c>
      <c r="G576" s="90" t="s">
        <v>613</v>
      </c>
      <c r="H576" s="89">
        <v>1</v>
      </c>
      <c r="I576" s="91">
        <v>51503.759999999995</v>
      </c>
      <c r="J576" s="91">
        <v>0</v>
      </c>
      <c r="K576" s="91">
        <v>0</v>
      </c>
      <c r="L576" s="86">
        <f t="shared" si="24"/>
        <v>51503.759999999995</v>
      </c>
      <c r="M576" s="86">
        <f t="shared" si="25"/>
        <v>28.75</v>
      </c>
      <c r="N576" s="87">
        <f t="shared" si="26"/>
        <v>26.66</v>
      </c>
    </row>
    <row r="577" spans="1:14" ht="15" customHeight="1" x14ac:dyDescent="0.2">
      <c r="A577" s="88" t="s">
        <v>119</v>
      </c>
      <c r="B577" s="89">
        <v>1469041</v>
      </c>
      <c r="C577" s="88" t="s">
        <v>1671</v>
      </c>
      <c r="D577" s="89" t="s">
        <v>713</v>
      </c>
      <c r="E577" s="89" t="s">
        <v>1672</v>
      </c>
      <c r="F577" s="89" t="s">
        <v>612</v>
      </c>
      <c r="G577" s="90" t="s">
        <v>613</v>
      </c>
      <c r="H577" s="89">
        <v>1</v>
      </c>
      <c r="I577" s="91">
        <v>35319.96</v>
      </c>
      <c r="J577" s="91">
        <v>0</v>
      </c>
      <c r="K577" s="91">
        <v>0</v>
      </c>
      <c r="L577" s="86">
        <f t="shared" si="24"/>
        <v>35319.96</v>
      </c>
      <c r="M577" s="86">
        <f t="shared" si="25"/>
        <v>19.72</v>
      </c>
      <c r="N577" s="87">
        <f t="shared" si="26"/>
        <v>18.28</v>
      </c>
    </row>
    <row r="578" spans="1:14" ht="15" customHeight="1" x14ac:dyDescent="0.2">
      <c r="A578" s="88" t="s">
        <v>119</v>
      </c>
      <c r="B578" s="89">
        <v>218445</v>
      </c>
      <c r="C578" s="88" t="s">
        <v>1127</v>
      </c>
      <c r="D578" s="89" t="s">
        <v>1128</v>
      </c>
      <c r="E578" s="89" t="s">
        <v>1129</v>
      </c>
      <c r="F578" s="89" t="s">
        <v>612</v>
      </c>
      <c r="G578" s="90" t="s">
        <v>613</v>
      </c>
      <c r="H578" s="89">
        <v>1</v>
      </c>
      <c r="I578" s="91">
        <v>38910.120000000003</v>
      </c>
      <c r="J578" s="91">
        <v>0</v>
      </c>
      <c r="K578" s="91">
        <v>0</v>
      </c>
      <c r="L578" s="86">
        <f t="shared" si="24"/>
        <v>38910.120000000003</v>
      </c>
      <c r="M578" s="86">
        <f t="shared" si="25"/>
        <v>21.72</v>
      </c>
      <c r="N578" s="87">
        <f t="shared" si="26"/>
        <v>20.14</v>
      </c>
    </row>
    <row r="579" spans="1:14" ht="15" customHeight="1" x14ac:dyDescent="0.2">
      <c r="A579" s="88" t="s">
        <v>119</v>
      </c>
      <c r="B579" s="89">
        <v>1375048</v>
      </c>
      <c r="C579" s="88" t="s">
        <v>1673</v>
      </c>
      <c r="D579" s="89" t="s">
        <v>713</v>
      </c>
      <c r="E579" s="89" t="s">
        <v>1674</v>
      </c>
      <c r="F579" s="89" t="s">
        <v>612</v>
      </c>
      <c r="G579" s="90" t="s">
        <v>613</v>
      </c>
      <c r="H579" s="89">
        <v>1</v>
      </c>
      <c r="I579" s="91">
        <v>35319.96</v>
      </c>
      <c r="J579" s="91">
        <v>0</v>
      </c>
      <c r="K579" s="91">
        <v>0</v>
      </c>
      <c r="L579" s="86">
        <f t="shared" si="24"/>
        <v>35319.96</v>
      </c>
      <c r="M579" s="86">
        <f t="shared" si="25"/>
        <v>19.72</v>
      </c>
      <c r="N579" s="87">
        <f t="shared" si="26"/>
        <v>18.28</v>
      </c>
    </row>
    <row r="580" spans="1:14" ht="15" customHeight="1" x14ac:dyDescent="0.2">
      <c r="A580" s="88" t="s">
        <v>119</v>
      </c>
      <c r="B580" s="89">
        <v>1075074</v>
      </c>
      <c r="C580" s="88" t="s">
        <v>1839</v>
      </c>
      <c r="D580" s="89" t="s">
        <v>655</v>
      </c>
      <c r="E580" s="89" t="s">
        <v>1840</v>
      </c>
      <c r="F580" s="89" t="s">
        <v>651</v>
      </c>
      <c r="G580" s="90" t="s">
        <v>613</v>
      </c>
      <c r="H580" s="89">
        <v>1</v>
      </c>
      <c r="I580" s="91">
        <v>51503.759999999995</v>
      </c>
      <c r="J580" s="91">
        <v>0</v>
      </c>
      <c r="K580" s="91">
        <v>0</v>
      </c>
      <c r="L580" s="86">
        <f t="shared" ref="L580:L643" si="27">SUM(I580:K580)</f>
        <v>51503.759999999995</v>
      </c>
      <c r="M580" s="86">
        <f t="shared" ref="M580:M643" si="28">ROUND((1+G580+0.0765)*(L580*H580)/2080,2)</f>
        <v>28.75</v>
      </c>
      <c r="N580" s="87">
        <f t="shared" ref="N580:N643" si="29">ROUND((1+0.0765)*(L580*H580)/2080,2)</f>
        <v>26.66</v>
      </c>
    </row>
    <row r="581" spans="1:14" ht="15" customHeight="1" x14ac:dyDescent="0.2">
      <c r="A581" s="88" t="s">
        <v>119</v>
      </c>
      <c r="B581" s="89">
        <v>1492668</v>
      </c>
      <c r="C581" s="88" t="s">
        <v>1488</v>
      </c>
      <c r="D581" s="89" t="s">
        <v>742</v>
      </c>
      <c r="E581" s="89" t="s">
        <v>1489</v>
      </c>
      <c r="F581" s="89" t="s">
        <v>612</v>
      </c>
      <c r="G581" s="90" t="s">
        <v>613</v>
      </c>
      <c r="H581" s="89">
        <v>1</v>
      </c>
      <c r="I581" s="91">
        <v>38076.36</v>
      </c>
      <c r="J581" s="91">
        <v>1205.1600000000001</v>
      </c>
      <c r="K581" s="91">
        <v>0</v>
      </c>
      <c r="L581" s="86">
        <f t="shared" si="27"/>
        <v>39281.520000000004</v>
      </c>
      <c r="M581" s="86">
        <f t="shared" si="28"/>
        <v>21.93</v>
      </c>
      <c r="N581" s="87">
        <f t="shared" si="29"/>
        <v>20.329999999999998</v>
      </c>
    </row>
    <row r="582" spans="1:14" ht="15" customHeight="1" x14ac:dyDescent="0.2">
      <c r="A582" s="88" t="s">
        <v>119</v>
      </c>
      <c r="B582" s="89">
        <v>1381569</v>
      </c>
      <c r="C582" s="88" t="s">
        <v>1675</v>
      </c>
      <c r="D582" s="89" t="s">
        <v>713</v>
      </c>
      <c r="E582" s="89" t="s">
        <v>1676</v>
      </c>
      <c r="F582" s="89" t="s">
        <v>651</v>
      </c>
      <c r="G582" s="90" t="s">
        <v>613</v>
      </c>
      <c r="H582" s="89">
        <v>1</v>
      </c>
      <c r="I582" s="91">
        <v>35319.96</v>
      </c>
      <c r="J582" s="91">
        <v>0</v>
      </c>
      <c r="K582" s="91">
        <v>0</v>
      </c>
      <c r="L582" s="86">
        <f t="shared" si="27"/>
        <v>35319.96</v>
      </c>
      <c r="M582" s="86">
        <f t="shared" si="28"/>
        <v>19.72</v>
      </c>
      <c r="N582" s="87">
        <f t="shared" si="29"/>
        <v>18.28</v>
      </c>
    </row>
    <row r="583" spans="1:14" ht="15" customHeight="1" x14ac:dyDescent="0.2">
      <c r="A583" s="88" t="s">
        <v>119</v>
      </c>
      <c r="B583" s="89">
        <v>1440671</v>
      </c>
      <c r="C583" s="88" t="s">
        <v>1226</v>
      </c>
      <c r="D583" s="89" t="s">
        <v>713</v>
      </c>
      <c r="E583" s="89" t="s">
        <v>1227</v>
      </c>
      <c r="F583" s="89" t="s">
        <v>867</v>
      </c>
      <c r="G583" s="90" t="s">
        <v>613</v>
      </c>
      <c r="H583" s="89">
        <v>1</v>
      </c>
      <c r="I583" s="91">
        <v>35319.96</v>
      </c>
      <c r="J583" s="91">
        <v>0</v>
      </c>
      <c r="K583" s="91">
        <v>0</v>
      </c>
      <c r="L583" s="86">
        <f t="shared" si="27"/>
        <v>35319.96</v>
      </c>
      <c r="M583" s="86">
        <f t="shared" si="28"/>
        <v>19.72</v>
      </c>
      <c r="N583" s="87">
        <f t="shared" si="29"/>
        <v>18.28</v>
      </c>
    </row>
    <row r="584" spans="1:14" ht="15" customHeight="1" x14ac:dyDescent="0.2">
      <c r="A584" s="88" t="s">
        <v>119</v>
      </c>
      <c r="B584" s="89">
        <v>1054945</v>
      </c>
      <c r="C584" s="88" t="s">
        <v>774</v>
      </c>
      <c r="D584" s="89" t="s">
        <v>742</v>
      </c>
      <c r="E584" s="89" t="s">
        <v>775</v>
      </c>
      <c r="F584" s="89" t="s">
        <v>612</v>
      </c>
      <c r="G584" s="90" t="s">
        <v>613</v>
      </c>
      <c r="H584" s="89">
        <v>1</v>
      </c>
      <c r="I584" s="91">
        <v>38076.479999999996</v>
      </c>
      <c r="J584" s="91">
        <v>0</v>
      </c>
      <c r="K584" s="91">
        <v>0</v>
      </c>
      <c r="L584" s="86">
        <f t="shared" si="27"/>
        <v>38076.479999999996</v>
      </c>
      <c r="M584" s="86">
        <f t="shared" si="28"/>
        <v>21.26</v>
      </c>
      <c r="N584" s="87">
        <f t="shared" si="29"/>
        <v>19.71</v>
      </c>
    </row>
    <row r="585" spans="1:14" ht="15" customHeight="1" x14ac:dyDescent="0.2">
      <c r="A585" s="88" t="s">
        <v>119</v>
      </c>
      <c r="B585" s="89">
        <v>1481793</v>
      </c>
      <c r="C585" s="88" t="s">
        <v>1032</v>
      </c>
      <c r="D585" s="89" t="s">
        <v>721</v>
      </c>
      <c r="E585" s="89" t="s">
        <v>1033</v>
      </c>
      <c r="F585" s="89" t="s">
        <v>651</v>
      </c>
      <c r="G585" s="90" t="s">
        <v>613</v>
      </c>
      <c r="H585" s="89">
        <v>1</v>
      </c>
      <c r="I585" s="91">
        <v>24727.199999999997</v>
      </c>
      <c r="J585" s="91">
        <v>0</v>
      </c>
      <c r="K585" s="91">
        <v>0</v>
      </c>
      <c r="L585" s="86">
        <f t="shared" si="27"/>
        <v>24727.199999999997</v>
      </c>
      <c r="M585" s="86">
        <f t="shared" si="28"/>
        <v>13.8</v>
      </c>
      <c r="N585" s="87">
        <f t="shared" si="29"/>
        <v>12.8</v>
      </c>
    </row>
    <row r="586" spans="1:14" ht="15" customHeight="1" x14ac:dyDescent="0.2">
      <c r="A586" s="88" t="s">
        <v>119</v>
      </c>
      <c r="B586" s="89">
        <v>1354978</v>
      </c>
      <c r="C586" s="88" t="s">
        <v>1228</v>
      </c>
      <c r="D586" s="89" t="s">
        <v>713</v>
      </c>
      <c r="E586" s="89" t="s">
        <v>1229</v>
      </c>
      <c r="F586" s="89" t="s">
        <v>612</v>
      </c>
      <c r="G586" s="90" t="s">
        <v>613</v>
      </c>
      <c r="H586" s="89">
        <v>1</v>
      </c>
      <c r="I586" s="91">
        <v>35319.96</v>
      </c>
      <c r="J586" s="91">
        <v>0</v>
      </c>
      <c r="K586" s="91">
        <v>0</v>
      </c>
      <c r="L586" s="86">
        <f t="shared" si="27"/>
        <v>35319.96</v>
      </c>
      <c r="M586" s="86">
        <f t="shared" si="28"/>
        <v>19.72</v>
      </c>
      <c r="N586" s="87">
        <f t="shared" si="29"/>
        <v>18.28</v>
      </c>
    </row>
    <row r="587" spans="1:14" ht="15" customHeight="1" x14ac:dyDescent="0.2">
      <c r="A587" s="88" t="s">
        <v>119</v>
      </c>
      <c r="B587" s="89">
        <v>1403971</v>
      </c>
      <c r="C587" s="88" t="s">
        <v>1490</v>
      </c>
      <c r="D587" s="89" t="s">
        <v>713</v>
      </c>
      <c r="E587" s="89" t="s">
        <v>1491</v>
      </c>
      <c r="F587" s="89" t="s">
        <v>651</v>
      </c>
      <c r="G587" s="90" t="s">
        <v>613</v>
      </c>
      <c r="H587" s="89">
        <v>1</v>
      </c>
      <c r="I587" s="91">
        <v>35319.96</v>
      </c>
      <c r="J587" s="91">
        <v>1205.1600000000001</v>
      </c>
      <c r="K587" s="91">
        <v>0</v>
      </c>
      <c r="L587" s="86">
        <f t="shared" si="27"/>
        <v>36525.120000000003</v>
      </c>
      <c r="M587" s="86">
        <f t="shared" si="28"/>
        <v>20.39</v>
      </c>
      <c r="N587" s="87">
        <f t="shared" si="29"/>
        <v>18.899999999999999</v>
      </c>
    </row>
    <row r="588" spans="1:14" ht="15" customHeight="1" x14ac:dyDescent="0.2">
      <c r="A588" s="88" t="s">
        <v>119</v>
      </c>
      <c r="B588" s="89">
        <v>613775</v>
      </c>
      <c r="C588" s="88" t="s">
        <v>1130</v>
      </c>
      <c r="D588" s="89" t="s">
        <v>737</v>
      </c>
      <c r="E588" s="89" t="s">
        <v>1131</v>
      </c>
      <c r="F588" s="89" t="s">
        <v>612</v>
      </c>
      <c r="G588" s="90" t="s">
        <v>613</v>
      </c>
      <c r="H588" s="89">
        <v>1</v>
      </c>
      <c r="I588" s="91">
        <v>58700.04</v>
      </c>
      <c r="J588" s="91">
        <v>0</v>
      </c>
      <c r="K588" s="91">
        <v>0</v>
      </c>
      <c r="L588" s="86">
        <f t="shared" si="27"/>
        <v>58700.04</v>
      </c>
      <c r="M588" s="86">
        <f t="shared" si="28"/>
        <v>32.770000000000003</v>
      </c>
      <c r="N588" s="87">
        <f t="shared" si="29"/>
        <v>30.38</v>
      </c>
    </row>
    <row r="589" spans="1:14" ht="15" customHeight="1" x14ac:dyDescent="0.2">
      <c r="A589" s="88" t="s">
        <v>119</v>
      </c>
      <c r="B589" s="89">
        <v>1088125</v>
      </c>
      <c r="C589" s="88" t="s">
        <v>2061</v>
      </c>
      <c r="D589" s="89" t="s">
        <v>721</v>
      </c>
      <c r="E589" s="89" t="s">
        <v>2062</v>
      </c>
      <c r="F589" s="89" t="s">
        <v>612</v>
      </c>
      <c r="G589" s="90" t="s">
        <v>613</v>
      </c>
      <c r="H589" s="89">
        <v>1</v>
      </c>
      <c r="I589" s="91">
        <v>29485.919999999998</v>
      </c>
      <c r="J589" s="91">
        <v>0</v>
      </c>
      <c r="K589" s="91">
        <v>0</v>
      </c>
      <c r="L589" s="86">
        <f t="shared" si="27"/>
        <v>29485.919999999998</v>
      </c>
      <c r="M589" s="86">
        <f t="shared" si="28"/>
        <v>16.46</v>
      </c>
      <c r="N589" s="87">
        <f t="shared" si="29"/>
        <v>15.26</v>
      </c>
    </row>
    <row r="590" spans="1:14" ht="15" customHeight="1" x14ac:dyDescent="0.2">
      <c r="A590" s="88" t="s">
        <v>119</v>
      </c>
      <c r="B590" s="89">
        <v>1122922</v>
      </c>
      <c r="C590" s="88" t="s">
        <v>2132</v>
      </c>
      <c r="D590" s="89" t="s">
        <v>655</v>
      </c>
      <c r="E590" s="89" t="s">
        <v>2133</v>
      </c>
      <c r="F590" s="89" t="s">
        <v>612</v>
      </c>
      <c r="G590" s="90" t="s">
        <v>613</v>
      </c>
      <c r="H590" s="89">
        <v>1</v>
      </c>
      <c r="I590" s="91">
        <v>51503.759999999995</v>
      </c>
      <c r="J590" s="91">
        <v>0</v>
      </c>
      <c r="K590" s="91">
        <v>0</v>
      </c>
      <c r="L590" s="86">
        <f t="shared" si="27"/>
        <v>51503.759999999995</v>
      </c>
      <c r="M590" s="86">
        <f t="shared" si="28"/>
        <v>28.75</v>
      </c>
      <c r="N590" s="87">
        <f t="shared" si="29"/>
        <v>26.66</v>
      </c>
    </row>
    <row r="591" spans="1:14" ht="15" customHeight="1" x14ac:dyDescent="0.2">
      <c r="A591" s="88" t="s">
        <v>119</v>
      </c>
      <c r="B591" s="89">
        <v>1320519</v>
      </c>
      <c r="C591" s="88" t="s">
        <v>2063</v>
      </c>
      <c r="D591" s="89" t="s">
        <v>713</v>
      </c>
      <c r="E591" s="89" t="s">
        <v>2064</v>
      </c>
      <c r="F591" s="89" t="s">
        <v>612</v>
      </c>
      <c r="G591" s="90" t="s">
        <v>613</v>
      </c>
      <c r="H591" s="89">
        <v>1</v>
      </c>
      <c r="I591" s="91">
        <v>35319.96</v>
      </c>
      <c r="J591" s="91">
        <v>0</v>
      </c>
      <c r="K591" s="91">
        <v>0</v>
      </c>
      <c r="L591" s="86">
        <f t="shared" si="27"/>
        <v>35319.96</v>
      </c>
      <c r="M591" s="86">
        <f t="shared" si="28"/>
        <v>19.72</v>
      </c>
      <c r="N591" s="87">
        <f t="shared" si="29"/>
        <v>18.28</v>
      </c>
    </row>
    <row r="592" spans="1:14" ht="15" customHeight="1" x14ac:dyDescent="0.2">
      <c r="A592" s="88" t="s">
        <v>119</v>
      </c>
      <c r="B592" s="89">
        <v>1509909</v>
      </c>
      <c r="C592" s="88" t="s">
        <v>1841</v>
      </c>
      <c r="D592" s="89" t="s">
        <v>716</v>
      </c>
      <c r="E592" s="89" t="s">
        <v>1842</v>
      </c>
      <c r="F592" s="89" t="s">
        <v>612</v>
      </c>
      <c r="G592" s="90" t="s">
        <v>613</v>
      </c>
      <c r="H592" s="89">
        <v>1</v>
      </c>
      <c r="I592" s="91">
        <v>45467.76</v>
      </c>
      <c r="J592" s="91">
        <v>0</v>
      </c>
      <c r="K592" s="91">
        <v>0</v>
      </c>
      <c r="L592" s="86">
        <f t="shared" si="27"/>
        <v>45467.76</v>
      </c>
      <c r="M592" s="86">
        <f t="shared" si="28"/>
        <v>25.38</v>
      </c>
      <c r="N592" s="87">
        <f t="shared" si="29"/>
        <v>23.53</v>
      </c>
    </row>
    <row r="593" spans="1:14" ht="15" customHeight="1" x14ac:dyDescent="0.2">
      <c r="A593" s="88" t="s">
        <v>119</v>
      </c>
      <c r="B593" s="89">
        <v>1402270</v>
      </c>
      <c r="C593" s="88" t="s">
        <v>1230</v>
      </c>
      <c r="D593" s="89" t="s">
        <v>713</v>
      </c>
      <c r="E593" s="89" t="s">
        <v>1231</v>
      </c>
      <c r="F593" s="89" t="s">
        <v>612</v>
      </c>
      <c r="G593" s="90" t="s">
        <v>613</v>
      </c>
      <c r="H593" s="89">
        <v>1</v>
      </c>
      <c r="I593" s="91">
        <v>35319.96</v>
      </c>
      <c r="J593" s="91">
        <v>0</v>
      </c>
      <c r="K593" s="91">
        <v>0</v>
      </c>
      <c r="L593" s="86">
        <f t="shared" si="27"/>
        <v>35319.96</v>
      </c>
      <c r="M593" s="86">
        <f t="shared" si="28"/>
        <v>19.72</v>
      </c>
      <c r="N593" s="87">
        <f t="shared" si="29"/>
        <v>18.28</v>
      </c>
    </row>
    <row r="594" spans="1:14" ht="15" customHeight="1" x14ac:dyDescent="0.2">
      <c r="A594" s="88" t="s">
        <v>119</v>
      </c>
      <c r="B594" s="89">
        <v>1096335</v>
      </c>
      <c r="C594" s="88" t="s">
        <v>1991</v>
      </c>
      <c r="D594" s="89" t="s">
        <v>713</v>
      </c>
      <c r="E594" s="89" t="s">
        <v>1992</v>
      </c>
      <c r="F594" s="89" t="s">
        <v>612</v>
      </c>
      <c r="G594" s="90" t="s">
        <v>613</v>
      </c>
      <c r="H594" s="89">
        <v>1</v>
      </c>
      <c r="I594" s="91">
        <v>35319.96</v>
      </c>
      <c r="J594" s="91">
        <v>0</v>
      </c>
      <c r="K594" s="91">
        <v>0</v>
      </c>
      <c r="L594" s="86">
        <f t="shared" si="27"/>
        <v>35319.96</v>
      </c>
      <c r="M594" s="86">
        <f t="shared" si="28"/>
        <v>19.72</v>
      </c>
      <c r="N594" s="87">
        <f t="shared" si="29"/>
        <v>18.28</v>
      </c>
    </row>
    <row r="595" spans="1:14" ht="15" customHeight="1" x14ac:dyDescent="0.2">
      <c r="A595" s="88" t="s">
        <v>119</v>
      </c>
      <c r="B595" s="89">
        <v>1480083</v>
      </c>
      <c r="C595" s="88" t="s">
        <v>776</v>
      </c>
      <c r="D595" s="89" t="s">
        <v>721</v>
      </c>
      <c r="E595" s="89" t="s">
        <v>777</v>
      </c>
      <c r="F595" s="89" t="s">
        <v>612</v>
      </c>
      <c r="G595" s="90" t="s">
        <v>613</v>
      </c>
      <c r="H595" s="89">
        <v>1</v>
      </c>
      <c r="I595" s="91">
        <v>24727.199999999997</v>
      </c>
      <c r="J595" s="91">
        <v>0</v>
      </c>
      <c r="K595" s="91">
        <v>0</v>
      </c>
      <c r="L595" s="86">
        <f t="shared" si="27"/>
        <v>24727.199999999997</v>
      </c>
      <c r="M595" s="86">
        <f t="shared" si="28"/>
        <v>13.8</v>
      </c>
      <c r="N595" s="87">
        <f t="shared" si="29"/>
        <v>12.8</v>
      </c>
    </row>
    <row r="596" spans="1:14" ht="15" customHeight="1" x14ac:dyDescent="0.2">
      <c r="A596" s="88" t="s">
        <v>119</v>
      </c>
      <c r="B596" s="89">
        <v>1070408</v>
      </c>
      <c r="C596" s="88" t="s">
        <v>1132</v>
      </c>
      <c r="D596" s="89" t="s">
        <v>669</v>
      </c>
      <c r="E596" s="89" t="s">
        <v>1133</v>
      </c>
      <c r="F596" s="89" t="s">
        <v>612</v>
      </c>
      <c r="G596" s="90" t="s">
        <v>613</v>
      </c>
      <c r="H596" s="89">
        <v>1</v>
      </c>
      <c r="I596" s="91">
        <v>38076.479999999996</v>
      </c>
      <c r="J596" s="91">
        <v>0</v>
      </c>
      <c r="K596" s="91">
        <v>0</v>
      </c>
      <c r="L596" s="86">
        <f t="shared" si="27"/>
        <v>38076.479999999996</v>
      </c>
      <c r="M596" s="86">
        <f t="shared" si="28"/>
        <v>21.26</v>
      </c>
      <c r="N596" s="87">
        <f t="shared" si="29"/>
        <v>19.71</v>
      </c>
    </row>
    <row r="597" spans="1:14" ht="15" customHeight="1" x14ac:dyDescent="0.2">
      <c r="A597" s="88" t="s">
        <v>119</v>
      </c>
      <c r="B597" s="89">
        <v>112031</v>
      </c>
      <c r="C597" s="88" t="s">
        <v>1322</v>
      </c>
      <c r="D597" s="89" t="s">
        <v>728</v>
      </c>
      <c r="E597" s="89" t="s">
        <v>1323</v>
      </c>
      <c r="F597" s="89" t="s">
        <v>612</v>
      </c>
      <c r="G597" s="90" t="s">
        <v>613</v>
      </c>
      <c r="H597" s="89">
        <v>1</v>
      </c>
      <c r="I597" s="91">
        <v>63200.04</v>
      </c>
      <c r="J597" s="91">
        <v>0</v>
      </c>
      <c r="K597" s="91">
        <v>0</v>
      </c>
      <c r="L597" s="86">
        <f t="shared" si="27"/>
        <v>63200.04</v>
      </c>
      <c r="M597" s="86">
        <f t="shared" si="28"/>
        <v>35.28</v>
      </c>
      <c r="N597" s="87">
        <f t="shared" si="29"/>
        <v>32.71</v>
      </c>
    </row>
    <row r="598" spans="1:14" ht="15" customHeight="1" x14ac:dyDescent="0.2">
      <c r="A598" s="88" t="s">
        <v>119</v>
      </c>
      <c r="B598" s="89">
        <v>1242401</v>
      </c>
      <c r="C598" s="88" t="s">
        <v>1919</v>
      </c>
      <c r="D598" s="89" t="s">
        <v>713</v>
      </c>
      <c r="E598" s="89" t="s">
        <v>1920</v>
      </c>
      <c r="F598" s="89" t="s">
        <v>651</v>
      </c>
      <c r="G598" s="90" t="s">
        <v>613</v>
      </c>
      <c r="H598" s="89">
        <v>1</v>
      </c>
      <c r="I598" s="91">
        <v>35319.96</v>
      </c>
      <c r="J598" s="91">
        <v>1205.1600000000001</v>
      </c>
      <c r="K598" s="91">
        <v>0</v>
      </c>
      <c r="L598" s="86">
        <f t="shared" si="27"/>
        <v>36525.120000000003</v>
      </c>
      <c r="M598" s="86">
        <f t="shared" si="28"/>
        <v>20.39</v>
      </c>
      <c r="N598" s="87">
        <f t="shared" si="29"/>
        <v>18.899999999999999</v>
      </c>
    </row>
    <row r="599" spans="1:14" ht="15" customHeight="1" x14ac:dyDescent="0.2">
      <c r="A599" s="88" t="s">
        <v>119</v>
      </c>
      <c r="B599" s="89">
        <v>608936</v>
      </c>
      <c r="C599" s="88" t="s">
        <v>1394</v>
      </c>
      <c r="D599" s="89" t="s">
        <v>742</v>
      </c>
      <c r="E599" s="89" t="s">
        <v>1395</v>
      </c>
      <c r="F599" s="89" t="s">
        <v>612</v>
      </c>
      <c r="G599" s="90" t="s">
        <v>613</v>
      </c>
      <c r="H599" s="89">
        <v>1</v>
      </c>
      <c r="I599" s="91">
        <v>41130.36</v>
      </c>
      <c r="J599" s="91">
        <v>0</v>
      </c>
      <c r="K599" s="91">
        <v>0</v>
      </c>
      <c r="L599" s="86">
        <f t="shared" si="27"/>
        <v>41130.36</v>
      </c>
      <c r="M599" s="86">
        <f t="shared" si="28"/>
        <v>22.96</v>
      </c>
      <c r="N599" s="87">
        <f t="shared" si="29"/>
        <v>21.29</v>
      </c>
    </row>
    <row r="600" spans="1:14" ht="15" customHeight="1" x14ac:dyDescent="0.2">
      <c r="A600" s="88" t="s">
        <v>119</v>
      </c>
      <c r="B600" s="89">
        <v>1492335</v>
      </c>
      <c r="C600" s="88" t="s">
        <v>1448</v>
      </c>
      <c r="D600" s="89" t="s">
        <v>716</v>
      </c>
      <c r="E600" s="89" t="s">
        <v>1449</v>
      </c>
      <c r="F600" s="89" t="s">
        <v>651</v>
      </c>
      <c r="G600" s="90" t="s">
        <v>613</v>
      </c>
      <c r="H600" s="89">
        <v>1</v>
      </c>
      <c r="I600" s="91">
        <v>45467.76</v>
      </c>
      <c r="J600" s="91">
        <v>0</v>
      </c>
      <c r="K600" s="91">
        <v>0</v>
      </c>
      <c r="L600" s="86">
        <f t="shared" si="27"/>
        <v>45467.76</v>
      </c>
      <c r="M600" s="86">
        <f t="shared" si="28"/>
        <v>25.38</v>
      </c>
      <c r="N600" s="87">
        <f t="shared" si="29"/>
        <v>23.53</v>
      </c>
    </row>
    <row r="601" spans="1:14" ht="15" customHeight="1" x14ac:dyDescent="0.2">
      <c r="A601" s="88" t="s">
        <v>119</v>
      </c>
      <c r="B601" s="89">
        <v>1087529</v>
      </c>
      <c r="C601" s="88" t="s">
        <v>778</v>
      </c>
      <c r="D601" s="89" t="s">
        <v>742</v>
      </c>
      <c r="E601" s="89" t="s">
        <v>779</v>
      </c>
      <c r="F601" s="89" t="s">
        <v>612</v>
      </c>
      <c r="G601" s="90" t="s">
        <v>613</v>
      </c>
      <c r="H601" s="89">
        <v>1</v>
      </c>
      <c r="I601" s="91">
        <v>38076.479999999996</v>
      </c>
      <c r="J601" s="91">
        <v>0</v>
      </c>
      <c r="K601" s="91">
        <v>0</v>
      </c>
      <c r="L601" s="86">
        <f t="shared" si="27"/>
        <v>38076.479999999996</v>
      </c>
      <c r="M601" s="86">
        <f t="shared" si="28"/>
        <v>21.26</v>
      </c>
      <c r="N601" s="87">
        <f t="shared" si="29"/>
        <v>19.71</v>
      </c>
    </row>
    <row r="602" spans="1:14" ht="15" customHeight="1" x14ac:dyDescent="0.2">
      <c r="A602" s="88" t="s">
        <v>119</v>
      </c>
      <c r="B602" s="89">
        <v>192506</v>
      </c>
      <c r="C602" s="88" t="s">
        <v>1677</v>
      </c>
      <c r="D602" s="89" t="s">
        <v>716</v>
      </c>
      <c r="E602" s="89" t="s">
        <v>1678</v>
      </c>
      <c r="F602" s="89" t="s">
        <v>612</v>
      </c>
      <c r="G602" s="90" t="s">
        <v>613</v>
      </c>
      <c r="H602" s="89">
        <v>1</v>
      </c>
      <c r="I602" s="91">
        <v>45467.76</v>
      </c>
      <c r="J602" s="91">
        <v>0</v>
      </c>
      <c r="K602" s="91">
        <v>0</v>
      </c>
      <c r="L602" s="86">
        <f t="shared" si="27"/>
        <v>45467.76</v>
      </c>
      <c r="M602" s="86">
        <f t="shared" si="28"/>
        <v>25.38</v>
      </c>
      <c r="N602" s="87">
        <f t="shared" si="29"/>
        <v>23.53</v>
      </c>
    </row>
    <row r="603" spans="1:14" ht="15" customHeight="1" x14ac:dyDescent="0.2">
      <c r="A603" s="88" t="s">
        <v>119</v>
      </c>
      <c r="B603" s="89">
        <v>737388</v>
      </c>
      <c r="C603" s="88" t="s">
        <v>1558</v>
      </c>
      <c r="D603" s="89" t="s">
        <v>721</v>
      </c>
      <c r="E603" s="89" t="s">
        <v>1559</v>
      </c>
      <c r="F603" s="89" t="s">
        <v>612</v>
      </c>
      <c r="G603" s="90" t="s">
        <v>613</v>
      </c>
      <c r="H603" s="89">
        <v>0.5</v>
      </c>
      <c r="I603" s="91">
        <v>13455.599999999999</v>
      </c>
      <c r="J603" s="91">
        <v>0</v>
      </c>
      <c r="K603" s="91">
        <v>0</v>
      </c>
      <c r="L603" s="86">
        <f t="shared" si="27"/>
        <v>13455.599999999999</v>
      </c>
      <c r="M603" s="86">
        <f t="shared" si="28"/>
        <v>3.76</v>
      </c>
      <c r="N603" s="87">
        <f t="shared" si="29"/>
        <v>3.48</v>
      </c>
    </row>
    <row r="604" spans="1:14" ht="15" customHeight="1" x14ac:dyDescent="0.2">
      <c r="A604" s="88" t="s">
        <v>119</v>
      </c>
      <c r="B604" s="89">
        <v>1037951</v>
      </c>
      <c r="C604" s="88" t="s">
        <v>940</v>
      </c>
      <c r="D604" s="89" t="s">
        <v>655</v>
      </c>
      <c r="E604" s="89" t="s">
        <v>941</v>
      </c>
      <c r="F604" s="89" t="s">
        <v>651</v>
      </c>
      <c r="G604" s="90" t="s">
        <v>613</v>
      </c>
      <c r="H604" s="89">
        <v>1</v>
      </c>
      <c r="I604" s="91">
        <v>51503.759999999995</v>
      </c>
      <c r="J604" s="91">
        <v>0</v>
      </c>
      <c r="K604" s="91">
        <v>0</v>
      </c>
      <c r="L604" s="86">
        <f t="shared" si="27"/>
        <v>51503.759999999995</v>
      </c>
      <c r="M604" s="86">
        <f t="shared" si="28"/>
        <v>28.75</v>
      </c>
      <c r="N604" s="87">
        <f t="shared" si="29"/>
        <v>26.66</v>
      </c>
    </row>
    <row r="605" spans="1:14" ht="15" customHeight="1" x14ac:dyDescent="0.2">
      <c r="A605" s="88" t="s">
        <v>119</v>
      </c>
      <c r="B605" s="89">
        <v>1459098</v>
      </c>
      <c r="C605" s="88" t="s">
        <v>1134</v>
      </c>
      <c r="D605" s="89" t="s">
        <v>713</v>
      </c>
      <c r="E605" s="89" t="s">
        <v>1135</v>
      </c>
      <c r="F605" s="89" t="s">
        <v>612</v>
      </c>
      <c r="G605" s="90" t="s">
        <v>613</v>
      </c>
      <c r="H605" s="89">
        <v>1</v>
      </c>
      <c r="I605" s="91">
        <v>35319.96</v>
      </c>
      <c r="J605" s="91">
        <v>0</v>
      </c>
      <c r="K605" s="91">
        <v>0</v>
      </c>
      <c r="L605" s="86">
        <f t="shared" si="27"/>
        <v>35319.96</v>
      </c>
      <c r="M605" s="86">
        <f t="shared" si="28"/>
        <v>19.72</v>
      </c>
      <c r="N605" s="87">
        <f t="shared" si="29"/>
        <v>18.28</v>
      </c>
    </row>
    <row r="606" spans="1:14" ht="15" customHeight="1" x14ac:dyDescent="0.2">
      <c r="A606" s="88" t="s">
        <v>119</v>
      </c>
      <c r="B606" s="89">
        <v>1327435</v>
      </c>
      <c r="C606" s="88" t="s">
        <v>1232</v>
      </c>
      <c r="D606" s="89" t="s">
        <v>713</v>
      </c>
      <c r="E606" s="89" t="s">
        <v>1233</v>
      </c>
      <c r="F606" s="89" t="s">
        <v>612</v>
      </c>
      <c r="G606" s="90" t="s">
        <v>613</v>
      </c>
      <c r="H606" s="89">
        <v>1</v>
      </c>
      <c r="I606" s="91">
        <v>35319.96</v>
      </c>
      <c r="J606" s="91">
        <v>0</v>
      </c>
      <c r="K606" s="91">
        <v>0</v>
      </c>
      <c r="L606" s="86">
        <f t="shared" si="27"/>
        <v>35319.96</v>
      </c>
      <c r="M606" s="86">
        <f t="shared" si="28"/>
        <v>19.72</v>
      </c>
      <c r="N606" s="87">
        <f t="shared" si="29"/>
        <v>18.28</v>
      </c>
    </row>
    <row r="607" spans="1:14" ht="15" customHeight="1" x14ac:dyDescent="0.2">
      <c r="A607" s="88" t="s">
        <v>119</v>
      </c>
      <c r="B607" s="89">
        <v>796443</v>
      </c>
      <c r="C607" s="88" t="s">
        <v>1396</v>
      </c>
      <c r="D607" s="89" t="s">
        <v>742</v>
      </c>
      <c r="E607" s="89" t="s">
        <v>1397</v>
      </c>
      <c r="F607" s="89" t="s">
        <v>612</v>
      </c>
      <c r="G607" s="90" t="s">
        <v>613</v>
      </c>
      <c r="H607" s="89">
        <v>1</v>
      </c>
      <c r="I607" s="91">
        <v>38076.479999999996</v>
      </c>
      <c r="J607" s="91">
        <v>0</v>
      </c>
      <c r="K607" s="91">
        <v>0</v>
      </c>
      <c r="L607" s="86">
        <f t="shared" si="27"/>
        <v>38076.479999999996</v>
      </c>
      <c r="M607" s="86">
        <f t="shared" si="28"/>
        <v>21.26</v>
      </c>
      <c r="N607" s="87">
        <f t="shared" si="29"/>
        <v>19.71</v>
      </c>
    </row>
    <row r="608" spans="1:14" ht="15" customHeight="1" x14ac:dyDescent="0.2">
      <c r="A608" s="88" t="s">
        <v>119</v>
      </c>
      <c r="B608" s="89">
        <v>1462029</v>
      </c>
      <c r="C608" s="88" t="s">
        <v>1843</v>
      </c>
      <c r="D608" s="89" t="s">
        <v>716</v>
      </c>
      <c r="E608" s="89" t="s">
        <v>1844</v>
      </c>
      <c r="F608" s="89" t="s">
        <v>612</v>
      </c>
      <c r="G608" s="90" t="s">
        <v>613</v>
      </c>
      <c r="H608" s="89">
        <v>1</v>
      </c>
      <c r="I608" s="91">
        <v>45467.76</v>
      </c>
      <c r="J608" s="91">
        <v>0</v>
      </c>
      <c r="K608" s="91">
        <v>0</v>
      </c>
      <c r="L608" s="86">
        <f t="shared" si="27"/>
        <v>45467.76</v>
      </c>
      <c r="M608" s="86">
        <f t="shared" si="28"/>
        <v>25.38</v>
      </c>
      <c r="N608" s="87">
        <f t="shared" si="29"/>
        <v>23.53</v>
      </c>
    </row>
    <row r="609" spans="1:14" ht="15" customHeight="1" x14ac:dyDescent="0.2">
      <c r="A609" s="88" t="s">
        <v>119</v>
      </c>
      <c r="B609" s="89">
        <v>1161195</v>
      </c>
      <c r="C609" s="88" t="s">
        <v>1560</v>
      </c>
      <c r="D609" s="89" t="s">
        <v>713</v>
      </c>
      <c r="E609" s="89" t="s">
        <v>1561</v>
      </c>
      <c r="F609" s="89" t="s">
        <v>612</v>
      </c>
      <c r="G609" s="90" t="s">
        <v>613</v>
      </c>
      <c r="H609" s="89">
        <v>1</v>
      </c>
      <c r="I609" s="91">
        <v>35319.96</v>
      </c>
      <c r="J609" s="91">
        <v>0</v>
      </c>
      <c r="K609" s="91">
        <v>0</v>
      </c>
      <c r="L609" s="86">
        <f t="shared" si="27"/>
        <v>35319.96</v>
      </c>
      <c r="M609" s="86">
        <f t="shared" si="28"/>
        <v>19.72</v>
      </c>
      <c r="N609" s="87">
        <f t="shared" si="29"/>
        <v>18.28</v>
      </c>
    </row>
    <row r="610" spans="1:14" ht="15" customHeight="1" x14ac:dyDescent="0.2">
      <c r="A610" s="88" t="s">
        <v>119</v>
      </c>
      <c r="B610" s="89">
        <v>1436224</v>
      </c>
      <c r="C610" s="88" t="s">
        <v>1731</v>
      </c>
      <c r="D610" s="89" t="s">
        <v>713</v>
      </c>
      <c r="E610" s="89" t="s">
        <v>1732</v>
      </c>
      <c r="F610" s="89" t="s">
        <v>612</v>
      </c>
      <c r="G610" s="90" t="s">
        <v>613</v>
      </c>
      <c r="H610" s="89">
        <v>1</v>
      </c>
      <c r="I610" s="91">
        <v>35319.96</v>
      </c>
      <c r="J610" s="91">
        <v>0</v>
      </c>
      <c r="K610" s="91">
        <v>0</v>
      </c>
      <c r="L610" s="86">
        <f t="shared" si="27"/>
        <v>35319.96</v>
      </c>
      <c r="M610" s="86">
        <f t="shared" si="28"/>
        <v>19.72</v>
      </c>
      <c r="N610" s="87">
        <f t="shared" si="29"/>
        <v>18.28</v>
      </c>
    </row>
    <row r="611" spans="1:14" ht="15" customHeight="1" x14ac:dyDescent="0.2">
      <c r="A611" s="88" t="s">
        <v>119</v>
      </c>
      <c r="B611" s="89">
        <v>1219934</v>
      </c>
      <c r="C611" s="88" t="s">
        <v>1787</v>
      </c>
      <c r="D611" s="89" t="s">
        <v>713</v>
      </c>
      <c r="E611" s="89" t="s">
        <v>1788</v>
      </c>
      <c r="F611" s="89" t="s">
        <v>612</v>
      </c>
      <c r="G611" s="90" t="s">
        <v>613</v>
      </c>
      <c r="H611" s="89">
        <v>1</v>
      </c>
      <c r="I611" s="91">
        <v>35319.96</v>
      </c>
      <c r="J611" s="91">
        <v>1205.1600000000001</v>
      </c>
      <c r="K611" s="91">
        <v>0</v>
      </c>
      <c r="L611" s="86">
        <f t="shared" si="27"/>
        <v>36525.120000000003</v>
      </c>
      <c r="M611" s="86">
        <f t="shared" si="28"/>
        <v>20.39</v>
      </c>
      <c r="N611" s="87">
        <f t="shared" si="29"/>
        <v>18.899999999999999</v>
      </c>
    </row>
    <row r="612" spans="1:14" ht="15" customHeight="1" x14ac:dyDescent="0.2">
      <c r="A612" s="88" t="s">
        <v>119</v>
      </c>
      <c r="B612" s="89">
        <v>1401349</v>
      </c>
      <c r="C612" s="88" t="s">
        <v>1562</v>
      </c>
      <c r="D612" s="89" t="s">
        <v>795</v>
      </c>
      <c r="E612" s="89" t="s">
        <v>1563</v>
      </c>
      <c r="F612" s="89" t="s">
        <v>651</v>
      </c>
      <c r="G612" s="90" t="s">
        <v>613</v>
      </c>
      <c r="H612" s="89">
        <v>1</v>
      </c>
      <c r="I612" s="91">
        <v>27819.72</v>
      </c>
      <c r="J612" s="91">
        <v>0</v>
      </c>
      <c r="K612" s="91">
        <v>0</v>
      </c>
      <c r="L612" s="86">
        <f t="shared" si="27"/>
        <v>27819.72</v>
      </c>
      <c r="M612" s="86">
        <f t="shared" si="28"/>
        <v>15.53</v>
      </c>
      <c r="N612" s="87">
        <f t="shared" si="29"/>
        <v>14.4</v>
      </c>
    </row>
    <row r="613" spans="1:14" ht="15" customHeight="1" x14ac:dyDescent="0.2">
      <c r="A613" s="88" t="s">
        <v>119</v>
      </c>
      <c r="B613" s="89">
        <v>655354</v>
      </c>
      <c r="C613" s="88" t="s">
        <v>1034</v>
      </c>
      <c r="D613" s="89" t="s">
        <v>655</v>
      </c>
      <c r="E613" s="89" t="s">
        <v>1035</v>
      </c>
      <c r="F613" s="89" t="s">
        <v>612</v>
      </c>
      <c r="G613" s="90" t="s">
        <v>613</v>
      </c>
      <c r="H613" s="89">
        <v>1</v>
      </c>
      <c r="I613" s="91">
        <v>55988.639999999999</v>
      </c>
      <c r="J613" s="91">
        <v>0</v>
      </c>
      <c r="K613" s="91">
        <v>0</v>
      </c>
      <c r="L613" s="86">
        <f t="shared" si="27"/>
        <v>55988.639999999999</v>
      </c>
      <c r="M613" s="86">
        <f t="shared" si="28"/>
        <v>31.26</v>
      </c>
      <c r="N613" s="87">
        <f t="shared" si="29"/>
        <v>28.98</v>
      </c>
    </row>
    <row r="614" spans="1:14" ht="15" customHeight="1" x14ac:dyDescent="0.2">
      <c r="A614" s="88" t="s">
        <v>119</v>
      </c>
      <c r="B614" s="89">
        <v>839737</v>
      </c>
      <c r="C614" s="88" t="s">
        <v>1993</v>
      </c>
      <c r="D614" s="89" t="s">
        <v>655</v>
      </c>
      <c r="E614" s="89" t="s">
        <v>1994</v>
      </c>
      <c r="F614" s="89" t="s">
        <v>612</v>
      </c>
      <c r="G614" s="90" t="s">
        <v>613</v>
      </c>
      <c r="H614" s="89">
        <v>1</v>
      </c>
      <c r="I614" s="91">
        <v>51503.759999999995</v>
      </c>
      <c r="J614" s="91">
        <v>0</v>
      </c>
      <c r="K614" s="91">
        <v>0</v>
      </c>
      <c r="L614" s="86">
        <f t="shared" si="27"/>
        <v>51503.759999999995</v>
      </c>
      <c r="M614" s="86">
        <f t="shared" si="28"/>
        <v>28.75</v>
      </c>
      <c r="N614" s="87">
        <f t="shared" si="29"/>
        <v>26.66</v>
      </c>
    </row>
    <row r="615" spans="1:14" ht="15" customHeight="1" x14ac:dyDescent="0.2">
      <c r="A615" s="88" t="s">
        <v>119</v>
      </c>
      <c r="B615" s="89">
        <v>1487661</v>
      </c>
      <c r="C615" s="88" t="s">
        <v>1733</v>
      </c>
      <c r="D615" s="89" t="s">
        <v>721</v>
      </c>
      <c r="E615" s="89" t="s">
        <v>1734</v>
      </c>
      <c r="F615" s="89" t="s">
        <v>612</v>
      </c>
      <c r="G615" s="90" t="s">
        <v>613</v>
      </c>
      <c r="H615" s="89">
        <v>0.5</v>
      </c>
      <c r="I615" s="91">
        <v>12363.599999999999</v>
      </c>
      <c r="J615" s="91">
        <v>0</v>
      </c>
      <c r="K615" s="91">
        <v>0</v>
      </c>
      <c r="L615" s="86">
        <f t="shared" si="27"/>
        <v>12363.599999999999</v>
      </c>
      <c r="M615" s="86">
        <f t="shared" si="28"/>
        <v>3.45</v>
      </c>
      <c r="N615" s="87">
        <f t="shared" si="29"/>
        <v>3.2</v>
      </c>
    </row>
    <row r="616" spans="1:14" ht="15" customHeight="1" x14ac:dyDescent="0.2">
      <c r="A616" s="88" t="s">
        <v>119</v>
      </c>
      <c r="B616" s="89">
        <v>774038</v>
      </c>
      <c r="C616" s="88" t="s">
        <v>1506</v>
      </c>
      <c r="D616" s="89" t="s">
        <v>721</v>
      </c>
      <c r="E616" s="89" t="s">
        <v>1507</v>
      </c>
      <c r="F616" s="89" t="s">
        <v>612</v>
      </c>
      <c r="G616" s="90" t="s">
        <v>613</v>
      </c>
      <c r="H616" s="89">
        <v>1</v>
      </c>
      <c r="I616" s="91">
        <v>35097</v>
      </c>
      <c r="J616" s="91">
        <v>1225.32</v>
      </c>
      <c r="K616" s="91">
        <v>0</v>
      </c>
      <c r="L616" s="86">
        <f t="shared" si="27"/>
        <v>36322.32</v>
      </c>
      <c r="M616" s="86">
        <f t="shared" si="28"/>
        <v>20.28</v>
      </c>
      <c r="N616" s="87">
        <f t="shared" si="29"/>
        <v>18.8</v>
      </c>
    </row>
    <row r="617" spans="1:14" ht="15" customHeight="1" x14ac:dyDescent="0.2">
      <c r="A617" s="88" t="s">
        <v>119</v>
      </c>
      <c r="B617" s="89">
        <v>1331593</v>
      </c>
      <c r="C617" s="88" t="s">
        <v>1036</v>
      </c>
      <c r="D617" s="89" t="s">
        <v>716</v>
      </c>
      <c r="E617" s="89" t="s">
        <v>1037</v>
      </c>
      <c r="F617" s="89" t="s">
        <v>651</v>
      </c>
      <c r="G617" s="90" t="s">
        <v>613</v>
      </c>
      <c r="H617" s="89">
        <v>1</v>
      </c>
      <c r="I617" s="91">
        <v>45467.76</v>
      </c>
      <c r="J617" s="91">
        <v>0</v>
      </c>
      <c r="K617" s="91">
        <v>0</v>
      </c>
      <c r="L617" s="86">
        <f t="shared" si="27"/>
        <v>45467.76</v>
      </c>
      <c r="M617" s="86">
        <f t="shared" si="28"/>
        <v>25.38</v>
      </c>
      <c r="N617" s="87">
        <f t="shared" si="29"/>
        <v>23.53</v>
      </c>
    </row>
    <row r="618" spans="1:14" ht="15" customHeight="1" x14ac:dyDescent="0.2">
      <c r="A618" s="88" t="s">
        <v>119</v>
      </c>
      <c r="B618" s="89">
        <v>818942</v>
      </c>
      <c r="C618" s="88" t="s">
        <v>1398</v>
      </c>
      <c r="D618" s="89" t="s">
        <v>737</v>
      </c>
      <c r="E618" s="89" t="s">
        <v>1399</v>
      </c>
      <c r="F618" s="89" t="s">
        <v>651</v>
      </c>
      <c r="G618" s="90" t="s">
        <v>613</v>
      </c>
      <c r="H618" s="89">
        <v>1</v>
      </c>
      <c r="I618" s="91">
        <v>56199.96</v>
      </c>
      <c r="J618" s="91">
        <v>0</v>
      </c>
      <c r="K618" s="91">
        <v>0</v>
      </c>
      <c r="L618" s="86">
        <f t="shared" si="27"/>
        <v>56199.96</v>
      </c>
      <c r="M618" s="86">
        <f t="shared" si="28"/>
        <v>31.37</v>
      </c>
      <c r="N618" s="87">
        <f t="shared" si="29"/>
        <v>29.09</v>
      </c>
    </row>
    <row r="619" spans="1:14" ht="15" customHeight="1" x14ac:dyDescent="0.2">
      <c r="A619" s="88" t="s">
        <v>119</v>
      </c>
      <c r="B619" s="89">
        <v>978786</v>
      </c>
      <c r="C619" s="88" t="s">
        <v>780</v>
      </c>
      <c r="D619" s="89" t="s">
        <v>669</v>
      </c>
      <c r="E619" s="89" t="s">
        <v>781</v>
      </c>
      <c r="F619" s="89" t="s">
        <v>612</v>
      </c>
      <c r="G619" s="90" t="s">
        <v>613</v>
      </c>
      <c r="H619" s="89">
        <v>1</v>
      </c>
      <c r="I619" s="91">
        <v>39476.520000000004</v>
      </c>
      <c r="J619" s="91">
        <v>0</v>
      </c>
      <c r="K619" s="91">
        <v>0</v>
      </c>
      <c r="L619" s="86">
        <f t="shared" si="27"/>
        <v>39476.520000000004</v>
      </c>
      <c r="M619" s="86">
        <f t="shared" si="28"/>
        <v>22.04</v>
      </c>
      <c r="N619" s="87">
        <f t="shared" si="29"/>
        <v>20.43</v>
      </c>
    </row>
    <row r="620" spans="1:14" ht="15" customHeight="1" x14ac:dyDescent="0.2">
      <c r="A620" s="88" t="s">
        <v>119</v>
      </c>
      <c r="B620" s="89">
        <v>1195020</v>
      </c>
      <c r="C620" s="88" t="s">
        <v>1038</v>
      </c>
      <c r="D620" s="89" t="s">
        <v>721</v>
      </c>
      <c r="E620" s="89" t="s">
        <v>1039</v>
      </c>
      <c r="F620" s="89" t="s">
        <v>612</v>
      </c>
      <c r="G620" s="90" t="s">
        <v>613</v>
      </c>
      <c r="H620" s="89">
        <v>1</v>
      </c>
      <c r="I620" s="91">
        <v>26911.08</v>
      </c>
      <c r="J620" s="91">
        <v>0</v>
      </c>
      <c r="K620" s="91">
        <v>0</v>
      </c>
      <c r="L620" s="86">
        <f t="shared" si="27"/>
        <v>26911.08</v>
      </c>
      <c r="M620" s="86">
        <f t="shared" si="28"/>
        <v>15.02</v>
      </c>
      <c r="N620" s="87">
        <f t="shared" si="29"/>
        <v>13.93</v>
      </c>
    </row>
    <row r="621" spans="1:14" ht="15" customHeight="1" x14ac:dyDescent="0.2">
      <c r="A621" s="88" t="s">
        <v>119</v>
      </c>
      <c r="B621" s="89">
        <v>737382</v>
      </c>
      <c r="C621" s="88" t="s">
        <v>782</v>
      </c>
      <c r="D621" s="89" t="s">
        <v>713</v>
      </c>
      <c r="E621" s="89" t="s">
        <v>783</v>
      </c>
      <c r="F621" s="89" t="s">
        <v>607</v>
      </c>
      <c r="G621" s="90" t="s">
        <v>608</v>
      </c>
      <c r="H621" s="89">
        <v>1</v>
      </c>
      <c r="I621" s="91">
        <v>36720</v>
      </c>
      <c r="J621" s="91">
        <v>0</v>
      </c>
      <c r="K621" s="91">
        <v>0</v>
      </c>
      <c r="L621" s="86">
        <f t="shared" si="27"/>
        <v>36720</v>
      </c>
      <c r="M621" s="86">
        <f t="shared" si="28"/>
        <v>19.93</v>
      </c>
      <c r="N621" s="87">
        <f t="shared" si="29"/>
        <v>19</v>
      </c>
    </row>
    <row r="622" spans="1:14" ht="15" customHeight="1" x14ac:dyDescent="0.2">
      <c r="A622" s="88" t="s">
        <v>119</v>
      </c>
      <c r="B622" s="89">
        <v>1288064</v>
      </c>
      <c r="C622" s="88" t="s">
        <v>1136</v>
      </c>
      <c r="D622" s="89" t="s">
        <v>713</v>
      </c>
      <c r="E622" s="89" t="s">
        <v>1137</v>
      </c>
      <c r="F622" s="89" t="s">
        <v>651</v>
      </c>
      <c r="G622" s="90" t="s">
        <v>613</v>
      </c>
      <c r="H622" s="89">
        <v>1</v>
      </c>
      <c r="I622" s="91">
        <v>35319.96</v>
      </c>
      <c r="J622" s="91">
        <v>0</v>
      </c>
      <c r="K622" s="91">
        <v>0</v>
      </c>
      <c r="L622" s="86">
        <f t="shared" si="27"/>
        <v>35319.96</v>
      </c>
      <c r="M622" s="86">
        <f t="shared" si="28"/>
        <v>19.72</v>
      </c>
      <c r="N622" s="87">
        <f t="shared" si="29"/>
        <v>18.28</v>
      </c>
    </row>
    <row r="623" spans="1:14" ht="15" customHeight="1" x14ac:dyDescent="0.2">
      <c r="A623" s="88" t="s">
        <v>119</v>
      </c>
      <c r="B623" s="89">
        <v>1172930</v>
      </c>
      <c r="C623" s="88" t="s">
        <v>1995</v>
      </c>
      <c r="D623" s="89" t="s">
        <v>713</v>
      </c>
      <c r="E623" s="89" t="s">
        <v>1996</v>
      </c>
      <c r="F623" s="89" t="s">
        <v>651</v>
      </c>
      <c r="G623" s="90" t="s">
        <v>613</v>
      </c>
      <c r="H623" s="89">
        <v>1</v>
      </c>
      <c r="I623" s="91">
        <v>35319.96</v>
      </c>
      <c r="J623" s="91">
        <v>0</v>
      </c>
      <c r="K623" s="91">
        <v>0</v>
      </c>
      <c r="L623" s="86">
        <f t="shared" si="27"/>
        <v>35319.96</v>
      </c>
      <c r="M623" s="86">
        <f t="shared" si="28"/>
        <v>19.72</v>
      </c>
      <c r="N623" s="87">
        <f t="shared" si="29"/>
        <v>18.28</v>
      </c>
    </row>
    <row r="624" spans="1:14" ht="15" customHeight="1" x14ac:dyDescent="0.2">
      <c r="A624" s="88" t="s">
        <v>119</v>
      </c>
      <c r="B624" s="89">
        <v>1146474</v>
      </c>
      <c r="C624" s="88" t="s">
        <v>2134</v>
      </c>
      <c r="D624" s="89" t="s">
        <v>713</v>
      </c>
      <c r="E624" s="89" t="s">
        <v>2135</v>
      </c>
      <c r="F624" s="89" t="s">
        <v>612</v>
      </c>
      <c r="G624" s="90" t="s">
        <v>613</v>
      </c>
      <c r="H624" s="89">
        <v>1</v>
      </c>
      <c r="I624" s="91">
        <v>35319.96</v>
      </c>
      <c r="J624" s="91">
        <v>0</v>
      </c>
      <c r="K624" s="91">
        <v>0</v>
      </c>
      <c r="L624" s="86">
        <f t="shared" si="27"/>
        <v>35319.96</v>
      </c>
      <c r="M624" s="86">
        <f t="shared" si="28"/>
        <v>19.72</v>
      </c>
      <c r="N624" s="87">
        <f t="shared" si="29"/>
        <v>18.28</v>
      </c>
    </row>
    <row r="625" spans="1:14" ht="15" customHeight="1" x14ac:dyDescent="0.2">
      <c r="A625" s="88" t="s">
        <v>119</v>
      </c>
      <c r="B625" s="89">
        <v>945462</v>
      </c>
      <c r="C625" s="88" t="s">
        <v>1138</v>
      </c>
      <c r="D625" s="89" t="s">
        <v>713</v>
      </c>
      <c r="E625" s="89" t="s">
        <v>1139</v>
      </c>
      <c r="F625" s="89" t="s">
        <v>612</v>
      </c>
      <c r="G625" s="90" t="s">
        <v>613</v>
      </c>
      <c r="H625" s="89">
        <v>1</v>
      </c>
      <c r="I625" s="91">
        <v>36720</v>
      </c>
      <c r="J625" s="91">
        <v>0</v>
      </c>
      <c r="K625" s="91">
        <v>0</v>
      </c>
      <c r="L625" s="86">
        <f t="shared" si="27"/>
        <v>36720</v>
      </c>
      <c r="M625" s="86">
        <f t="shared" si="28"/>
        <v>20.5</v>
      </c>
      <c r="N625" s="87">
        <f t="shared" si="29"/>
        <v>19</v>
      </c>
    </row>
    <row r="626" spans="1:14" ht="15" customHeight="1" x14ac:dyDescent="0.2">
      <c r="A626" s="88" t="s">
        <v>119</v>
      </c>
      <c r="B626" s="89">
        <v>1281407</v>
      </c>
      <c r="C626" s="88" t="s">
        <v>1140</v>
      </c>
      <c r="D626" s="89" t="s">
        <v>713</v>
      </c>
      <c r="E626" s="89" t="s">
        <v>1141</v>
      </c>
      <c r="F626" s="89" t="s">
        <v>612</v>
      </c>
      <c r="G626" s="90" t="s">
        <v>613</v>
      </c>
      <c r="H626" s="89">
        <v>1</v>
      </c>
      <c r="I626" s="91">
        <v>35319.96</v>
      </c>
      <c r="J626" s="91">
        <v>0</v>
      </c>
      <c r="K626" s="91">
        <v>0</v>
      </c>
      <c r="L626" s="86">
        <f t="shared" si="27"/>
        <v>35319.96</v>
      </c>
      <c r="M626" s="86">
        <f t="shared" si="28"/>
        <v>19.72</v>
      </c>
      <c r="N626" s="87">
        <f t="shared" si="29"/>
        <v>18.28</v>
      </c>
    </row>
    <row r="627" spans="1:14" ht="15" customHeight="1" x14ac:dyDescent="0.2">
      <c r="A627" s="88" t="s">
        <v>119</v>
      </c>
      <c r="B627" s="89">
        <v>868609</v>
      </c>
      <c r="C627" s="88" t="s">
        <v>691</v>
      </c>
      <c r="D627" s="89" t="s">
        <v>692</v>
      </c>
      <c r="E627" s="89" t="s">
        <v>693</v>
      </c>
      <c r="F627" s="89" t="s">
        <v>651</v>
      </c>
      <c r="G627" s="90" t="s">
        <v>613</v>
      </c>
      <c r="H627" s="89">
        <v>1</v>
      </c>
      <c r="I627" s="91">
        <v>95550</v>
      </c>
      <c r="J627" s="91">
        <v>0</v>
      </c>
      <c r="K627" s="91">
        <v>0</v>
      </c>
      <c r="L627" s="86">
        <f t="shared" si="27"/>
        <v>95550</v>
      </c>
      <c r="M627" s="86">
        <f t="shared" si="28"/>
        <v>53.34</v>
      </c>
      <c r="N627" s="87">
        <f t="shared" si="29"/>
        <v>49.45</v>
      </c>
    </row>
    <row r="628" spans="1:14" ht="15" customHeight="1" x14ac:dyDescent="0.2">
      <c r="A628" s="88" t="s">
        <v>119</v>
      </c>
      <c r="B628" s="89">
        <v>674740</v>
      </c>
      <c r="C628" s="88" t="s">
        <v>1450</v>
      </c>
      <c r="D628" s="89" t="s">
        <v>737</v>
      </c>
      <c r="E628" s="89" t="s">
        <v>1451</v>
      </c>
      <c r="F628" s="89" t="s">
        <v>651</v>
      </c>
      <c r="G628" s="90" t="s">
        <v>613</v>
      </c>
      <c r="H628" s="89">
        <v>1</v>
      </c>
      <c r="I628" s="91">
        <v>64200.12</v>
      </c>
      <c r="J628" s="91">
        <v>0</v>
      </c>
      <c r="K628" s="91">
        <v>0</v>
      </c>
      <c r="L628" s="86">
        <f t="shared" si="27"/>
        <v>64200.12</v>
      </c>
      <c r="M628" s="86">
        <f t="shared" si="28"/>
        <v>35.840000000000003</v>
      </c>
      <c r="N628" s="87">
        <f t="shared" si="29"/>
        <v>33.229999999999997</v>
      </c>
    </row>
    <row r="629" spans="1:14" ht="15" customHeight="1" x14ac:dyDescent="0.2">
      <c r="A629" s="88" t="s">
        <v>119</v>
      </c>
      <c r="B629" s="89">
        <v>1054669</v>
      </c>
      <c r="C629" s="88" t="s">
        <v>1997</v>
      </c>
      <c r="D629" s="89" t="s">
        <v>721</v>
      </c>
      <c r="E629" s="89" t="s">
        <v>1998</v>
      </c>
      <c r="F629" s="89" t="s">
        <v>651</v>
      </c>
      <c r="G629" s="90" t="s">
        <v>613</v>
      </c>
      <c r="H629" s="89">
        <v>0.5</v>
      </c>
      <c r="I629" s="91">
        <v>14743.079999999998</v>
      </c>
      <c r="J629" s="91">
        <v>0</v>
      </c>
      <c r="K629" s="91">
        <v>0</v>
      </c>
      <c r="L629" s="86">
        <f t="shared" si="27"/>
        <v>14743.079999999998</v>
      </c>
      <c r="M629" s="86">
        <f t="shared" si="28"/>
        <v>4.12</v>
      </c>
      <c r="N629" s="87">
        <f t="shared" si="29"/>
        <v>3.82</v>
      </c>
    </row>
    <row r="630" spans="1:14" ht="15" customHeight="1" x14ac:dyDescent="0.2">
      <c r="A630" s="88" t="s">
        <v>119</v>
      </c>
      <c r="B630" s="89">
        <v>1055198</v>
      </c>
      <c r="C630" s="88" t="s">
        <v>2065</v>
      </c>
      <c r="D630" s="89" t="s">
        <v>655</v>
      </c>
      <c r="E630" s="89" t="s">
        <v>2066</v>
      </c>
      <c r="F630" s="89" t="s">
        <v>607</v>
      </c>
      <c r="G630" s="90" t="s">
        <v>608</v>
      </c>
      <c r="H630" s="89">
        <v>0.5</v>
      </c>
      <c r="I630" s="91">
        <v>25751.879999999997</v>
      </c>
      <c r="J630" s="91">
        <v>0</v>
      </c>
      <c r="K630" s="91">
        <v>0</v>
      </c>
      <c r="L630" s="86">
        <f t="shared" si="27"/>
        <v>25751.879999999997</v>
      </c>
      <c r="M630" s="86">
        <f t="shared" si="28"/>
        <v>6.99</v>
      </c>
      <c r="N630" s="87">
        <f t="shared" si="29"/>
        <v>6.66</v>
      </c>
    </row>
    <row r="631" spans="1:14" ht="15" customHeight="1" x14ac:dyDescent="0.2">
      <c r="A631" s="88" t="s">
        <v>119</v>
      </c>
      <c r="B631" s="89">
        <v>1326316</v>
      </c>
      <c r="C631" s="88" t="s">
        <v>942</v>
      </c>
      <c r="D631" s="89" t="s">
        <v>655</v>
      </c>
      <c r="E631" s="89" t="s">
        <v>943</v>
      </c>
      <c r="F631" s="89" t="s">
        <v>651</v>
      </c>
      <c r="G631" s="90" t="s">
        <v>613</v>
      </c>
      <c r="H631" s="89">
        <v>1</v>
      </c>
      <c r="I631" s="91">
        <v>54003.72</v>
      </c>
      <c r="J631" s="91">
        <v>0</v>
      </c>
      <c r="K631" s="91">
        <v>0</v>
      </c>
      <c r="L631" s="86">
        <f t="shared" si="27"/>
        <v>54003.72</v>
      </c>
      <c r="M631" s="86">
        <f t="shared" si="28"/>
        <v>30.15</v>
      </c>
      <c r="N631" s="87">
        <f t="shared" si="29"/>
        <v>27.95</v>
      </c>
    </row>
    <row r="632" spans="1:14" ht="15" customHeight="1" x14ac:dyDescent="0.2">
      <c r="A632" s="88" t="s">
        <v>119</v>
      </c>
      <c r="B632" s="89">
        <v>776073</v>
      </c>
      <c r="C632" s="88" t="s">
        <v>944</v>
      </c>
      <c r="D632" s="89" t="s">
        <v>655</v>
      </c>
      <c r="E632" s="89" t="s">
        <v>945</v>
      </c>
      <c r="F632" s="89" t="s">
        <v>651</v>
      </c>
      <c r="G632" s="90" t="s">
        <v>613</v>
      </c>
      <c r="H632" s="89">
        <v>1</v>
      </c>
      <c r="I632" s="91">
        <v>51503.759999999995</v>
      </c>
      <c r="J632" s="91">
        <v>0</v>
      </c>
      <c r="K632" s="91">
        <v>0</v>
      </c>
      <c r="L632" s="86">
        <f t="shared" si="27"/>
        <v>51503.759999999995</v>
      </c>
      <c r="M632" s="86">
        <f t="shared" si="28"/>
        <v>28.75</v>
      </c>
      <c r="N632" s="87">
        <f t="shared" si="29"/>
        <v>26.66</v>
      </c>
    </row>
    <row r="633" spans="1:14" ht="15" customHeight="1" x14ac:dyDescent="0.2">
      <c r="A633" s="88" t="s">
        <v>119</v>
      </c>
      <c r="B633" s="89">
        <v>1414749</v>
      </c>
      <c r="C633" s="88" t="s">
        <v>868</v>
      </c>
      <c r="D633" s="89" t="s">
        <v>721</v>
      </c>
      <c r="E633" s="89" t="s">
        <v>869</v>
      </c>
      <c r="F633" s="89" t="s">
        <v>607</v>
      </c>
      <c r="G633" s="90" t="s">
        <v>608</v>
      </c>
      <c r="H633" s="89">
        <v>0.5</v>
      </c>
      <c r="I633" s="91">
        <v>12363.599999999999</v>
      </c>
      <c r="J633" s="91">
        <v>0</v>
      </c>
      <c r="K633" s="91">
        <v>0</v>
      </c>
      <c r="L633" s="86">
        <f t="shared" si="27"/>
        <v>12363.599999999999</v>
      </c>
      <c r="M633" s="86">
        <f t="shared" si="28"/>
        <v>3.35</v>
      </c>
      <c r="N633" s="87">
        <f t="shared" si="29"/>
        <v>3.2</v>
      </c>
    </row>
    <row r="634" spans="1:14" ht="15" customHeight="1" x14ac:dyDescent="0.2">
      <c r="A634" s="88" t="s">
        <v>119</v>
      </c>
      <c r="B634" s="89">
        <v>1210948</v>
      </c>
      <c r="C634" s="88" t="s">
        <v>1679</v>
      </c>
      <c r="D634" s="89" t="s">
        <v>669</v>
      </c>
      <c r="E634" s="89" t="s">
        <v>1680</v>
      </c>
      <c r="F634" s="89" t="s">
        <v>612</v>
      </c>
      <c r="G634" s="90" t="s">
        <v>613</v>
      </c>
      <c r="H634" s="89">
        <v>1</v>
      </c>
      <c r="I634" s="91">
        <v>38076.479999999996</v>
      </c>
      <c r="J634" s="91">
        <v>0</v>
      </c>
      <c r="K634" s="91">
        <v>0</v>
      </c>
      <c r="L634" s="86">
        <f t="shared" si="27"/>
        <v>38076.479999999996</v>
      </c>
      <c r="M634" s="86">
        <f t="shared" si="28"/>
        <v>21.26</v>
      </c>
      <c r="N634" s="87">
        <f t="shared" si="29"/>
        <v>19.71</v>
      </c>
    </row>
    <row r="635" spans="1:14" ht="15" customHeight="1" x14ac:dyDescent="0.2">
      <c r="A635" s="88" t="s">
        <v>119</v>
      </c>
      <c r="B635" s="89">
        <v>1487534</v>
      </c>
      <c r="C635" s="88" t="s">
        <v>1234</v>
      </c>
      <c r="D635" s="89" t="s">
        <v>713</v>
      </c>
      <c r="E635" s="89" t="s">
        <v>1235</v>
      </c>
      <c r="F635" s="89" t="s">
        <v>612</v>
      </c>
      <c r="G635" s="90" t="s">
        <v>613</v>
      </c>
      <c r="H635" s="89">
        <v>1</v>
      </c>
      <c r="I635" s="91">
        <v>35319.96</v>
      </c>
      <c r="J635" s="91">
        <v>0</v>
      </c>
      <c r="K635" s="91">
        <v>0</v>
      </c>
      <c r="L635" s="86">
        <f t="shared" si="27"/>
        <v>35319.96</v>
      </c>
      <c r="M635" s="86">
        <f t="shared" si="28"/>
        <v>19.72</v>
      </c>
      <c r="N635" s="87">
        <f t="shared" si="29"/>
        <v>18.28</v>
      </c>
    </row>
    <row r="636" spans="1:14" ht="15" customHeight="1" x14ac:dyDescent="0.2">
      <c r="A636" s="88" t="s">
        <v>119</v>
      </c>
      <c r="B636" s="89">
        <v>138128</v>
      </c>
      <c r="C636" s="88" t="s">
        <v>1845</v>
      </c>
      <c r="D636" s="89" t="s">
        <v>655</v>
      </c>
      <c r="E636" s="89" t="s">
        <v>1846</v>
      </c>
      <c r="F636" s="89" t="s">
        <v>612</v>
      </c>
      <c r="G636" s="90" t="s">
        <v>613</v>
      </c>
      <c r="H636" s="89">
        <v>1</v>
      </c>
      <c r="I636" s="91">
        <v>51503.759999999995</v>
      </c>
      <c r="J636" s="91">
        <v>0</v>
      </c>
      <c r="K636" s="91">
        <v>0</v>
      </c>
      <c r="L636" s="86">
        <f t="shared" si="27"/>
        <v>51503.759999999995</v>
      </c>
      <c r="M636" s="86">
        <f t="shared" si="28"/>
        <v>28.75</v>
      </c>
      <c r="N636" s="87">
        <f t="shared" si="29"/>
        <v>26.66</v>
      </c>
    </row>
    <row r="637" spans="1:14" ht="15" customHeight="1" x14ac:dyDescent="0.2">
      <c r="A637" s="88" t="s">
        <v>119</v>
      </c>
      <c r="B637" s="89">
        <v>1089827</v>
      </c>
      <c r="C637" s="88" t="s">
        <v>1921</v>
      </c>
      <c r="D637" s="89" t="s">
        <v>742</v>
      </c>
      <c r="E637" s="89" t="s">
        <v>1922</v>
      </c>
      <c r="F637" s="89" t="s">
        <v>651</v>
      </c>
      <c r="G637" s="90" t="s">
        <v>613</v>
      </c>
      <c r="H637" s="89">
        <v>1</v>
      </c>
      <c r="I637" s="91">
        <v>38076.479999999996</v>
      </c>
      <c r="J637" s="91">
        <v>1205.1600000000001</v>
      </c>
      <c r="K637" s="91">
        <v>0</v>
      </c>
      <c r="L637" s="86">
        <f t="shared" si="27"/>
        <v>39281.64</v>
      </c>
      <c r="M637" s="86">
        <f t="shared" si="28"/>
        <v>21.93</v>
      </c>
      <c r="N637" s="87">
        <f t="shared" si="29"/>
        <v>20.329999999999998</v>
      </c>
    </row>
    <row r="638" spans="1:14" ht="15" customHeight="1" x14ac:dyDescent="0.2">
      <c r="A638" s="88" t="s">
        <v>119</v>
      </c>
      <c r="B638" s="89">
        <v>775049</v>
      </c>
      <c r="C638" s="88" t="s">
        <v>1142</v>
      </c>
      <c r="D638" s="89" t="s">
        <v>615</v>
      </c>
      <c r="E638" s="89" t="s">
        <v>1143</v>
      </c>
      <c r="F638" s="89" t="s">
        <v>612</v>
      </c>
      <c r="G638" s="90" t="s">
        <v>613</v>
      </c>
      <c r="H638" s="89">
        <v>1</v>
      </c>
      <c r="I638" s="91">
        <v>48006.720000000001</v>
      </c>
      <c r="J638" s="91">
        <v>0</v>
      </c>
      <c r="K638" s="91">
        <v>0</v>
      </c>
      <c r="L638" s="86">
        <f t="shared" si="27"/>
        <v>48006.720000000001</v>
      </c>
      <c r="M638" s="86">
        <f t="shared" si="28"/>
        <v>26.8</v>
      </c>
      <c r="N638" s="87">
        <f t="shared" si="29"/>
        <v>24.85</v>
      </c>
    </row>
    <row r="639" spans="1:14" ht="15" customHeight="1" x14ac:dyDescent="0.2">
      <c r="A639" s="88" t="s">
        <v>119</v>
      </c>
      <c r="B639" s="89">
        <v>1421445</v>
      </c>
      <c r="C639" s="88" t="s">
        <v>946</v>
      </c>
      <c r="D639" s="89" t="s">
        <v>713</v>
      </c>
      <c r="E639" s="89" t="s">
        <v>947</v>
      </c>
      <c r="F639" s="89" t="s">
        <v>612</v>
      </c>
      <c r="G639" s="90" t="s">
        <v>613</v>
      </c>
      <c r="H639" s="89">
        <v>1</v>
      </c>
      <c r="I639" s="91">
        <v>35319.96</v>
      </c>
      <c r="J639" s="91">
        <v>0</v>
      </c>
      <c r="K639" s="91">
        <v>0</v>
      </c>
      <c r="L639" s="86">
        <f t="shared" si="27"/>
        <v>35319.96</v>
      </c>
      <c r="M639" s="86">
        <f t="shared" si="28"/>
        <v>19.72</v>
      </c>
      <c r="N639" s="87">
        <f t="shared" si="29"/>
        <v>18.28</v>
      </c>
    </row>
    <row r="640" spans="1:14" ht="15" customHeight="1" x14ac:dyDescent="0.2">
      <c r="A640" s="88" t="s">
        <v>119</v>
      </c>
      <c r="B640" s="89">
        <v>836668</v>
      </c>
      <c r="C640" s="88" t="s">
        <v>1144</v>
      </c>
      <c r="D640" s="89" t="s">
        <v>713</v>
      </c>
      <c r="E640" s="89" t="s">
        <v>1145</v>
      </c>
      <c r="F640" s="89" t="s">
        <v>612</v>
      </c>
      <c r="G640" s="90" t="s">
        <v>613</v>
      </c>
      <c r="H640" s="89">
        <v>1</v>
      </c>
      <c r="I640" s="91">
        <v>36720</v>
      </c>
      <c r="J640" s="91">
        <v>0</v>
      </c>
      <c r="K640" s="91">
        <v>0</v>
      </c>
      <c r="L640" s="86">
        <f t="shared" si="27"/>
        <v>36720</v>
      </c>
      <c r="M640" s="86">
        <f t="shared" si="28"/>
        <v>20.5</v>
      </c>
      <c r="N640" s="87">
        <f t="shared" si="29"/>
        <v>19</v>
      </c>
    </row>
    <row r="641" spans="1:14" ht="15" customHeight="1" x14ac:dyDescent="0.2">
      <c r="A641" s="88" t="s">
        <v>119</v>
      </c>
      <c r="B641" s="89">
        <v>997462</v>
      </c>
      <c r="C641" s="88" t="s">
        <v>1789</v>
      </c>
      <c r="D641" s="89" t="s">
        <v>713</v>
      </c>
      <c r="E641" s="89" t="s">
        <v>1790</v>
      </c>
      <c r="F641" s="89" t="s">
        <v>651</v>
      </c>
      <c r="G641" s="90" t="s">
        <v>613</v>
      </c>
      <c r="H641" s="89">
        <v>1</v>
      </c>
      <c r="I641" s="91">
        <v>36720</v>
      </c>
      <c r="J641" s="91">
        <v>1205.1600000000001</v>
      </c>
      <c r="K641" s="91">
        <v>0</v>
      </c>
      <c r="L641" s="86">
        <f t="shared" si="27"/>
        <v>37925.160000000003</v>
      </c>
      <c r="M641" s="86">
        <f t="shared" si="28"/>
        <v>21.17</v>
      </c>
      <c r="N641" s="87">
        <f t="shared" si="29"/>
        <v>19.63</v>
      </c>
    </row>
    <row r="642" spans="1:14" ht="15" customHeight="1" x14ac:dyDescent="0.2">
      <c r="A642" s="88" t="s">
        <v>119</v>
      </c>
      <c r="B642" s="89">
        <v>1062261</v>
      </c>
      <c r="C642" s="88" t="s">
        <v>784</v>
      </c>
      <c r="D642" s="89" t="s">
        <v>721</v>
      </c>
      <c r="E642" s="89" t="s">
        <v>785</v>
      </c>
      <c r="F642" s="89" t="s">
        <v>651</v>
      </c>
      <c r="G642" s="90" t="s">
        <v>613</v>
      </c>
      <c r="H642" s="89">
        <v>0.5</v>
      </c>
      <c r="I642" s="91">
        <v>14743.079999999998</v>
      </c>
      <c r="J642" s="91">
        <v>0</v>
      </c>
      <c r="K642" s="91">
        <v>0</v>
      </c>
      <c r="L642" s="86">
        <f t="shared" si="27"/>
        <v>14743.079999999998</v>
      </c>
      <c r="M642" s="86">
        <f t="shared" si="28"/>
        <v>4.12</v>
      </c>
      <c r="N642" s="87">
        <f t="shared" si="29"/>
        <v>3.82</v>
      </c>
    </row>
    <row r="643" spans="1:14" ht="15" customHeight="1" x14ac:dyDescent="0.2">
      <c r="A643" s="88" t="s">
        <v>119</v>
      </c>
      <c r="B643" s="89">
        <v>1055199</v>
      </c>
      <c r="C643" s="88" t="s">
        <v>2067</v>
      </c>
      <c r="D643" s="89" t="s">
        <v>655</v>
      </c>
      <c r="E643" s="89" t="s">
        <v>2068</v>
      </c>
      <c r="F643" s="89" t="s">
        <v>612</v>
      </c>
      <c r="G643" s="90" t="s">
        <v>613</v>
      </c>
      <c r="H643" s="89">
        <v>1</v>
      </c>
      <c r="I643" s="91">
        <v>51503.759999999995</v>
      </c>
      <c r="J643" s="91">
        <v>0</v>
      </c>
      <c r="K643" s="91">
        <v>0</v>
      </c>
      <c r="L643" s="86">
        <f t="shared" si="27"/>
        <v>51503.759999999995</v>
      </c>
      <c r="M643" s="86">
        <f t="shared" si="28"/>
        <v>28.75</v>
      </c>
      <c r="N643" s="87">
        <f t="shared" si="29"/>
        <v>26.66</v>
      </c>
    </row>
    <row r="644" spans="1:14" ht="15" customHeight="1" x14ac:dyDescent="0.2">
      <c r="A644" s="88" t="s">
        <v>119</v>
      </c>
      <c r="B644" s="89">
        <v>1200291</v>
      </c>
      <c r="C644" s="88" t="s">
        <v>1847</v>
      </c>
      <c r="D644" s="89" t="s">
        <v>655</v>
      </c>
      <c r="E644" s="89" t="s">
        <v>1848</v>
      </c>
      <c r="F644" s="89" t="s">
        <v>612</v>
      </c>
      <c r="G644" s="90" t="s">
        <v>613</v>
      </c>
      <c r="H644" s="89">
        <v>1</v>
      </c>
      <c r="I644" s="91">
        <v>51503.759999999995</v>
      </c>
      <c r="J644" s="91">
        <v>0</v>
      </c>
      <c r="K644" s="91">
        <v>0</v>
      </c>
      <c r="L644" s="86">
        <f t="shared" ref="L644:L707" si="30">SUM(I644:K644)</f>
        <v>51503.759999999995</v>
      </c>
      <c r="M644" s="86">
        <f t="shared" ref="M644:M707" si="31">ROUND((1+G644+0.0765)*(L644*H644)/2080,2)</f>
        <v>28.75</v>
      </c>
      <c r="N644" s="87">
        <f t="shared" ref="N644:N707" si="32">ROUND((1+0.0765)*(L644*H644)/2080,2)</f>
        <v>26.66</v>
      </c>
    </row>
    <row r="645" spans="1:14" ht="15" customHeight="1" x14ac:dyDescent="0.2">
      <c r="A645" s="88" t="s">
        <v>119</v>
      </c>
      <c r="B645" s="89">
        <v>1430567</v>
      </c>
      <c r="C645" s="88" t="s">
        <v>1508</v>
      </c>
      <c r="D645" s="89" t="s">
        <v>721</v>
      </c>
      <c r="E645" s="89" t="s">
        <v>1509</v>
      </c>
      <c r="F645" s="89" t="s">
        <v>651</v>
      </c>
      <c r="G645" s="90" t="s">
        <v>613</v>
      </c>
      <c r="H645" s="89">
        <v>1</v>
      </c>
      <c r="I645" s="91">
        <v>24727.199999999997</v>
      </c>
      <c r="J645" s="91">
        <v>1225.32</v>
      </c>
      <c r="K645" s="91">
        <v>0</v>
      </c>
      <c r="L645" s="86">
        <f t="shared" si="30"/>
        <v>25952.519999999997</v>
      </c>
      <c r="M645" s="86">
        <f t="shared" si="31"/>
        <v>14.49</v>
      </c>
      <c r="N645" s="87">
        <f t="shared" si="32"/>
        <v>13.43</v>
      </c>
    </row>
    <row r="646" spans="1:14" ht="15" customHeight="1" x14ac:dyDescent="0.2">
      <c r="A646" s="88" t="s">
        <v>119</v>
      </c>
      <c r="B646" s="89">
        <v>689319</v>
      </c>
      <c r="C646" s="88" t="s">
        <v>1564</v>
      </c>
      <c r="D646" s="89" t="s">
        <v>615</v>
      </c>
      <c r="E646" s="89" t="s">
        <v>1565</v>
      </c>
      <c r="F646" s="89" t="s">
        <v>651</v>
      </c>
      <c r="G646" s="90" t="s">
        <v>613</v>
      </c>
      <c r="H646" s="89">
        <v>1</v>
      </c>
      <c r="I646" s="91">
        <v>51504</v>
      </c>
      <c r="J646" s="91">
        <v>0</v>
      </c>
      <c r="K646" s="91">
        <v>0</v>
      </c>
      <c r="L646" s="86">
        <f t="shared" si="30"/>
        <v>51504</v>
      </c>
      <c r="M646" s="86">
        <f t="shared" si="31"/>
        <v>28.75</v>
      </c>
      <c r="N646" s="87">
        <f t="shared" si="32"/>
        <v>26.66</v>
      </c>
    </row>
    <row r="647" spans="1:14" ht="15" customHeight="1" x14ac:dyDescent="0.2">
      <c r="A647" s="88" t="s">
        <v>119</v>
      </c>
      <c r="B647" s="89">
        <v>1375840</v>
      </c>
      <c r="C647" s="88" t="s">
        <v>694</v>
      </c>
      <c r="D647" s="89" t="s">
        <v>655</v>
      </c>
      <c r="E647" s="89" t="s">
        <v>695</v>
      </c>
      <c r="F647" s="89" t="s">
        <v>612</v>
      </c>
      <c r="G647" s="90" t="s">
        <v>613</v>
      </c>
      <c r="H647" s="89">
        <v>1</v>
      </c>
      <c r="I647" s="91">
        <v>57754.080000000002</v>
      </c>
      <c r="J647" s="91">
        <v>0</v>
      </c>
      <c r="K647" s="91">
        <v>0</v>
      </c>
      <c r="L647" s="86">
        <f t="shared" si="30"/>
        <v>57754.080000000002</v>
      </c>
      <c r="M647" s="86">
        <f t="shared" si="31"/>
        <v>32.24</v>
      </c>
      <c r="N647" s="87">
        <f t="shared" si="32"/>
        <v>29.89</v>
      </c>
    </row>
    <row r="648" spans="1:14" ht="15" customHeight="1" x14ac:dyDescent="0.2">
      <c r="A648" s="88" t="s">
        <v>119</v>
      </c>
      <c r="B648" s="89">
        <v>1414739</v>
      </c>
      <c r="C648" s="88" t="s">
        <v>948</v>
      </c>
      <c r="D648" s="89" t="s">
        <v>742</v>
      </c>
      <c r="E648" s="89" t="s">
        <v>949</v>
      </c>
      <c r="F648" s="89" t="s">
        <v>612</v>
      </c>
      <c r="G648" s="90" t="s">
        <v>613</v>
      </c>
      <c r="H648" s="89">
        <v>1</v>
      </c>
      <c r="I648" s="91">
        <v>38076.479999999996</v>
      </c>
      <c r="J648" s="91">
        <v>0</v>
      </c>
      <c r="K648" s="91">
        <v>0</v>
      </c>
      <c r="L648" s="86">
        <f t="shared" si="30"/>
        <v>38076.479999999996</v>
      </c>
      <c r="M648" s="86">
        <f t="shared" si="31"/>
        <v>21.26</v>
      </c>
      <c r="N648" s="87">
        <f t="shared" si="32"/>
        <v>19.71</v>
      </c>
    </row>
    <row r="649" spans="1:14" ht="15" customHeight="1" x14ac:dyDescent="0.2">
      <c r="A649" s="88" t="s">
        <v>119</v>
      </c>
      <c r="B649" s="89">
        <v>1497235</v>
      </c>
      <c r="C649" s="88" t="s">
        <v>2136</v>
      </c>
      <c r="D649" s="89" t="s">
        <v>716</v>
      </c>
      <c r="E649" s="89" t="s">
        <v>2137</v>
      </c>
      <c r="F649" s="89" t="s">
        <v>651</v>
      </c>
      <c r="G649" s="90" t="s">
        <v>613</v>
      </c>
      <c r="H649" s="89">
        <v>1</v>
      </c>
      <c r="I649" s="91">
        <v>45467.76</v>
      </c>
      <c r="J649" s="91">
        <v>0</v>
      </c>
      <c r="K649" s="91">
        <v>0</v>
      </c>
      <c r="L649" s="86">
        <f t="shared" si="30"/>
        <v>45467.76</v>
      </c>
      <c r="M649" s="86">
        <f t="shared" si="31"/>
        <v>25.38</v>
      </c>
      <c r="N649" s="87">
        <f t="shared" si="32"/>
        <v>23.53</v>
      </c>
    </row>
    <row r="650" spans="1:14" ht="15" customHeight="1" x14ac:dyDescent="0.2">
      <c r="A650" s="88" t="s">
        <v>119</v>
      </c>
      <c r="B650" s="89">
        <v>1239831</v>
      </c>
      <c r="C650" s="88" t="s">
        <v>1849</v>
      </c>
      <c r="D650" s="89" t="s">
        <v>655</v>
      </c>
      <c r="E650" s="89" t="s">
        <v>1850</v>
      </c>
      <c r="F650" s="89" t="s">
        <v>612</v>
      </c>
      <c r="G650" s="90" t="s">
        <v>613</v>
      </c>
      <c r="H650" s="89">
        <v>1</v>
      </c>
      <c r="I650" s="91">
        <v>51503.759999999995</v>
      </c>
      <c r="J650" s="91">
        <v>0</v>
      </c>
      <c r="K650" s="91">
        <v>0</v>
      </c>
      <c r="L650" s="86">
        <f t="shared" si="30"/>
        <v>51503.759999999995</v>
      </c>
      <c r="M650" s="86">
        <f t="shared" si="31"/>
        <v>28.75</v>
      </c>
      <c r="N650" s="87">
        <f t="shared" si="32"/>
        <v>26.66</v>
      </c>
    </row>
    <row r="651" spans="1:14" ht="15" customHeight="1" x14ac:dyDescent="0.2">
      <c r="A651" s="88" t="s">
        <v>119</v>
      </c>
      <c r="B651" s="89">
        <v>1113650</v>
      </c>
      <c r="C651" s="88" t="s">
        <v>1999</v>
      </c>
      <c r="D651" s="89" t="s">
        <v>742</v>
      </c>
      <c r="E651" s="89" t="s">
        <v>2000</v>
      </c>
      <c r="F651" s="89" t="s">
        <v>612</v>
      </c>
      <c r="G651" s="90" t="s">
        <v>613</v>
      </c>
      <c r="H651" s="89">
        <v>1</v>
      </c>
      <c r="I651" s="91">
        <v>38076.479999999996</v>
      </c>
      <c r="J651" s="91">
        <v>0</v>
      </c>
      <c r="K651" s="91">
        <v>0</v>
      </c>
      <c r="L651" s="86">
        <f t="shared" si="30"/>
        <v>38076.479999999996</v>
      </c>
      <c r="M651" s="86">
        <f t="shared" si="31"/>
        <v>21.26</v>
      </c>
      <c r="N651" s="87">
        <f t="shared" si="32"/>
        <v>19.71</v>
      </c>
    </row>
    <row r="652" spans="1:14" ht="15" customHeight="1" x14ac:dyDescent="0.2">
      <c r="A652" s="88" t="s">
        <v>119</v>
      </c>
      <c r="B652" s="89">
        <v>211520</v>
      </c>
      <c r="C652" s="88" t="s">
        <v>1492</v>
      </c>
      <c r="D652" s="89" t="s">
        <v>713</v>
      </c>
      <c r="E652" s="89" t="s">
        <v>1493</v>
      </c>
      <c r="F652" s="89" t="s">
        <v>612</v>
      </c>
      <c r="G652" s="90" t="s">
        <v>613</v>
      </c>
      <c r="H652" s="89">
        <v>0.5</v>
      </c>
      <c r="I652" s="91">
        <v>21157.800000000003</v>
      </c>
      <c r="J652" s="91">
        <v>1205.1600000000001</v>
      </c>
      <c r="K652" s="91">
        <v>0</v>
      </c>
      <c r="L652" s="86">
        <f t="shared" si="30"/>
        <v>22362.960000000003</v>
      </c>
      <c r="M652" s="86">
        <f t="shared" si="31"/>
        <v>6.24</v>
      </c>
      <c r="N652" s="87">
        <f t="shared" si="32"/>
        <v>5.79</v>
      </c>
    </row>
    <row r="653" spans="1:14" ht="15" customHeight="1" x14ac:dyDescent="0.2">
      <c r="A653" s="88" t="s">
        <v>119</v>
      </c>
      <c r="B653" s="89">
        <v>825763</v>
      </c>
      <c r="C653" s="88" t="s">
        <v>870</v>
      </c>
      <c r="D653" s="89" t="s">
        <v>655</v>
      </c>
      <c r="E653" s="89" t="s">
        <v>871</v>
      </c>
      <c r="F653" s="89" t="s">
        <v>612</v>
      </c>
      <c r="G653" s="90" t="s">
        <v>613</v>
      </c>
      <c r="H653" s="89">
        <v>0.5</v>
      </c>
      <c r="I653" s="91">
        <v>25751.879999999997</v>
      </c>
      <c r="J653" s="91">
        <v>0</v>
      </c>
      <c r="K653" s="91">
        <v>0</v>
      </c>
      <c r="L653" s="86">
        <f t="shared" si="30"/>
        <v>25751.879999999997</v>
      </c>
      <c r="M653" s="86">
        <f t="shared" si="31"/>
        <v>7.19</v>
      </c>
      <c r="N653" s="87">
        <f t="shared" si="32"/>
        <v>6.66</v>
      </c>
    </row>
    <row r="654" spans="1:14" ht="15" customHeight="1" x14ac:dyDescent="0.2">
      <c r="A654" s="88" t="s">
        <v>119</v>
      </c>
      <c r="B654" s="89">
        <v>1494998</v>
      </c>
      <c r="C654" s="88" t="s">
        <v>2001</v>
      </c>
      <c r="D654" s="89" t="s">
        <v>1081</v>
      </c>
      <c r="E654" s="89" t="s">
        <v>2002</v>
      </c>
      <c r="F654" s="89" t="s">
        <v>612</v>
      </c>
      <c r="G654" s="90" t="s">
        <v>613</v>
      </c>
      <c r="H654" s="89">
        <v>1</v>
      </c>
      <c r="I654" s="91">
        <v>30319.919999999998</v>
      </c>
      <c r="J654" s="91">
        <v>0</v>
      </c>
      <c r="K654" s="91">
        <v>0</v>
      </c>
      <c r="L654" s="86">
        <f t="shared" si="30"/>
        <v>30319.919999999998</v>
      </c>
      <c r="M654" s="86">
        <f t="shared" si="31"/>
        <v>16.93</v>
      </c>
      <c r="N654" s="87">
        <f t="shared" si="32"/>
        <v>15.69</v>
      </c>
    </row>
    <row r="655" spans="1:14" ht="15" customHeight="1" x14ac:dyDescent="0.2">
      <c r="A655" s="88" t="s">
        <v>119</v>
      </c>
      <c r="B655" s="89">
        <v>217127</v>
      </c>
      <c r="C655" s="88" t="s">
        <v>1146</v>
      </c>
      <c r="D655" s="89" t="s">
        <v>742</v>
      </c>
      <c r="E655" s="89" t="s">
        <v>1147</v>
      </c>
      <c r="F655" s="89" t="s">
        <v>623</v>
      </c>
      <c r="G655" s="90" t="s">
        <v>624</v>
      </c>
      <c r="H655" s="89">
        <v>1</v>
      </c>
      <c r="I655" s="91">
        <v>44224.92</v>
      </c>
      <c r="J655" s="91">
        <v>0</v>
      </c>
      <c r="K655" s="91">
        <v>0</v>
      </c>
      <c r="L655" s="86">
        <f t="shared" si="30"/>
        <v>44224.92</v>
      </c>
      <c r="M655" s="86">
        <f t="shared" si="31"/>
        <v>25.99</v>
      </c>
      <c r="N655" s="87">
        <f t="shared" si="32"/>
        <v>22.89</v>
      </c>
    </row>
    <row r="656" spans="1:14" ht="15" customHeight="1" x14ac:dyDescent="0.2">
      <c r="A656" s="88" t="s">
        <v>119</v>
      </c>
      <c r="B656" s="89">
        <v>1215671</v>
      </c>
      <c r="C656" s="88" t="s">
        <v>1681</v>
      </c>
      <c r="D656" s="89" t="s">
        <v>655</v>
      </c>
      <c r="E656" s="89" t="s">
        <v>1682</v>
      </c>
      <c r="F656" s="89" t="s">
        <v>612</v>
      </c>
      <c r="G656" s="90" t="s">
        <v>613</v>
      </c>
      <c r="H656" s="89">
        <v>1</v>
      </c>
      <c r="I656" s="91">
        <v>51503.759999999995</v>
      </c>
      <c r="J656" s="91">
        <v>0</v>
      </c>
      <c r="K656" s="91">
        <v>0</v>
      </c>
      <c r="L656" s="86">
        <f t="shared" si="30"/>
        <v>51503.759999999995</v>
      </c>
      <c r="M656" s="86">
        <f t="shared" si="31"/>
        <v>28.75</v>
      </c>
      <c r="N656" s="87">
        <f t="shared" si="32"/>
        <v>26.66</v>
      </c>
    </row>
    <row r="657" spans="1:14" ht="15" customHeight="1" x14ac:dyDescent="0.2">
      <c r="A657" s="88" t="s">
        <v>119</v>
      </c>
      <c r="B657" s="89">
        <v>1253022</v>
      </c>
      <c r="C657" s="88" t="s">
        <v>786</v>
      </c>
      <c r="D657" s="89" t="s">
        <v>713</v>
      </c>
      <c r="E657" s="89" t="s">
        <v>787</v>
      </c>
      <c r="F657" s="89" t="s">
        <v>612</v>
      </c>
      <c r="G657" s="90" t="s">
        <v>613</v>
      </c>
      <c r="H657" s="89">
        <v>1</v>
      </c>
      <c r="I657" s="91">
        <v>35319.96</v>
      </c>
      <c r="J657" s="91">
        <v>0</v>
      </c>
      <c r="K657" s="91">
        <v>0</v>
      </c>
      <c r="L657" s="86">
        <f t="shared" si="30"/>
        <v>35319.96</v>
      </c>
      <c r="M657" s="86">
        <f t="shared" si="31"/>
        <v>19.72</v>
      </c>
      <c r="N657" s="87">
        <f t="shared" si="32"/>
        <v>18.28</v>
      </c>
    </row>
    <row r="658" spans="1:14" ht="15" customHeight="1" x14ac:dyDescent="0.2">
      <c r="A658" s="88" t="s">
        <v>119</v>
      </c>
      <c r="B658" s="89">
        <v>800830</v>
      </c>
      <c r="C658" s="88" t="s">
        <v>1683</v>
      </c>
      <c r="D658" s="89" t="s">
        <v>713</v>
      </c>
      <c r="E658" s="89" t="s">
        <v>1684</v>
      </c>
      <c r="F658" s="89" t="s">
        <v>612</v>
      </c>
      <c r="G658" s="90" t="s">
        <v>613</v>
      </c>
      <c r="H658" s="89">
        <v>1</v>
      </c>
      <c r="I658" s="91">
        <v>36720</v>
      </c>
      <c r="J658" s="91">
        <v>0</v>
      </c>
      <c r="K658" s="91">
        <v>0</v>
      </c>
      <c r="L658" s="86">
        <f t="shared" si="30"/>
        <v>36720</v>
      </c>
      <c r="M658" s="86">
        <f t="shared" si="31"/>
        <v>20.5</v>
      </c>
      <c r="N658" s="87">
        <f t="shared" si="32"/>
        <v>19</v>
      </c>
    </row>
    <row r="659" spans="1:14" ht="15" customHeight="1" x14ac:dyDescent="0.2">
      <c r="A659" s="88" t="s">
        <v>119</v>
      </c>
      <c r="B659" s="89">
        <v>1062795</v>
      </c>
      <c r="C659" s="88" t="s">
        <v>2003</v>
      </c>
      <c r="D659" s="89" t="s">
        <v>655</v>
      </c>
      <c r="E659" s="89" t="s">
        <v>2004</v>
      </c>
      <c r="F659" s="89" t="s">
        <v>612</v>
      </c>
      <c r="G659" s="90" t="s">
        <v>613</v>
      </c>
      <c r="H659" s="89">
        <v>1</v>
      </c>
      <c r="I659" s="91">
        <v>54003.72</v>
      </c>
      <c r="J659" s="91">
        <v>0</v>
      </c>
      <c r="K659" s="91">
        <v>0</v>
      </c>
      <c r="L659" s="86">
        <f t="shared" si="30"/>
        <v>54003.72</v>
      </c>
      <c r="M659" s="86">
        <f t="shared" si="31"/>
        <v>30.15</v>
      </c>
      <c r="N659" s="87">
        <f t="shared" si="32"/>
        <v>27.95</v>
      </c>
    </row>
    <row r="660" spans="1:14" ht="15" customHeight="1" x14ac:dyDescent="0.2">
      <c r="A660" s="88" t="s">
        <v>119</v>
      </c>
      <c r="B660" s="89">
        <v>1291290</v>
      </c>
      <c r="C660" s="88" t="s">
        <v>1695</v>
      </c>
      <c r="D660" s="89" t="s">
        <v>721</v>
      </c>
      <c r="E660" s="89" t="s">
        <v>1696</v>
      </c>
      <c r="F660" s="89" t="s">
        <v>612</v>
      </c>
      <c r="G660" s="90" t="s">
        <v>613</v>
      </c>
      <c r="H660" s="89">
        <v>1</v>
      </c>
      <c r="I660" s="91">
        <v>26911.08</v>
      </c>
      <c r="J660" s="91">
        <v>443.28</v>
      </c>
      <c r="K660" s="91">
        <v>0</v>
      </c>
      <c r="L660" s="86">
        <f t="shared" si="30"/>
        <v>27354.36</v>
      </c>
      <c r="M660" s="86">
        <f t="shared" si="31"/>
        <v>15.27</v>
      </c>
      <c r="N660" s="87">
        <f t="shared" si="32"/>
        <v>14.16</v>
      </c>
    </row>
    <row r="661" spans="1:14" ht="15" customHeight="1" x14ac:dyDescent="0.2">
      <c r="A661" s="88" t="s">
        <v>119</v>
      </c>
      <c r="B661" s="89">
        <v>1116829</v>
      </c>
      <c r="C661" s="88" t="s">
        <v>788</v>
      </c>
      <c r="D661" s="89" t="s">
        <v>669</v>
      </c>
      <c r="E661" s="89" t="s">
        <v>789</v>
      </c>
      <c r="F661" s="89" t="s">
        <v>612</v>
      </c>
      <c r="G661" s="90" t="s">
        <v>613</v>
      </c>
      <c r="H661" s="89">
        <v>1</v>
      </c>
      <c r="I661" s="91">
        <v>38076.479999999996</v>
      </c>
      <c r="J661" s="91">
        <v>0</v>
      </c>
      <c r="K661" s="91">
        <v>0</v>
      </c>
      <c r="L661" s="86">
        <f t="shared" si="30"/>
        <v>38076.479999999996</v>
      </c>
      <c r="M661" s="86">
        <f t="shared" si="31"/>
        <v>21.26</v>
      </c>
      <c r="N661" s="87">
        <f t="shared" si="32"/>
        <v>19.71</v>
      </c>
    </row>
    <row r="662" spans="1:14" ht="15" customHeight="1" x14ac:dyDescent="0.2">
      <c r="A662" s="88" t="s">
        <v>119</v>
      </c>
      <c r="B662" s="89">
        <v>1111795</v>
      </c>
      <c r="C662" s="88" t="s">
        <v>696</v>
      </c>
      <c r="D662" s="89" t="s">
        <v>697</v>
      </c>
      <c r="E662" s="89" t="s">
        <v>698</v>
      </c>
      <c r="F662" s="89" t="s">
        <v>612</v>
      </c>
      <c r="G662" s="90" t="s">
        <v>613</v>
      </c>
      <c r="H662" s="89">
        <v>1</v>
      </c>
      <c r="I662" s="91">
        <v>43260.12</v>
      </c>
      <c r="J662" s="91">
        <v>0</v>
      </c>
      <c r="K662" s="91">
        <v>0</v>
      </c>
      <c r="L662" s="86">
        <f t="shared" si="30"/>
        <v>43260.12</v>
      </c>
      <c r="M662" s="86">
        <f t="shared" si="31"/>
        <v>24.15</v>
      </c>
      <c r="N662" s="87">
        <f t="shared" si="32"/>
        <v>22.39</v>
      </c>
    </row>
    <row r="663" spans="1:14" ht="15" customHeight="1" x14ac:dyDescent="0.2">
      <c r="A663" s="88" t="s">
        <v>119</v>
      </c>
      <c r="B663" s="89">
        <v>1338525</v>
      </c>
      <c r="C663" s="88" t="s">
        <v>872</v>
      </c>
      <c r="D663" s="89" t="s">
        <v>728</v>
      </c>
      <c r="E663" s="89" t="s">
        <v>873</v>
      </c>
      <c r="F663" s="89" t="s">
        <v>612</v>
      </c>
      <c r="G663" s="90" t="s">
        <v>613</v>
      </c>
      <c r="H663" s="89">
        <v>1</v>
      </c>
      <c r="I663" s="91">
        <v>56500.08</v>
      </c>
      <c r="J663" s="91">
        <v>0</v>
      </c>
      <c r="K663" s="91">
        <v>0</v>
      </c>
      <c r="L663" s="86">
        <f t="shared" si="30"/>
        <v>56500.08</v>
      </c>
      <c r="M663" s="86">
        <f t="shared" si="31"/>
        <v>31.54</v>
      </c>
      <c r="N663" s="87">
        <f t="shared" si="32"/>
        <v>29.24</v>
      </c>
    </row>
    <row r="664" spans="1:14" ht="15" customHeight="1" x14ac:dyDescent="0.2">
      <c r="A664" s="88" t="s">
        <v>119</v>
      </c>
      <c r="B664" s="89">
        <v>1286249</v>
      </c>
      <c r="C664" s="88" t="s">
        <v>1735</v>
      </c>
      <c r="D664" s="89" t="s">
        <v>737</v>
      </c>
      <c r="E664" s="89" t="s">
        <v>1736</v>
      </c>
      <c r="F664" s="89" t="s">
        <v>651</v>
      </c>
      <c r="G664" s="90" t="s">
        <v>613</v>
      </c>
      <c r="H664" s="89">
        <v>1</v>
      </c>
      <c r="I664" s="91">
        <v>56199.96</v>
      </c>
      <c r="J664" s="91">
        <v>0</v>
      </c>
      <c r="K664" s="91">
        <v>0</v>
      </c>
      <c r="L664" s="86">
        <f t="shared" si="30"/>
        <v>56199.96</v>
      </c>
      <c r="M664" s="86">
        <f t="shared" si="31"/>
        <v>31.37</v>
      </c>
      <c r="N664" s="87">
        <f t="shared" si="32"/>
        <v>29.09</v>
      </c>
    </row>
    <row r="665" spans="1:14" ht="15" customHeight="1" x14ac:dyDescent="0.2">
      <c r="A665" s="88" t="s">
        <v>119</v>
      </c>
      <c r="B665" s="89">
        <v>1036183</v>
      </c>
      <c r="C665" s="88" t="s">
        <v>2005</v>
      </c>
      <c r="D665" s="89" t="s">
        <v>655</v>
      </c>
      <c r="E665" s="89" t="s">
        <v>2006</v>
      </c>
      <c r="F665" s="89" t="s">
        <v>612</v>
      </c>
      <c r="G665" s="90" t="s">
        <v>613</v>
      </c>
      <c r="H665" s="89">
        <v>1</v>
      </c>
      <c r="I665" s="91">
        <v>51503.759999999995</v>
      </c>
      <c r="J665" s="91">
        <v>0</v>
      </c>
      <c r="K665" s="91">
        <v>0</v>
      </c>
      <c r="L665" s="86">
        <f t="shared" si="30"/>
        <v>51503.759999999995</v>
      </c>
      <c r="M665" s="86">
        <f t="shared" si="31"/>
        <v>28.75</v>
      </c>
      <c r="N665" s="87">
        <f t="shared" si="32"/>
        <v>26.66</v>
      </c>
    </row>
    <row r="666" spans="1:14" ht="15" customHeight="1" x14ac:dyDescent="0.2">
      <c r="A666" s="88" t="s">
        <v>119</v>
      </c>
      <c r="B666" s="89">
        <v>1506073</v>
      </c>
      <c r="C666" s="88" t="s">
        <v>950</v>
      </c>
      <c r="D666" s="89" t="s">
        <v>713</v>
      </c>
      <c r="E666" s="89" t="s">
        <v>951</v>
      </c>
      <c r="F666" s="89" t="s">
        <v>612</v>
      </c>
      <c r="G666" s="90" t="s">
        <v>613</v>
      </c>
      <c r="H666" s="89">
        <v>1</v>
      </c>
      <c r="I666" s="91">
        <v>35319.96</v>
      </c>
      <c r="J666" s="91">
        <v>0</v>
      </c>
      <c r="K666" s="91">
        <v>0</v>
      </c>
      <c r="L666" s="86">
        <f t="shared" si="30"/>
        <v>35319.96</v>
      </c>
      <c r="M666" s="86">
        <f t="shared" si="31"/>
        <v>19.72</v>
      </c>
      <c r="N666" s="87">
        <f t="shared" si="32"/>
        <v>18.28</v>
      </c>
    </row>
    <row r="667" spans="1:14" ht="15" customHeight="1" x14ac:dyDescent="0.2">
      <c r="A667" s="88" t="s">
        <v>119</v>
      </c>
      <c r="B667" s="89">
        <v>1480084</v>
      </c>
      <c r="C667" s="88" t="s">
        <v>790</v>
      </c>
      <c r="D667" s="89" t="s">
        <v>716</v>
      </c>
      <c r="E667" s="89" t="s">
        <v>791</v>
      </c>
      <c r="F667" s="89" t="s">
        <v>612</v>
      </c>
      <c r="G667" s="90" t="s">
        <v>613</v>
      </c>
      <c r="H667" s="89">
        <v>1</v>
      </c>
      <c r="I667" s="91">
        <v>45467.76</v>
      </c>
      <c r="J667" s="91">
        <v>0</v>
      </c>
      <c r="K667" s="91">
        <v>0</v>
      </c>
      <c r="L667" s="86">
        <f t="shared" si="30"/>
        <v>45467.76</v>
      </c>
      <c r="M667" s="86">
        <f t="shared" si="31"/>
        <v>25.38</v>
      </c>
      <c r="N667" s="87">
        <f t="shared" si="32"/>
        <v>23.53</v>
      </c>
    </row>
    <row r="668" spans="1:14" ht="15" customHeight="1" x14ac:dyDescent="0.2">
      <c r="A668" s="88" t="s">
        <v>119</v>
      </c>
      <c r="B668" s="89">
        <v>981815</v>
      </c>
      <c r="C668" s="88" t="s">
        <v>1566</v>
      </c>
      <c r="D668" s="89" t="s">
        <v>713</v>
      </c>
      <c r="E668" s="89" t="s">
        <v>1567</v>
      </c>
      <c r="F668" s="89" t="s">
        <v>651</v>
      </c>
      <c r="G668" s="90" t="s">
        <v>613</v>
      </c>
      <c r="H668" s="89">
        <v>1</v>
      </c>
      <c r="I668" s="91">
        <v>36720</v>
      </c>
      <c r="J668" s="91">
        <v>0</v>
      </c>
      <c r="K668" s="91">
        <v>0</v>
      </c>
      <c r="L668" s="86">
        <f t="shared" si="30"/>
        <v>36720</v>
      </c>
      <c r="M668" s="86">
        <f t="shared" si="31"/>
        <v>20.5</v>
      </c>
      <c r="N668" s="87">
        <f t="shared" si="32"/>
        <v>19</v>
      </c>
    </row>
    <row r="669" spans="1:14" ht="15" customHeight="1" x14ac:dyDescent="0.2">
      <c r="A669" s="88" t="s">
        <v>119</v>
      </c>
      <c r="B669" s="89">
        <v>771032</v>
      </c>
      <c r="C669" s="88" t="s">
        <v>699</v>
      </c>
      <c r="D669" s="89" t="s">
        <v>618</v>
      </c>
      <c r="E669" s="89" t="s">
        <v>700</v>
      </c>
      <c r="F669" s="89" t="s">
        <v>651</v>
      </c>
      <c r="G669" s="90" t="s">
        <v>613</v>
      </c>
      <c r="H669" s="89">
        <v>1</v>
      </c>
      <c r="I669" s="91">
        <v>58264.44</v>
      </c>
      <c r="J669" s="91">
        <v>0</v>
      </c>
      <c r="K669" s="91">
        <v>0</v>
      </c>
      <c r="L669" s="86">
        <f t="shared" si="30"/>
        <v>58264.44</v>
      </c>
      <c r="M669" s="86">
        <f t="shared" si="31"/>
        <v>32.53</v>
      </c>
      <c r="N669" s="87">
        <f t="shared" si="32"/>
        <v>30.15</v>
      </c>
    </row>
    <row r="670" spans="1:14" ht="15" customHeight="1" x14ac:dyDescent="0.2">
      <c r="A670" s="88" t="s">
        <v>119</v>
      </c>
      <c r="B670" s="89">
        <v>1379600</v>
      </c>
      <c r="C670" s="88" t="s">
        <v>792</v>
      </c>
      <c r="D670" s="89" t="s">
        <v>713</v>
      </c>
      <c r="E670" s="89" t="s">
        <v>793</v>
      </c>
      <c r="F670" s="89" t="s">
        <v>651</v>
      </c>
      <c r="G670" s="90" t="s">
        <v>613</v>
      </c>
      <c r="H670" s="89">
        <v>1</v>
      </c>
      <c r="I670" s="91">
        <v>35319.96</v>
      </c>
      <c r="J670" s="91">
        <v>0</v>
      </c>
      <c r="K670" s="91">
        <v>0</v>
      </c>
      <c r="L670" s="86">
        <f t="shared" si="30"/>
        <v>35319.96</v>
      </c>
      <c r="M670" s="86">
        <f t="shared" si="31"/>
        <v>19.72</v>
      </c>
      <c r="N670" s="87">
        <f t="shared" si="32"/>
        <v>18.28</v>
      </c>
    </row>
    <row r="671" spans="1:14" ht="15" customHeight="1" x14ac:dyDescent="0.2">
      <c r="A671" s="88" t="s">
        <v>119</v>
      </c>
      <c r="B671" s="89">
        <v>1424675</v>
      </c>
      <c r="C671" s="88" t="s">
        <v>1148</v>
      </c>
      <c r="D671" s="89" t="s">
        <v>713</v>
      </c>
      <c r="E671" s="89" t="s">
        <v>1149</v>
      </c>
      <c r="F671" s="89" t="s">
        <v>651</v>
      </c>
      <c r="G671" s="90" t="s">
        <v>613</v>
      </c>
      <c r="H671" s="89">
        <v>1</v>
      </c>
      <c r="I671" s="91">
        <v>35319.96</v>
      </c>
      <c r="J671" s="91">
        <v>0</v>
      </c>
      <c r="K671" s="91">
        <v>0</v>
      </c>
      <c r="L671" s="86">
        <f t="shared" si="30"/>
        <v>35319.96</v>
      </c>
      <c r="M671" s="86">
        <f t="shared" si="31"/>
        <v>19.72</v>
      </c>
      <c r="N671" s="87">
        <f t="shared" si="32"/>
        <v>18.28</v>
      </c>
    </row>
    <row r="672" spans="1:14" ht="15" customHeight="1" x14ac:dyDescent="0.2">
      <c r="A672" s="88" t="s">
        <v>119</v>
      </c>
      <c r="B672" s="89">
        <v>148304</v>
      </c>
      <c r="C672" s="88" t="s">
        <v>2007</v>
      </c>
      <c r="D672" s="89" t="s">
        <v>742</v>
      </c>
      <c r="E672" s="89" t="s">
        <v>2008</v>
      </c>
      <c r="F672" s="89" t="s">
        <v>612</v>
      </c>
      <c r="G672" s="90" t="s">
        <v>613</v>
      </c>
      <c r="H672" s="89">
        <v>0.5</v>
      </c>
      <c r="I672" s="91">
        <v>21858.36</v>
      </c>
      <c r="J672" s="91">
        <v>0</v>
      </c>
      <c r="K672" s="91">
        <v>0</v>
      </c>
      <c r="L672" s="86">
        <f t="shared" si="30"/>
        <v>21858.36</v>
      </c>
      <c r="M672" s="86">
        <f t="shared" si="31"/>
        <v>6.1</v>
      </c>
      <c r="N672" s="87">
        <f t="shared" si="32"/>
        <v>5.66</v>
      </c>
    </row>
    <row r="673" spans="1:14" ht="15" customHeight="1" x14ac:dyDescent="0.2">
      <c r="A673" s="88" t="s">
        <v>119</v>
      </c>
      <c r="B673" s="89">
        <v>811668</v>
      </c>
      <c r="C673" s="88" t="s">
        <v>794</v>
      </c>
      <c r="D673" s="89" t="s">
        <v>795</v>
      </c>
      <c r="E673" s="89" t="s">
        <v>796</v>
      </c>
      <c r="F673" s="89" t="s">
        <v>623</v>
      </c>
      <c r="G673" s="90" t="s">
        <v>624</v>
      </c>
      <c r="H673" s="89">
        <v>1</v>
      </c>
      <c r="I673" s="91">
        <v>37091.159999999996</v>
      </c>
      <c r="J673" s="91">
        <v>0</v>
      </c>
      <c r="K673" s="91">
        <v>0</v>
      </c>
      <c r="L673" s="86">
        <f t="shared" si="30"/>
        <v>37091.159999999996</v>
      </c>
      <c r="M673" s="86">
        <f t="shared" si="31"/>
        <v>21.8</v>
      </c>
      <c r="N673" s="87">
        <f t="shared" si="32"/>
        <v>19.2</v>
      </c>
    </row>
    <row r="674" spans="1:14" ht="15" customHeight="1" x14ac:dyDescent="0.2">
      <c r="A674" s="88" t="s">
        <v>119</v>
      </c>
      <c r="B674" s="89">
        <v>1312196</v>
      </c>
      <c r="C674" s="88" t="s">
        <v>952</v>
      </c>
      <c r="D674" s="89" t="s">
        <v>728</v>
      </c>
      <c r="E674" s="89" t="s">
        <v>953</v>
      </c>
      <c r="F674" s="89" t="s">
        <v>612</v>
      </c>
      <c r="G674" s="90" t="s">
        <v>613</v>
      </c>
      <c r="H674" s="89">
        <v>1</v>
      </c>
      <c r="I674" s="91">
        <v>63300</v>
      </c>
      <c r="J674" s="91">
        <v>0</v>
      </c>
      <c r="K674" s="91">
        <v>0</v>
      </c>
      <c r="L674" s="86">
        <f t="shared" si="30"/>
        <v>63300</v>
      </c>
      <c r="M674" s="86">
        <f t="shared" si="31"/>
        <v>35.340000000000003</v>
      </c>
      <c r="N674" s="87">
        <f t="shared" si="32"/>
        <v>32.76</v>
      </c>
    </row>
    <row r="675" spans="1:14" ht="15" customHeight="1" x14ac:dyDescent="0.2">
      <c r="A675" s="88" t="s">
        <v>119</v>
      </c>
      <c r="B675" s="89">
        <v>1487668</v>
      </c>
      <c r="C675" s="88" t="s">
        <v>797</v>
      </c>
      <c r="D675" s="89" t="s">
        <v>713</v>
      </c>
      <c r="E675" s="89" t="s">
        <v>798</v>
      </c>
      <c r="F675" s="89" t="s">
        <v>612</v>
      </c>
      <c r="G675" s="90" t="s">
        <v>613</v>
      </c>
      <c r="H675" s="89">
        <v>1</v>
      </c>
      <c r="I675" s="91">
        <v>35319.96</v>
      </c>
      <c r="J675" s="91">
        <v>0</v>
      </c>
      <c r="K675" s="91">
        <v>0</v>
      </c>
      <c r="L675" s="86">
        <f t="shared" si="30"/>
        <v>35319.96</v>
      </c>
      <c r="M675" s="86">
        <f t="shared" si="31"/>
        <v>19.72</v>
      </c>
      <c r="N675" s="87">
        <f t="shared" si="32"/>
        <v>18.28</v>
      </c>
    </row>
    <row r="676" spans="1:14" ht="15" customHeight="1" x14ac:dyDescent="0.2">
      <c r="A676" s="88" t="s">
        <v>119</v>
      </c>
      <c r="B676" s="89">
        <v>1078660</v>
      </c>
      <c r="C676" s="88" t="s">
        <v>2138</v>
      </c>
      <c r="D676" s="89" t="s">
        <v>795</v>
      </c>
      <c r="E676" s="89" t="s">
        <v>2139</v>
      </c>
      <c r="F676" s="89" t="s">
        <v>612</v>
      </c>
      <c r="G676" s="90" t="s">
        <v>613</v>
      </c>
      <c r="H676" s="89">
        <v>1</v>
      </c>
      <c r="I676" s="91">
        <v>32671.56</v>
      </c>
      <c r="J676" s="91">
        <v>0</v>
      </c>
      <c r="K676" s="91">
        <v>0</v>
      </c>
      <c r="L676" s="86">
        <f t="shared" si="30"/>
        <v>32671.56</v>
      </c>
      <c r="M676" s="86">
        <f t="shared" si="31"/>
        <v>18.239999999999998</v>
      </c>
      <c r="N676" s="87">
        <f t="shared" si="32"/>
        <v>16.91</v>
      </c>
    </row>
    <row r="677" spans="1:14" ht="15" customHeight="1" x14ac:dyDescent="0.2">
      <c r="A677" s="88" t="s">
        <v>119</v>
      </c>
      <c r="B677" s="89">
        <v>1113864</v>
      </c>
      <c r="C677" s="88" t="s">
        <v>1236</v>
      </c>
      <c r="D677" s="89" t="s">
        <v>655</v>
      </c>
      <c r="E677" s="89" t="s">
        <v>1237</v>
      </c>
      <c r="F677" s="89" t="s">
        <v>612</v>
      </c>
      <c r="G677" s="90" t="s">
        <v>613</v>
      </c>
      <c r="H677" s="89">
        <v>1</v>
      </c>
      <c r="I677" s="91">
        <v>51503.759999999995</v>
      </c>
      <c r="J677" s="91">
        <v>0</v>
      </c>
      <c r="K677" s="91">
        <v>0</v>
      </c>
      <c r="L677" s="86">
        <f t="shared" si="30"/>
        <v>51503.759999999995</v>
      </c>
      <c r="M677" s="86">
        <f t="shared" si="31"/>
        <v>28.75</v>
      </c>
      <c r="N677" s="87">
        <f t="shared" si="32"/>
        <v>26.66</v>
      </c>
    </row>
    <row r="678" spans="1:14" ht="15" customHeight="1" x14ac:dyDescent="0.2">
      <c r="A678" s="88" t="s">
        <v>119</v>
      </c>
      <c r="B678" s="89">
        <v>1444410</v>
      </c>
      <c r="C678" s="88" t="s">
        <v>2069</v>
      </c>
      <c r="D678" s="89" t="s">
        <v>713</v>
      </c>
      <c r="E678" s="89" t="s">
        <v>2052</v>
      </c>
      <c r="F678" s="89" t="s">
        <v>651</v>
      </c>
      <c r="G678" s="90" t="s">
        <v>613</v>
      </c>
      <c r="H678" s="89">
        <v>1</v>
      </c>
      <c r="I678" s="91">
        <v>35319.96</v>
      </c>
      <c r="J678" s="91">
        <v>0</v>
      </c>
      <c r="K678" s="91">
        <v>0</v>
      </c>
      <c r="L678" s="86">
        <f t="shared" si="30"/>
        <v>35319.96</v>
      </c>
      <c r="M678" s="86">
        <f t="shared" si="31"/>
        <v>19.72</v>
      </c>
      <c r="N678" s="87">
        <f t="shared" si="32"/>
        <v>18.28</v>
      </c>
    </row>
    <row r="679" spans="1:14" ht="15" customHeight="1" x14ac:dyDescent="0.2">
      <c r="A679" s="88" t="s">
        <v>119</v>
      </c>
      <c r="B679" s="89">
        <v>1017845</v>
      </c>
      <c r="C679" s="88" t="s">
        <v>1040</v>
      </c>
      <c r="D679" s="89" t="s">
        <v>713</v>
      </c>
      <c r="E679" s="89" t="s">
        <v>1041</v>
      </c>
      <c r="F679" s="89" t="s">
        <v>651</v>
      </c>
      <c r="G679" s="90" t="s">
        <v>613</v>
      </c>
      <c r="H679" s="89">
        <v>1</v>
      </c>
      <c r="I679" s="91">
        <v>35319.96</v>
      </c>
      <c r="J679" s="91">
        <v>0</v>
      </c>
      <c r="K679" s="91">
        <v>0</v>
      </c>
      <c r="L679" s="86">
        <f t="shared" si="30"/>
        <v>35319.96</v>
      </c>
      <c r="M679" s="86">
        <f t="shared" si="31"/>
        <v>19.72</v>
      </c>
      <c r="N679" s="87">
        <f t="shared" si="32"/>
        <v>18.28</v>
      </c>
    </row>
    <row r="680" spans="1:14" ht="15" customHeight="1" x14ac:dyDescent="0.2">
      <c r="A680" s="88" t="s">
        <v>119</v>
      </c>
      <c r="B680" s="89">
        <v>871364</v>
      </c>
      <c r="C680" s="88" t="s">
        <v>1042</v>
      </c>
      <c r="D680" s="89" t="s">
        <v>713</v>
      </c>
      <c r="E680" s="89" t="s">
        <v>1043</v>
      </c>
      <c r="F680" s="89" t="s">
        <v>612</v>
      </c>
      <c r="G680" s="90" t="s">
        <v>613</v>
      </c>
      <c r="H680" s="89">
        <v>1</v>
      </c>
      <c r="I680" s="91">
        <v>36720</v>
      </c>
      <c r="J680" s="91">
        <v>0</v>
      </c>
      <c r="K680" s="91">
        <v>0</v>
      </c>
      <c r="L680" s="86">
        <f t="shared" si="30"/>
        <v>36720</v>
      </c>
      <c r="M680" s="86">
        <f t="shared" si="31"/>
        <v>20.5</v>
      </c>
      <c r="N680" s="87">
        <f t="shared" si="32"/>
        <v>19</v>
      </c>
    </row>
    <row r="681" spans="1:14" ht="15" customHeight="1" x14ac:dyDescent="0.2">
      <c r="A681" s="88" t="s">
        <v>119</v>
      </c>
      <c r="B681" s="89">
        <v>967377</v>
      </c>
      <c r="C681" s="88" t="s">
        <v>1791</v>
      </c>
      <c r="D681" s="89" t="s">
        <v>713</v>
      </c>
      <c r="E681" s="89" t="s">
        <v>1792</v>
      </c>
      <c r="F681" s="89" t="s">
        <v>612</v>
      </c>
      <c r="G681" s="90" t="s">
        <v>613</v>
      </c>
      <c r="H681" s="89">
        <v>1</v>
      </c>
      <c r="I681" s="91">
        <v>36720</v>
      </c>
      <c r="J681" s="91">
        <v>1205.1600000000001</v>
      </c>
      <c r="K681" s="91">
        <v>0</v>
      </c>
      <c r="L681" s="86">
        <f t="shared" si="30"/>
        <v>37925.160000000003</v>
      </c>
      <c r="M681" s="86">
        <f t="shared" si="31"/>
        <v>21.17</v>
      </c>
      <c r="N681" s="87">
        <f t="shared" si="32"/>
        <v>19.63</v>
      </c>
    </row>
    <row r="682" spans="1:14" ht="15" customHeight="1" x14ac:dyDescent="0.2">
      <c r="A682" s="88" t="s">
        <v>119</v>
      </c>
      <c r="B682" s="89">
        <v>1062273</v>
      </c>
      <c r="C682" s="88" t="s">
        <v>1238</v>
      </c>
      <c r="D682" s="89" t="s">
        <v>655</v>
      </c>
      <c r="E682" s="89" t="s">
        <v>1239</v>
      </c>
      <c r="F682" s="89" t="s">
        <v>612</v>
      </c>
      <c r="G682" s="90" t="s">
        <v>613</v>
      </c>
      <c r="H682" s="89">
        <v>1</v>
      </c>
      <c r="I682" s="91">
        <v>54003.96</v>
      </c>
      <c r="J682" s="91">
        <v>0</v>
      </c>
      <c r="K682" s="91">
        <v>0</v>
      </c>
      <c r="L682" s="86">
        <f t="shared" si="30"/>
        <v>54003.96</v>
      </c>
      <c r="M682" s="86">
        <f t="shared" si="31"/>
        <v>30.15</v>
      </c>
      <c r="N682" s="87">
        <f t="shared" si="32"/>
        <v>27.95</v>
      </c>
    </row>
    <row r="683" spans="1:14" ht="15" customHeight="1" x14ac:dyDescent="0.2">
      <c r="A683" s="88" t="s">
        <v>119</v>
      </c>
      <c r="B683" s="89">
        <v>1239830</v>
      </c>
      <c r="C683" s="88" t="s">
        <v>1851</v>
      </c>
      <c r="D683" s="89" t="s">
        <v>655</v>
      </c>
      <c r="E683" s="89" t="s">
        <v>1852</v>
      </c>
      <c r="F683" s="89" t="s">
        <v>651</v>
      </c>
      <c r="G683" s="90" t="s">
        <v>613</v>
      </c>
      <c r="H683" s="89">
        <v>1</v>
      </c>
      <c r="I683" s="91">
        <v>51503.759999999995</v>
      </c>
      <c r="J683" s="91">
        <v>0</v>
      </c>
      <c r="K683" s="91">
        <v>0</v>
      </c>
      <c r="L683" s="86">
        <f t="shared" si="30"/>
        <v>51503.759999999995</v>
      </c>
      <c r="M683" s="86">
        <f t="shared" si="31"/>
        <v>28.75</v>
      </c>
      <c r="N683" s="87">
        <f t="shared" si="32"/>
        <v>26.66</v>
      </c>
    </row>
    <row r="684" spans="1:14" ht="15" customHeight="1" x14ac:dyDescent="0.2">
      <c r="A684" s="88" t="s">
        <v>119</v>
      </c>
      <c r="B684" s="89">
        <v>1284718</v>
      </c>
      <c r="C684" s="88" t="s">
        <v>1494</v>
      </c>
      <c r="D684" s="89" t="s">
        <v>742</v>
      </c>
      <c r="E684" s="89" t="s">
        <v>1495</v>
      </c>
      <c r="F684" s="89" t="s">
        <v>612</v>
      </c>
      <c r="G684" s="90" t="s">
        <v>613</v>
      </c>
      <c r="H684" s="89">
        <v>1</v>
      </c>
      <c r="I684" s="91">
        <v>38076.479999999996</v>
      </c>
      <c r="J684" s="91">
        <v>1205.1600000000001</v>
      </c>
      <c r="K684" s="91">
        <v>0</v>
      </c>
      <c r="L684" s="86">
        <f t="shared" si="30"/>
        <v>39281.64</v>
      </c>
      <c r="M684" s="86">
        <f t="shared" si="31"/>
        <v>21.93</v>
      </c>
      <c r="N684" s="87">
        <f t="shared" si="32"/>
        <v>20.329999999999998</v>
      </c>
    </row>
    <row r="685" spans="1:14" ht="15" customHeight="1" x14ac:dyDescent="0.2">
      <c r="A685" s="88" t="s">
        <v>119</v>
      </c>
      <c r="B685" s="89">
        <v>1006359</v>
      </c>
      <c r="C685" s="88" t="s">
        <v>1496</v>
      </c>
      <c r="D685" s="89" t="s">
        <v>669</v>
      </c>
      <c r="E685" s="89" t="s">
        <v>1497</v>
      </c>
      <c r="F685" s="89" t="s">
        <v>612</v>
      </c>
      <c r="G685" s="90" t="s">
        <v>613</v>
      </c>
      <c r="H685" s="89">
        <v>1</v>
      </c>
      <c r="I685" s="91">
        <v>39281.64</v>
      </c>
      <c r="J685" s="91">
        <v>1205.1600000000001</v>
      </c>
      <c r="K685" s="91">
        <v>0</v>
      </c>
      <c r="L685" s="86">
        <f t="shared" si="30"/>
        <v>40486.800000000003</v>
      </c>
      <c r="M685" s="86">
        <f t="shared" si="31"/>
        <v>22.6</v>
      </c>
      <c r="N685" s="87">
        <f t="shared" si="32"/>
        <v>20.95</v>
      </c>
    </row>
    <row r="686" spans="1:14" ht="15" customHeight="1" x14ac:dyDescent="0.2">
      <c r="A686" s="88" t="s">
        <v>119</v>
      </c>
      <c r="B686" s="89">
        <v>111659</v>
      </c>
      <c r="C686" s="88" t="s">
        <v>1452</v>
      </c>
      <c r="D686" s="89" t="s">
        <v>716</v>
      </c>
      <c r="E686" s="89" t="s">
        <v>1453</v>
      </c>
      <c r="F686" s="89" t="s">
        <v>612</v>
      </c>
      <c r="G686" s="90" t="s">
        <v>613</v>
      </c>
      <c r="H686" s="89">
        <v>1</v>
      </c>
      <c r="I686" s="91">
        <v>45467.76</v>
      </c>
      <c r="J686" s="91">
        <v>0</v>
      </c>
      <c r="K686" s="91">
        <v>0</v>
      </c>
      <c r="L686" s="86">
        <f t="shared" si="30"/>
        <v>45467.76</v>
      </c>
      <c r="M686" s="86">
        <f t="shared" si="31"/>
        <v>25.38</v>
      </c>
      <c r="N686" s="87">
        <f t="shared" si="32"/>
        <v>23.53</v>
      </c>
    </row>
    <row r="687" spans="1:14" ht="15" customHeight="1" x14ac:dyDescent="0.2">
      <c r="A687" s="88" t="s">
        <v>119</v>
      </c>
      <c r="B687" s="89">
        <v>1080669</v>
      </c>
      <c r="C687" s="88" t="s">
        <v>1685</v>
      </c>
      <c r="D687" s="89" t="s">
        <v>795</v>
      </c>
      <c r="E687" s="89" t="s">
        <v>1686</v>
      </c>
      <c r="F687" s="89" t="s">
        <v>651</v>
      </c>
      <c r="G687" s="90" t="s">
        <v>613</v>
      </c>
      <c r="H687" s="89">
        <v>1</v>
      </c>
      <c r="I687" s="91">
        <v>30096.36</v>
      </c>
      <c r="J687" s="91">
        <v>0</v>
      </c>
      <c r="K687" s="91">
        <v>0</v>
      </c>
      <c r="L687" s="86">
        <f t="shared" si="30"/>
        <v>30096.36</v>
      </c>
      <c r="M687" s="86">
        <f t="shared" si="31"/>
        <v>16.8</v>
      </c>
      <c r="N687" s="87">
        <f t="shared" si="32"/>
        <v>15.58</v>
      </c>
    </row>
    <row r="688" spans="1:14" ht="15" customHeight="1" x14ac:dyDescent="0.2">
      <c r="A688" s="88" t="s">
        <v>119</v>
      </c>
      <c r="B688" s="89">
        <v>178236</v>
      </c>
      <c r="C688" s="88" t="s">
        <v>701</v>
      </c>
      <c r="D688" s="89" t="s">
        <v>618</v>
      </c>
      <c r="E688" s="89" t="s">
        <v>702</v>
      </c>
      <c r="F688" s="89" t="s">
        <v>612</v>
      </c>
      <c r="G688" s="90" t="s">
        <v>613</v>
      </c>
      <c r="H688" s="89">
        <v>1</v>
      </c>
      <c r="I688" s="91">
        <v>71945.52</v>
      </c>
      <c r="J688" s="91">
        <v>0</v>
      </c>
      <c r="K688" s="91">
        <v>0</v>
      </c>
      <c r="L688" s="86">
        <f t="shared" si="30"/>
        <v>71945.52</v>
      </c>
      <c r="M688" s="86">
        <f t="shared" si="31"/>
        <v>40.159999999999997</v>
      </c>
      <c r="N688" s="87">
        <f t="shared" si="32"/>
        <v>37.24</v>
      </c>
    </row>
    <row r="689" spans="1:14" ht="15" customHeight="1" x14ac:dyDescent="0.2">
      <c r="A689" s="88" t="s">
        <v>119</v>
      </c>
      <c r="B689" s="89">
        <v>1435686</v>
      </c>
      <c r="C689" s="88" t="s">
        <v>703</v>
      </c>
      <c r="D689" s="89" t="s">
        <v>655</v>
      </c>
      <c r="E689" s="89" t="s">
        <v>704</v>
      </c>
      <c r="F689" s="89" t="s">
        <v>612</v>
      </c>
      <c r="G689" s="90" t="s">
        <v>613</v>
      </c>
      <c r="H689" s="89">
        <v>1</v>
      </c>
      <c r="I689" s="91">
        <v>57754.080000000002</v>
      </c>
      <c r="J689" s="91">
        <v>0</v>
      </c>
      <c r="K689" s="91">
        <v>0</v>
      </c>
      <c r="L689" s="86">
        <f t="shared" si="30"/>
        <v>57754.080000000002</v>
      </c>
      <c r="M689" s="86">
        <f t="shared" si="31"/>
        <v>32.24</v>
      </c>
      <c r="N689" s="87">
        <f t="shared" si="32"/>
        <v>29.89</v>
      </c>
    </row>
    <row r="690" spans="1:14" ht="15" customHeight="1" x14ac:dyDescent="0.2">
      <c r="A690" s="88" t="s">
        <v>119</v>
      </c>
      <c r="B690" s="89">
        <v>1439726</v>
      </c>
      <c r="C690" s="88" t="s">
        <v>1853</v>
      </c>
      <c r="D690" s="89" t="s">
        <v>716</v>
      </c>
      <c r="E690" s="89" t="s">
        <v>1854</v>
      </c>
      <c r="F690" s="89" t="s">
        <v>651</v>
      </c>
      <c r="G690" s="90" t="s">
        <v>613</v>
      </c>
      <c r="H690" s="89">
        <v>1</v>
      </c>
      <c r="I690" s="91">
        <v>45467.76</v>
      </c>
      <c r="J690" s="91">
        <v>0</v>
      </c>
      <c r="K690" s="91">
        <v>0</v>
      </c>
      <c r="L690" s="86">
        <f t="shared" si="30"/>
        <v>45467.76</v>
      </c>
      <c r="M690" s="86">
        <f t="shared" si="31"/>
        <v>25.38</v>
      </c>
      <c r="N690" s="87">
        <f t="shared" si="32"/>
        <v>23.53</v>
      </c>
    </row>
    <row r="691" spans="1:14" ht="15" customHeight="1" x14ac:dyDescent="0.2">
      <c r="A691" s="88" t="s">
        <v>119</v>
      </c>
      <c r="B691" s="89">
        <v>1164276</v>
      </c>
      <c r="C691" s="88" t="s">
        <v>1400</v>
      </c>
      <c r="D691" s="89" t="s">
        <v>655</v>
      </c>
      <c r="E691" s="89" t="s">
        <v>1401</v>
      </c>
      <c r="F691" s="89" t="s">
        <v>612</v>
      </c>
      <c r="G691" s="90" t="s">
        <v>613</v>
      </c>
      <c r="H691" s="89">
        <v>1</v>
      </c>
      <c r="I691" s="91">
        <v>51503.759999999995</v>
      </c>
      <c r="J691" s="91">
        <v>0</v>
      </c>
      <c r="K691" s="91">
        <v>0</v>
      </c>
      <c r="L691" s="86">
        <f t="shared" si="30"/>
        <v>51503.759999999995</v>
      </c>
      <c r="M691" s="86">
        <f t="shared" si="31"/>
        <v>28.75</v>
      </c>
      <c r="N691" s="87">
        <f t="shared" si="32"/>
        <v>26.66</v>
      </c>
    </row>
    <row r="692" spans="1:14" ht="15" customHeight="1" x14ac:dyDescent="0.2">
      <c r="A692" s="88" t="s">
        <v>119</v>
      </c>
      <c r="B692" s="89">
        <v>803894</v>
      </c>
      <c r="C692" s="88" t="s">
        <v>1402</v>
      </c>
      <c r="D692" s="89" t="s">
        <v>713</v>
      </c>
      <c r="E692" s="89" t="s">
        <v>1403</v>
      </c>
      <c r="F692" s="89" t="s">
        <v>651</v>
      </c>
      <c r="G692" s="90" t="s">
        <v>613</v>
      </c>
      <c r="H692" s="89">
        <v>1</v>
      </c>
      <c r="I692" s="91">
        <v>35319.96</v>
      </c>
      <c r="J692" s="91">
        <v>0</v>
      </c>
      <c r="K692" s="91">
        <v>0</v>
      </c>
      <c r="L692" s="86">
        <f t="shared" si="30"/>
        <v>35319.96</v>
      </c>
      <c r="M692" s="86">
        <f t="shared" si="31"/>
        <v>19.72</v>
      </c>
      <c r="N692" s="87">
        <f t="shared" si="32"/>
        <v>18.28</v>
      </c>
    </row>
    <row r="693" spans="1:14" ht="15" customHeight="1" x14ac:dyDescent="0.2">
      <c r="A693" s="88" t="s">
        <v>119</v>
      </c>
      <c r="B693" s="89">
        <v>1447968</v>
      </c>
      <c r="C693" s="88" t="s">
        <v>1454</v>
      </c>
      <c r="D693" s="89" t="s">
        <v>716</v>
      </c>
      <c r="E693" s="89" t="s">
        <v>1455</v>
      </c>
      <c r="F693" s="89" t="s">
        <v>651</v>
      </c>
      <c r="G693" s="90" t="s">
        <v>613</v>
      </c>
      <c r="H693" s="89">
        <v>0.5</v>
      </c>
      <c r="I693" s="91">
        <v>15960</v>
      </c>
      <c r="J693" s="91">
        <v>0</v>
      </c>
      <c r="K693" s="91">
        <v>0</v>
      </c>
      <c r="L693" s="86">
        <f t="shared" si="30"/>
        <v>15960</v>
      </c>
      <c r="M693" s="86">
        <f t="shared" si="31"/>
        <v>4.45</v>
      </c>
      <c r="N693" s="87">
        <f t="shared" si="32"/>
        <v>4.13</v>
      </c>
    </row>
    <row r="694" spans="1:14" ht="15" customHeight="1" x14ac:dyDescent="0.2">
      <c r="A694" s="88" t="s">
        <v>119</v>
      </c>
      <c r="B694" s="89">
        <v>1028089</v>
      </c>
      <c r="C694" s="88" t="s">
        <v>1240</v>
      </c>
      <c r="D694" s="89" t="s">
        <v>721</v>
      </c>
      <c r="E694" s="89" t="s">
        <v>1241</v>
      </c>
      <c r="F694" s="89" t="s">
        <v>612</v>
      </c>
      <c r="G694" s="90" t="s">
        <v>613</v>
      </c>
      <c r="H694" s="89">
        <v>1</v>
      </c>
      <c r="I694" s="91">
        <v>26911.08</v>
      </c>
      <c r="J694" s="91">
        <v>0</v>
      </c>
      <c r="K694" s="91">
        <v>0</v>
      </c>
      <c r="L694" s="86">
        <f t="shared" si="30"/>
        <v>26911.08</v>
      </c>
      <c r="M694" s="86">
        <f t="shared" si="31"/>
        <v>15.02</v>
      </c>
      <c r="N694" s="87">
        <f t="shared" si="32"/>
        <v>13.93</v>
      </c>
    </row>
    <row r="695" spans="1:14" ht="15" customHeight="1" x14ac:dyDescent="0.2">
      <c r="A695" s="88" t="s">
        <v>119</v>
      </c>
      <c r="B695" s="89">
        <v>1417151</v>
      </c>
      <c r="C695" s="88" t="s">
        <v>1737</v>
      </c>
      <c r="D695" s="89" t="s">
        <v>713</v>
      </c>
      <c r="E695" s="89" t="s">
        <v>1738</v>
      </c>
      <c r="F695" s="89" t="s">
        <v>612</v>
      </c>
      <c r="G695" s="90" t="s">
        <v>613</v>
      </c>
      <c r="H695" s="89">
        <v>1</v>
      </c>
      <c r="I695" s="91">
        <v>35319.96</v>
      </c>
      <c r="J695" s="91">
        <v>0</v>
      </c>
      <c r="K695" s="91">
        <v>0</v>
      </c>
      <c r="L695" s="86">
        <f t="shared" si="30"/>
        <v>35319.96</v>
      </c>
      <c r="M695" s="86">
        <f t="shared" si="31"/>
        <v>19.72</v>
      </c>
      <c r="N695" s="87">
        <f t="shared" si="32"/>
        <v>18.28</v>
      </c>
    </row>
    <row r="696" spans="1:14" ht="15" customHeight="1" x14ac:dyDescent="0.2">
      <c r="A696" s="88" t="s">
        <v>119</v>
      </c>
      <c r="B696" s="89">
        <v>1460186</v>
      </c>
      <c r="C696" s="88" t="s">
        <v>1150</v>
      </c>
      <c r="D696" s="89" t="s">
        <v>713</v>
      </c>
      <c r="E696" s="89" t="s">
        <v>1151</v>
      </c>
      <c r="F696" s="89" t="s">
        <v>612</v>
      </c>
      <c r="G696" s="90" t="s">
        <v>613</v>
      </c>
      <c r="H696" s="89">
        <v>1</v>
      </c>
      <c r="I696" s="91">
        <v>35319.96</v>
      </c>
      <c r="J696" s="91">
        <v>0</v>
      </c>
      <c r="K696" s="91">
        <v>0</v>
      </c>
      <c r="L696" s="86">
        <f t="shared" si="30"/>
        <v>35319.96</v>
      </c>
      <c r="M696" s="86">
        <f t="shared" si="31"/>
        <v>19.72</v>
      </c>
      <c r="N696" s="87">
        <f t="shared" si="32"/>
        <v>18.28</v>
      </c>
    </row>
    <row r="697" spans="1:14" ht="15" customHeight="1" x14ac:dyDescent="0.2">
      <c r="A697" s="88" t="s">
        <v>119</v>
      </c>
      <c r="B697" s="89">
        <v>974848</v>
      </c>
      <c r="C697" s="88" t="s">
        <v>1404</v>
      </c>
      <c r="D697" s="89" t="s">
        <v>655</v>
      </c>
      <c r="E697" s="89" t="s">
        <v>1405</v>
      </c>
      <c r="F697" s="89" t="s">
        <v>651</v>
      </c>
      <c r="G697" s="90" t="s">
        <v>613</v>
      </c>
      <c r="H697" s="89">
        <v>1</v>
      </c>
      <c r="I697" s="91">
        <v>52503.72</v>
      </c>
      <c r="J697" s="91">
        <v>0</v>
      </c>
      <c r="K697" s="91">
        <v>0</v>
      </c>
      <c r="L697" s="86">
        <f t="shared" si="30"/>
        <v>52503.72</v>
      </c>
      <c r="M697" s="86">
        <f t="shared" si="31"/>
        <v>29.31</v>
      </c>
      <c r="N697" s="87">
        <f t="shared" si="32"/>
        <v>27.17</v>
      </c>
    </row>
    <row r="698" spans="1:14" ht="15" customHeight="1" x14ac:dyDescent="0.2">
      <c r="A698" s="88" t="s">
        <v>119</v>
      </c>
      <c r="B698" s="89">
        <v>1215848</v>
      </c>
      <c r="C698" s="88" t="s">
        <v>799</v>
      </c>
      <c r="D698" s="89" t="s">
        <v>713</v>
      </c>
      <c r="E698" s="89" t="s">
        <v>800</v>
      </c>
      <c r="F698" s="89" t="s">
        <v>612</v>
      </c>
      <c r="G698" s="90" t="s">
        <v>613</v>
      </c>
      <c r="H698" s="89">
        <v>1</v>
      </c>
      <c r="I698" s="91">
        <v>35319.96</v>
      </c>
      <c r="J698" s="91">
        <v>0</v>
      </c>
      <c r="K698" s="91">
        <v>0</v>
      </c>
      <c r="L698" s="86">
        <f t="shared" si="30"/>
        <v>35319.96</v>
      </c>
      <c r="M698" s="86">
        <f t="shared" si="31"/>
        <v>19.72</v>
      </c>
      <c r="N698" s="87">
        <f t="shared" si="32"/>
        <v>18.28</v>
      </c>
    </row>
    <row r="699" spans="1:14" ht="15" customHeight="1" x14ac:dyDescent="0.2">
      <c r="A699" s="88" t="s">
        <v>119</v>
      </c>
      <c r="B699" s="89">
        <v>1414750</v>
      </c>
      <c r="C699" s="88" t="s">
        <v>1044</v>
      </c>
      <c r="D699" s="89" t="s">
        <v>716</v>
      </c>
      <c r="E699" s="89" t="s">
        <v>1045</v>
      </c>
      <c r="F699" s="89" t="s">
        <v>612</v>
      </c>
      <c r="G699" s="90" t="s">
        <v>613</v>
      </c>
      <c r="H699" s="89">
        <v>1</v>
      </c>
      <c r="I699" s="91">
        <v>45467.76</v>
      </c>
      <c r="J699" s="91">
        <v>0</v>
      </c>
      <c r="K699" s="91">
        <v>0</v>
      </c>
      <c r="L699" s="86">
        <f t="shared" si="30"/>
        <v>45467.76</v>
      </c>
      <c r="M699" s="86">
        <f t="shared" si="31"/>
        <v>25.38</v>
      </c>
      <c r="N699" s="87">
        <f t="shared" si="32"/>
        <v>23.53</v>
      </c>
    </row>
    <row r="700" spans="1:14" ht="15" customHeight="1" x14ac:dyDescent="0.2">
      <c r="A700" s="88" t="s">
        <v>119</v>
      </c>
      <c r="B700" s="89">
        <v>1072252</v>
      </c>
      <c r="C700" s="88" t="s">
        <v>1805</v>
      </c>
      <c r="D700" s="89" t="s">
        <v>721</v>
      </c>
      <c r="E700" s="89" t="s">
        <v>1806</v>
      </c>
      <c r="F700" s="89" t="s">
        <v>612</v>
      </c>
      <c r="G700" s="90" t="s">
        <v>613</v>
      </c>
      <c r="H700" s="89">
        <v>1</v>
      </c>
      <c r="I700" s="91">
        <v>29486.52</v>
      </c>
      <c r="J700" s="91">
        <v>1225.32</v>
      </c>
      <c r="K700" s="91">
        <v>0</v>
      </c>
      <c r="L700" s="86">
        <f t="shared" si="30"/>
        <v>30711.84</v>
      </c>
      <c r="M700" s="86">
        <f t="shared" si="31"/>
        <v>17.149999999999999</v>
      </c>
      <c r="N700" s="87">
        <f t="shared" si="32"/>
        <v>15.89</v>
      </c>
    </row>
    <row r="701" spans="1:14" ht="15" customHeight="1" x14ac:dyDescent="0.2">
      <c r="A701" s="88" t="s">
        <v>119</v>
      </c>
      <c r="B701" s="89">
        <v>699877</v>
      </c>
      <c r="C701" s="88" t="s">
        <v>801</v>
      </c>
      <c r="D701" s="89" t="s">
        <v>655</v>
      </c>
      <c r="E701" s="89" t="s">
        <v>802</v>
      </c>
      <c r="F701" s="89" t="s">
        <v>651</v>
      </c>
      <c r="G701" s="90" t="s">
        <v>613</v>
      </c>
      <c r="H701" s="89">
        <v>1</v>
      </c>
      <c r="I701" s="91">
        <v>53665.319999999992</v>
      </c>
      <c r="J701" s="91">
        <v>0</v>
      </c>
      <c r="K701" s="91">
        <v>0</v>
      </c>
      <c r="L701" s="86">
        <f t="shared" si="30"/>
        <v>53665.319999999992</v>
      </c>
      <c r="M701" s="86">
        <f t="shared" si="31"/>
        <v>29.96</v>
      </c>
      <c r="N701" s="87">
        <f t="shared" si="32"/>
        <v>27.77</v>
      </c>
    </row>
    <row r="702" spans="1:14" ht="15" customHeight="1" x14ac:dyDescent="0.2">
      <c r="A702" s="88" t="s">
        <v>119</v>
      </c>
      <c r="B702" s="89">
        <v>1029393</v>
      </c>
      <c r="C702" s="88" t="s">
        <v>1406</v>
      </c>
      <c r="D702" s="89" t="s">
        <v>713</v>
      </c>
      <c r="E702" s="89" t="s">
        <v>1407</v>
      </c>
      <c r="F702" s="89" t="s">
        <v>651</v>
      </c>
      <c r="G702" s="90" t="s">
        <v>613</v>
      </c>
      <c r="H702" s="89">
        <v>1</v>
      </c>
      <c r="I702" s="91">
        <v>35319.96</v>
      </c>
      <c r="J702" s="91">
        <v>0</v>
      </c>
      <c r="K702" s="91">
        <v>0</v>
      </c>
      <c r="L702" s="86">
        <f t="shared" si="30"/>
        <v>35319.96</v>
      </c>
      <c r="M702" s="86">
        <f t="shared" si="31"/>
        <v>19.72</v>
      </c>
      <c r="N702" s="87">
        <f t="shared" si="32"/>
        <v>18.28</v>
      </c>
    </row>
    <row r="703" spans="1:14" ht="15" customHeight="1" x14ac:dyDescent="0.2">
      <c r="A703" s="88" t="s">
        <v>119</v>
      </c>
      <c r="B703" s="89">
        <v>1437541</v>
      </c>
      <c r="C703" s="88" t="s">
        <v>1568</v>
      </c>
      <c r="D703" s="89" t="s">
        <v>713</v>
      </c>
      <c r="E703" s="89" t="s">
        <v>1569</v>
      </c>
      <c r="F703" s="89" t="s">
        <v>612</v>
      </c>
      <c r="G703" s="90" t="s">
        <v>613</v>
      </c>
      <c r="H703" s="89">
        <v>1</v>
      </c>
      <c r="I703" s="91">
        <v>35319.96</v>
      </c>
      <c r="J703" s="91">
        <v>0</v>
      </c>
      <c r="K703" s="91">
        <v>0</v>
      </c>
      <c r="L703" s="86">
        <f t="shared" si="30"/>
        <v>35319.96</v>
      </c>
      <c r="M703" s="86">
        <f t="shared" si="31"/>
        <v>19.72</v>
      </c>
      <c r="N703" s="87">
        <f t="shared" si="32"/>
        <v>18.28</v>
      </c>
    </row>
    <row r="704" spans="1:14" ht="15" customHeight="1" x14ac:dyDescent="0.2">
      <c r="A704" s="88" t="s">
        <v>119</v>
      </c>
      <c r="B704" s="89">
        <v>1397968</v>
      </c>
      <c r="C704" s="88" t="s">
        <v>835</v>
      </c>
      <c r="D704" s="89" t="s">
        <v>669</v>
      </c>
      <c r="E704" s="89" t="s">
        <v>836</v>
      </c>
      <c r="F704" s="89" t="s">
        <v>651</v>
      </c>
      <c r="G704" s="90" t="s">
        <v>613</v>
      </c>
      <c r="H704" s="89">
        <v>1</v>
      </c>
      <c r="I704" s="91">
        <v>38076.36</v>
      </c>
      <c r="J704" s="91">
        <v>0</v>
      </c>
      <c r="K704" s="91">
        <v>0</v>
      </c>
      <c r="L704" s="86">
        <f t="shared" si="30"/>
        <v>38076.36</v>
      </c>
      <c r="M704" s="86">
        <f t="shared" si="31"/>
        <v>21.26</v>
      </c>
      <c r="N704" s="87">
        <f t="shared" si="32"/>
        <v>19.71</v>
      </c>
    </row>
    <row r="705" spans="1:14" ht="15" customHeight="1" x14ac:dyDescent="0.2">
      <c r="A705" s="88" t="s">
        <v>119</v>
      </c>
      <c r="B705" s="89">
        <v>916823</v>
      </c>
      <c r="C705" s="88" t="s">
        <v>1152</v>
      </c>
      <c r="D705" s="89" t="s">
        <v>721</v>
      </c>
      <c r="E705" s="89" t="s">
        <v>1153</v>
      </c>
      <c r="F705" s="89" t="s">
        <v>612</v>
      </c>
      <c r="G705" s="90" t="s">
        <v>613</v>
      </c>
      <c r="H705" s="89">
        <v>1</v>
      </c>
      <c r="I705" s="91">
        <v>32473.08</v>
      </c>
      <c r="J705" s="91">
        <v>0</v>
      </c>
      <c r="K705" s="91">
        <v>0</v>
      </c>
      <c r="L705" s="86">
        <f t="shared" si="30"/>
        <v>32473.08</v>
      </c>
      <c r="M705" s="86">
        <f t="shared" si="31"/>
        <v>18.13</v>
      </c>
      <c r="N705" s="87">
        <f t="shared" si="32"/>
        <v>16.809999999999999</v>
      </c>
    </row>
    <row r="706" spans="1:14" ht="15" customHeight="1" x14ac:dyDescent="0.2">
      <c r="A706" s="88" t="s">
        <v>119</v>
      </c>
      <c r="B706" s="89">
        <v>1398066</v>
      </c>
      <c r="C706" s="88" t="s">
        <v>1154</v>
      </c>
      <c r="D706" s="89" t="s">
        <v>713</v>
      </c>
      <c r="E706" s="89" t="s">
        <v>1155</v>
      </c>
      <c r="F706" s="89" t="s">
        <v>612</v>
      </c>
      <c r="G706" s="90" t="s">
        <v>613</v>
      </c>
      <c r="H706" s="89">
        <v>1</v>
      </c>
      <c r="I706" s="91">
        <v>35319.96</v>
      </c>
      <c r="J706" s="91">
        <v>0</v>
      </c>
      <c r="K706" s="91">
        <v>0</v>
      </c>
      <c r="L706" s="86">
        <f t="shared" si="30"/>
        <v>35319.96</v>
      </c>
      <c r="M706" s="86">
        <f t="shared" si="31"/>
        <v>19.72</v>
      </c>
      <c r="N706" s="87">
        <f t="shared" si="32"/>
        <v>18.28</v>
      </c>
    </row>
    <row r="707" spans="1:14" ht="15" customHeight="1" x14ac:dyDescent="0.2">
      <c r="A707" s="88" t="s">
        <v>119</v>
      </c>
      <c r="B707" s="89">
        <v>1317226</v>
      </c>
      <c r="C707" s="88" t="s">
        <v>1156</v>
      </c>
      <c r="D707" s="89" t="s">
        <v>655</v>
      </c>
      <c r="E707" s="89" t="s">
        <v>1157</v>
      </c>
      <c r="F707" s="89" t="s">
        <v>651</v>
      </c>
      <c r="G707" s="90" t="s">
        <v>613</v>
      </c>
      <c r="H707" s="89">
        <v>1</v>
      </c>
      <c r="I707" s="91">
        <v>51503.759999999995</v>
      </c>
      <c r="J707" s="91">
        <v>0</v>
      </c>
      <c r="K707" s="91">
        <v>0</v>
      </c>
      <c r="L707" s="86">
        <f t="shared" si="30"/>
        <v>51503.759999999995</v>
      </c>
      <c r="M707" s="86">
        <f t="shared" si="31"/>
        <v>28.75</v>
      </c>
      <c r="N707" s="87">
        <f t="shared" si="32"/>
        <v>26.66</v>
      </c>
    </row>
    <row r="708" spans="1:14" ht="15" customHeight="1" x14ac:dyDescent="0.2">
      <c r="A708" s="88" t="s">
        <v>119</v>
      </c>
      <c r="B708" s="89">
        <v>217920</v>
      </c>
      <c r="C708" s="88" t="s">
        <v>1498</v>
      </c>
      <c r="D708" s="89" t="s">
        <v>713</v>
      </c>
      <c r="E708" s="89" t="s">
        <v>1499</v>
      </c>
      <c r="F708" s="89" t="s">
        <v>612</v>
      </c>
      <c r="G708" s="90" t="s">
        <v>613</v>
      </c>
      <c r="H708" s="89">
        <v>1</v>
      </c>
      <c r="I708" s="91">
        <v>43023.840000000004</v>
      </c>
      <c r="J708" s="91">
        <v>1205.1600000000001</v>
      </c>
      <c r="K708" s="91">
        <v>0</v>
      </c>
      <c r="L708" s="86">
        <f t="shared" ref="L708:L771" si="33">SUM(I708:K708)</f>
        <v>44229.000000000007</v>
      </c>
      <c r="M708" s="86">
        <f t="shared" ref="M708:M771" si="34">ROUND((1+G708+0.0765)*(L708*H708)/2080,2)</f>
        <v>24.69</v>
      </c>
      <c r="N708" s="87">
        <f t="shared" ref="N708:N771" si="35">ROUND((1+0.0765)*(L708*H708)/2080,2)</f>
        <v>22.89</v>
      </c>
    </row>
    <row r="709" spans="1:14" ht="15" customHeight="1" x14ac:dyDescent="0.2">
      <c r="A709" s="88" t="s">
        <v>119</v>
      </c>
      <c r="B709" s="89">
        <v>904552</v>
      </c>
      <c r="C709" s="88" t="s">
        <v>1763</v>
      </c>
      <c r="D709" s="89" t="s">
        <v>655</v>
      </c>
      <c r="E709" s="89" t="s">
        <v>1764</v>
      </c>
      <c r="F709" s="89" t="s">
        <v>612</v>
      </c>
      <c r="G709" s="90" t="s">
        <v>613</v>
      </c>
      <c r="H709" s="89">
        <v>1</v>
      </c>
      <c r="I709" s="91">
        <v>52503.72</v>
      </c>
      <c r="J709" s="91">
        <v>0</v>
      </c>
      <c r="K709" s="91">
        <v>0</v>
      </c>
      <c r="L709" s="86">
        <f t="shared" si="33"/>
        <v>52503.72</v>
      </c>
      <c r="M709" s="86">
        <f t="shared" si="34"/>
        <v>29.31</v>
      </c>
      <c r="N709" s="87">
        <f t="shared" si="35"/>
        <v>27.17</v>
      </c>
    </row>
    <row r="710" spans="1:14" ht="15" customHeight="1" x14ac:dyDescent="0.2">
      <c r="A710" s="88" t="s">
        <v>119</v>
      </c>
      <c r="B710" s="89">
        <v>1088654</v>
      </c>
      <c r="C710" s="88" t="s">
        <v>2140</v>
      </c>
      <c r="D710" s="89" t="s">
        <v>795</v>
      </c>
      <c r="E710" s="89" t="s">
        <v>2141</v>
      </c>
      <c r="F710" s="89" t="s">
        <v>612</v>
      </c>
      <c r="G710" s="90" t="s">
        <v>613</v>
      </c>
      <c r="H710" s="89">
        <v>1</v>
      </c>
      <c r="I710" s="91">
        <v>33912.720000000001</v>
      </c>
      <c r="J710" s="91">
        <v>0</v>
      </c>
      <c r="K710" s="91">
        <v>0</v>
      </c>
      <c r="L710" s="86">
        <f t="shared" si="33"/>
        <v>33912.720000000001</v>
      </c>
      <c r="M710" s="86">
        <f t="shared" si="34"/>
        <v>18.93</v>
      </c>
      <c r="N710" s="87">
        <f t="shared" si="35"/>
        <v>17.55</v>
      </c>
    </row>
    <row r="711" spans="1:14" ht="15" customHeight="1" x14ac:dyDescent="0.2">
      <c r="A711" s="88" t="s">
        <v>119</v>
      </c>
      <c r="B711" s="89">
        <v>1296208</v>
      </c>
      <c r="C711" s="88" t="s">
        <v>1408</v>
      </c>
      <c r="D711" s="89" t="s">
        <v>713</v>
      </c>
      <c r="E711" s="89" t="s">
        <v>1409</v>
      </c>
      <c r="F711" s="89" t="s">
        <v>612</v>
      </c>
      <c r="G711" s="90" t="s">
        <v>613</v>
      </c>
      <c r="H711" s="89">
        <v>1</v>
      </c>
      <c r="I711" s="91">
        <v>35319.96</v>
      </c>
      <c r="J711" s="91">
        <v>0</v>
      </c>
      <c r="K711" s="91">
        <v>0</v>
      </c>
      <c r="L711" s="86">
        <f t="shared" si="33"/>
        <v>35319.96</v>
      </c>
      <c r="M711" s="86">
        <f t="shared" si="34"/>
        <v>19.72</v>
      </c>
      <c r="N711" s="87">
        <f t="shared" si="35"/>
        <v>18.28</v>
      </c>
    </row>
    <row r="712" spans="1:14" ht="15" customHeight="1" x14ac:dyDescent="0.2">
      <c r="A712" s="88" t="s">
        <v>119</v>
      </c>
      <c r="B712" s="89">
        <v>727768</v>
      </c>
      <c r="C712" s="88" t="s">
        <v>1242</v>
      </c>
      <c r="D712" s="89" t="s">
        <v>716</v>
      </c>
      <c r="E712" s="89" t="s">
        <v>1243</v>
      </c>
      <c r="F712" s="89" t="s">
        <v>612</v>
      </c>
      <c r="G712" s="90" t="s">
        <v>613</v>
      </c>
      <c r="H712" s="89">
        <v>1</v>
      </c>
      <c r="I712" s="91">
        <v>45467.76</v>
      </c>
      <c r="J712" s="91">
        <v>0</v>
      </c>
      <c r="K712" s="91">
        <v>0</v>
      </c>
      <c r="L712" s="86">
        <f t="shared" si="33"/>
        <v>45467.76</v>
      </c>
      <c r="M712" s="86">
        <f t="shared" si="34"/>
        <v>25.38</v>
      </c>
      <c r="N712" s="87">
        <f t="shared" si="35"/>
        <v>23.53</v>
      </c>
    </row>
    <row r="713" spans="1:14" ht="15" customHeight="1" x14ac:dyDescent="0.2">
      <c r="A713" s="88" t="s">
        <v>119</v>
      </c>
      <c r="B713" s="89">
        <v>1030175</v>
      </c>
      <c r="C713" s="88" t="s">
        <v>1687</v>
      </c>
      <c r="D713" s="89" t="s">
        <v>713</v>
      </c>
      <c r="E713" s="89" t="s">
        <v>1688</v>
      </c>
      <c r="F713" s="89" t="s">
        <v>651</v>
      </c>
      <c r="G713" s="90" t="s">
        <v>613</v>
      </c>
      <c r="H713" s="89">
        <v>1</v>
      </c>
      <c r="I713" s="91">
        <v>35319.96</v>
      </c>
      <c r="J713" s="91">
        <v>0</v>
      </c>
      <c r="K713" s="91">
        <v>0</v>
      </c>
      <c r="L713" s="86">
        <f t="shared" si="33"/>
        <v>35319.96</v>
      </c>
      <c r="M713" s="86">
        <f t="shared" si="34"/>
        <v>19.72</v>
      </c>
      <c r="N713" s="87">
        <f t="shared" si="35"/>
        <v>18.28</v>
      </c>
    </row>
    <row r="714" spans="1:14" ht="15" customHeight="1" x14ac:dyDescent="0.2">
      <c r="A714" s="88" t="s">
        <v>119</v>
      </c>
      <c r="B714" s="89">
        <v>713433</v>
      </c>
      <c r="C714" s="88" t="s">
        <v>1046</v>
      </c>
      <c r="D714" s="89" t="s">
        <v>713</v>
      </c>
      <c r="E714" s="89" t="s">
        <v>1047</v>
      </c>
      <c r="F714" s="89" t="s">
        <v>612</v>
      </c>
      <c r="G714" s="90" t="s">
        <v>613</v>
      </c>
      <c r="H714" s="89">
        <v>1</v>
      </c>
      <c r="I714" s="91">
        <v>36720.120000000003</v>
      </c>
      <c r="J714" s="91">
        <v>0</v>
      </c>
      <c r="K714" s="91">
        <v>0</v>
      </c>
      <c r="L714" s="86">
        <f t="shared" si="33"/>
        <v>36720.120000000003</v>
      </c>
      <c r="M714" s="86">
        <f t="shared" si="34"/>
        <v>20.5</v>
      </c>
      <c r="N714" s="87">
        <f t="shared" si="35"/>
        <v>19</v>
      </c>
    </row>
    <row r="715" spans="1:14" ht="15" customHeight="1" x14ac:dyDescent="0.2">
      <c r="A715" s="88" t="s">
        <v>119</v>
      </c>
      <c r="B715" s="89">
        <v>1397979</v>
      </c>
      <c r="C715" s="88" t="s">
        <v>1288</v>
      </c>
      <c r="D715" s="89" t="s">
        <v>716</v>
      </c>
      <c r="E715" s="89" t="s">
        <v>1289</v>
      </c>
      <c r="F715" s="89" t="s">
        <v>651</v>
      </c>
      <c r="G715" s="90" t="s">
        <v>613</v>
      </c>
      <c r="H715" s="89">
        <v>1</v>
      </c>
      <c r="I715" s="91">
        <v>45467.76</v>
      </c>
      <c r="J715" s="91">
        <v>0</v>
      </c>
      <c r="K715" s="91">
        <v>0</v>
      </c>
      <c r="L715" s="86">
        <f t="shared" si="33"/>
        <v>45467.76</v>
      </c>
      <c r="M715" s="86">
        <f t="shared" si="34"/>
        <v>25.38</v>
      </c>
      <c r="N715" s="87">
        <f t="shared" si="35"/>
        <v>23.53</v>
      </c>
    </row>
    <row r="716" spans="1:14" ht="15" customHeight="1" x14ac:dyDescent="0.2">
      <c r="A716" s="88" t="s">
        <v>119</v>
      </c>
      <c r="B716" s="89">
        <v>1388146</v>
      </c>
      <c r="C716" s="88" t="s">
        <v>803</v>
      </c>
      <c r="D716" s="89" t="s">
        <v>721</v>
      </c>
      <c r="E716" s="89" t="s">
        <v>804</v>
      </c>
      <c r="F716" s="89" t="s">
        <v>651</v>
      </c>
      <c r="G716" s="90" t="s">
        <v>613</v>
      </c>
      <c r="H716" s="89">
        <v>1</v>
      </c>
      <c r="I716" s="91">
        <v>24727.199999999997</v>
      </c>
      <c r="J716" s="91">
        <v>0</v>
      </c>
      <c r="K716" s="91">
        <v>0</v>
      </c>
      <c r="L716" s="86">
        <f t="shared" si="33"/>
        <v>24727.199999999997</v>
      </c>
      <c r="M716" s="86">
        <f t="shared" si="34"/>
        <v>13.8</v>
      </c>
      <c r="N716" s="87">
        <f t="shared" si="35"/>
        <v>12.8</v>
      </c>
    </row>
    <row r="717" spans="1:14" ht="15" customHeight="1" x14ac:dyDescent="0.2">
      <c r="A717" s="88" t="s">
        <v>119</v>
      </c>
      <c r="B717" s="89">
        <v>117604</v>
      </c>
      <c r="C717" s="88" t="s">
        <v>1817</v>
      </c>
      <c r="D717" s="89" t="s">
        <v>713</v>
      </c>
      <c r="E717" s="89" t="s">
        <v>1818</v>
      </c>
      <c r="F717" s="89" t="s">
        <v>612</v>
      </c>
      <c r="G717" s="90" t="s">
        <v>613</v>
      </c>
      <c r="H717" s="89">
        <v>1</v>
      </c>
      <c r="I717" s="91">
        <v>46019.88</v>
      </c>
      <c r="J717" s="91">
        <v>1205.1600000000001</v>
      </c>
      <c r="K717" s="91">
        <v>0</v>
      </c>
      <c r="L717" s="86">
        <f t="shared" si="33"/>
        <v>47225.04</v>
      </c>
      <c r="M717" s="86">
        <f t="shared" si="34"/>
        <v>26.36</v>
      </c>
      <c r="N717" s="87">
        <f t="shared" si="35"/>
        <v>24.44</v>
      </c>
    </row>
    <row r="718" spans="1:14" ht="15" customHeight="1" x14ac:dyDescent="0.2">
      <c r="A718" s="88" t="s">
        <v>119</v>
      </c>
      <c r="B718" s="89">
        <v>1507657</v>
      </c>
      <c r="C718" s="88" t="s">
        <v>1048</v>
      </c>
      <c r="D718" s="89" t="s">
        <v>721</v>
      </c>
      <c r="E718" s="89" t="s">
        <v>1049</v>
      </c>
      <c r="F718" s="89" t="s">
        <v>612</v>
      </c>
      <c r="G718" s="90" t="s">
        <v>613</v>
      </c>
      <c r="H718" s="89">
        <v>1</v>
      </c>
      <c r="I718" s="91">
        <v>24720</v>
      </c>
      <c r="J718" s="91">
        <v>0</v>
      </c>
      <c r="K718" s="91">
        <v>0</v>
      </c>
      <c r="L718" s="86">
        <f t="shared" si="33"/>
        <v>24720</v>
      </c>
      <c r="M718" s="86">
        <f t="shared" si="34"/>
        <v>13.8</v>
      </c>
      <c r="N718" s="87">
        <f t="shared" si="35"/>
        <v>12.79</v>
      </c>
    </row>
    <row r="719" spans="1:14" ht="15" customHeight="1" x14ac:dyDescent="0.2">
      <c r="A719" s="88" t="s">
        <v>119</v>
      </c>
      <c r="B719" s="89">
        <v>896433</v>
      </c>
      <c r="C719" s="88" t="s">
        <v>1410</v>
      </c>
      <c r="D719" s="89" t="s">
        <v>716</v>
      </c>
      <c r="E719" s="89" t="s">
        <v>1411</v>
      </c>
      <c r="F719" s="89" t="s">
        <v>612</v>
      </c>
      <c r="G719" s="90" t="s">
        <v>613</v>
      </c>
      <c r="H719" s="89">
        <v>1</v>
      </c>
      <c r="I719" s="91">
        <v>45467.76</v>
      </c>
      <c r="J719" s="91">
        <v>0</v>
      </c>
      <c r="K719" s="91">
        <v>0</v>
      </c>
      <c r="L719" s="86">
        <f t="shared" si="33"/>
        <v>45467.76</v>
      </c>
      <c r="M719" s="86">
        <f t="shared" si="34"/>
        <v>25.38</v>
      </c>
      <c r="N719" s="87">
        <f t="shared" si="35"/>
        <v>23.53</v>
      </c>
    </row>
    <row r="720" spans="1:14" ht="15" customHeight="1" x14ac:dyDescent="0.2">
      <c r="A720" s="88" t="s">
        <v>119</v>
      </c>
      <c r="B720" s="89">
        <v>1488859</v>
      </c>
      <c r="C720" s="88" t="s">
        <v>1244</v>
      </c>
      <c r="D720" s="89" t="s">
        <v>713</v>
      </c>
      <c r="E720" s="89" t="s">
        <v>1245</v>
      </c>
      <c r="F720" s="89" t="s">
        <v>612</v>
      </c>
      <c r="G720" s="90" t="s">
        <v>613</v>
      </c>
      <c r="H720" s="89">
        <v>1</v>
      </c>
      <c r="I720" s="91">
        <v>35319.96</v>
      </c>
      <c r="J720" s="91">
        <v>0</v>
      </c>
      <c r="K720" s="91">
        <v>0</v>
      </c>
      <c r="L720" s="86">
        <f t="shared" si="33"/>
        <v>35319.96</v>
      </c>
      <c r="M720" s="86">
        <f t="shared" si="34"/>
        <v>19.72</v>
      </c>
      <c r="N720" s="87">
        <f t="shared" si="35"/>
        <v>18.28</v>
      </c>
    </row>
    <row r="721" spans="1:14" ht="15" customHeight="1" x14ac:dyDescent="0.2">
      <c r="A721" s="88" t="s">
        <v>119</v>
      </c>
      <c r="B721" s="89">
        <v>1195015</v>
      </c>
      <c r="C721" s="88" t="s">
        <v>805</v>
      </c>
      <c r="D721" s="89" t="s">
        <v>713</v>
      </c>
      <c r="E721" s="89" t="s">
        <v>806</v>
      </c>
      <c r="F721" s="89" t="s">
        <v>651</v>
      </c>
      <c r="G721" s="90" t="s">
        <v>613</v>
      </c>
      <c r="H721" s="89">
        <v>1</v>
      </c>
      <c r="I721" s="91">
        <v>35319.96</v>
      </c>
      <c r="J721" s="91">
        <v>0</v>
      </c>
      <c r="K721" s="91">
        <v>0</v>
      </c>
      <c r="L721" s="86">
        <f t="shared" si="33"/>
        <v>35319.96</v>
      </c>
      <c r="M721" s="86">
        <f t="shared" si="34"/>
        <v>19.72</v>
      </c>
      <c r="N721" s="87">
        <f t="shared" si="35"/>
        <v>18.28</v>
      </c>
    </row>
    <row r="722" spans="1:14" ht="15" customHeight="1" x14ac:dyDescent="0.2">
      <c r="A722" s="88" t="s">
        <v>119</v>
      </c>
      <c r="B722" s="89">
        <v>775050</v>
      </c>
      <c r="C722" s="88" t="s">
        <v>1158</v>
      </c>
      <c r="D722" s="89" t="s">
        <v>742</v>
      </c>
      <c r="E722" s="89" t="s">
        <v>1159</v>
      </c>
      <c r="F722" s="89" t="s">
        <v>612</v>
      </c>
      <c r="G722" s="90" t="s">
        <v>613</v>
      </c>
      <c r="H722" s="89">
        <v>1</v>
      </c>
      <c r="I722" s="91">
        <v>38076.479999999996</v>
      </c>
      <c r="J722" s="91">
        <v>0</v>
      </c>
      <c r="K722" s="91">
        <v>0</v>
      </c>
      <c r="L722" s="86">
        <f t="shared" si="33"/>
        <v>38076.479999999996</v>
      </c>
      <c r="M722" s="86">
        <f t="shared" si="34"/>
        <v>21.26</v>
      </c>
      <c r="N722" s="87">
        <f t="shared" si="35"/>
        <v>19.71</v>
      </c>
    </row>
    <row r="723" spans="1:14" ht="15" customHeight="1" x14ac:dyDescent="0.2">
      <c r="A723" s="88" t="s">
        <v>119</v>
      </c>
      <c r="B723" s="89">
        <v>1242566</v>
      </c>
      <c r="C723" s="88" t="s">
        <v>1246</v>
      </c>
      <c r="D723" s="89" t="s">
        <v>655</v>
      </c>
      <c r="E723" s="89" t="s">
        <v>1247</v>
      </c>
      <c r="F723" s="89" t="s">
        <v>612</v>
      </c>
      <c r="G723" s="90" t="s">
        <v>613</v>
      </c>
      <c r="H723" s="89">
        <v>1</v>
      </c>
      <c r="I723" s="91">
        <v>51503.759999999995</v>
      </c>
      <c r="J723" s="91">
        <v>0</v>
      </c>
      <c r="K723" s="91">
        <v>0</v>
      </c>
      <c r="L723" s="86">
        <f t="shared" si="33"/>
        <v>51503.759999999995</v>
      </c>
      <c r="M723" s="86">
        <f t="shared" si="34"/>
        <v>28.75</v>
      </c>
      <c r="N723" s="87">
        <f t="shared" si="35"/>
        <v>26.66</v>
      </c>
    </row>
    <row r="724" spans="1:14" ht="15" customHeight="1" x14ac:dyDescent="0.2">
      <c r="A724" s="88" t="s">
        <v>119</v>
      </c>
      <c r="B724" s="89">
        <v>1464011</v>
      </c>
      <c r="C724" s="88" t="s">
        <v>1500</v>
      </c>
      <c r="D724" s="89" t="s">
        <v>713</v>
      </c>
      <c r="E724" s="89" t="s">
        <v>1501</v>
      </c>
      <c r="F724" s="89" t="s">
        <v>651</v>
      </c>
      <c r="G724" s="90" t="s">
        <v>613</v>
      </c>
      <c r="H724" s="89">
        <v>1</v>
      </c>
      <c r="I724" s="91">
        <v>35319.96</v>
      </c>
      <c r="J724" s="91">
        <v>1205.1600000000001</v>
      </c>
      <c r="K724" s="91">
        <v>0</v>
      </c>
      <c r="L724" s="86">
        <f t="shared" si="33"/>
        <v>36525.120000000003</v>
      </c>
      <c r="M724" s="86">
        <f t="shared" si="34"/>
        <v>20.39</v>
      </c>
      <c r="N724" s="87">
        <f t="shared" si="35"/>
        <v>18.899999999999999</v>
      </c>
    </row>
    <row r="725" spans="1:14" ht="15" customHeight="1" x14ac:dyDescent="0.2">
      <c r="A725" s="88" t="s">
        <v>119</v>
      </c>
      <c r="B725" s="89">
        <v>1424646</v>
      </c>
      <c r="C725" s="88" t="s">
        <v>1412</v>
      </c>
      <c r="D725" s="89" t="s">
        <v>713</v>
      </c>
      <c r="E725" s="89" t="s">
        <v>1413</v>
      </c>
      <c r="F725" s="89" t="s">
        <v>651</v>
      </c>
      <c r="G725" s="90" t="s">
        <v>613</v>
      </c>
      <c r="H725" s="89">
        <v>1</v>
      </c>
      <c r="I725" s="91">
        <v>35319.96</v>
      </c>
      <c r="J725" s="91">
        <v>0</v>
      </c>
      <c r="K725" s="91">
        <v>0</v>
      </c>
      <c r="L725" s="86">
        <f t="shared" si="33"/>
        <v>35319.96</v>
      </c>
      <c r="M725" s="86">
        <f t="shared" si="34"/>
        <v>19.72</v>
      </c>
      <c r="N725" s="87">
        <f t="shared" si="35"/>
        <v>18.28</v>
      </c>
    </row>
    <row r="726" spans="1:14" ht="15" customHeight="1" x14ac:dyDescent="0.2">
      <c r="A726" s="88" t="s">
        <v>119</v>
      </c>
      <c r="B726" s="89">
        <v>1471829</v>
      </c>
      <c r="C726" s="88" t="s">
        <v>837</v>
      </c>
      <c r="D726" s="89" t="s">
        <v>713</v>
      </c>
      <c r="E726" s="89" t="s">
        <v>838</v>
      </c>
      <c r="F726" s="89" t="s">
        <v>612</v>
      </c>
      <c r="G726" s="90" t="s">
        <v>613</v>
      </c>
      <c r="H726" s="89">
        <v>0.5</v>
      </c>
      <c r="I726" s="91">
        <v>17659.920000000002</v>
      </c>
      <c r="J726" s="91">
        <v>0</v>
      </c>
      <c r="K726" s="91">
        <v>0</v>
      </c>
      <c r="L726" s="86">
        <f t="shared" si="33"/>
        <v>17659.920000000002</v>
      </c>
      <c r="M726" s="86">
        <f t="shared" si="34"/>
        <v>4.93</v>
      </c>
      <c r="N726" s="87">
        <f t="shared" si="35"/>
        <v>4.57</v>
      </c>
    </row>
    <row r="727" spans="1:14" ht="15" customHeight="1" x14ac:dyDescent="0.2">
      <c r="A727" s="88" t="s">
        <v>119</v>
      </c>
      <c r="B727" s="89">
        <v>1066418</v>
      </c>
      <c r="C727" s="88" t="s">
        <v>1570</v>
      </c>
      <c r="D727" s="89" t="s">
        <v>721</v>
      </c>
      <c r="E727" s="89" t="s">
        <v>1571</v>
      </c>
      <c r="F727" s="89" t="s">
        <v>612</v>
      </c>
      <c r="G727" s="90" t="s">
        <v>613</v>
      </c>
      <c r="H727" s="89">
        <v>1</v>
      </c>
      <c r="I727" s="91">
        <v>29485.919999999998</v>
      </c>
      <c r="J727" s="91">
        <v>0</v>
      </c>
      <c r="K727" s="91">
        <v>0</v>
      </c>
      <c r="L727" s="86">
        <f t="shared" si="33"/>
        <v>29485.919999999998</v>
      </c>
      <c r="M727" s="86">
        <f t="shared" si="34"/>
        <v>16.46</v>
      </c>
      <c r="N727" s="87">
        <f t="shared" si="35"/>
        <v>15.26</v>
      </c>
    </row>
    <row r="728" spans="1:14" ht="15" customHeight="1" x14ac:dyDescent="0.2">
      <c r="A728" s="88" t="s">
        <v>119</v>
      </c>
      <c r="B728" s="89">
        <v>1242173</v>
      </c>
      <c r="C728" s="88" t="s">
        <v>1414</v>
      </c>
      <c r="D728" s="89" t="s">
        <v>721</v>
      </c>
      <c r="E728" s="89" t="s">
        <v>1415</v>
      </c>
      <c r="F728" s="89" t="s">
        <v>612</v>
      </c>
      <c r="G728" s="90" t="s">
        <v>613</v>
      </c>
      <c r="H728" s="89">
        <v>1</v>
      </c>
      <c r="I728" s="91">
        <v>26911.08</v>
      </c>
      <c r="J728" s="91">
        <v>0</v>
      </c>
      <c r="K728" s="91">
        <v>0</v>
      </c>
      <c r="L728" s="86">
        <f t="shared" si="33"/>
        <v>26911.08</v>
      </c>
      <c r="M728" s="86">
        <f t="shared" si="34"/>
        <v>15.02</v>
      </c>
      <c r="N728" s="87">
        <f t="shared" si="35"/>
        <v>13.93</v>
      </c>
    </row>
    <row r="729" spans="1:14" ht="15" customHeight="1" x14ac:dyDescent="0.2">
      <c r="A729" s="88" t="s">
        <v>119</v>
      </c>
      <c r="B729" s="89">
        <v>1242174</v>
      </c>
      <c r="C729" s="88" t="s">
        <v>1416</v>
      </c>
      <c r="D729" s="89" t="s">
        <v>713</v>
      </c>
      <c r="E729" s="89" t="s">
        <v>1417</v>
      </c>
      <c r="F729" s="89" t="s">
        <v>612</v>
      </c>
      <c r="G729" s="90" t="s">
        <v>613</v>
      </c>
      <c r="H729" s="89">
        <v>1</v>
      </c>
      <c r="I729" s="91">
        <v>35319.96</v>
      </c>
      <c r="J729" s="91">
        <v>0</v>
      </c>
      <c r="K729" s="91">
        <v>0</v>
      </c>
      <c r="L729" s="86">
        <f t="shared" si="33"/>
        <v>35319.96</v>
      </c>
      <c r="M729" s="86">
        <f t="shared" si="34"/>
        <v>19.72</v>
      </c>
      <c r="N729" s="87">
        <f t="shared" si="35"/>
        <v>18.28</v>
      </c>
    </row>
    <row r="730" spans="1:14" ht="15" customHeight="1" x14ac:dyDescent="0.2">
      <c r="A730" s="88" t="s">
        <v>119</v>
      </c>
      <c r="B730" s="89">
        <v>1320246</v>
      </c>
      <c r="C730" s="88" t="s">
        <v>2009</v>
      </c>
      <c r="D730" s="89" t="s">
        <v>713</v>
      </c>
      <c r="E730" s="89" t="s">
        <v>2010</v>
      </c>
      <c r="F730" s="89" t="s">
        <v>651</v>
      </c>
      <c r="G730" s="90" t="s">
        <v>613</v>
      </c>
      <c r="H730" s="89">
        <v>1</v>
      </c>
      <c r="I730" s="91">
        <v>35319.96</v>
      </c>
      <c r="J730" s="91">
        <v>0</v>
      </c>
      <c r="K730" s="91">
        <v>0</v>
      </c>
      <c r="L730" s="86">
        <f t="shared" si="33"/>
        <v>35319.96</v>
      </c>
      <c r="M730" s="86">
        <f t="shared" si="34"/>
        <v>19.72</v>
      </c>
      <c r="N730" s="87">
        <f t="shared" si="35"/>
        <v>18.28</v>
      </c>
    </row>
    <row r="731" spans="1:14" ht="15" customHeight="1" x14ac:dyDescent="0.2">
      <c r="A731" s="88" t="s">
        <v>119</v>
      </c>
      <c r="B731" s="89">
        <v>1448109</v>
      </c>
      <c r="C731" s="88" t="s">
        <v>954</v>
      </c>
      <c r="D731" s="89" t="s">
        <v>713</v>
      </c>
      <c r="E731" s="89" t="s">
        <v>955</v>
      </c>
      <c r="F731" s="89" t="s">
        <v>612</v>
      </c>
      <c r="G731" s="90" t="s">
        <v>613</v>
      </c>
      <c r="H731" s="89">
        <v>1</v>
      </c>
      <c r="I731" s="91">
        <v>35319.96</v>
      </c>
      <c r="J731" s="91">
        <v>0</v>
      </c>
      <c r="K731" s="91">
        <v>0</v>
      </c>
      <c r="L731" s="86">
        <f t="shared" si="33"/>
        <v>35319.96</v>
      </c>
      <c r="M731" s="86">
        <f t="shared" si="34"/>
        <v>19.72</v>
      </c>
      <c r="N731" s="87">
        <f t="shared" si="35"/>
        <v>18.28</v>
      </c>
    </row>
    <row r="732" spans="1:14" ht="15" customHeight="1" x14ac:dyDescent="0.2">
      <c r="A732" s="88" t="s">
        <v>119</v>
      </c>
      <c r="B732" s="89">
        <v>967413</v>
      </c>
      <c r="C732" s="88" t="s">
        <v>1793</v>
      </c>
      <c r="D732" s="89" t="s">
        <v>713</v>
      </c>
      <c r="E732" s="89" t="s">
        <v>1794</v>
      </c>
      <c r="F732" s="89" t="s">
        <v>651</v>
      </c>
      <c r="G732" s="90" t="s">
        <v>613</v>
      </c>
      <c r="H732" s="89">
        <v>1</v>
      </c>
      <c r="I732" s="91">
        <v>36720</v>
      </c>
      <c r="J732" s="91">
        <v>1205.1600000000001</v>
      </c>
      <c r="K732" s="91">
        <v>0</v>
      </c>
      <c r="L732" s="86">
        <f t="shared" si="33"/>
        <v>37925.160000000003</v>
      </c>
      <c r="M732" s="86">
        <f t="shared" si="34"/>
        <v>21.17</v>
      </c>
      <c r="N732" s="87">
        <f t="shared" si="35"/>
        <v>19.63</v>
      </c>
    </row>
    <row r="733" spans="1:14" ht="15" customHeight="1" x14ac:dyDescent="0.2">
      <c r="A733" s="88" t="s">
        <v>119</v>
      </c>
      <c r="B733" s="89">
        <v>175499</v>
      </c>
      <c r="C733" s="88" t="s">
        <v>839</v>
      </c>
      <c r="D733" s="89" t="s">
        <v>795</v>
      </c>
      <c r="E733" s="89" t="s">
        <v>840</v>
      </c>
      <c r="F733" s="89" t="s">
        <v>623</v>
      </c>
      <c r="G733" s="90" t="s">
        <v>624</v>
      </c>
      <c r="H733" s="89">
        <v>1</v>
      </c>
      <c r="I733" s="91">
        <v>39332.159999999996</v>
      </c>
      <c r="J733" s="91">
        <v>0</v>
      </c>
      <c r="K733" s="91">
        <v>0</v>
      </c>
      <c r="L733" s="86">
        <f t="shared" si="33"/>
        <v>39332.159999999996</v>
      </c>
      <c r="M733" s="86">
        <f t="shared" si="34"/>
        <v>23.12</v>
      </c>
      <c r="N733" s="87">
        <f t="shared" si="35"/>
        <v>20.36</v>
      </c>
    </row>
    <row r="734" spans="1:14" ht="15" customHeight="1" x14ac:dyDescent="0.2">
      <c r="A734" s="88" t="s">
        <v>119</v>
      </c>
      <c r="B734" s="89">
        <v>1311977</v>
      </c>
      <c r="C734" s="88" t="s">
        <v>1931</v>
      </c>
      <c r="D734" s="89" t="s">
        <v>721</v>
      </c>
      <c r="E734" s="89" t="s">
        <v>1932</v>
      </c>
      <c r="F734" s="89" t="s">
        <v>651</v>
      </c>
      <c r="G734" s="90" t="s">
        <v>613</v>
      </c>
      <c r="H734" s="89">
        <v>1</v>
      </c>
      <c r="I734" s="91">
        <v>24727.199999999997</v>
      </c>
      <c r="J734" s="91">
        <v>1225.32</v>
      </c>
      <c r="K734" s="91">
        <v>0</v>
      </c>
      <c r="L734" s="86">
        <f t="shared" si="33"/>
        <v>25952.519999999997</v>
      </c>
      <c r="M734" s="86">
        <f t="shared" si="34"/>
        <v>14.49</v>
      </c>
      <c r="N734" s="87">
        <f t="shared" si="35"/>
        <v>13.43</v>
      </c>
    </row>
    <row r="735" spans="1:14" ht="15" customHeight="1" x14ac:dyDescent="0.2">
      <c r="A735" s="88" t="s">
        <v>119</v>
      </c>
      <c r="B735" s="89">
        <v>1262270</v>
      </c>
      <c r="C735" s="88" t="s">
        <v>1923</v>
      </c>
      <c r="D735" s="89" t="s">
        <v>669</v>
      </c>
      <c r="E735" s="89" t="s">
        <v>1924</v>
      </c>
      <c r="F735" s="89" t="s">
        <v>651</v>
      </c>
      <c r="G735" s="90" t="s">
        <v>613</v>
      </c>
      <c r="H735" s="89">
        <v>1</v>
      </c>
      <c r="I735" s="91">
        <v>39281.64</v>
      </c>
      <c r="J735" s="91">
        <v>1205.1600000000001</v>
      </c>
      <c r="K735" s="91">
        <v>0</v>
      </c>
      <c r="L735" s="86">
        <f t="shared" si="33"/>
        <v>40486.800000000003</v>
      </c>
      <c r="M735" s="86">
        <f t="shared" si="34"/>
        <v>22.6</v>
      </c>
      <c r="N735" s="87">
        <f t="shared" si="35"/>
        <v>20.95</v>
      </c>
    </row>
    <row r="736" spans="1:14" ht="15" customHeight="1" x14ac:dyDescent="0.2">
      <c r="A736" s="88" t="s">
        <v>119</v>
      </c>
      <c r="B736" s="89">
        <v>1167494</v>
      </c>
      <c r="C736" s="88" t="s">
        <v>1324</v>
      </c>
      <c r="D736" s="89" t="s">
        <v>655</v>
      </c>
      <c r="E736" s="89" t="s">
        <v>1325</v>
      </c>
      <c r="F736" s="89" t="s">
        <v>612</v>
      </c>
      <c r="G736" s="90" t="s">
        <v>613</v>
      </c>
      <c r="H736" s="89">
        <v>1</v>
      </c>
      <c r="I736" s="91">
        <v>51503.759999999995</v>
      </c>
      <c r="J736" s="91">
        <v>0</v>
      </c>
      <c r="K736" s="91">
        <v>0</v>
      </c>
      <c r="L736" s="86">
        <f t="shared" si="33"/>
        <v>51503.759999999995</v>
      </c>
      <c r="M736" s="86">
        <f t="shared" si="34"/>
        <v>28.75</v>
      </c>
      <c r="N736" s="87">
        <f t="shared" si="35"/>
        <v>26.66</v>
      </c>
    </row>
    <row r="737" spans="1:14" ht="15" customHeight="1" x14ac:dyDescent="0.2">
      <c r="A737" s="88" t="s">
        <v>119</v>
      </c>
      <c r="B737" s="89">
        <v>1393077</v>
      </c>
      <c r="C737" s="88" t="s">
        <v>1050</v>
      </c>
      <c r="D737" s="89" t="s">
        <v>713</v>
      </c>
      <c r="E737" s="89" t="s">
        <v>1051</v>
      </c>
      <c r="F737" s="89" t="s">
        <v>612</v>
      </c>
      <c r="G737" s="90" t="s">
        <v>613</v>
      </c>
      <c r="H737" s="89">
        <v>1</v>
      </c>
      <c r="I737" s="91">
        <v>35319.96</v>
      </c>
      <c r="J737" s="91">
        <v>0</v>
      </c>
      <c r="K737" s="91">
        <v>0</v>
      </c>
      <c r="L737" s="86">
        <f t="shared" si="33"/>
        <v>35319.96</v>
      </c>
      <c r="M737" s="86">
        <f t="shared" si="34"/>
        <v>19.72</v>
      </c>
      <c r="N737" s="87">
        <f t="shared" si="35"/>
        <v>18.28</v>
      </c>
    </row>
    <row r="738" spans="1:14" ht="15" customHeight="1" x14ac:dyDescent="0.2">
      <c r="A738" s="88" t="s">
        <v>119</v>
      </c>
      <c r="B738" s="89">
        <v>1421238</v>
      </c>
      <c r="C738" s="88" t="s">
        <v>807</v>
      </c>
      <c r="D738" s="89" t="s">
        <v>721</v>
      </c>
      <c r="E738" s="89" t="s">
        <v>808</v>
      </c>
      <c r="F738" s="89" t="s">
        <v>651</v>
      </c>
      <c r="G738" s="90" t="s">
        <v>613</v>
      </c>
      <c r="H738" s="89">
        <v>0.5</v>
      </c>
      <c r="I738" s="91">
        <v>12363.599999999999</v>
      </c>
      <c r="J738" s="91">
        <v>0</v>
      </c>
      <c r="K738" s="91">
        <v>0</v>
      </c>
      <c r="L738" s="86">
        <f t="shared" si="33"/>
        <v>12363.599999999999</v>
      </c>
      <c r="M738" s="86">
        <f t="shared" si="34"/>
        <v>3.45</v>
      </c>
      <c r="N738" s="87">
        <f t="shared" si="35"/>
        <v>3.2</v>
      </c>
    </row>
    <row r="739" spans="1:14" ht="15" customHeight="1" x14ac:dyDescent="0.2">
      <c r="A739" s="88" t="s">
        <v>119</v>
      </c>
      <c r="B739" s="89">
        <v>171689</v>
      </c>
      <c r="C739" s="88" t="s">
        <v>705</v>
      </c>
      <c r="D739" s="89" t="s">
        <v>655</v>
      </c>
      <c r="E739" s="89" t="s">
        <v>706</v>
      </c>
      <c r="F739" s="89" t="s">
        <v>612</v>
      </c>
      <c r="G739" s="90" t="s">
        <v>613</v>
      </c>
      <c r="H739" s="89">
        <v>0.5</v>
      </c>
      <c r="I739" s="91">
        <v>26478</v>
      </c>
      <c r="J739" s="91">
        <v>0</v>
      </c>
      <c r="K739" s="91">
        <v>0</v>
      </c>
      <c r="L739" s="86">
        <f t="shared" si="33"/>
        <v>26478</v>
      </c>
      <c r="M739" s="86">
        <f t="shared" si="34"/>
        <v>7.39</v>
      </c>
      <c r="N739" s="87">
        <f t="shared" si="35"/>
        <v>6.85</v>
      </c>
    </row>
    <row r="740" spans="1:14" ht="15" customHeight="1" x14ac:dyDescent="0.2">
      <c r="A740" s="88" t="s">
        <v>119</v>
      </c>
      <c r="B740" s="89">
        <v>740914</v>
      </c>
      <c r="C740" s="88" t="s">
        <v>707</v>
      </c>
      <c r="D740" s="89" t="s">
        <v>708</v>
      </c>
      <c r="E740" s="89" t="s">
        <v>709</v>
      </c>
      <c r="F740" s="89" t="s">
        <v>612</v>
      </c>
      <c r="G740" s="90" t="s">
        <v>613</v>
      </c>
      <c r="H740" s="89">
        <v>1</v>
      </c>
      <c r="I740" s="91">
        <v>72450.12</v>
      </c>
      <c r="J740" s="91">
        <v>0</v>
      </c>
      <c r="K740" s="91">
        <v>0</v>
      </c>
      <c r="L740" s="86">
        <f t="shared" si="33"/>
        <v>72450.12</v>
      </c>
      <c r="M740" s="86">
        <f t="shared" si="34"/>
        <v>40.450000000000003</v>
      </c>
      <c r="N740" s="87">
        <f t="shared" si="35"/>
        <v>37.5</v>
      </c>
    </row>
    <row r="741" spans="1:14" ht="15" customHeight="1" x14ac:dyDescent="0.2">
      <c r="A741" s="88" t="s">
        <v>119</v>
      </c>
      <c r="B741" s="89">
        <v>1411860</v>
      </c>
      <c r="C741" s="88" t="s">
        <v>1689</v>
      </c>
      <c r="D741" s="89" t="s">
        <v>713</v>
      </c>
      <c r="E741" s="89" t="s">
        <v>1690</v>
      </c>
      <c r="F741" s="89" t="s">
        <v>651</v>
      </c>
      <c r="G741" s="90" t="s">
        <v>613</v>
      </c>
      <c r="H741" s="89">
        <v>1</v>
      </c>
      <c r="I741" s="91">
        <v>35319.96</v>
      </c>
      <c r="J741" s="91">
        <v>0</v>
      </c>
      <c r="K741" s="91">
        <v>0</v>
      </c>
      <c r="L741" s="86">
        <f t="shared" si="33"/>
        <v>35319.96</v>
      </c>
      <c r="M741" s="86">
        <f t="shared" si="34"/>
        <v>19.72</v>
      </c>
      <c r="N741" s="87">
        <f t="shared" si="35"/>
        <v>18.28</v>
      </c>
    </row>
    <row r="742" spans="1:14" ht="15" customHeight="1" x14ac:dyDescent="0.2">
      <c r="A742" s="88" t="s">
        <v>119</v>
      </c>
      <c r="B742" s="89">
        <v>1495947</v>
      </c>
      <c r="C742" s="88" t="s">
        <v>956</v>
      </c>
      <c r="D742" s="89" t="s">
        <v>610</v>
      </c>
      <c r="E742" s="89" t="s">
        <v>957</v>
      </c>
      <c r="F742" s="89" t="s">
        <v>612</v>
      </c>
      <c r="G742" s="90" t="s">
        <v>613</v>
      </c>
      <c r="H742" s="89">
        <v>1</v>
      </c>
      <c r="I742" s="91">
        <v>24727.199999999997</v>
      </c>
      <c r="J742" s="91">
        <v>0</v>
      </c>
      <c r="K742" s="91">
        <v>0</v>
      </c>
      <c r="L742" s="86">
        <f t="shared" si="33"/>
        <v>24727.199999999997</v>
      </c>
      <c r="M742" s="86">
        <f t="shared" si="34"/>
        <v>13.8</v>
      </c>
      <c r="N742" s="87">
        <f t="shared" si="35"/>
        <v>12.8</v>
      </c>
    </row>
    <row r="743" spans="1:14" ht="15" customHeight="1" x14ac:dyDescent="0.2">
      <c r="A743" s="88" t="s">
        <v>119</v>
      </c>
      <c r="B743" s="89">
        <v>132112</v>
      </c>
      <c r="C743" s="88" t="s">
        <v>1572</v>
      </c>
      <c r="D743" s="89" t="s">
        <v>742</v>
      </c>
      <c r="E743" s="89" t="s">
        <v>1573</v>
      </c>
      <c r="F743" s="89" t="s">
        <v>612</v>
      </c>
      <c r="G743" s="90" t="s">
        <v>613</v>
      </c>
      <c r="H743" s="89">
        <v>1</v>
      </c>
      <c r="I743" s="91">
        <v>41062.68</v>
      </c>
      <c r="J743" s="91">
        <v>0</v>
      </c>
      <c r="K743" s="91">
        <v>0</v>
      </c>
      <c r="L743" s="86">
        <f t="shared" si="33"/>
        <v>41062.68</v>
      </c>
      <c r="M743" s="86">
        <f t="shared" si="34"/>
        <v>22.92</v>
      </c>
      <c r="N743" s="87">
        <f t="shared" si="35"/>
        <v>21.25</v>
      </c>
    </row>
    <row r="744" spans="1:14" ht="15" customHeight="1" x14ac:dyDescent="0.2">
      <c r="A744" s="88" t="s">
        <v>119</v>
      </c>
      <c r="B744" s="89">
        <v>697165</v>
      </c>
      <c r="C744" s="88" t="s">
        <v>1248</v>
      </c>
      <c r="D744" s="89" t="s">
        <v>716</v>
      </c>
      <c r="E744" s="89" t="s">
        <v>1249</v>
      </c>
      <c r="F744" s="89" t="s">
        <v>651</v>
      </c>
      <c r="G744" s="90" t="s">
        <v>613</v>
      </c>
      <c r="H744" s="89">
        <v>0.5</v>
      </c>
      <c r="I744" s="91">
        <v>22733.279999999999</v>
      </c>
      <c r="J744" s="91">
        <v>0</v>
      </c>
      <c r="K744" s="91">
        <v>0</v>
      </c>
      <c r="L744" s="86">
        <f t="shared" si="33"/>
        <v>22733.279999999999</v>
      </c>
      <c r="M744" s="86">
        <f t="shared" si="34"/>
        <v>6.35</v>
      </c>
      <c r="N744" s="87">
        <f t="shared" si="35"/>
        <v>5.88</v>
      </c>
    </row>
    <row r="745" spans="1:14" ht="15" customHeight="1" x14ac:dyDescent="0.2">
      <c r="A745" s="88" t="s">
        <v>119</v>
      </c>
      <c r="B745" s="89">
        <v>839980</v>
      </c>
      <c r="C745" s="88" t="s">
        <v>1290</v>
      </c>
      <c r="D745" s="89" t="s">
        <v>742</v>
      </c>
      <c r="E745" s="89" t="s">
        <v>1291</v>
      </c>
      <c r="F745" s="89" t="s">
        <v>612</v>
      </c>
      <c r="G745" s="90" t="s">
        <v>613</v>
      </c>
      <c r="H745" s="89">
        <v>1</v>
      </c>
      <c r="I745" s="91">
        <v>39476.520000000004</v>
      </c>
      <c r="J745" s="91">
        <v>0</v>
      </c>
      <c r="K745" s="91">
        <v>0</v>
      </c>
      <c r="L745" s="86">
        <f t="shared" si="33"/>
        <v>39476.520000000004</v>
      </c>
      <c r="M745" s="86">
        <f t="shared" si="34"/>
        <v>22.04</v>
      </c>
      <c r="N745" s="87">
        <f t="shared" si="35"/>
        <v>20.43</v>
      </c>
    </row>
    <row r="746" spans="1:14" ht="15" customHeight="1" x14ac:dyDescent="0.2">
      <c r="A746" s="88" t="s">
        <v>119</v>
      </c>
      <c r="B746" s="89">
        <v>1433401</v>
      </c>
      <c r="C746" s="88" t="s">
        <v>958</v>
      </c>
      <c r="D746" s="89" t="s">
        <v>713</v>
      </c>
      <c r="E746" s="89" t="s">
        <v>959</v>
      </c>
      <c r="F746" s="89" t="s">
        <v>612</v>
      </c>
      <c r="G746" s="90" t="s">
        <v>613</v>
      </c>
      <c r="H746" s="89">
        <v>1</v>
      </c>
      <c r="I746" s="91">
        <v>35319.96</v>
      </c>
      <c r="J746" s="91">
        <v>0</v>
      </c>
      <c r="K746" s="91">
        <v>0</v>
      </c>
      <c r="L746" s="86">
        <f t="shared" si="33"/>
        <v>35319.96</v>
      </c>
      <c r="M746" s="86">
        <f t="shared" si="34"/>
        <v>19.72</v>
      </c>
      <c r="N746" s="87">
        <f t="shared" si="35"/>
        <v>18.28</v>
      </c>
    </row>
    <row r="747" spans="1:14" ht="15" customHeight="1" x14ac:dyDescent="0.2">
      <c r="A747" s="88" t="s">
        <v>119</v>
      </c>
      <c r="B747" s="89">
        <v>740652</v>
      </c>
      <c r="C747" s="88" t="s">
        <v>1925</v>
      </c>
      <c r="D747" s="89" t="s">
        <v>795</v>
      </c>
      <c r="E747" s="89" t="s">
        <v>1926</v>
      </c>
      <c r="F747" s="89" t="s">
        <v>651</v>
      </c>
      <c r="G747" s="90" t="s">
        <v>613</v>
      </c>
      <c r="H747" s="89">
        <v>1</v>
      </c>
      <c r="I747" s="91">
        <v>30132.48</v>
      </c>
      <c r="J747" s="91">
        <v>1205.1600000000001</v>
      </c>
      <c r="K747" s="91">
        <v>0</v>
      </c>
      <c r="L747" s="86">
        <f t="shared" si="33"/>
        <v>31337.64</v>
      </c>
      <c r="M747" s="86">
        <f t="shared" si="34"/>
        <v>17.489999999999998</v>
      </c>
      <c r="N747" s="87">
        <f t="shared" si="35"/>
        <v>16.22</v>
      </c>
    </row>
    <row r="748" spans="1:14" ht="15" customHeight="1" x14ac:dyDescent="0.2">
      <c r="A748" s="88" t="s">
        <v>119</v>
      </c>
      <c r="B748" s="89">
        <v>1409963</v>
      </c>
      <c r="C748" s="88" t="s">
        <v>1795</v>
      </c>
      <c r="D748" s="89" t="s">
        <v>713</v>
      </c>
      <c r="E748" s="89" t="s">
        <v>1796</v>
      </c>
      <c r="F748" s="89" t="s">
        <v>651</v>
      </c>
      <c r="G748" s="90" t="s">
        <v>613</v>
      </c>
      <c r="H748" s="89">
        <v>1</v>
      </c>
      <c r="I748" s="91">
        <v>35319.96</v>
      </c>
      <c r="J748" s="91">
        <v>1205.1600000000001</v>
      </c>
      <c r="K748" s="91">
        <v>0</v>
      </c>
      <c r="L748" s="86">
        <f t="shared" si="33"/>
        <v>36525.120000000003</v>
      </c>
      <c r="M748" s="86">
        <f t="shared" si="34"/>
        <v>20.39</v>
      </c>
      <c r="N748" s="87">
        <f t="shared" si="35"/>
        <v>18.899999999999999</v>
      </c>
    </row>
    <row r="749" spans="1:14" ht="15" customHeight="1" x14ac:dyDescent="0.2">
      <c r="A749" s="88" t="s">
        <v>119</v>
      </c>
      <c r="B749" s="89">
        <v>1415750</v>
      </c>
      <c r="C749" s="88" t="s">
        <v>1160</v>
      </c>
      <c r="D749" s="89" t="s">
        <v>716</v>
      </c>
      <c r="E749" s="89" t="s">
        <v>1161</v>
      </c>
      <c r="F749" s="89" t="s">
        <v>612</v>
      </c>
      <c r="G749" s="90" t="s">
        <v>613</v>
      </c>
      <c r="H749" s="89">
        <v>1</v>
      </c>
      <c r="I749" s="91">
        <v>45467.76</v>
      </c>
      <c r="J749" s="91">
        <v>0</v>
      </c>
      <c r="K749" s="91">
        <v>0</v>
      </c>
      <c r="L749" s="86">
        <f t="shared" si="33"/>
        <v>45467.76</v>
      </c>
      <c r="M749" s="86">
        <f t="shared" si="34"/>
        <v>25.38</v>
      </c>
      <c r="N749" s="87">
        <f t="shared" si="35"/>
        <v>23.53</v>
      </c>
    </row>
    <row r="750" spans="1:14" ht="15" customHeight="1" x14ac:dyDescent="0.2">
      <c r="A750" s="88" t="s">
        <v>119</v>
      </c>
      <c r="B750" s="89">
        <v>1466562</v>
      </c>
      <c r="C750" s="88" t="s">
        <v>841</v>
      </c>
      <c r="D750" s="89" t="s">
        <v>610</v>
      </c>
      <c r="E750" s="89" t="s">
        <v>842</v>
      </c>
      <c r="F750" s="89" t="s">
        <v>612</v>
      </c>
      <c r="G750" s="90" t="s">
        <v>613</v>
      </c>
      <c r="H750" s="89">
        <v>0.5</v>
      </c>
      <c r="I750" s="91">
        <v>12363.599999999999</v>
      </c>
      <c r="J750" s="91">
        <v>0</v>
      </c>
      <c r="K750" s="91">
        <v>0</v>
      </c>
      <c r="L750" s="86">
        <f t="shared" si="33"/>
        <v>12363.599999999999</v>
      </c>
      <c r="M750" s="86">
        <f t="shared" si="34"/>
        <v>3.45</v>
      </c>
      <c r="N750" s="87">
        <f t="shared" si="35"/>
        <v>3.2</v>
      </c>
    </row>
    <row r="751" spans="1:14" ht="15" customHeight="1" x14ac:dyDescent="0.2">
      <c r="A751" s="88" t="s">
        <v>119</v>
      </c>
      <c r="B751" s="89">
        <v>1172877</v>
      </c>
      <c r="C751" s="88" t="s">
        <v>1292</v>
      </c>
      <c r="D751" s="89" t="s">
        <v>742</v>
      </c>
      <c r="E751" s="89" t="s">
        <v>1293</v>
      </c>
      <c r="F751" s="89" t="s">
        <v>612</v>
      </c>
      <c r="G751" s="90" t="s">
        <v>613</v>
      </c>
      <c r="H751" s="89">
        <v>1</v>
      </c>
      <c r="I751" s="91">
        <v>38076.479999999996</v>
      </c>
      <c r="J751" s="91">
        <v>0</v>
      </c>
      <c r="K751" s="91">
        <v>0</v>
      </c>
      <c r="L751" s="86">
        <f t="shared" si="33"/>
        <v>38076.479999999996</v>
      </c>
      <c r="M751" s="86">
        <f t="shared" si="34"/>
        <v>21.26</v>
      </c>
      <c r="N751" s="87">
        <f t="shared" si="35"/>
        <v>19.71</v>
      </c>
    </row>
    <row r="752" spans="1:14" ht="15" customHeight="1" x14ac:dyDescent="0.2">
      <c r="A752" s="88" t="s">
        <v>119</v>
      </c>
      <c r="B752" s="89">
        <v>1082610</v>
      </c>
      <c r="C752" s="88" t="s">
        <v>1797</v>
      </c>
      <c r="D752" s="89" t="s">
        <v>669</v>
      </c>
      <c r="E752" s="89" t="s">
        <v>1798</v>
      </c>
      <c r="F752" s="89" t="s">
        <v>612</v>
      </c>
      <c r="G752" s="90" t="s">
        <v>613</v>
      </c>
      <c r="H752" s="89">
        <v>1</v>
      </c>
      <c r="I752" s="91">
        <v>38076.479999999996</v>
      </c>
      <c r="J752" s="91">
        <v>1205.1600000000001</v>
      </c>
      <c r="K752" s="91">
        <v>0</v>
      </c>
      <c r="L752" s="86">
        <f t="shared" si="33"/>
        <v>39281.64</v>
      </c>
      <c r="M752" s="86">
        <f t="shared" si="34"/>
        <v>21.93</v>
      </c>
      <c r="N752" s="87">
        <f t="shared" si="35"/>
        <v>20.329999999999998</v>
      </c>
    </row>
    <row r="753" spans="1:14" ht="15" customHeight="1" x14ac:dyDescent="0.2">
      <c r="A753" s="88" t="s">
        <v>119</v>
      </c>
      <c r="B753" s="89">
        <v>830503</v>
      </c>
      <c r="C753" s="88" t="s">
        <v>1162</v>
      </c>
      <c r="D753" s="89" t="s">
        <v>655</v>
      </c>
      <c r="E753" s="89" t="s">
        <v>1163</v>
      </c>
      <c r="F753" s="89" t="s">
        <v>867</v>
      </c>
      <c r="G753" s="90" t="s">
        <v>613</v>
      </c>
      <c r="H753" s="89">
        <v>1</v>
      </c>
      <c r="I753" s="91">
        <v>52503.72</v>
      </c>
      <c r="J753" s="91">
        <v>0</v>
      </c>
      <c r="K753" s="91">
        <v>0</v>
      </c>
      <c r="L753" s="86">
        <f t="shared" si="33"/>
        <v>52503.72</v>
      </c>
      <c r="M753" s="86">
        <f t="shared" si="34"/>
        <v>29.31</v>
      </c>
      <c r="N753" s="87">
        <f t="shared" si="35"/>
        <v>27.17</v>
      </c>
    </row>
    <row r="754" spans="1:14" ht="15" customHeight="1" x14ac:dyDescent="0.2">
      <c r="A754" s="88"/>
      <c r="B754" s="89"/>
      <c r="C754" s="88"/>
      <c r="D754" s="89"/>
      <c r="E754" s="89"/>
      <c r="F754" s="89"/>
      <c r="G754" s="90"/>
      <c r="H754" s="89"/>
      <c r="I754" s="91"/>
      <c r="J754" s="91"/>
      <c r="K754" s="91"/>
      <c r="L754" s="86">
        <f t="shared" si="33"/>
        <v>0</v>
      </c>
      <c r="M754" s="86">
        <f t="shared" si="34"/>
        <v>0</v>
      </c>
      <c r="N754" s="87">
        <f t="shared" si="35"/>
        <v>0</v>
      </c>
    </row>
    <row r="755" spans="1:14" ht="15" customHeight="1" x14ac:dyDescent="0.2">
      <c r="A755" s="88"/>
      <c r="B755" s="89"/>
      <c r="C755" s="88"/>
      <c r="D755" s="89"/>
      <c r="E755" s="89"/>
      <c r="F755" s="89"/>
      <c r="G755" s="90"/>
      <c r="H755" s="89"/>
      <c r="I755" s="91"/>
      <c r="J755" s="91"/>
      <c r="K755" s="91"/>
      <c r="L755" s="86">
        <f t="shared" si="33"/>
        <v>0</v>
      </c>
      <c r="M755" s="86">
        <f t="shared" si="34"/>
        <v>0</v>
      </c>
      <c r="N755" s="87">
        <f t="shared" si="35"/>
        <v>0</v>
      </c>
    </row>
    <row r="756" spans="1:14" ht="15" customHeight="1" x14ac:dyDescent="0.2">
      <c r="A756" s="88"/>
      <c r="B756" s="89"/>
      <c r="C756" s="88"/>
      <c r="D756" s="89"/>
      <c r="E756" s="89"/>
      <c r="F756" s="89"/>
      <c r="G756" s="90"/>
      <c r="H756" s="89"/>
      <c r="I756" s="91"/>
      <c r="J756" s="91"/>
      <c r="K756" s="91"/>
      <c r="L756" s="86">
        <f t="shared" si="33"/>
        <v>0</v>
      </c>
      <c r="M756" s="86">
        <f t="shared" si="34"/>
        <v>0</v>
      </c>
      <c r="N756" s="87">
        <f t="shared" si="35"/>
        <v>0</v>
      </c>
    </row>
    <row r="757" spans="1:14" ht="15" customHeight="1" x14ac:dyDescent="0.2">
      <c r="A757" s="88"/>
      <c r="B757" s="89"/>
      <c r="C757" s="88"/>
      <c r="D757" s="89"/>
      <c r="E757" s="89"/>
      <c r="F757" s="89"/>
      <c r="G757" s="90"/>
      <c r="H757" s="89"/>
      <c r="I757" s="91"/>
      <c r="J757" s="91"/>
      <c r="K757" s="91"/>
      <c r="L757" s="86">
        <f t="shared" si="33"/>
        <v>0</v>
      </c>
      <c r="M757" s="86">
        <f t="shared" si="34"/>
        <v>0</v>
      </c>
      <c r="N757" s="87">
        <f t="shared" si="35"/>
        <v>0</v>
      </c>
    </row>
    <row r="758" spans="1:14" ht="15" customHeight="1" x14ac:dyDescent="0.2">
      <c r="A758" s="88"/>
      <c r="B758" s="89"/>
      <c r="C758" s="88"/>
      <c r="D758" s="89"/>
      <c r="E758" s="89"/>
      <c r="F758" s="89"/>
      <c r="G758" s="90"/>
      <c r="H758" s="89"/>
      <c r="I758" s="91"/>
      <c r="J758" s="91"/>
      <c r="K758" s="91"/>
      <c r="L758" s="86">
        <f t="shared" si="33"/>
        <v>0</v>
      </c>
      <c r="M758" s="86">
        <f t="shared" si="34"/>
        <v>0</v>
      </c>
      <c r="N758" s="87">
        <f t="shared" si="35"/>
        <v>0</v>
      </c>
    </row>
    <row r="759" spans="1:14" ht="15" customHeight="1" x14ac:dyDescent="0.2">
      <c r="A759" s="88"/>
      <c r="B759" s="89"/>
      <c r="C759" s="88"/>
      <c r="D759" s="89"/>
      <c r="E759" s="89"/>
      <c r="F759" s="89"/>
      <c r="G759" s="90"/>
      <c r="H759" s="89"/>
      <c r="I759" s="91"/>
      <c r="J759" s="91"/>
      <c r="K759" s="91"/>
      <c r="L759" s="86">
        <f t="shared" si="33"/>
        <v>0</v>
      </c>
      <c r="M759" s="86">
        <f t="shared" si="34"/>
        <v>0</v>
      </c>
      <c r="N759" s="87">
        <f t="shared" si="35"/>
        <v>0</v>
      </c>
    </row>
    <row r="760" spans="1:14" ht="15" customHeight="1" x14ac:dyDescent="0.2">
      <c r="A760" s="88"/>
      <c r="B760" s="89"/>
      <c r="C760" s="88"/>
      <c r="D760" s="89"/>
      <c r="E760" s="89"/>
      <c r="F760" s="89"/>
      <c r="G760" s="90"/>
      <c r="H760" s="89"/>
      <c r="I760" s="91"/>
      <c r="J760" s="91"/>
      <c r="K760" s="91"/>
      <c r="L760" s="86">
        <f t="shared" si="33"/>
        <v>0</v>
      </c>
      <c r="M760" s="86">
        <f t="shared" si="34"/>
        <v>0</v>
      </c>
      <c r="N760" s="87">
        <f t="shared" si="35"/>
        <v>0</v>
      </c>
    </row>
    <row r="761" spans="1:14" ht="15" customHeight="1" x14ac:dyDescent="0.2">
      <c r="A761" s="88"/>
      <c r="B761" s="89"/>
      <c r="C761" s="88"/>
      <c r="D761" s="89"/>
      <c r="E761" s="89"/>
      <c r="F761" s="89"/>
      <c r="G761" s="90"/>
      <c r="H761" s="89"/>
      <c r="I761" s="91"/>
      <c r="J761" s="91"/>
      <c r="K761" s="91"/>
      <c r="L761" s="86">
        <f t="shared" si="33"/>
        <v>0</v>
      </c>
      <c r="M761" s="86">
        <f t="shared" si="34"/>
        <v>0</v>
      </c>
      <c r="N761" s="87">
        <f t="shared" si="35"/>
        <v>0</v>
      </c>
    </row>
    <row r="762" spans="1:14" ht="15" customHeight="1" x14ac:dyDescent="0.2">
      <c r="A762" s="88"/>
      <c r="B762" s="89"/>
      <c r="C762" s="88"/>
      <c r="D762" s="89"/>
      <c r="E762" s="89"/>
      <c r="F762" s="89"/>
      <c r="G762" s="90"/>
      <c r="H762" s="89"/>
      <c r="I762" s="91"/>
      <c r="J762" s="91"/>
      <c r="K762" s="91"/>
      <c r="L762" s="86">
        <f t="shared" si="33"/>
        <v>0</v>
      </c>
      <c r="M762" s="86">
        <f t="shared" si="34"/>
        <v>0</v>
      </c>
      <c r="N762" s="87">
        <f t="shared" si="35"/>
        <v>0</v>
      </c>
    </row>
    <row r="763" spans="1:14" ht="15" customHeight="1" x14ac:dyDescent="0.2">
      <c r="A763" s="88"/>
      <c r="B763" s="89"/>
      <c r="C763" s="88"/>
      <c r="D763" s="89"/>
      <c r="E763" s="89"/>
      <c r="F763" s="89"/>
      <c r="G763" s="90"/>
      <c r="H763" s="89"/>
      <c r="I763" s="91"/>
      <c r="J763" s="91"/>
      <c r="K763" s="91"/>
      <c r="L763" s="86">
        <f t="shared" si="33"/>
        <v>0</v>
      </c>
      <c r="M763" s="86">
        <f t="shared" si="34"/>
        <v>0</v>
      </c>
      <c r="N763" s="87">
        <f t="shared" si="35"/>
        <v>0</v>
      </c>
    </row>
    <row r="764" spans="1:14" ht="15" customHeight="1" x14ac:dyDescent="0.2">
      <c r="A764" s="88"/>
      <c r="B764" s="89"/>
      <c r="C764" s="88"/>
      <c r="D764" s="89"/>
      <c r="E764" s="89"/>
      <c r="F764" s="89"/>
      <c r="G764" s="90"/>
      <c r="H764" s="89"/>
      <c r="I764" s="91"/>
      <c r="J764" s="91"/>
      <c r="K764" s="91"/>
      <c r="L764" s="86">
        <f t="shared" si="33"/>
        <v>0</v>
      </c>
      <c r="M764" s="86">
        <f t="shared" si="34"/>
        <v>0</v>
      </c>
      <c r="N764" s="87">
        <f t="shared" si="35"/>
        <v>0</v>
      </c>
    </row>
    <row r="765" spans="1:14" ht="15" customHeight="1" x14ac:dyDescent="0.2">
      <c r="A765" s="88"/>
      <c r="B765" s="89"/>
      <c r="C765" s="88"/>
      <c r="D765" s="89"/>
      <c r="E765" s="89"/>
      <c r="F765" s="89"/>
      <c r="G765" s="90"/>
      <c r="H765" s="89"/>
      <c r="I765" s="91"/>
      <c r="J765" s="91"/>
      <c r="K765" s="91"/>
      <c r="L765" s="86">
        <f t="shared" si="33"/>
        <v>0</v>
      </c>
      <c r="M765" s="86">
        <f t="shared" si="34"/>
        <v>0</v>
      </c>
      <c r="N765" s="87">
        <f t="shared" si="35"/>
        <v>0</v>
      </c>
    </row>
    <row r="766" spans="1:14" ht="15" customHeight="1" x14ac:dyDescent="0.2">
      <c r="A766" s="88"/>
      <c r="B766" s="89"/>
      <c r="C766" s="88"/>
      <c r="D766" s="89"/>
      <c r="E766" s="89"/>
      <c r="F766" s="89"/>
      <c r="G766" s="90"/>
      <c r="H766" s="89"/>
      <c r="I766" s="91"/>
      <c r="J766" s="91"/>
      <c r="K766" s="91"/>
      <c r="L766" s="86">
        <f t="shared" si="33"/>
        <v>0</v>
      </c>
      <c r="M766" s="86">
        <f t="shared" si="34"/>
        <v>0</v>
      </c>
      <c r="N766" s="87">
        <f t="shared" si="35"/>
        <v>0</v>
      </c>
    </row>
    <row r="767" spans="1:14" ht="15" customHeight="1" x14ac:dyDescent="0.2">
      <c r="A767" s="88"/>
      <c r="B767" s="89"/>
      <c r="C767" s="88"/>
      <c r="D767" s="89"/>
      <c r="E767" s="89"/>
      <c r="F767" s="89"/>
      <c r="G767" s="90"/>
      <c r="H767" s="89"/>
      <c r="I767" s="91"/>
      <c r="J767" s="91"/>
      <c r="K767" s="91"/>
      <c r="L767" s="86">
        <f t="shared" si="33"/>
        <v>0</v>
      </c>
      <c r="M767" s="86">
        <f t="shared" si="34"/>
        <v>0</v>
      </c>
      <c r="N767" s="87">
        <f t="shared" si="35"/>
        <v>0</v>
      </c>
    </row>
    <row r="768" spans="1:14" ht="15" customHeight="1" x14ac:dyDescent="0.2">
      <c r="A768" s="88"/>
      <c r="B768" s="89"/>
      <c r="C768" s="88"/>
      <c r="D768" s="89"/>
      <c r="E768" s="89"/>
      <c r="F768" s="89"/>
      <c r="G768" s="90"/>
      <c r="H768" s="89"/>
      <c r="I768" s="91"/>
      <c r="J768" s="91"/>
      <c r="K768" s="91"/>
      <c r="L768" s="86">
        <f t="shared" si="33"/>
        <v>0</v>
      </c>
      <c r="M768" s="86">
        <f t="shared" si="34"/>
        <v>0</v>
      </c>
      <c r="N768" s="87">
        <f t="shared" si="35"/>
        <v>0</v>
      </c>
    </row>
    <row r="769" spans="1:14" ht="15" customHeight="1" x14ac:dyDescent="0.2">
      <c r="A769" s="88"/>
      <c r="B769" s="89"/>
      <c r="C769" s="88"/>
      <c r="D769" s="89"/>
      <c r="E769" s="89"/>
      <c r="F769" s="89"/>
      <c r="G769" s="90"/>
      <c r="H769" s="89"/>
      <c r="I769" s="91"/>
      <c r="J769" s="91"/>
      <c r="K769" s="91"/>
      <c r="L769" s="86">
        <f t="shared" si="33"/>
        <v>0</v>
      </c>
      <c r="M769" s="86">
        <f t="shared" si="34"/>
        <v>0</v>
      </c>
      <c r="N769" s="87">
        <f t="shared" si="35"/>
        <v>0</v>
      </c>
    </row>
    <row r="770" spans="1:14" ht="15" customHeight="1" x14ac:dyDescent="0.2">
      <c r="A770" s="88"/>
      <c r="B770" s="89"/>
      <c r="C770" s="88"/>
      <c r="D770" s="89"/>
      <c r="E770" s="89"/>
      <c r="F770" s="89"/>
      <c r="G770" s="90"/>
      <c r="H770" s="89"/>
      <c r="I770" s="91"/>
      <c r="J770" s="91"/>
      <c r="K770" s="91"/>
      <c r="L770" s="86">
        <f t="shared" si="33"/>
        <v>0</v>
      </c>
      <c r="M770" s="86">
        <f t="shared" si="34"/>
        <v>0</v>
      </c>
      <c r="N770" s="87">
        <f t="shared" si="35"/>
        <v>0</v>
      </c>
    </row>
    <row r="771" spans="1:14" ht="15" customHeight="1" x14ac:dyDescent="0.2">
      <c r="A771" s="88"/>
      <c r="B771" s="89"/>
      <c r="C771" s="88"/>
      <c r="D771" s="89"/>
      <c r="E771" s="89"/>
      <c r="F771" s="89"/>
      <c r="G771" s="90"/>
      <c r="H771" s="89"/>
      <c r="I771" s="91"/>
      <c r="J771" s="91"/>
      <c r="K771" s="91"/>
      <c r="L771" s="86">
        <f t="shared" si="33"/>
        <v>0</v>
      </c>
      <c r="M771" s="86">
        <f t="shared" si="34"/>
        <v>0</v>
      </c>
      <c r="N771" s="87">
        <f t="shared" si="35"/>
        <v>0</v>
      </c>
    </row>
    <row r="772" spans="1:14" ht="15" customHeight="1" x14ac:dyDescent="0.2">
      <c r="A772" s="88"/>
      <c r="B772" s="89"/>
      <c r="C772" s="88"/>
      <c r="D772" s="89"/>
      <c r="E772" s="89"/>
      <c r="F772" s="89"/>
      <c r="G772" s="90"/>
      <c r="H772" s="89"/>
      <c r="I772" s="91"/>
      <c r="J772" s="91"/>
      <c r="K772" s="91"/>
      <c r="L772" s="86">
        <f t="shared" ref="L772:L835" si="36">SUM(I772:K772)</f>
        <v>0</v>
      </c>
      <c r="M772" s="86">
        <f t="shared" ref="M772:M835" si="37">ROUND((1+G772+0.0765)*(L772*H772)/2080,2)</f>
        <v>0</v>
      </c>
      <c r="N772" s="87">
        <f t="shared" ref="N772:N835" si="38">ROUND((1+0.0765)*(L772*H772)/2080,2)</f>
        <v>0</v>
      </c>
    </row>
    <row r="773" spans="1:14" ht="15" customHeight="1" x14ac:dyDescent="0.2">
      <c r="A773" s="88"/>
      <c r="B773" s="89"/>
      <c r="C773" s="88"/>
      <c r="D773" s="89"/>
      <c r="E773" s="89"/>
      <c r="F773" s="89"/>
      <c r="G773" s="90"/>
      <c r="H773" s="89"/>
      <c r="I773" s="91"/>
      <c r="J773" s="91"/>
      <c r="K773" s="91"/>
      <c r="L773" s="86">
        <f t="shared" si="36"/>
        <v>0</v>
      </c>
      <c r="M773" s="86">
        <f t="shared" si="37"/>
        <v>0</v>
      </c>
      <c r="N773" s="87">
        <f t="shared" si="38"/>
        <v>0</v>
      </c>
    </row>
    <row r="774" spans="1:14" ht="15" customHeight="1" x14ac:dyDescent="0.2">
      <c r="A774" s="88"/>
      <c r="B774" s="89"/>
      <c r="C774" s="88"/>
      <c r="D774" s="89"/>
      <c r="E774" s="89"/>
      <c r="F774" s="89"/>
      <c r="G774" s="90"/>
      <c r="H774" s="89"/>
      <c r="I774" s="91"/>
      <c r="J774" s="91"/>
      <c r="K774" s="91"/>
      <c r="L774" s="86">
        <f t="shared" si="36"/>
        <v>0</v>
      </c>
      <c r="M774" s="86">
        <f t="shared" si="37"/>
        <v>0</v>
      </c>
      <c r="N774" s="87">
        <f t="shared" si="38"/>
        <v>0</v>
      </c>
    </row>
    <row r="775" spans="1:14" ht="15" customHeight="1" x14ac:dyDescent="0.2">
      <c r="A775" s="88"/>
      <c r="B775" s="89"/>
      <c r="C775" s="88"/>
      <c r="D775" s="89"/>
      <c r="E775" s="89"/>
      <c r="F775" s="89"/>
      <c r="G775" s="90"/>
      <c r="H775" s="89"/>
      <c r="I775" s="91"/>
      <c r="J775" s="91"/>
      <c r="K775" s="91"/>
      <c r="L775" s="86">
        <f t="shared" si="36"/>
        <v>0</v>
      </c>
      <c r="M775" s="86">
        <f t="shared" si="37"/>
        <v>0</v>
      </c>
      <c r="N775" s="87">
        <f t="shared" si="38"/>
        <v>0</v>
      </c>
    </row>
    <row r="776" spans="1:14" ht="15" customHeight="1" x14ac:dyDescent="0.2">
      <c r="A776" s="88"/>
      <c r="B776" s="89"/>
      <c r="C776" s="88"/>
      <c r="D776" s="89"/>
      <c r="E776" s="89"/>
      <c r="F776" s="89"/>
      <c r="G776" s="90"/>
      <c r="H776" s="89"/>
      <c r="I776" s="91"/>
      <c r="J776" s="91"/>
      <c r="K776" s="91"/>
      <c r="L776" s="86">
        <f t="shared" si="36"/>
        <v>0</v>
      </c>
      <c r="M776" s="86">
        <f t="shared" si="37"/>
        <v>0</v>
      </c>
      <c r="N776" s="87">
        <f t="shared" si="38"/>
        <v>0</v>
      </c>
    </row>
    <row r="777" spans="1:14" ht="15" customHeight="1" x14ac:dyDescent="0.2">
      <c r="A777" s="88"/>
      <c r="B777" s="89"/>
      <c r="C777" s="88"/>
      <c r="D777" s="89"/>
      <c r="E777" s="89"/>
      <c r="F777" s="89"/>
      <c r="G777" s="90"/>
      <c r="H777" s="89"/>
      <c r="I777" s="91"/>
      <c r="J777" s="91"/>
      <c r="K777" s="91"/>
      <c r="L777" s="86">
        <f t="shared" si="36"/>
        <v>0</v>
      </c>
      <c r="M777" s="86">
        <f t="shared" si="37"/>
        <v>0</v>
      </c>
      <c r="N777" s="87">
        <f t="shared" si="38"/>
        <v>0</v>
      </c>
    </row>
    <row r="778" spans="1:14" ht="15" customHeight="1" x14ac:dyDescent="0.2">
      <c r="A778" s="88"/>
      <c r="B778" s="89"/>
      <c r="C778" s="88"/>
      <c r="D778" s="89"/>
      <c r="E778" s="89"/>
      <c r="F778" s="89"/>
      <c r="G778" s="90"/>
      <c r="H778" s="89"/>
      <c r="I778" s="91"/>
      <c r="J778" s="91"/>
      <c r="K778" s="91"/>
      <c r="L778" s="86">
        <f t="shared" si="36"/>
        <v>0</v>
      </c>
      <c r="M778" s="86">
        <f t="shared" si="37"/>
        <v>0</v>
      </c>
      <c r="N778" s="87">
        <f t="shared" si="38"/>
        <v>0</v>
      </c>
    </row>
    <row r="779" spans="1:14" ht="15" customHeight="1" x14ac:dyDescent="0.2">
      <c r="A779" s="88"/>
      <c r="B779" s="89"/>
      <c r="C779" s="88"/>
      <c r="D779" s="89"/>
      <c r="E779" s="89"/>
      <c r="F779" s="89"/>
      <c r="G779" s="90"/>
      <c r="H779" s="89"/>
      <c r="I779" s="91"/>
      <c r="J779" s="91"/>
      <c r="K779" s="91"/>
      <c r="L779" s="86">
        <f t="shared" si="36"/>
        <v>0</v>
      </c>
      <c r="M779" s="86">
        <f t="shared" si="37"/>
        <v>0</v>
      </c>
      <c r="N779" s="87">
        <f t="shared" si="38"/>
        <v>0</v>
      </c>
    </row>
    <row r="780" spans="1:14" ht="15" customHeight="1" x14ac:dyDescent="0.2">
      <c r="A780" s="88"/>
      <c r="B780" s="89"/>
      <c r="C780" s="88"/>
      <c r="D780" s="89"/>
      <c r="E780" s="89"/>
      <c r="F780" s="89"/>
      <c r="G780" s="90"/>
      <c r="H780" s="89"/>
      <c r="I780" s="91"/>
      <c r="J780" s="91"/>
      <c r="K780" s="91"/>
      <c r="L780" s="86">
        <f t="shared" si="36"/>
        <v>0</v>
      </c>
      <c r="M780" s="86">
        <f t="shared" si="37"/>
        <v>0</v>
      </c>
      <c r="N780" s="87">
        <f t="shared" si="38"/>
        <v>0</v>
      </c>
    </row>
    <row r="781" spans="1:14" ht="15" customHeight="1" x14ac:dyDescent="0.2">
      <c r="A781" s="88"/>
      <c r="B781" s="89"/>
      <c r="C781" s="88"/>
      <c r="D781" s="89"/>
      <c r="E781" s="89"/>
      <c r="F781" s="89"/>
      <c r="G781" s="90"/>
      <c r="H781" s="89"/>
      <c r="I781" s="91"/>
      <c r="J781" s="91"/>
      <c r="K781" s="91"/>
      <c r="L781" s="86">
        <f t="shared" si="36"/>
        <v>0</v>
      </c>
      <c r="M781" s="86">
        <f t="shared" si="37"/>
        <v>0</v>
      </c>
      <c r="N781" s="87">
        <f t="shared" si="38"/>
        <v>0</v>
      </c>
    </row>
    <row r="782" spans="1:14" ht="15" customHeight="1" x14ac:dyDescent="0.2">
      <c r="A782" s="88"/>
      <c r="B782" s="89"/>
      <c r="C782" s="88"/>
      <c r="D782" s="89"/>
      <c r="E782" s="89"/>
      <c r="F782" s="89"/>
      <c r="G782" s="90"/>
      <c r="H782" s="89"/>
      <c r="I782" s="91"/>
      <c r="J782" s="91"/>
      <c r="K782" s="91"/>
      <c r="L782" s="86">
        <f t="shared" si="36"/>
        <v>0</v>
      </c>
      <c r="M782" s="86">
        <f t="shared" si="37"/>
        <v>0</v>
      </c>
      <c r="N782" s="87">
        <f t="shared" si="38"/>
        <v>0</v>
      </c>
    </row>
    <row r="783" spans="1:14" ht="15" customHeight="1" x14ac:dyDescent="0.2">
      <c r="A783" s="88"/>
      <c r="B783" s="89"/>
      <c r="C783" s="88"/>
      <c r="D783" s="89"/>
      <c r="E783" s="89"/>
      <c r="F783" s="89"/>
      <c r="G783" s="90"/>
      <c r="H783" s="89"/>
      <c r="I783" s="91"/>
      <c r="J783" s="91"/>
      <c r="K783" s="91"/>
      <c r="L783" s="86">
        <f t="shared" si="36"/>
        <v>0</v>
      </c>
      <c r="M783" s="86">
        <f t="shared" si="37"/>
        <v>0</v>
      </c>
      <c r="N783" s="87">
        <f t="shared" si="38"/>
        <v>0</v>
      </c>
    </row>
    <row r="784" spans="1:14" ht="15" customHeight="1" x14ac:dyDescent="0.2">
      <c r="A784" s="88"/>
      <c r="B784" s="89"/>
      <c r="C784" s="88"/>
      <c r="D784" s="89"/>
      <c r="E784" s="89"/>
      <c r="F784" s="89"/>
      <c r="G784" s="90"/>
      <c r="H784" s="89"/>
      <c r="I784" s="91"/>
      <c r="J784" s="91"/>
      <c r="K784" s="91"/>
      <c r="L784" s="86">
        <f t="shared" si="36"/>
        <v>0</v>
      </c>
      <c r="M784" s="86">
        <f t="shared" si="37"/>
        <v>0</v>
      </c>
      <c r="N784" s="87">
        <f t="shared" si="38"/>
        <v>0</v>
      </c>
    </row>
    <row r="785" spans="1:14" ht="15" customHeight="1" x14ac:dyDescent="0.2">
      <c r="A785" s="88"/>
      <c r="B785" s="89"/>
      <c r="C785" s="88"/>
      <c r="D785" s="89"/>
      <c r="E785" s="89"/>
      <c r="F785" s="89"/>
      <c r="G785" s="90"/>
      <c r="H785" s="89"/>
      <c r="I785" s="91"/>
      <c r="J785" s="91"/>
      <c r="K785" s="91"/>
      <c r="L785" s="86">
        <f t="shared" si="36"/>
        <v>0</v>
      </c>
      <c r="M785" s="86">
        <f t="shared" si="37"/>
        <v>0</v>
      </c>
      <c r="N785" s="87">
        <f t="shared" si="38"/>
        <v>0</v>
      </c>
    </row>
    <row r="786" spans="1:14" ht="15" customHeight="1" x14ac:dyDescent="0.2">
      <c r="A786" s="88"/>
      <c r="B786" s="89"/>
      <c r="C786" s="88"/>
      <c r="D786" s="89"/>
      <c r="E786" s="89"/>
      <c r="F786" s="89"/>
      <c r="G786" s="90"/>
      <c r="H786" s="89"/>
      <c r="I786" s="91"/>
      <c r="J786" s="91"/>
      <c r="K786" s="91"/>
      <c r="L786" s="86">
        <f t="shared" si="36"/>
        <v>0</v>
      </c>
      <c r="M786" s="86">
        <f t="shared" si="37"/>
        <v>0</v>
      </c>
      <c r="N786" s="87">
        <f t="shared" si="38"/>
        <v>0</v>
      </c>
    </row>
    <row r="787" spans="1:14" ht="15" customHeight="1" x14ac:dyDescent="0.2">
      <c r="A787" s="88"/>
      <c r="B787" s="89"/>
      <c r="C787" s="88"/>
      <c r="D787" s="89"/>
      <c r="E787" s="89"/>
      <c r="F787" s="89"/>
      <c r="G787" s="90"/>
      <c r="H787" s="89"/>
      <c r="I787" s="91"/>
      <c r="J787" s="91"/>
      <c r="K787" s="91"/>
      <c r="L787" s="86">
        <f t="shared" si="36"/>
        <v>0</v>
      </c>
      <c r="M787" s="86">
        <f t="shared" si="37"/>
        <v>0</v>
      </c>
      <c r="N787" s="87">
        <f t="shared" si="38"/>
        <v>0</v>
      </c>
    </row>
    <row r="788" spans="1:14" ht="15" customHeight="1" x14ac:dyDescent="0.2">
      <c r="A788" s="88"/>
      <c r="B788" s="89"/>
      <c r="C788" s="88"/>
      <c r="D788" s="89"/>
      <c r="E788" s="89"/>
      <c r="F788" s="89"/>
      <c r="G788" s="90"/>
      <c r="H788" s="89"/>
      <c r="I788" s="91"/>
      <c r="J788" s="91"/>
      <c r="K788" s="91"/>
      <c r="L788" s="86">
        <f t="shared" si="36"/>
        <v>0</v>
      </c>
      <c r="M788" s="86">
        <f t="shared" si="37"/>
        <v>0</v>
      </c>
      <c r="N788" s="87">
        <f t="shared" si="38"/>
        <v>0</v>
      </c>
    </row>
    <row r="789" spans="1:14" ht="15" customHeight="1" x14ac:dyDescent="0.2">
      <c r="A789" s="88"/>
      <c r="B789" s="89"/>
      <c r="C789" s="88"/>
      <c r="D789" s="89"/>
      <c r="E789" s="89"/>
      <c r="F789" s="89"/>
      <c r="G789" s="90"/>
      <c r="H789" s="89"/>
      <c r="I789" s="91"/>
      <c r="J789" s="91"/>
      <c r="K789" s="91"/>
      <c r="L789" s="86">
        <f t="shared" si="36"/>
        <v>0</v>
      </c>
      <c r="M789" s="86">
        <f t="shared" si="37"/>
        <v>0</v>
      </c>
      <c r="N789" s="87">
        <f t="shared" si="38"/>
        <v>0</v>
      </c>
    </row>
    <row r="790" spans="1:14" ht="15" customHeight="1" x14ac:dyDescent="0.2">
      <c r="A790" s="88"/>
      <c r="B790" s="89"/>
      <c r="C790" s="88"/>
      <c r="D790" s="89"/>
      <c r="E790" s="89"/>
      <c r="F790" s="89"/>
      <c r="G790" s="90"/>
      <c r="H790" s="89"/>
      <c r="I790" s="91"/>
      <c r="J790" s="91"/>
      <c r="K790" s="91"/>
      <c r="L790" s="86">
        <f t="shared" si="36"/>
        <v>0</v>
      </c>
      <c r="M790" s="86">
        <f t="shared" si="37"/>
        <v>0</v>
      </c>
      <c r="N790" s="87">
        <f t="shared" si="38"/>
        <v>0</v>
      </c>
    </row>
    <row r="791" spans="1:14" ht="15" customHeight="1" x14ac:dyDescent="0.2">
      <c r="A791" s="88"/>
      <c r="B791" s="89"/>
      <c r="C791" s="88"/>
      <c r="D791" s="89"/>
      <c r="E791" s="89"/>
      <c r="F791" s="89"/>
      <c r="G791" s="90"/>
      <c r="H791" s="89"/>
      <c r="I791" s="91"/>
      <c r="J791" s="91"/>
      <c r="K791" s="91"/>
      <c r="L791" s="86">
        <f t="shared" si="36"/>
        <v>0</v>
      </c>
      <c r="M791" s="86">
        <f t="shared" si="37"/>
        <v>0</v>
      </c>
      <c r="N791" s="87">
        <f t="shared" si="38"/>
        <v>0</v>
      </c>
    </row>
    <row r="792" spans="1:14" ht="15" customHeight="1" x14ac:dyDescent="0.2">
      <c r="A792" s="88"/>
      <c r="B792" s="89"/>
      <c r="C792" s="88"/>
      <c r="D792" s="89"/>
      <c r="E792" s="89"/>
      <c r="F792" s="89"/>
      <c r="G792" s="90"/>
      <c r="H792" s="89"/>
      <c r="I792" s="91"/>
      <c r="J792" s="91"/>
      <c r="K792" s="91"/>
      <c r="L792" s="86">
        <f t="shared" si="36"/>
        <v>0</v>
      </c>
      <c r="M792" s="86">
        <f t="shared" si="37"/>
        <v>0</v>
      </c>
      <c r="N792" s="87">
        <f t="shared" si="38"/>
        <v>0</v>
      </c>
    </row>
    <row r="793" spans="1:14" ht="15" customHeight="1" x14ac:dyDescent="0.2">
      <c r="A793" s="88"/>
      <c r="B793" s="89"/>
      <c r="C793" s="88"/>
      <c r="D793" s="89"/>
      <c r="E793" s="89"/>
      <c r="F793" s="89"/>
      <c r="G793" s="90"/>
      <c r="H793" s="89"/>
      <c r="I793" s="91"/>
      <c r="J793" s="91"/>
      <c r="K793" s="91"/>
      <c r="L793" s="86">
        <f t="shared" si="36"/>
        <v>0</v>
      </c>
      <c r="M793" s="86">
        <f t="shared" si="37"/>
        <v>0</v>
      </c>
      <c r="N793" s="87">
        <f t="shared" si="38"/>
        <v>0</v>
      </c>
    </row>
    <row r="794" spans="1:14" ht="15" customHeight="1" x14ac:dyDescent="0.2">
      <c r="A794" s="88"/>
      <c r="B794" s="89"/>
      <c r="C794" s="88"/>
      <c r="D794" s="89"/>
      <c r="E794" s="89"/>
      <c r="F794" s="89"/>
      <c r="G794" s="90"/>
      <c r="H794" s="89"/>
      <c r="I794" s="91"/>
      <c r="J794" s="91"/>
      <c r="K794" s="91"/>
      <c r="L794" s="86">
        <f t="shared" si="36"/>
        <v>0</v>
      </c>
      <c r="M794" s="86">
        <f t="shared" si="37"/>
        <v>0</v>
      </c>
      <c r="N794" s="87">
        <f t="shared" si="38"/>
        <v>0</v>
      </c>
    </row>
    <row r="795" spans="1:14" ht="15" customHeight="1" x14ac:dyDescent="0.2">
      <c r="A795" s="88"/>
      <c r="B795" s="89"/>
      <c r="C795" s="88"/>
      <c r="D795" s="89"/>
      <c r="E795" s="89"/>
      <c r="F795" s="89"/>
      <c r="G795" s="90"/>
      <c r="H795" s="89"/>
      <c r="I795" s="91"/>
      <c r="J795" s="91"/>
      <c r="K795" s="91"/>
      <c r="L795" s="86">
        <f t="shared" si="36"/>
        <v>0</v>
      </c>
      <c r="M795" s="86">
        <f t="shared" si="37"/>
        <v>0</v>
      </c>
      <c r="N795" s="87">
        <f t="shared" si="38"/>
        <v>0</v>
      </c>
    </row>
    <row r="796" spans="1:14" ht="15" customHeight="1" x14ac:dyDescent="0.2">
      <c r="A796" s="88"/>
      <c r="B796" s="89"/>
      <c r="C796" s="88"/>
      <c r="D796" s="89"/>
      <c r="E796" s="89"/>
      <c r="F796" s="89"/>
      <c r="G796" s="90"/>
      <c r="H796" s="89"/>
      <c r="I796" s="91"/>
      <c r="J796" s="91"/>
      <c r="K796" s="91"/>
      <c r="L796" s="86">
        <f t="shared" si="36"/>
        <v>0</v>
      </c>
      <c r="M796" s="86">
        <f t="shared" si="37"/>
        <v>0</v>
      </c>
      <c r="N796" s="87">
        <f t="shared" si="38"/>
        <v>0</v>
      </c>
    </row>
    <row r="797" spans="1:14" ht="15" customHeight="1" x14ac:dyDescent="0.2">
      <c r="A797" s="88"/>
      <c r="B797" s="89"/>
      <c r="C797" s="88"/>
      <c r="D797" s="89"/>
      <c r="E797" s="89"/>
      <c r="F797" s="89"/>
      <c r="G797" s="90"/>
      <c r="H797" s="89"/>
      <c r="I797" s="91"/>
      <c r="J797" s="91"/>
      <c r="K797" s="91"/>
      <c r="L797" s="86">
        <f t="shared" si="36"/>
        <v>0</v>
      </c>
      <c r="M797" s="86">
        <f t="shared" si="37"/>
        <v>0</v>
      </c>
      <c r="N797" s="87">
        <f t="shared" si="38"/>
        <v>0</v>
      </c>
    </row>
    <row r="798" spans="1:14" ht="15" customHeight="1" x14ac:dyDescent="0.2">
      <c r="A798" s="88"/>
      <c r="B798" s="89"/>
      <c r="C798" s="88"/>
      <c r="D798" s="89"/>
      <c r="E798" s="89"/>
      <c r="F798" s="89"/>
      <c r="G798" s="90"/>
      <c r="H798" s="89"/>
      <c r="I798" s="91"/>
      <c r="J798" s="91"/>
      <c r="K798" s="91"/>
      <c r="L798" s="86">
        <f t="shared" si="36"/>
        <v>0</v>
      </c>
      <c r="M798" s="86">
        <f t="shared" si="37"/>
        <v>0</v>
      </c>
      <c r="N798" s="87">
        <f t="shared" si="38"/>
        <v>0</v>
      </c>
    </row>
    <row r="799" spans="1:14" ht="15" customHeight="1" x14ac:dyDescent="0.2">
      <c r="A799" s="88"/>
      <c r="B799" s="89"/>
      <c r="C799" s="88"/>
      <c r="D799" s="89"/>
      <c r="E799" s="89"/>
      <c r="F799" s="89"/>
      <c r="G799" s="90"/>
      <c r="H799" s="89"/>
      <c r="I799" s="91"/>
      <c r="J799" s="91"/>
      <c r="K799" s="91"/>
      <c r="L799" s="86">
        <f t="shared" si="36"/>
        <v>0</v>
      </c>
      <c r="M799" s="86">
        <f t="shared" si="37"/>
        <v>0</v>
      </c>
      <c r="N799" s="87">
        <f t="shared" si="38"/>
        <v>0</v>
      </c>
    </row>
    <row r="800" spans="1:14" ht="15" customHeight="1" x14ac:dyDescent="0.2">
      <c r="A800" s="88"/>
      <c r="B800" s="89"/>
      <c r="C800" s="88"/>
      <c r="D800" s="89"/>
      <c r="E800" s="89"/>
      <c r="F800" s="89"/>
      <c r="G800" s="90"/>
      <c r="H800" s="89"/>
      <c r="I800" s="91"/>
      <c r="J800" s="91"/>
      <c r="K800" s="91"/>
      <c r="L800" s="86">
        <f t="shared" si="36"/>
        <v>0</v>
      </c>
      <c r="M800" s="86">
        <f t="shared" si="37"/>
        <v>0</v>
      </c>
      <c r="N800" s="87">
        <f t="shared" si="38"/>
        <v>0</v>
      </c>
    </row>
    <row r="801" spans="1:14" ht="15" customHeight="1" x14ac:dyDescent="0.2">
      <c r="A801" s="88"/>
      <c r="B801" s="89"/>
      <c r="C801" s="88"/>
      <c r="D801" s="89"/>
      <c r="E801" s="89"/>
      <c r="F801" s="89"/>
      <c r="G801" s="90"/>
      <c r="H801" s="89"/>
      <c r="I801" s="91"/>
      <c r="J801" s="91"/>
      <c r="K801" s="91"/>
      <c r="L801" s="86">
        <f t="shared" si="36"/>
        <v>0</v>
      </c>
      <c r="M801" s="86">
        <f t="shared" si="37"/>
        <v>0</v>
      </c>
      <c r="N801" s="87">
        <f t="shared" si="38"/>
        <v>0</v>
      </c>
    </row>
    <row r="802" spans="1:14" ht="15" customHeight="1" x14ac:dyDescent="0.2">
      <c r="A802" s="88"/>
      <c r="B802" s="89"/>
      <c r="C802" s="88"/>
      <c r="D802" s="89"/>
      <c r="E802" s="89"/>
      <c r="F802" s="89"/>
      <c r="G802" s="90"/>
      <c r="H802" s="89"/>
      <c r="I802" s="91"/>
      <c r="J802" s="91"/>
      <c r="K802" s="91"/>
      <c r="L802" s="86">
        <f t="shared" si="36"/>
        <v>0</v>
      </c>
      <c r="M802" s="86">
        <f t="shared" si="37"/>
        <v>0</v>
      </c>
      <c r="N802" s="87">
        <f t="shared" si="38"/>
        <v>0</v>
      </c>
    </row>
    <row r="803" spans="1:14" ht="15" customHeight="1" x14ac:dyDescent="0.2">
      <c r="A803" s="88"/>
      <c r="B803" s="89"/>
      <c r="C803" s="88"/>
      <c r="D803" s="89"/>
      <c r="E803" s="89"/>
      <c r="F803" s="89"/>
      <c r="G803" s="90"/>
      <c r="H803" s="89"/>
      <c r="I803" s="91"/>
      <c r="J803" s="91"/>
      <c r="K803" s="91"/>
      <c r="L803" s="86">
        <f t="shared" si="36"/>
        <v>0</v>
      </c>
      <c r="M803" s="86">
        <f t="shared" si="37"/>
        <v>0</v>
      </c>
      <c r="N803" s="87">
        <f t="shared" si="38"/>
        <v>0</v>
      </c>
    </row>
    <row r="804" spans="1:14" ht="15" customHeight="1" x14ac:dyDescent="0.2">
      <c r="A804" s="88"/>
      <c r="B804" s="89"/>
      <c r="C804" s="88"/>
      <c r="D804" s="89"/>
      <c r="E804" s="89"/>
      <c r="F804" s="89"/>
      <c r="G804" s="90"/>
      <c r="H804" s="89"/>
      <c r="I804" s="91"/>
      <c r="J804" s="91"/>
      <c r="K804" s="91"/>
      <c r="L804" s="86">
        <f t="shared" si="36"/>
        <v>0</v>
      </c>
      <c r="M804" s="86">
        <f t="shared" si="37"/>
        <v>0</v>
      </c>
      <c r="N804" s="87">
        <f t="shared" si="38"/>
        <v>0</v>
      </c>
    </row>
    <row r="805" spans="1:14" ht="15" customHeight="1" x14ac:dyDescent="0.2">
      <c r="A805" s="88"/>
      <c r="B805" s="89"/>
      <c r="C805" s="88"/>
      <c r="D805" s="89"/>
      <c r="E805" s="89"/>
      <c r="F805" s="89"/>
      <c r="G805" s="90"/>
      <c r="H805" s="89"/>
      <c r="I805" s="91"/>
      <c r="J805" s="91"/>
      <c r="K805" s="91"/>
      <c r="L805" s="86">
        <f t="shared" si="36"/>
        <v>0</v>
      </c>
      <c r="M805" s="86">
        <f t="shared" si="37"/>
        <v>0</v>
      </c>
      <c r="N805" s="87">
        <f t="shared" si="38"/>
        <v>0</v>
      </c>
    </row>
    <row r="806" spans="1:14" ht="15" customHeight="1" x14ac:dyDescent="0.2">
      <c r="A806" s="88"/>
      <c r="B806" s="89"/>
      <c r="C806" s="88"/>
      <c r="D806" s="89"/>
      <c r="E806" s="89"/>
      <c r="F806" s="89"/>
      <c r="G806" s="90"/>
      <c r="H806" s="89"/>
      <c r="I806" s="91"/>
      <c r="J806" s="91"/>
      <c r="K806" s="91"/>
      <c r="L806" s="86">
        <f t="shared" si="36"/>
        <v>0</v>
      </c>
      <c r="M806" s="86">
        <f t="shared" si="37"/>
        <v>0</v>
      </c>
      <c r="N806" s="87">
        <f t="shared" si="38"/>
        <v>0</v>
      </c>
    </row>
    <row r="807" spans="1:14" ht="15" customHeight="1" x14ac:dyDescent="0.2">
      <c r="A807" s="88"/>
      <c r="B807" s="89"/>
      <c r="C807" s="88"/>
      <c r="D807" s="89"/>
      <c r="E807" s="89"/>
      <c r="F807" s="89"/>
      <c r="G807" s="90"/>
      <c r="H807" s="89"/>
      <c r="I807" s="91"/>
      <c r="J807" s="91"/>
      <c r="K807" s="91"/>
      <c r="L807" s="86">
        <f t="shared" si="36"/>
        <v>0</v>
      </c>
      <c r="M807" s="86">
        <f t="shared" si="37"/>
        <v>0</v>
      </c>
      <c r="N807" s="87">
        <f t="shared" si="38"/>
        <v>0</v>
      </c>
    </row>
    <row r="808" spans="1:14" ht="15" customHeight="1" x14ac:dyDescent="0.2">
      <c r="A808" s="88"/>
      <c r="B808" s="89"/>
      <c r="C808" s="88"/>
      <c r="D808" s="89"/>
      <c r="E808" s="89"/>
      <c r="F808" s="89"/>
      <c r="G808" s="90"/>
      <c r="H808" s="89"/>
      <c r="I808" s="91"/>
      <c r="J808" s="91"/>
      <c r="K808" s="91"/>
      <c r="L808" s="86">
        <f t="shared" si="36"/>
        <v>0</v>
      </c>
      <c r="M808" s="86">
        <f t="shared" si="37"/>
        <v>0</v>
      </c>
      <c r="N808" s="87">
        <f t="shared" si="38"/>
        <v>0</v>
      </c>
    </row>
    <row r="809" spans="1:14" ht="15" customHeight="1" x14ac:dyDescent="0.2">
      <c r="A809" s="88"/>
      <c r="B809" s="89"/>
      <c r="C809" s="88"/>
      <c r="D809" s="89"/>
      <c r="E809" s="89"/>
      <c r="F809" s="89"/>
      <c r="G809" s="90"/>
      <c r="H809" s="89"/>
      <c r="I809" s="91"/>
      <c r="J809" s="91"/>
      <c r="K809" s="91"/>
      <c r="L809" s="86">
        <f t="shared" si="36"/>
        <v>0</v>
      </c>
      <c r="M809" s="86">
        <f t="shared" si="37"/>
        <v>0</v>
      </c>
      <c r="N809" s="87">
        <f t="shared" si="38"/>
        <v>0</v>
      </c>
    </row>
    <row r="810" spans="1:14" ht="15" customHeight="1" x14ac:dyDescent="0.2">
      <c r="A810" s="88"/>
      <c r="B810" s="89"/>
      <c r="C810" s="88"/>
      <c r="D810" s="89"/>
      <c r="E810" s="89"/>
      <c r="F810" s="89"/>
      <c r="G810" s="90"/>
      <c r="H810" s="89"/>
      <c r="I810" s="91"/>
      <c r="J810" s="91"/>
      <c r="K810" s="91"/>
      <c r="L810" s="86">
        <f t="shared" si="36"/>
        <v>0</v>
      </c>
      <c r="M810" s="86">
        <f t="shared" si="37"/>
        <v>0</v>
      </c>
      <c r="N810" s="87">
        <f t="shared" si="38"/>
        <v>0</v>
      </c>
    </row>
    <row r="811" spans="1:14" ht="15" customHeight="1" x14ac:dyDescent="0.2">
      <c r="A811" s="88"/>
      <c r="B811" s="89"/>
      <c r="C811" s="88"/>
      <c r="D811" s="89"/>
      <c r="E811" s="89"/>
      <c r="F811" s="89"/>
      <c r="G811" s="90"/>
      <c r="H811" s="89"/>
      <c r="I811" s="91"/>
      <c r="J811" s="91"/>
      <c r="K811" s="91"/>
      <c r="L811" s="86">
        <f t="shared" si="36"/>
        <v>0</v>
      </c>
      <c r="M811" s="86">
        <f t="shared" si="37"/>
        <v>0</v>
      </c>
      <c r="N811" s="87">
        <f t="shared" si="38"/>
        <v>0</v>
      </c>
    </row>
    <row r="812" spans="1:14" ht="15" customHeight="1" x14ac:dyDescent="0.2">
      <c r="A812" s="88"/>
      <c r="B812" s="89"/>
      <c r="C812" s="88"/>
      <c r="D812" s="89"/>
      <c r="E812" s="89"/>
      <c r="F812" s="89"/>
      <c r="G812" s="90"/>
      <c r="H812" s="89"/>
      <c r="I812" s="91"/>
      <c r="J812" s="91"/>
      <c r="K812" s="91"/>
      <c r="L812" s="86">
        <f t="shared" si="36"/>
        <v>0</v>
      </c>
      <c r="M812" s="86">
        <f t="shared" si="37"/>
        <v>0</v>
      </c>
      <c r="N812" s="87">
        <f t="shared" si="38"/>
        <v>0</v>
      </c>
    </row>
    <row r="813" spans="1:14" ht="15" customHeight="1" x14ac:dyDescent="0.2">
      <c r="A813" s="88"/>
      <c r="B813" s="89"/>
      <c r="C813" s="88"/>
      <c r="D813" s="89"/>
      <c r="E813" s="89"/>
      <c r="F813" s="89"/>
      <c r="G813" s="90"/>
      <c r="H813" s="89"/>
      <c r="I813" s="91"/>
      <c r="J813" s="91"/>
      <c r="K813" s="91"/>
      <c r="L813" s="86">
        <f t="shared" si="36"/>
        <v>0</v>
      </c>
      <c r="M813" s="86">
        <f t="shared" si="37"/>
        <v>0</v>
      </c>
      <c r="N813" s="87">
        <f t="shared" si="38"/>
        <v>0</v>
      </c>
    </row>
    <row r="814" spans="1:14" ht="15" customHeight="1" x14ac:dyDescent="0.2">
      <c r="A814" s="88"/>
      <c r="B814" s="89"/>
      <c r="C814" s="88"/>
      <c r="D814" s="89"/>
      <c r="E814" s="89"/>
      <c r="F814" s="89"/>
      <c r="G814" s="90"/>
      <c r="H814" s="89"/>
      <c r="I814" s="91"/>
      <c r="J814" s="91"/>
      <c r="K814" s="91"/>
      <c r="L814" s="86">
        <f t="shared" si="36"/>
        <v>0</v>
      </c>
      <c r="M814" s="86">
        <f t="shared" si="37"/>
        <v>0</v>
      </c>
      <c r="N814" s="87">
        <f t="shared" si="38"/>
        <v>0</v>
      </c>
    </row>
    <row r="815" spans="1:14" ht="15" customHeight="1" x14ac:dyDescent="0.2">
      <c r="A815" s="88"/>
      <c r="B815" s="89"/>
      <c r="C815" s="88"/>
      <c r="D815" s="89"/>
      <c r="E815" s="89"/>
      <c r="F815" s="89"/>
      <c r="G815" s="90"/>
      <c r="H815" s="89"/>
      <c r="I815" s="91"/>
      <c r="J815" s="91"/>
      <c r="K815" s="91"/>
      <c r="L815" s="86">
        <f t="shared" si="36"/>
        <v>0</v>
      </c>
      <c r="M815" s="86">
        <f t="shared" si="37"/>
        <v>0</v>
      </c>
      <c r="N815" s="87">
        <f t="shared" si="38"/>
        <v>0</v>
      </c>
    </row>
    <row r="816" spans="1:14" ht="15" customHeight="1" x14ac:dyDescent="0.2">
      <c r="A816" s="88"/>
      <c r="B816" s="89"/>
      <c r="C816" s="88"/>
      <c r="D816" s="89"/>
      <c r="E816" s="89"/>
      <c r="F816" s="89"/>
      <c r="G816" s="90"/>
      <c r="H816" s="89"/>
      <c r="I816" s="91"/>
      <c r="J816" s="91"/>
      <c r="K816" s="91"/>
      <c r="L816" s="86">
        <f t="shared" si="36"/>
        <v>0</v>
      </c>
      <c r="M816" s="86">
        <f t="shared" si="37"/>
        <v>0</v>
      </c>
      <c r="N816" s="87">
        <f t="shared" si="38"/>
        <v>0</v>
      </c>
    </row>
    <row r="817" spans="1:14" ht="15" customHeight="1" x14ac:dyDescent="0.2">
      <c r="A817" s="88"/>
      <c r="B817" s="89"/>
      <c r="C817" s="88"/>
      <c r="D817" s="89"/>
      <c r="E817" s="89"/>
      <c r="F817" s="89"/>
      <c r="G817" s="90"/>
      <c r="H817" s="89"/>
      <c r="I817" s="91"/>
      <c r="J817" s="91"/>
      <c r="K817" s="91"/>
      <c r="L817" s="86">
        <f t="shared" si="36"/>
        <v>0</v>
      </c>
      <c r="M817" s="86">
        <f t="shared" si="37"/>
        <v>0</v>
      </c>
      <c r="N817" s="87">
        <f t="shared" si="38"/>
        <v>0</v>
      </c>
    </row>
    <row r="818" spans="1:14" ht="15" customHeight="1" x14ac:dyDescent="0.2">
      <c r="A818" s="88"/>
      <c r="B818" s="89"/>
      <c r="C818" s="88"/>
      <c r="D818" s="89"/>
      <c r="E818" s="89"/>
      <c r="F818" s="89"/>
      <c r="G818" s="90"/>
      <c r="H818" s="89"/>
      <c r="I818" s="91"/>
      <c r="J818" s="91"/>
      <c r="K818" s="91"/>
      <c r="L818" s="86">
        <f t="shared" si="36"/>
        <v>0</v>
      </c>
      <c r="M818" s="86">
        <f t="shared" si="37"/>
        <v>0</v>
      </c>
      <c r="N818" s="87">
        <f t="shared" si="38"/>
        <v>0</v>
      </c>
    </row>
    <row r="819" spans="1:14" ht="15" customHeight="1" x14ac:dyDescent="0.2">
      <c r="A819" s="88"/>
      <c r="B819" s="89"/>
      <c r="C819" s="88"/>
      <c r="D819" s="89"/>
      <c r="E819" s="89"/>
      <c r="F819" s="89"/>
      <c r="G819" s="90"/>
      <c r="H819" s="89"/>
      <c r="I819" s="91"/>
      <c r="J819" s="91"/>
      <c r="K819" s="91"/>
      <c r="L819" s="86">
        <f t="shared" si="36"/>
        <v>0</v>
      </c>
      <c r="M819" s="86">
        <f t="shared" si="37"/>
        <v>0</v>
      </c>
      <c r="N819" s="87">
        <f t="shared" si="38"/>
        <v>0</v>
      </c>
    </row>
    <row r="820" spans="1:14" ht="15" customHeight="1" x14ac:dyDescent="0.2">
      <c r="A820" s="88"/>
      <c r="B820" s="89"/>
      <c r="C820" s="88"/>
      <c r="D820" s="89"/>
      <c r="E820" s="89"/>
      <c r="F820" s="89"/>
      <c r="G820" s="90"/>
      <c r="H820" s="89"/>
      <c r="I820" s="91"/>
      <c r="J820" s="91"/>
      <c r="K820" s="91"/>
      <c r="L820" s="86">
        <f t="shared" si="36"/>
        <v>0</v>
      </c>
      <c r="M820" s="86">
        <f t="shared" si="37"/>
        <v>0</v>
      </c>
      <c r="N820" s="87">
        <f t="shared" si="38"/>
        <v>0</v>
      </c>
    </row>
    <row r="821" spans="1:14" ht="15" customHeight="1" x14ac:dyDescent="0.2">
      <c r="A821" s="88"/>
      <c r="B821" s="89"/>
      <c r="C821" s="88"/>
      <c r="D821" s="89"/>
      <c r="E821" s="89"/>
      <c r="F821" s="89"/>
      <c r="G821" s="90"/>
      <c r="H821" s="89"/>
      <c r="I821" s="91"/>
      <c r="J821" s="91"/>
      <c r="K821" s="91"/>
      <c r="L821" s="86">
        <f t="shared" si="36"/>
        <v>0</v>
      </c>
      <c r="M821" s="86">
        <f t="shared" si="37"/>
        <v>0</v>
      </c>
      <c r="N821" s="87">
        <f t="shared" si="38"/>
        <v>0</v>
      </c>
    </row>
    <row r="822" spans="1:14" ht="15" customHeight="1" x14ac:dyDescent="0.2">
      <c r="A822" s="88"/>
      <c r="B822" s="89"/>
      <c r="C822" s="88"/>
      <c r="D822" s="89"/>
      <c r="E822" s="89"/>
      <c r="F822" s="89"/>
      <c r="G822" s="90"/>
      <c r="H822" s="89"/>
      <c r="I822" s="91"/>
      <c r="J822" s="91"/>
      <c r="K822" s="91"/>
      <c r="L822" s="86">
        <f t="shared" si="36"/>
        <v>0</v>
      </c>
      <c r="M822" s="86">
        <f t="shared" si="37"/>
        <v>0</v>
      </c>
      <c r="N822" s="87">
        <f t="shared" si="38"/>
        <v>0</v>
      </c>
    </row>
    <row r="823" spans="1:14" ht="15" customHeight="1" x14ac:dyDescent="0.2">
      <c r="A823" s="88"/>
      <c r="B823" s="89"/>
      <c r="C823" s="88"/>
      <c r="D823" s="89"/>
      <c r="E823" s="89"/>
      <c r="F823" s="89"/>
      <c r="G823" s="90"/>
      <c r="H823" s="89"/>
      <c r="I823" s="91"/>
      <c r="J823" s="91"/>
      <c r="K823" s="91"/>
      <c r="L823" s="86">
        <f t="shared" si="36"/>
        <v>0</v>
      </c>
      <c r="M823" s="86">
        <f t="shared" si="37"/>
        <v>0</v>
      </c>
      <c r="N823" s="87">
        <f t="shared" si="38"/>
        <v>0</v>
      </c>
    </row>
    <row r="824" spans="1:14" ht="15" customHeight="1" x14ac:dyDescent="0.2">
      <c r="A824" s="88"/>
      <c r="B824" s="89"/>
      <c r="C824" s="88"/>
      <c r="D824" s="89"/>
      <c r="E824" s="89"/>
      <c r="F824" s="89"/>
      <c r="G824" s="90"/>
      <c r="H824" s="89"/>
      <c r="I824" s="91"/>
      <c r="J824" s="91"/>
      <c r="K824" s="91"/>
      <c r="L824" s="86">
        <f t="shared" si="36"/>
        <v>0</v>
      </c>
      <c r="M824" s="86">
        <f t="shared" si="37"/>
        <v>0</v>
      </c>
      <c r="N824" s="87">
        <f t="shared" si="38"/>
        <v>0</v>
      </c>
    </row>
    <row r="825" spans="1:14" ht="15" customHeight="1" x14ac:dyDescent="0.2">
      <c r="A825" s="88"/>
      <c r="B825" s="89"/>
      <c r="C825" s="88"/>
      <c r="D825" s="89"/>
      <c r="E825" s="89"/>
      <c r="F825" s="89"/>
      <c r="G825" s="90"/>
      <c r="H825" s="89"/>
      <c r="I825" s="91"/>
      <c r="J825" s="91"/>
      <c r="K825" s="91"/>
      <c r="L825" s="86">
        <f t="shared" si="36"/>
        <v>0</v>
      </c>
      <c r="M825" s="86">
        <f t="shared" si="37"/>
        <v>0</v>
      </c>
      <c r="N825" s="87">
        <f t="shared" si="38"/>
        <v>0</v>
      </c>
    </row>
    <row r="826" spans="1:14" ht="15" customHeight="1" x14ac:dyDescent="0.2">
      <c r="A826" s="88"/>
      <c r="B826" s="89"/>
      <c r="C826" s="88"/>
      <c r="D826" s="89"/>
      <c r="E826" s="89"/>
      <c r="F826" s="89"/>
      <c r="G826" s="90"/>
      <c r="H826" s="89"/>
      <c r="I826" s="91"/>
      <c r="J826" s="91"/>
      <c r="K826" s="91"/>
      <c r="L826" s="86">
        <f t="shared" si="36"/>
        <v>0</v>
      </c>
      <c r="M826" s="86">
        <f t="shared" si="37"/>
        <v>0</v>
      </c>
      <c r="N826" s="87">
        <f t="shared" si="38"/>
        <v>0</v>
      </c>
    </row>
    <row r="827" spans="1:14" ht="15" customHeight="1" x14ac:dyDescent="0.2">
      <c r="A827" s="88"/>
      <c r="B827" s="89"/>
      <c r="C827" s="88"/>
      <c r="D827" s="89"/>
      <c r="E827" s="89"/>
      <c r="F827" s="89"/>
      <c r="G827" s="90"/>
      <c r="H827" s="89"/>
      <c r="I827" s="91"/>
      <c r="J827" s="91"/>
      <c r="K827" s="91"/>
      <c r="L827" s="86">
        <f t="shared" si="36"/>
        <v>0</v>
      </c>
      <c r="M827" s="86">
        <f t="shared" si="37"/>
        <v>0</v>
      </c>
      <c r="N827" s="87">
        <f t="shared" si="38"/>
        <v>0</v>
      </c>
    </row>
    <row r="828" spans="1:14" ht="15" customHeight="1" x14ac:dyDescent="0.2">
      <c r="A828" s="88"/>
      <c r="B828" s="89"/>
      <c r="C828" s="88"/>
      <c r="D828" s="89"/>
      <c r="E828" s="89"/>
      <c r="F828" s="89"/>
      <c r="G828" s="90"/>
      <c r="H828" s="89"/>
      <c r="I828" s="91"/>
      <c r="J828" s="91"/>
      <c r="K828" s="91"/>
      <c r="L828" s="86">
        <f t="shared" si="36"/>
        <v>0</v>
      </c>
      <c r="M828" s="86">
        <f t="shared" si="37"/>
        <v>0</v>
      </c>
      <c r="N828" s="87">
        <f t="shared" si="38"/>
        <v>0</v>
      </c>
    </row>
    <row r="829" spans="1:14" ht="15" customHeight="1" x14ac:dyDescent="0.2">
      <c r="A829" s="88"/>
      <c r="B829" s="89"/>
      <c r="C829" s="88"/>
      <c r="D829" s="89"/>
      <c r="E829" s="89"/>
      <c r="F829" s="89"/>
      <c r="G829" s="90"/>
      <c r="H829" s="89"/>
      <c r="I829" s="91"/>
      <c r="J829" s="91"/>
      <c r="K829" s="91"/>
      <c r="L829" s="86">
        <f t="shared" si="36"/>
        <v>0</v>
      </c>
      <c r="M829" s="86">
        <f t="shared" si="37"/>
        <v>0</v>
      </c>
      <c r="N829" s="87">
        <f t="shared" si="38"/>
        <v>0</v>
      </c>
    </row>
    <row r="830" spans="1:14" ht="15" customHeight="1" x14ac:dyDescent="0.2">
      <c r="A830" s="88"/>
      <c r="B830" s="89"/>
      <c r="C830" s="88"/>
      <c r="D830" s="89"/>
      <c r="E830" s="89"/>
      <c r="F830" s="89"/>
      <c r="G830" s="90"/>
      <c r="H830" s="89"/>
      <c r="I830" s="91"/>
      <c r="J830" s="91"/>
      <c r="K830" s="91"/>
      <c r="L830" s="86">
        <f t="shared" si="36"/>
        <v>0</v>
      </c>
      <c r="M830" s="86">
        <f t="shared" si="37"/>
        <v>0</v>
      </c>
      <c r="N830" s="87">
        <f t="shared" si="38"/>
        <v>0</v>
      </c>
    </row>
    <row r="831" spans="1:14" ht="15" customHeight="1" x14ac:dyDescent="0.2">
      <c r="A831" s="88"/>
      <c r="B831" s="89"/>
      <c r="C831" s="88"/>
      <c r="D831" s="89"/>
      <c r="E831" s="89"/>
      <c r="F831" s="89"/>
      <c r="G831" s="90"/>
      <c r="H831" s="89"/>
      <c r="I831" s="91"/>
      <c r="J831" s="91"/>
      <c r="K831" s="91"/>
      <c r="L831" s="86">
        <f t="shared" si="36"/>
        <v>0</v>
      </c>
      <c r="M831" s="86">
        <f t="shared" si="37"/>
        <v>0</v>
      </c>
      <c r="N831" s="87">
        <f t="shared" si="38"/>
        <v>0</v>
      </c>
    </row>
    <row r="832" spans="1:14" ht="15" customHeight="1" x14ac:dyDescent="0.2">
      <c r="A832" s="88"/>
      <c r="B832" s="89"/>
      <c r="C832" s="88"/>
      <c r="D832" s="89"/>
      <c r="E832" s="89"/>
      <c r="F832" s="89"/>
      <c r="G832" s="90"/>
      <c r="H832" s="89"/>
      <c r="I832" s="91"/>
      <c r="J832" s="91"/>
      <c r="K832" s="91"/>
      <c r="L832" s="86">
        <f t="shared" si="36"/>
        <v>0</v>
      </c>
      <c r="M832" s="86">
        <f t="shared" si="37"/>
        <v>0</v>
      </c>
      <c r="N832" s="87">
        <f t="shared" si="38"/>
        <v>0</v>
      </c>
    </row>
    <row r="833" spans="1:14" ht="15" customHeight="1" x14ac:dyDescent="0.2">
      <c r="A833" s="88"/>
      <c r="B833" s="89"/>
      <c r="C833" s="88"/>
      <c r="D833" s="89"/>
      <c r="E833" s="89"/>
      <c r="F833" s="89"/>
      <c r="G833" s="90"/>
      <c r="H833" s="89"/>
      <c r="I833" s="91"/>
      <c r="J833" s="91"/>
      <c r="K833" s="91"/>
      <c r="L833" s="86">
        <f t="shared" si="36"/>
        <v>0</v>
      </c>
      <c r="M833" s="86">
        <f t="shared" si="37"/>
        <v>0</v>
      </c>
      <c r="N833" s="87">
        <f t="shared" si="38"/>
        <v>0</v>
      </c>
    </row>
    <row r="834" spans="1:14" ht="15" customHeight="1" x14ac:dyDescent="0.2">
      <c r="A834" s="88"/>
      <c r="B834" s="89"/>
      <c r="C834" s="88"/>
      <c r="D834" s="89"/>
      <c r="E834" s="89"/>
      <c r="F834" s="89"/>
      <c r="G834" s="90"/>
      <c r="H834" s="89"/>
      <c r="I834" s="91"/>
      <c r="J834" s="91"/>
      <c r="K834" s="91"/>
      <c r="L834" s="86">
        <f t="shared" si="36"/>
        <v>0</v>
      </c>
      <c r="M834" s="86">
        <f t="shared" si="37"/>
        <v>0</v>
      </c>
      <c r="N834" s="87">
        <f t="shared" si="38"/>
        <v>0</v>
      </c>
    </row>
    <row r="835" spans="1:14" ht="15" customHeight="1" x14ac:dyDescent="0.2">
      <c r="A835" s="88"/>
      <c r="B835" s="89"/>
      <c r="C835" s="88"/>
      <c r="D835" s="89"/>
      <c r="E835" s="89"/>
      <c r="F835" s="89"/>
      <c r="G835" s="90"/>
      <c r="H835" s="89"/>
      <c r="I835" s="91"/>
      <c r="J835" s="91"/>
      <c r="K835" s="91"/>
      <c r="L835" s="86">
        <f t="shared" si="36"/>
        <v>0</v>
      </c>
      <c r="M835" s="86">
        <f t="shared" si="37"/>
        <v>0</v>
      </c>
      <c r="N835" s="87">
        <f t="shared" si="38"/>
        <v>0</v>
      </c>
    </row>
    <row r="836" spans="1:14" ht="15" customHeight="1" x14ac:dyDescent="0.2">
      <c r="A836" s="88"/>
      <c r="B836" s="89"/>
      <c r="C836" s="88"/>
      <c r="D836" s="89"/>
      <c r="E836" s="89"/>
      <c r="F836" s="89"/>
      <c r="G836" s="90"/>
      <c r="H836" s="89"/>
      <c r="I836" s="91"/>
      <c r="J836" s="91"/>
      <c r="K836" s="91"/>
      <c r="L836" s="86">
        <f t="shared" ref="L836:L899" si="39">SUM(I836:K836)</f>
        <v>0</v>
      </c>
      <c r="M836" s="86">
        <f t="shared" ref="M836:M899" si="40">ROUND((1+G836+0.0765)*(L836*H836)/2080,2)</f>
        <v>0</v>
      </c>
      <c r="N836" s="87">
        <f t="shared" ref="N836:N899" si="41">ROUND((1+0.0765)*(L836*H836)/2080,2)</f>
        <v>0</v>
      </c>
    </row>
    <row r="837" spans="1:14" ht="15" customHeight="1" x14ac:dyDescent="0.2">
      <c r="A837" s="88"/>
      <c r="B837" s="89"/>
      <c r="C837" s="88"/>
      <c r="D837" s="89"/>
      <c r="E837" s="89"/>
      <c r="F837" s="89"/>
      <c r="G837" s="90"/>
      <c r="H837" s="89"/>
      <c r="I837" s="91"/>
      <c r="J837" s="91"/>
      <c r="K837" s="91"/>
      <c r="L837" s="86">
        <f t="shared" si="39"/>
        <v>0</v>
      </c>
      <c r="M837" s="86">
        <f t="shared" si="40"/>
        <v>0</v>
      </c>
      <c r="N837" s="87">
        <f t="shared" si="41"/>
        <v>0</v>
      </c>
    </row>
    <row r="838" spans="1:14" ht="15" customHeight="1" x14ac:dyDescent="0.2">
      <c r="A838" s="88"/>
      <c r="B838" s="89"/>
      <c r="C838" s="88"/>
      <c r="D838" s="89"/>
      <c r="E838" s="89"/>
      <c r="F838" s="89"/>
      <c r="G838" s="90"/>
      <c r="H838" s="89"/>
      <c r="I838" s="91"/>
      <c r="J838" s="91"/>
      <c r="K838" s="91"/>
      <c r="L838" s="86">
        <f t="shared" si="39"/>
        <v>0</v>
      </c>
      <c r="M838" s="86">
        <f t="shared" si="40"/>
        <v>0</v>
      </c>
      <c r="N838" s="87">
        <f t="shared" si="41"/>
        <v>0</v>
      </c>
    </row>
    <row r="839" spans="1:14" ht="15" customHeight="1" x14ac:dyDescent="0.2">
      <c r="A839" s="88"/>
      <c r="B839" s="89"/>
      <c r="C839" s="88"/>
      <c r="D839" s="89"/>
      <c r="E839" s="89"/>
      <c r="F839" s="89"/>
      <c r="G839" s="90"/>
      <c r="H839" s="89"/>
      <c r="I839" s="91"/>
      <c r="J839" s="91"/>
      <c r="K839" s="91"/>
      <c r="L839" s="86">
        <f t="shared" si="39"/>
        <v>0</v>
      </c>
      <c r="M839" s="86">
        <f t="shared" si="40"/>
        <v>0</v>
      </c>
      <c r="N839" s="87">
        <f t="shared" si="41"/>
        <v>0</v>
      </c>
    </row>
    <row r="840" spans="1:14" ht="15" customHeight="1" x14ac:dyDescent="0.2">
      <c r="A840" s="88"/>
      <c r="B840" s="89"/>
      <c r="C840" s="88"/>
      <c r="D840" s="89"/>
      <c r="E840" s="89"/>
      <c r="F840" s="89"/>
      <c r="G840" s="90"/>
      <c r="H840" s="89"/>
      <c r="I840" s="91"/>
      <c r="J840" s="91"/>
      <c r="K840" s="91"/>
      <c r="L840" s="86">
        <f t="shared" si="39"/>
        <v>0</v>
      </c>
      <c r="M840" s="86">
        <f t="shared" si="40"/>
        <v>0</v>
      </c>
      <c r="N840" s="87">
        <f t="shared" si="41"/>
        <v>0</v>
      </c>
    </row>
    <row r="841" spans="1:14" ht="15" customHeight="1" x14ac:dyDescent="0.2">
      <c r="A841" s="88"/>
      <c r="B841" s="89"/>
      <c r="C841" s="88"/>
      <c r="D841" s="89"/>
      <c r="E841" s="89"/>
      <c r="F841" s="89"/>
      <c r="G841" s="90"/>
      <c r="H841" s="89"/>
      <c r="I841" s="91"/>
      <c r="J841" s="91"/>
      <c r="K841" s="91"/>
      <c r="L841" s="86">
        <f t="shared" si="39"/>
        <v>0</v>
      </c>
      <c r="M841" s="86">
        <f t="shared" si="40"/>
        <v>0</v>
      </c>
      <c r="N841" s="87">
        <f t="shared" si="41"/>
        <v>0</v>
      </c>
    </row>
    <row r="842" spans="1:14" ht="15" customHeight="1" x14ac:dyDescent="0.2">
      <c r="A842" s="88"/>
      <c r="B842" s="89"/>
      <c r="C842" s="88"/>
      <c r="D842" s="89"/>
      <c r="E842" s="89"/>
      <c r="F842" s="89"/>
      <c r="G842" s="90"/>
      <c r="H842" s="89"/>
      <c r="I842" s="91"/>
      <c r="J842" s="91"/>
      <c r="K842" s="91"/>
      <c r="L842" s="86">
        <f t="shared" si="39"/>
        <v>0</v>
      </c>
      <c r="M842" s="86">
        <f t="shared" si="40"/>
        <v>0</v>
      </c>
      <c r="N842" s="87">
        <f t="shared" si="41"/>
        <v>0</v>
      </c>
    </row>
    <row r="843" spans="1:14" ht="15" customHeight="1" x14ac:dyDescent="0.2">
      <c r="A843" s="88"/>
      <c r="B843" s="89"/>
      <c r="C843" s="88"/>
      <c r="D843" s="89"/>
      <c r="E843" s="89"/>
      <c r="F843" s="89"/>
      <c r="G843" s="90"/>
      <c r="H843" s="89"/>
      <c r="I843" s="91"/>
      <c r="J843" s="91"/>
      <c r="K843" s="91"/>
      <c r="L843" s="86">
        <f t="shared" si="39"/>
        <v>0</v>
      </c>
      <c r="M843" s="86">
        <f t="shared" si="40"/>
        <v>0</v>
      </c>
      <c r="N843" s="87">
        <f t="shared" si="41"/>
        <v>0</v>
      </c>
    </row>
    <row r="844" spans="1:14" ht="15" customHeight="1" x14ac:dyDescent="0.2">
      <c r="A844" s="88"/>
      <c r="B844" s="89"/>
      <c r="C844" s="88"/>
      <c r="D844" s="89"/>
      <c r="E844" s="89"/>
      <c r="F844" s="89"/>
      <c r="G844" s="90"/>
      <c r="H844" s="89"/>
      <c r="I844" s="91"/>
      <c r="J844" s="91"/>
      <c r="K844" s="91"/>
      <c r="L844" s="86">
        <f t="shared" si="39"/>
        <v>0</v>
      </c>
      <c r="M844" s="86">
        <f t="shared" si="40"/>
        <v>0</v>
      </c>
      <c r="N844" s="87">
        <f t="shared" si="41"/>
        <v>0</v>
      </c>
    </row>
    <row r="845" spans="1:14" ht="15" customHeight="1" x14ac:dyDescent="0.2">
      <c r="A845" s="88"/>
      <c r="B845" s="89"/>
      <c r="C845" s="88"/>
      <c r="D845" s="89"/>
      <c r="E845" s="89"/>
      <c r="F845" s="89"/>
      <c r="G845" s="90"/>
      <c r="H845" s="89"/>
      <c r="I845" s="91"/>
      <c r="J845" s="91"/>
      <c r="K845" s="91"/>
      <c r="L845" s="86">
        <f t="shared" si="39"/>
        <v>0</v>
      </c>
      <c r="M845" s="86">
        <f t="shared" si="40"/>
        <v>0</v>
      </c>
      <c r="N845" s="87">
        <f t="shared" si="41"/>
        <v>0</v>
      </c>
    </row>
    <row r="846" spans="1:14" ht="15" customHeight="1" x14ac:dyDescent="0.2">
      <c r="A846" s="88"/>
      <c r="B846" s="89"/>
      <c r="C846" s="88"/>
      <c r="D846" s="89"/>
      <c r="E846" s="89"/>
      <c r="F846" s="89"/>
      <c r="G846" s="90"/>
      <c r="H846" s="89"/>
      <c r="I846" s="91"/>
      <c r="J846" s="91"/>
      <c r="K846" s="91"/>
      <c r="L846" s="86">
        <f t="shared" si="39"/>
        <v>0</v>
      </c>
      <c r="M846" s="86">
        <f t="shared" si="40"/>
        <v>0</v>
      </c>
      <c r="N846" s="87">
        <f t="shared" si="41"/>
        <v>0</v>
      </c>
    </row>
    <row r="847" spans="1:14" ht="15" customHeight="1" x14ac:dyDescent="0.2">
      <c r="A847" s="88"/>
      <c r="B847" s="89"/>
      <c r="C847" s="88"/>
      <c r="D847" s="89"/>
      <c r="E847" s="89"/>
      <c r="F847" s="89"/>
      <c r="G847" s="90"/>
      <c r="H847" s="89"/>
      <c r="I847" s="91"/>
      <c r="J847" s="91"/>
      <c r="K847" s="91"/>
      <c r="L847" s="86">
        <f t="shared" si="39"/>
        <v>0</v>
      </c>
      <c r="M847" s="86">
        <f t="shared" si="40"/>
        <v>0</v>
      </c>
      <c r="N847" s="87">
        <f t="shared" si="41"/>
        <v>0</v>
      </c>
    </row>
    <row r="848" spans="1:14" ht="15" customHeight="1" x14ac:dyDescent="0.2">
      <c r="A848" s="88"/>
      <c r="B848" s="89"/>
      <c r="C848" s="88"/>
      <c r="D848" s="89"/>
      <c r="E848" s="89"/>
      <c r="F848" s="89"/>
      <c r="G848" s="90"/>
      <c r="H848" s="89"/>
      <c r="I848" s="91"/>
      <c r="J848" s="91"/>
      <c r="K848" s="91"/>
      <c r="L848" s="86">
        <f t="shared" si="39"/>
        <v>0</v>
      </c>
      <c r="M848" s="86">
        <f t="shared" si="40"/>
        <v>0</v>
      </c>
      <c r="N848" s="87">
        <f t="shared" si="41"/>
        <v>0</v>
      </c>
    </row>
    <row r="849" spans="1:14" ht="15" customHeight="1" x14ac:dyDescent="0.2">
      <c r="A849" s="88"/>
      <c r="B849" s="89"/>
      <c r="C849" s="88"/>
      <c r="D849" s="89"/>
      <c r="E849" s="89"/>
      <c r="F849" s="89"/>
      <c r="G849" s="90"/>
      <c r="H849" s="89"/>
      <c r="I849" s="91"/>
      <c r="J849" s="91"/>
      <c r="K849" s="91"/>
      <c r="L849" s="86">
        <f t="shared" si="39"/>
        <v>0</v>
      </c>
      <c r="M849" s="86">
        <f t="shared" si="40"/>
        <v>0</v>
      </c>
      <c r="N849" s="87">
        <f t="shared" si="41"/>
        <v>0</v>
      </c>
    </row>
    <row r="850" spans="1:14" ht="15" customHeight="1" x14ac:dyDescent="0.2">
      <c r="A850" s="88"/>
      <c r="B850" s="89"/>
      <c r="C850" s="88"/>
      <c r="D850" s="89"/>
      <c r="E850" s="89"/>
      <c r="F850" s="89"/>
      <c r="G850" s="90"/>
      <c r="H850" s="89"/>
      <c r="I850" s="91"/>
      <c r="J850" s="91"/>
      <c r="K850" s="91"/>
      <c r="L850" s="86">
        <f t="shared" si="39"/>
        <v>0</v>
      </c>
      <c r="M850" s="86">
        <f t="shared" si="40"/>
        <v>0</v>
      </c>
      <c r="N850" s="87">
        <f t="shared" si="41"/>
        <v>0</v>
      </c>
    </row>
    <row r="851" spans="1:14" ht="15" customHeight="1" x14ac:dyDescent="0.2">
      <c r="A851" s="88"/>
      <c r="B851" s="89"/>
      <c r="C851" s="88"/>
      <c r="D851" s="89"/>
      <c r="E851" s="89"/>
      <c r="F851" s="89"/>
      <c r="G851" s="90"/>
      <c r="H851" s="89"/>
      <c r="I851" s="91"/>
      <c r="J851" s="91"/>
      <c r="K851" s="91"/>
      <c r="L851" s="86">
        <f t="shared" si="39"/>
        <v>0</v>
      </c>
      <c r="M851" s="86">
        <f t="shared" si="40"/>
        <v>0</v>
      </c>
      <c r="N851" s="87">
        <f t="shared" si="41"/>
        <v>0</v>
      </c>
    </row>
    <row r="852" spans="1:14" ht="15" customHeight="1" x14ac:dyDescent="0.2">
      <c r="A852" s="88"/>
      <c r="B852" s="89"/>
      <c r="C852" s="88"/>
      <c r="D852" s="89"/>
      <c r="E852" s="89"/>
      <c r="F852" s="89"/>
      <c r="G852" s="90"/>
      <c r="H852" s="89"/>
      <c r="I852" s="91"/>
      <c r="J852" s="91"/>
      <c r="K852" s="91"/>
      <c r="L852" s="86">
        <f t="shared" si="39"/>
        <v>0</v>
      </c>
      <c r="M852" s="86">
        <f t="shared" si="40"/>
        <v>0</v>
      </c>
      <c r="N852" s="87">
        <f t="shared" si="41"/>
        <v>0</v>
      </c>
    </row>
    <row r="853" spans="1:14" ht="15" customHeight="1" x14ac:dyDescent="0.2">
      <c r="A853" s="88"/>
      <c r="B853" s="89"/>
      <c r="C853" s="88"/>
      <c r="D853" s="89"/>
      <c r="E853" s="89"/>
      <c r="F853" s="89"/>
      <c r="G853" s="90"/>
      <c r="H853" s="89"/>
      <c r="I853" s="91"/>
      <c r="J853" s="91"/>
      <c r="K853" s="91"/>
      <c r="L853" s="86">
        <f t="shared" si="39"/>
        <v>0</v>
      </c>
      <c r="M853" s="86">
        <f t="shared" si="40"/>
        <v>0</v>
      </c>
      <c r="N853" s="87">
        <f t="shared" si="41"/>
        <v>0</v>
      </c>
    </row>
    <row r="854" spans="1:14" ht="15" customHeight="1" x14ac:dyDescent="0.2">
      <c r="A854" s="88"/>
      <c r="B854" s="89"/>
      <c r="C854" s="88"/>
      <c r="D854" s="89"/>
      <c r="E854" s="89"/>
      <c r="F854" s="89"/>
      <c r="G854" s="90"/>
      <c r="H854" s="89"/>
      <c r="I854" s="91"/>
      <c r="J854" s="91"/>
      <c r="K854" s="91"/>
      <c r="L854" s="86">
        <f t="shared" si="39"/>
        <v>0</v>
      </c>
      <c r="M854" s="86">
        <f t="shared" si="40"/>
        <v>0</v>
      </c>
      <c r="N854" s="87">
        <f t="shared" si="41"/>
        <v>0</v>
      </c>
    </row>
    <row r="855" spans="1:14" ht="15" customHeight="1" x14ac:dyDescent="0.2">
      <c r="A855" s="88"/>
      <c r="B855" s="89"/>
      <c r="C855" s="88"/>
      <c r="D855" s="89"/>
      <c r="E855" s="89"/>
      <c r="F855" s="89"/>
      <c r="G855" s="90"/>
      <c r="H855" s="89"/>
      <c r="I855" s="91"/>
      <c r="J855" s="91"/>
      <c r="K855" s="91"/>
      <c r="L855" s="86">
        <f t="shared" si="39"/>
        <v>0</v>
      </c>
      <c r="M855" s="86">
        <f t="shared" si="40"/>
        <v>0</v>
      </c>
      <c r="N855" s="87">
        <f t="shared" si="41"/>
        <v>0</v>
      </c>
    </row>
    <row r="856" spans="1:14" ht="15" customHeight="1" x14ac:dyDescent="0.2">
      <c r="A856" s="88"/>
      <c r="B856" s="89"/>
      <c r="C856" s="88"/>
      <c r="D856" s="89"/>
      <c r="E856" s="89"/>
      <c r="F856" s="89"/>
      <c r="G856" s="90"/>
      <c r="H856" s="89"/>
      <c r="I856" s="91"/>
      <c r="J856" s="91"/>
      <c r="K856" s="91"/>
      <c r="L856" s="86">
        <f t="shared" si="39"/>
        <v>0</v>
      </c>
      <c r="M856" s="86">
        <f t="shared" si="40"/>
        <v>0</v>
      </c>
      <c r="N856" s="87">
        <f t="shared" si="41"/>
        <v>0</v>
      </c>
    </row>
    <row r="857" spans="1:14" ht="15" customHeight="1" x14ac:dyDescent="0.2">
      <c r="A857" s="88"/>
      <c r="B857" s="89"/>
      <c r="C857" s="88"/>
      <c r="D857" s="89"/>
      <c r="E857" s="89"/>
      <c r="F857" s="89"/>
      <c r="G857" s="90"/>
      <c r="H857" s="89"/>
      <c r="I857" s="91"/>
      <c r="J857" s="91"/>
      <c r="K857" s="91"/>
      <c r="L857" s="86">
        <f t="shared" si="39"/>
        <v>0</v>
      </c>
      <c r="M857" s="86">
        <f t="shared" si="40"/>
        <v>0</v>
      </c>
      <c r="N857" s="87">
        <f t="shared" si="41"/>
        <v>0</v>
      </c>
    </row>
    <row r="858" spans="1:14" ht="15" customHeight="1" x14ac:dyDescent="0.2">
      <c r="A858" s="88"/>
      <c r="B858" s="89"/>
      <c r="C858" s="88"/>
      <c r="D858" s="89"/>
      <c r="E858" s="89"/>
      <c r="F858" s="89"/>
      <c r="G858" s="90"/>
      <c r="H858" s="89"/>
      <c r="I858" s="91"/>
      <c r="J858" s="91"/>
      <c r="K858" s="91"/>
      <c r="L858" s="86">
        <f t="shared" si="39"/>
        <v>0</v>
      </c>
      <c r="M858" s="86">
        <f t="shared" si="40"/>
        <v>0</v>
      </c>
      <c r="N858" s="87">
        <f t="shared" si="41"/>
        <v>0</v>
      </c>
    </row>
    <row r="859" spans="1:14" ht="15" customHeight="1" x14ac:dyDescent="0.2">
      <c r="A859" s="88"/>
      <c r="B859" s="89"/>
      <c r="C859" s="88"/>
      <c r="D859" s="89"/>
      <c r="E859" s="89"/>
      <c r="F859" s="89"/>
      <c r="G859" s="90"/>
      <c r="H859" s="89"/>
      <c r="I859" s="91"/>
      <c r="J859" s="91"/>
      <c r="K859" s="91"/>
      <c r="L859" s="86">
        <f t="shared" si="39"/>
        <v>0</v>
      </c>
      <c r="M859" s="86">
        <f t="shared" si="40"/>
        <v>0</v>
      </c>
      <c r="N859" s="87">
        <f t="shared" si="41"/>
        <v>0</v>
      </c>
    </row>
    <row r="860" spans="1:14" ht="15" customHeight="1" x14ac:dyDescent="0.2">
      <c r="A860" s="88"/>
      <c r="B860" s="89"/>
      <c r="C860" s="88"/>
      <c r="D860" s="89"/>
      <c r="E860" s="89"/>
      <c r="F860" s="89"/>
      <c r="G860" s="90"/>
      <c r="H860" s="89"/>
      <c r="I860" s="91"/>
      <c r="J860" s="91"/>
      <c r="K860" s="91"/>
      <c r="L860" s="86">
        <f t="shared" si="39"/>
        <v>0</v>
      </c>
      <c r="M860" s="86">
        <f t="shared" si="40"/>
        <v>0</v>
      </c>
      <c r="N860" s="87">
        <f t="shared" si="41"/>
        <v>0</v>
      </c>
    </row>
    <row r="861" spans="1:14" ht="15" customHeight="1" x14ac:dyDescent="0.2">
      <c r="A861" s="88"/>
      <c r="B861" s="89"/>
      <c r="C861" s="88"/>
      <c r="D861" s="89"/>
      <c r="E861" s="89"/>
      <c r="F861" s="89"/>
      <c r="G861" s="90"/>
      <c r="H861" s="89"/>
      <c r="I861" s="91"/>
      <c r="J861" s="91"/>
      <c r="K861" s="91"/>
      <c r="L861" s="86">
        <f t="shared" si="39"/>
        <v>0</v>
      </c>
      <c r="M861" s="86">
        <f t="shared" si="40"/>
        <v>0</v>
      </c>
      <c r="N861" s="87">
        <f t="shared" si="41"/>
        <v>0</v>
      </c>
    </row>
    <row r="862" spans="1:14" ht="15" customHeight="1" x14ac:dyDescent="0.2">
      <c r="A862" s="88"/>
      <c r="B862" s="89"/>
      <c r="C862" s="88"/>
      <c r="D862" s="89"/>
      <c r="E862" s="89"/>
      <c r="F862" s="89"/>
      <c r="G862" s="90"/>
      <c r="H862" s="89"/>
      <c r="I862" s="91"/>
      <c r="J862" s="91"/>
      <c r="K862" s="91"/>
      <c r="L862" s="86">
        <f t="shared" si="39"/>
        <v>0</v>
      </c>
      <c r="M862" s="86">
        <f t="shared" si="40"/>
        <v>0</v>
      </c>
      <c r="N862" s="87">
        <f t="shared" si="41"/>
        <v>0</v>
      </c>
    </row>
    <row r="863" spans="1:14" ht="15" customHeight="1" x14ac:dyDescent="0.2">
      <c r="A863" s="88"/>
      <c r="B863" s="89"/>
      <c r="C863" s="88"/>
      <c r="D863" s="89"/>
      <c r="E863" s="89"/>
      <c r="F863" s="89"/>
      <c r="G863" s="90"/>
      <c r="H863" s="89"/>
      <c r="I863" s="91"/>
      <c r="J863" s="91"/>
      <c r="K863" s="91"/>
      <c r="L863" s="86">
        <f t="shared" si="39"/>
        <v>0</v>
      </c>
      <c r="M863" s="86">
        <f t="shared" si="40"/>
        <v>0</v>
      </c>
      <c r="N863" s="87">
        <f t="shared" si="41"/>
        <v>0</v>
      </c>
    </row>
    <row r="864" spans="1:14" ht="15" customHeight="1" x14ac:dyDescent="0.2">
      <c r="A864" s="88"/>
      <c r="B864" s="89"/>
      <c r="C864" s="88"/>
      <c r="D864" s="89"/>
      <c r="E864" s="89"/>
      <c r="F864" s="89"/>
      <c r="G864" s="90"/>
      <c r="H864" s="89"/>
      <c r="I864" s="91"/>
      <c r="J864" s="91"/>
      <c r="K864" s="91"/>
      <c r="L864" s="86">
        <f t="shared" si="39"/>
        <v>0</v>
      </c>
      <c r="M864" s="86">
        <f t="shared" si="40"/>
        <v>0</v>
      </c>
      <c r="N864" s="87">
        <f t="shared" si="41"/>
        <v>0</v>
      </c>
    </row>
    <row r="865" spans="1:14" ht="15" customHeight="1" x14ac:dyDescent="0.2">
      <c r="A865" s="88"/>
      <c r="B865" s="89"/>
      <c r="C865" s="88"/>
      <c r="D865" s="89"/>
      <c r="E865" s="89"/>
      <c r="F865" s="89"/>
      <c r="G865" s="90"/>
      <c r="H865" s="89"/>
      <c r="I865" s="91"/>
      <c r="J865" s="91"/>
      <c r="K865" s="91"/>
      <c r="L865" s="86">
        <f t="shared" si="39"/>
        <v>0</v>
      </c>
      <c r="M865" s="86">
        <f t="shared" si="40"/>
        <v>0</v>
      </c>
      <c r="N865" s="87">
        <f t="shared" si="41"/>
        <v>0</v>
      </c>
    </row>
    <row r="866" spans="1:14" ht="15" customHeight="1" x14ac:dyDescent="0.2">
      <c r="A866" s="88"/>
      <c r="B866" s="89"/>
      <c r="C866" s="88"/>
      <c r="D866" s="89"/>
      <c r="E866" s="89"/>
      <c r="F866" s="89"/>
      <c r="G866" s="90"/>
      <c r="H866" s="89"/>
      <c r="I866" s="91"/>
      <c r="J866" s="91"/>
      <c r="K866" s="91"/>
      <c r="L866" s="86">
        <f t="shared" si="39"/>
        <v>0</v>
      </c>
      <c r="M866" s="86">
        <f t="shared" si="40"/>
        <v>0</v>
      </c>
      <c r="N866" s="87">
        <f t="shared" si="41"/>
        <v>0</v>
      </c>
    </row>
    <row r="867" spans="1:14" ht="15" customHeight="1" x14ac:dyDescent="0.2">
      <c r="A867" s="88"/>
      <c r="B867" s="89"/>
      <c r="C867" s="88"/>
      <c r="D867" s="89"/>
      <c r="E867" s="89"/>
      <c r="F867" s="89"/>
      <c r="G867" s="90"/>
      <c r="H867" s="89"/>
      <c r="I867" s="91"/>
      <c r="J867" s="91"/>
      <c r="K867" s="91"/>
      <c r="L867" s="86">
        <f t="shared" si="39"/>
        <v>0</v>
      </c>
      <c r="M867" s="86">
        <f t="shared" si="40"/>
        <v>0</v>
      </c>
      <c r="N867" s="87">
        <f t="shared" si="41"/>
        <v>0</v>
      </c>
    </row>
    <row r="868" spans="1:14" ht="15" customHeight="1" x14ac:dyDescent="0.2">
      <c r="A868" s="88"/>
      <c r="B868" s="89"/>
      <c r="C868" s="88"/>
      <c r="D868" s="89"/>
      <c r="E868" s="89"/>
      <c r="F868" s="89"/>
      <c r="G868" s="90"/>
      <c r="H868" s="89"/>
      <c r="I868" s="91"/>
      <c r="J868" s="91"/>
      <c r="K868" s="91"/>
      <c r="L868" s="86">
        <f t="shared" si="39"/>
        <v>0</v>
      </c>
      <c r="M868" s="86">
        <f t="shared" si="40"/>
        <v>0</v>
      </c>
      <c r="N868" s="87">
        <f t="shared" si="41"/>
        <v>0</v>
      </c>
    </row>
    <row r="869" spans="1:14" ht="15" customHeight="1" x14ac:dyDescent="0.2">
      <c r="A869" s="88"/>
      <c r="B869" s="89"/>
      <c r="C869" s="88"/>
      <c r="D869" s="89"/>
      <c r="E869" s="89"/>
      <c r="F869" s="89"/>
      <c r="G869" s="90"/>
      <c r="H869" s="89"/>
      <c r="I869" s="91"/>
      <c r="J869" s="91"/>
      <c r="K869" s="91"/>
      <c r="L869" s="86">
        <f t="shared" si="39"/>
        <v>0</v>
      </c>
      <c r="M869" s="86">
        <f t="shared" si="40"/>
        <v>0</v>
      </c>
      <c r="N869" s="87">
        <f t="shared" si="41"/>
        <v>0</v>
      </c>
    </row>
    <row r="870" spans="1:14" ht="15" customHeight="1" x14ac:dyDescent="0.2">
      <c r="A870" s="88"/>
      <c r="B870" s="89"/>
      <c r="C870" s="88"/>
      <c r="D870" s="89"/>
      <c r="E870" s="89"/>
      <c r="F870" s="89"/>
      <c r="G870" s="90"/>
      <c r="H870" s="89"/>
      <c r="I870" s="91"/>
      <c r="J870" s="91"/>
      <c r="K870" s="91"/>
      <c r="L870" s="86">
        <f t="shared" si="39"/>
        <v>0</v>
      </c>
      <c r="M870" s="86">
        <f t="shared" si="40"/>
        <v>0</v>
      </c>
      <c r="N870" s="87">
        <f t="shared" si="41"/>
        <v>0</v>
      </c>
    </row>
    <row r="871" spans="1:14" ht="15" customHeight="1" x14ac:dyDescent="0.2">
      <c r="A871" s="88"/>
      <c r="B871" s="89"/>
      <c r="C871" s="88"/>
      <c r="D871" s="89"/>
      <c r="E871" s="89"/>
      <c r="F871" s="89"/>
      <c r="G871" s="90"/>
      <c r="H871" s="89"/>
      <c r="I871" s="91"/>
      <c r="J871" s="91"/>
      <c r="K871" s="91"/>
      <c r="L871" s="86">
        <f t="shared" si="39"/>
        <v>0</v>
      </c>
      <c r="M871" s="86">
        <f t="shared" si="40"/>
        <v>0</v>
      </c>
      <c r="N871" s="87">
        <f t="shared" si="41"/>
        <v>0</v>
      </c>
    </row>
    <row r="872" spans="1:14" ht="15" customHeight="1" x14ac:dyDescent="0.2">
      <c r="A872" s="88"/>
      <c r="B872" s="89"/>
      <c r="C872" s="88"/>
      <c r="D872" s="89"/>
      <c r="E872" s="89"/>
      <c r="F872" s="89"/>
      <c r="G872" s="90"/>
      <c r="H872" s="89"/>
      <c r="I872" s="91"/>
      <c r="J872" s="91"/>
      <c r="K872" s="91"/>
      <c r="L872" s="86">
        <f t="shared" si="39"/>
        <v>0</v>
      </c>
      <c r="M872" s="86">
        <f t="shared" si="40"/>
        <v>0</v>
      </c>
      <c r="N872" s="87">
        <f t="shared" si="41"/>
        <v>0</v>
      </c>
    </row>
    <row r="873" spans="1:14" ht="15" customHeight="1" x14ac:dyDescent="0.2">
      <c r="A873" s="88"/>
      <c r="B873" s="89"/>
      <c r="C873" s="88"/>
      <c r="D873" s="89"/>
      <c r="E873" s="89"/>
      <c r="F873" s="89"/>
      <c r="G873" s="90"/>
      <c r="H873" s="89"/>
      <c r="I873" s="91"/>
      <c r="J873" s="91"/>
      <c r="K873" s="91"/>
      <c r="L873" s="86">
        <f t="shared" si="39"/>
        <v>0</v>
      </c>
      <c r="M873" s="86">
        <f t="shared" si="40"/>
        <v>0</v>
      </c>
      <c r="N873" s="87">
        <f t="shared" si="41"/>
        <v>0</v>
      </c>
    </row>
    <row r="874" spans="1:14" ht="15" customHeight="1" x14ac:dyDescent="0.2">
      <c r="A874" s="88"/>
      <c r="B874" s="89"/>
      <c r="C874" s="88"/>
      <c r="D874" s="89"/>
      <c r="E874" s="89"/>
      <c r="F874" s="89"/>
      <c r="G874" s="90"/>
      <c r="H874" s="89"/>
      <c r="I874" s="91"/>
      <c r="J874" s="91"/>
      <c r="K874" s="91"/>
      <c r="L874" s="86">
        <f t="shared" si="39"/>
        <v>0</v>
      </c>
      <c r="M874" s="86">
        <f t="shared" si="40"/>
        <v>0</v>
      </c>
      <c r="N874" s="87">
        <f t="shared" si="41"/>
        <v>0</v>
      </c>
    </row>
    <row r="875" spans="1:14" ht="15" customHeight="1" x14ac:dyDescent="0.2">
      <c r="A875" s="88"/>
      <c r="B875" s="89"/>
      <c r="C875" s="88"/>
      <c r="D875" s="89"/>
      <c r="E875" s="89"/>
      <c r="F875" s="89"/>
      <c r="G875" s="90"/>
      <c r="H875" s="89"/>
      <c r="I875" s="91"/>
      <c r="J875" s="91"/>
      <c r="K875" s="91"/>
      <c r="L875" s="86">
        <f t="shared" si="39"/>
        <v>0</v>
      </c>
      <c r="M875" s="86">
        <f t="shared" si="40"/>
        <v>0</v>
      </c>
      <c r="N875" s="87">
        <f t="shared" si="41"/>
        <v>0</v>
      </c>
    </row>
    <row r="876" spans="1:14" ht="15" customHeight="1" x14ac:dyDescent="0.2">
      <c r="A876" s="88"/>
      <c r="B876" s="89"/>
      <c r="C876" s="88"/>
      <c r="D876" s="89"/>
      <c r="E876" s="89"/>
      <c r="F876" s="89"/>
      <c r="G876" s="90"/>
      <c r="H876" s="89"/>
      <c r="I876" s="91"/>
      <c r="J876" s="91"/>
      <c r="K876" s="91"/>
      <c r="L876" s="86">
        <f t="shared" si="39"/>
        <v>0</v>
      </c>
      <c r="M876" s="86">
        <f t="shared" si="40"/>
        <v>0</v>
      </c>
      <c r="N876" s="87">
        <f t="shared" si="41"/>
        <v>0</v>
      </c>
    </row>
    <row r="877" spans="1:14" ht="15" customHeight="1" x14ac:dyDescent="0.2">
      <c r="A877" s="88"/>
      <c r="B877" s="89"/>
      <c r="C877" s="88"/>
      <c r="D877" s="89"/>
      <c r="E877" s="89"/>
      <c r="F877" s="89"/>
      <c r="G877" s="90"/>
      <c r="H877" s="89"/>
      <c r="I877" s="91"/>
      <c r="J877" s="91"/>
      <c r="K877" s="91"/>
      <c r="L877" s="86">
        <f t="shared" si="39"/>
        <v>0</v>
      </c>
      <c r="M877" s="86">
        <f t="shared" si="40"/>
        <v>0</v>
      </c>
      <c r="N877" s="87">
        <f t="shared" si="41"/>
        <v>0</v>
      </c>
    </row>
    <row r="878" spans="1:14" ht="15" customHeight="1" x14ac:dyDescent="0.2">
      <c r="A878" s="88"/>
      <c r="B878" s="89"/>
      <c r="C878" s="88"/>
      <c r="D878" s="89"/>
      <c r="E878" s="89"/>
      <c r="F878" s="89"/>
      <c r="G878" s="90"/>
      <c r="H878" s="89"/>
      <c r="I878" s="91"/>
      <c r="J878" s="91"/>
      <c r="K878" s="91"/>
      <c r="L878" s="86">
        <f t="shared" si="39"/>
        <v>0</v>
      </c>
      <c r="M878" s="86">
        <f t="shared" si="40"/>
        <v>0</v>
      </c>
      <c r="N878" s="87">
        <f t="shared" si="41"/>
        <v>0</v>
      </c>
    </row>
    <row r="879" spans="1:14" ht="15" customHeight="1" x14ac:dyDescent="0.2">
      <c r="A879" s="88"/>
      <c r="B879" s="89"/>
      <c r="C879" s="88"/>
      <c r="D879" s="89"/>
      <c r="E879" s="89"/>
      <c r="F879" s="89"/>
      <c r="G879" s="90"/>
      <c r="H879" s="89"/>
      <c r="I879" s="91"/>
      <c r="J879" s="91"/>
      <c r="K879" s="91"/>
      <c r="L879" s="86">
        <f t="shared" si="39"/>
        <v>0</v>
      </c>
      <c r="M879" s="86">
        <f t="shared" si="40"/>
        <v>0</v>
      </c>
      <c r="N879" s="87">
        <f t="shared" si="41"/>
        <v>0</v>
      </c>
    </row>
    <row r="880" spans="1:14" ht="15" customHeight="1" x14ac:dyDescent="0.2">
      <c r="A880" s="88"/>
      <c r="B880" s="89"/>
      <c r="C880" s="88"/>
      <c r="D880" s="89"/>
      <c r="E880" s="89"/>
      <c r="F880" s="89"/>
      <c r="G880" s="90"/>
      <c r="H880" s="89"/>
      <c r="I880" s="91"/>
      <c r="J880" s="91"/>
      <c r="K880" s="91"/>
      <c r="L880" s="86">
        <f t="shared" si="39"/>
        <v>0</v>
      </c>
      <c r="M880" s="86">
        <f t="shared" si="40"/>
        <v>0</v>
      </c>
      <c r="N880" s="87">
        <f t="shared" si="41"/>
        <v>0</v>
      </c>
    </row>
    <row r="881" spans="1:14" ht="15" customHeight="1" x14ac:dyDescent="0.2">
      <c r="A881" s="88"/>
      <c r="B881" s="89"/>
      <c r="C881" s="88"/>
      <c r="D881" s="89"/>
      <c r="E881" s="89"/>
      <c r="F881" s="89"/>
      <c r="G881" s="90"/>
      <c r="H881" s="89"/>
      <c r="I881" s="91"/>
      <c r="J881" s="91"/>
      <c r="K881" s="91"/>
      <c r="L881" s="86">
        <f t="shared" si="39"/>
        <v>0</v>
      </c>
      <c r="M881" s="86">
        <f t="shared" si="40"/>
        <v>0</v>
      </c>
      <c r="N881" s="87">
        <f t="shared" si="41"/>
        <v>0</v>
      </c>
    </row>
    <row r="882" spans="1:14" ht="15" customHeight="1" x14ac:dyDescent="0.2">
      <c r="A882" s="88"/>
      <c r="B882" s="89"/>
      <c r="C882" s="88"/>
      <c r="D882" s="89"/>
      <c r="E882" s="89"/>
      <c r="F882" s="89"/>
      <c r="G882" s="90"/>
      <c r="H882" s="89"/>
      <c r="I882" s="91"/>
      <c r="J882" s="91"/>
      <c r="K882" s="91"/>
      <c r="L882" s="86">
        <f t="shared" si="39"/>
        <v>0</v>
      </c>
      <c r="M882" s="86">
        <f t="shared" si="40"/>
        <v>0</v>
      </c>
      <c r="N882" s="87">
        <f t="shared" si="41"/>
        <v>0</v>
      </c>
    </row>
    <row r="883" spans="1:14" ht="15" customHeight="1" x14ac:dyDescent="0.2">
      <c r="A883" s="88"/>
      <c r="B883" s="89"/>
      <c r="C883" s="88"/>
      <c r="D883" s="89"/>
      <c r="E883" s="89"/>
      <c r="F883" s="89"/>
      <c r="G883" s="90"/>
      <c r="H883" s="89"/>
      <c r="I883" s="91"/>
      <c r="J883" s="91"/>
      <c r="K883" s="91"/>
      <c r="L883" s="86">
        <f t="shared" si="39"/>
        <v>0</v>
      </c>
      <c r="M883" s="86">
        <f t="shared" si="40"/>
        <v>0</v>
      </c>
      <c r="N883" s="87">
        <f t="shared" si="41"/>
        <v>0</v>
      </c>
    </row>
    <row r="884" spans="1:14" ht="15" customHeight="1" x14ac:dyDescent="0.2">
      <c r="A884" s="88"/>
      <c r="B884" s="89"/>
      <c r="C884" s="88"/>
      <c r="D884" s="89"/>
      <c r="E884" s="89"/>
      <c r="F884" s="89"/>
      <c r="G884" s="90"/>
      <c r="H884" s="89"/>
      <c r="I884" s="91"/>
      <c r="J884" s="91"/>
      <c r="K884" s="91"/>
      <c r="L884" s="86">
        <f t="shared" si="39"/>
        <v>0</v>
      </c>
      <c r="M884" s="86">
        <f t="shared" si="40"/>
        <v>0</v>
      </c>
      <c r="N884" s="87">
        <f t="shared" si="41"/>
        <v>0</v>
      </c>
    </row>
    <row r="885" spans="1:14" ht="15" customHeight="1" x14ac:dyDescent="0.2">
      <c r="A885" s="88"/>
      <c r="B885" s="89"/>
      <c r="C885" s="88"/>
      <c r="D885" s="89"/>
      <c r="E885" s="89"/>
      <c r="F885" s="89"/>
      <c r="G885" s="90"/>
      <c r="H885" s="89"/>
      <c r="I885" s="91"/>
      <c r="J885" s="91"/>
      <c r="K885" s="91"/>
      <c r="L885" s="86">
        <f t="shared" si="39"/>
        <v>0</v>
      </c>
      <c r="M885" s="86">
        <f t="shared" si="40"/>
        <v>0</v>
      </c>
      <c r="N885" s="87">
        <f t="shared" si="41"/>
        <v>0</v>
      </c>
    </row>
    <row r="886" spans="1:14" ht="15" customHeight="1" x14ac:dyDescent="0.2">
      <c r="A886" s="88"/>
      <c r="B886" s="89"/>
      <c r="C886" s="88"/>
      <c r="D886" s="89"/>
      <c r="E886" s="89"/>
      <c r="F886" s="89"/>
      <c r="G886" s="90"/>
      <c r="H886" s="89"/>
      <c r="I886" s="91"/>
      <c r="J886" s="91"/>
      <c r="K886" s="91"/>
      <c r="L886" s="86">
        <f t="shared" si="39"/>
        <v>0</v>
      </c>
      <c r="M886" s="86">
        <f t="shared" si="40"/>
        <v>0</v>
      </c>
      <c r="N886" s="87">
        <f t="shared" si="41"/>
        <v>0</v>
      </c>
    </row>
    <row r="887" spans="1:14" ht="15" customHeight="1" x14ac:dyDescent="0.2">
      <c r="A887" s="88"/>
      <c r="B887" s="89"/>
      <c r="C887" s="88"/>
      <c r="D887" s="89"/>
      <c r="E887" s="89"/>
      <c r="F887" s="89"/>
      <c r="G887" s="90"/>
      <c r="H887" s="89"/>
      <c r="I887" s="91"/>
      <c r="J887" s="91"/>
      <c r="K887" s="91"/>
      <c r="L887" s="86">
        <f t="shared" si="39"/>
        <v>0</v>
      </c>
      <c r="M887" s="86">
        <f t="shared" si="40"/>
        <v>0</v>
      </c>
      <c r="N887" s="87">
        <f t="shared" si="41"/>
        <v>0</v>
      </c>
    </row>
    <row r="888" spans="1:14" ht="15" customHeight="1" x14ac:dyDescent="0.2">
      <c r="A888" s="88"/>
      <c r="B888" s="89"/>
      <c r="C888" s="88"/>
      <c r="D888" s="89"/>
      <c r="E888" s="89"/>
      <c r="F888" s="89"/>
      <c r="G888" s="90"/>
      <c r="H888" s="89"/>
      <c r="I888" s="91"/>
      <c r="J888" s="91"/>
      <c r="K888" s="91"/>
      <c r="L888" s="86">
        <f t="shared" si="39"/>
        <v>0</v>
      </c>
      <c r="M888" s="86">
        <f t="shared" si="40"/>
        <v>0</v>
      </c>
      <c r="N888" s="87">
        <f t="shared" si="41"/>
        <v>0</v>
      </c>
    </row>
    <row r="889" spans="1:14" ht="15" customHeight="1" x14ac:dyDescent="0.2">
      <c r="A889" s="88"/>
      <c r="B889" s="89"/>
      <c r="C889" s="88"/>
      <c r="D889" s="89"/>
      <c r="E889" s="89"/>
      <c r="F889" s="89"/>
      <c r="G889" s="90"/>
      <c r="H889" s="89"/>
      <c r="I889" s="91"/>
      <c r="J889" s="91"/>
      <c r="K889" s="91"/>
      <c r="L889" s="86">
        <f t="shared" si="39"/>
        <v>0</v>
      </c>
      <c r="M889" s="86">
        <f t="shared" si="40"/>
        <v>0</v>
      </c>
      <c r="N889" s="87">
        <f t="shared" si="41"/>
        <v>0</v>
      </c>
    </row>
    <row r="890" spans="1:14" ht="15" customHeight="1" x14ac:dyDescent="0.2">
      <c r="A890" s="88"/>
      <c r="B890" s="89"/>
      <c r="C890" s="88"/>
      <c r="D890" s="89"/>
      <c r="E890" s="89"/>
      <c r="F890" s="89"/>
      <c r="G890" s="90"/>
      <c r="H890" s="89"/>
      <c r="I890" s="91"/>
      <c r="J890" s="91"/>
      <c r="K890" s="91"/>
      <c r="L890" s="86">
        <f t="shared" si="39"/>
        <v>0</v>
      </c>
      <c r="M890" s="86">
        <f t="shared" si="40"/>
        <v>0</v>
      </c>
      <c r="N890" s="87">
        <f t="shared" si="41"/>
        <v>0</v>
      </c>
    </row>
    <row r="891" spans="1:14" ht="15" customHeight="1" x14ac:dyDescent="0.2">
      <c r="A891" s="88"/>
      <c r="B891" s="89"/>
      <c r="C891" s="88"/>
      <c r="D891" s="89"/>
      <c r="E891" s="89"/>
      <c r="F891" s="89"/>
      <c r="G891" s="90"/>
      <c r="H891" s="89"/>
      <c r="I891" s="91"/>
      <c r="J891" s="91"/>
      <c r="K891" s="91"/>
      <c r="L891" s="86">
        <f t="shared" si="39"/>
        <v>0</v>
      </c>
      <c r="M891" s="86">
        <f t="shared" si="40"/>
        <v>0</v>
      </c>
      <c r="N891" s="87">
        <f t="shared" si="41"/>
        <v>0</v>
      </c>
    </row>
    <row r="892" spans="1:14" ht="15" customHeight="1" x14ac:dyDescent="0.2">
      <c r="A892" s="88"/>
      <c r="B892" s="89"/>
      <c r="C892" s="88"/>
      <c r="D892" s="89"/>
      <c r="E892" s="89"/>
      <c r="F892" s="89"/>
      <c r="G892" s="90"/>
      <c r="H892" s="89"/>
      <c r="I892" s="91"/>
      <c r="J892" s="91"/>
      <c r="K892" s="91"/>
      <c r="L892" s="86">
        <f t="shared" si="39"/>
        <v>0</v>
      </c>
      <c r="M892" s="86">
        <f t="shared" si="40"/>
        <v>0</v>
      </c>
      <c r="N892" s="87">
        <f t="shared" si="41"/>
        <v>0</v>
      </c>
    </row>
    <row r="893" spans="1:14" ht="15" customHeight="1" x14ac:dyDescent="0.2">
      <c r="A893" s="88"/>
      <c r="B893" s="89"/>
      <c r="C893" s="88"/>
      <c r="D893" s="89"/>
      <c r="E893" s="89"/>
      <c r="F893" s="89"/>
      <c r="G893" s="90"/>
      <c r="H893" s="89"/>
      <c r="I893" s="91"/>
      <c r="J893" s="91"/>
      <c r="K893" s="91"/>
      <c r="L893" s="86">
        <f t="shared" si="39"/>
        <v>0</v>
      </c>
      <c r="M893" s="86">
        <f t="shared" si="40"/>
        <v>0</v>
      </c>
      <c r="N893" s="87">
        <f t="shared" si="41"/>
        <v>0</v>
      </c>
    </row>
    <row r="894" spans="1:14" ht="15" customHeight="1" x14ac:dyDescent="0.2">
      <c r="A894" s="88"/>
      <c r="B894" s="89"/>
      <c r="C894" s="88"/>
      <c r="D894" s="89"/>
      <c r="E894" s="89"/>
      <c r="F894" s="89"/>
      <c r="G894" s="90"/>
      <c r="H894" s="89"/>
      <c r="I894" s="91"/>
      <c r="J894" s="91"/>
      <c r="K894" s="91"/>
      <c r="L894" s="86">
        <f t="shared" si="39"/>
        <v>0</v>
      </c>
      <c r="M894" s="86">
        <f t="shared" si="40"/>
        <v>0</v>
      </c>
      <c r="N894" s="87">
        <f t="shared" si="41"/>
        <v>0</v>
      </c>
    </row>
    <row r="895" spans="1:14" ht="15" customHeight="1" x14ac:dyDescent="0.2">
      <c r="A895" s="88"/>
      <c r="B895" s="89"/>
      <c r="C895" s="88"/>
      <c r="D895" s="89"/>
      <c r="E895" s="89"/>
      <c r="F895" s="89"/>
      <c r="G895" s="90"/>
      <c r="H895" s="89"/>
      <c r="I895" s="91"/>
      <c r="J895" s="91"/>
      <c r="K895" s="91"/>
      <c r="L895" s="86">
        <f t="shared" si="39"/>
        <v>0</v>
      </c>
      <c r="M895" s="86">
        <f t="shared" si="40"/>
        <v>0</v>
      </c>
      <c r="N895" s="87">
        <f t="shared" si="41"/>
        <v>0</v>
      </c>
    </row>
    <row r="896" spans="1:14" ht="15" customHeight="1" x14ac:dyDescent="0.2">
      <c r="A896" s="88"/>
      <c r="B896" s="89"/>
      <c r="C896" s="88"/>
      <c r="D896" s="89"/>
      <c r="E896" s="89"/>
      <c r="F896" s="89"/>
      <c r="G896" s="90"/>
      <c r="H896" s="89"/>
      <c r="I896" s="91"/>
      <c r="J896" s="91"/>
      <c r="K896" s="91"/>
      <c r="L896" s="86">
        <f t="shared" si="39"/>
        <v>0</v>
      </c>
      <c r="M896" s="86">
        <f t="shared" si="40"/>
        <v>0</v>
      </c>
      <c r="N896" s="87">
        <f t="shared" si="41"/>
        <v>0</v>
      </c>
    </row>
    <row r="897" spans="1:14" ht="15" customHeight="1" x14ac:dyDescent="0.2">
      <c r="A897" s="88"/>
      <c r="B897" s="89"/>
      <c r="C897" s="88"/>
      <c r="D897" s="89"/>
      <c r="E897" s="89"/>
      <c r="F897" s="89"/>
      <c r="G897" s="90"/>
      <c r="H897" s="89"/>
      <c r="I897" s="91"/>
      <c r="J897" s="91"/>
      <c r="K897" s="91"/>
      <c r="L897" s="86">
        <f t="shared" si="39"/>
        <v>0</v>
      </c>
      <c r="M897" s="86">
        <f t="shared" si="40"/>
        <v>0</v>
      </c>
      <c r="N897" s="87">
        <f t="shared" si="41"/>
        <v>0</v>
      </c>
    </row>
    <row r="898" spans="1:14" ht="15" customHeight="1" x14ac:dyDescent="0.2">
      <c r="A898" s="88"/>
      <c r="B898" s="89"/>
      <c r="C898" s="88"/>
      <c r="D898" s="89"/>
      <c r="E898" s="89"/>
      <c r="F898" s="89"/>
      <c r="G898" s="90"/>
      <c r="H898" s="89"/>
      <c r="I898" s="91"/>
      <c r="J898" s="91"/>
      <c r="K898" s="91"/>
      <c r="L898" s="86">
        <f t="shared" si="39"/>
        <v>0</v>
      </c>
      <c r="M898" s="86">
        <f t="shared" si="40"/>
        <v>0</v>
      </c>
      <c r="N898" s="87">
        <f t="shared" si="41"/>
        <v>0</v>
      </c>
    </row>
    <row r="899" spans="1:14" ht="15" customHeight="1" x14ac:dyDescent="0.2">
      <c r="A899" s="88"/>
      <c r="B899" s="89"/>
      <c r="C899" s="88"/>
      <c r="D899" s="89"/>
      <c r="E899" s="89"/>
      <c r="F899" s="89"/>
      <c r="G899" s="90"/>
      <c r="H899" s="89"/>
      <c r="I899" s="91"/>
      <c r="J899" s="91"/>
      <c r="K899" s="91"/>
      <c r="L899" s="86">
        <f t="shared" si="39"/>
        <v>0</v>
      </c>
      <c r="M899" s="86">
        <f t="shared" si="40"/>
        <v>0</v>
      </c>
      <c r="N899" s="87">
        <f t="shared" si="41"/>
        <v>0</v>
      </c>
    </row>
    <row r="900" spans="1:14" ht="15" customHeight="1" x14ac:dyDescent="0.2">
      <c r="A900" s="88"/>
      <c r="B900" s="89"/>
      <c r="C900" s="88"/>
      <c r="D900" s="89"/>
      <c r="E900" s="89"/>
      <c r="F900" s="89"/>
      <c r="G900" s="90"/>
      <c r="H900" s="89"/>
      <c r="I900" s="91"/>
      <c r="J900" s="91"/>
      <c r="K900" s="91"/>
      <c r="L900" s="86">
        <f t="shared" ref="L900:L963" si="42">SUM(I900:K900)</f>
        <v>0</v>
      </c>
      <c r="M900" s="86">
        <f t="shared" ref="M900:M963" si="43">ROUND((1+G900+0.0765)*(L900*H900)/2080,2)</f>
        <v>0</v>
      </c>
      <c r="N900" s="87">
        <f t="shared" ref="N900:N963" si="44">ROUND((1+0.0765)*(L900*H900)/2080,2)</f>
        <v>0</v>
      </c>
    </row>
    <row r="901" spans="1:14" ht="15" customHeight="1" x14ac:dyDescent="0.2">
      <c r="A901" s="88"/>
      <c r="B901" s="89"/>
      <c r="C901" s="88"/>
      <c r="D901" s="89"/>
      <c r="E901" s="89"/>
      <c r="F901" s="89"/>
      <c r="G901" s="90"/>
      <c r="H901" s="89"/>
      <c r="I901" s="91"/>
      <c r="J901" s="91"/>
      <c r="K901" s="91"/>
      <c r="L901" s="86">
        <f t="shared" si="42"/>
        <v>0</v>
      </c>
      <c r="M901" s="86">
        <f t="shared" si="43"/>
        <v>0</v>
      </c>
      <c r="N901" s="87">
        <f t="shared" si="44"/>
        <v>0</v>
      </c>
    </row>
    <row r="902" spans="1:14" ht="15" customHeight="1" x14ac:dyDescent="0.2">
      <c r="A902" s="88"/>
      <c r="B902" s="89"/>
      <c r="C902" s="88"/>
      <c r="D902" s="89"/>
      <c r="E902" s="89"/>
      <c r="F902" s="89"/>
      <c r="G902" s="90"/>
      <c r="H902" s="89"/>
      <c r="I902" s="91"/>
      <c r="J902" s="91"/>
      <c r="K902" s="91"/>
      <c r="L902" s="86">
        <f t="shared" si="42"/>
        <v>0</v>
      </c>
      <c r="M902" s="86">
        <f t="shared" si="43"/>
        <v>0</v>
      </c>
      <c r="N902" s="87">
        <f t="shared" si="44"/>
        <v>0</v>
      </c>
    </row>
    <row r="903" spans="1:14" ht="15" customHeight="1" x14ac:dyDescent="0.2">
      <c r="A903" s="88"/>
      <c r="B903" s="89"/>
      <c r="C903" s="88"/>
      <c r="D903" s="89"/>
      <c r="E903" s="89"/>
      <c r="F903" s="89"/>
      <c r="G903" s="90"/>
      <c r="H903" s="89"/>
      <c r="I903" s="91"/>
      <c r="J903" s="91"/>
      <c r="K903" s="91"/>
      <c r="L903" s="86">
        <f t="shared" si="42"/>
        <v>0</v>
      </c>
      <c r="M903" s="86">
        <f t="shared" si="43"/>
        <v>0</v>
      </c>
      <c r="N903" s="87">
        <f t="shared" si="44"/>
        <v>0</v>
      </c>
    </row>
    <row r="904" spans="1:14" ht="15" customHeight="1" x14ac:dyDescent="0.2">
      <c r="A904" s="88"/>
      <c r="B904" s="89"/>
      <c r="C904" s="88"/>
      <c r="D904" s="89"/>
      <c r="E904" s="89"/>
      <c r="F904" s="89"/>
      <c r="G904" s="90"/>
      <c r="H904" s="89"/>
      <c r="I904" s="91"/>
      <c r="J904" s="91"/>
      <c r="K904" s="91"/>
      <c r="L904" s="86">
        <f t="shared" si="42"/>
        <v>0</v>
      </c>
      <c r="M904" s="86">
        <f t="shared" si="43"/>
        <v>0</v>
      </c>
      <c r="N904" s="87">
        <f t="shared" si="44"/>
        <v>0</v>
      </c>
    </row>
    <row r="905" spans="1:14" ht="15" customHeight="1" x14ac:dyDescent="0.2">
      <c r="A905" s="88"/>
      <c r="B905" s="89"/>
      <c r="C905" s="88"/>
      <c r="D905" s="89"/>
      <c r="E905" s="89"/>
      <c r="F905" s="89"/>
      <c r="G905" s="90"/>
      <c r="H905" s="89"/>
      <c r="I905" s="91"/>
      <c r="J905" s="91"/>
      <c r="K905" s="91"/>
      <c r="L905" s="86">
        <f t="shared" si="42"/>
        <v>0</v>
      </c>
      <c r="M905" s="86">
        <f t="shared" si="43"/>
        <v>0</v>
      </c>
      <c r="N905" s="87">
        <f t="shared" si="44"/>
        <v>0</v>
      </c>
    </row>
    <row r="906" spans="1:14" ht="15" customHeight="1" x14ac:dyDescent="0.2">
      <c r="A906" s="88"/>
      <c r="B906" s="89"/>
      <c r="C906" s="88"/>
      <c r="D906" s="89"/>
      <c r="E906" s="89"/>
      <c r="F906" s="89"/>
      <c r="G906" s="90"/>
      <c r="H906" s="89"/>
      <c r="I906" s="91"/>
      <c r="J906" s="91"/>
      <c r="K906" s="91"/>
      <c r="L906" s="86">
        <f t="shared" si="42"/>
        <v>0</v>
      </c>
      <c r="M906" s="86">
        <f t="shared" si="43"/>
        <v>0</v>
      </c>
      <c r="N906" s="87">
        <f t="shared" si="44"/>
        <v>0</v>
      </c>
    </row>
    <row r="907" spans="1:14" ht="15" customHeight="1" x14ac:dyDescent="0.2">
      <c r="A907" s="88"/>
      <c r="B907" s="89"/>
      <c r="C907" s="88"/>
      <c r="D907" s="89"/>
      <c r="E907" s="89"/>
      <c r="F907" s="89"/>
      <c r="G907" s="90"/>
      <c r="H907" s="89"/>
      <c r="I907" s="91"/>
      <c r="J907" s="91"/>
      <c r="K907" s="91"/>
      <c r="L907" s="86">
        <f t="shared" si="42"/>
        <v>0</v>
      </c>
      <c r="M907" s="86">
        <f t="shared" si="43"/>
        <v>0</v>
      </c>
      <c r="N907" s="87">
        <f t="shared" si="44"/>
        <v>0</v>
      </c>
    </row>
    <row r="908" spans="1:14" ht="15" customHeight="1" x14ac:dyDescent="0.2">
      <c r="A908" s="88"/>
      <c r="B908" s="89"/>
      <c r="C908" s="88"/>
      <c r="D908" s="89"/>
      <c r="E908" s="89"/>
      <c r="F908" s="89"/>
      <c r="G908" s="90"/>
      <c r="H908" s="89"/>
      <c r="I908" s="91"/>
      <c r="J908" s="91"/>
      <c r="K908" s="91"/>
      <c r="L908" s="86">
        <f t="shared" si="42"/>
        <v>0</v>
      </c>
      <c r="M908" s="86">
        <f t="shared" si="43"/>
        <v>0</v>
      </c>
      <c r="N908" s="87">
        <f t="shared" si="44"/>
        <v>0</v>
      </c>
    </row>
    <row r="909" spans="1:14" ht="15" customHeight="1" x14ac:dyDescent="0.2">
      <c r="A909" s="88"/>
      <c r="B909" s="89"/>
      <c r="C909" s="88"/>
      <c r="D909" s="89"/>
      <c r="E909" s="89"/>
      <c r="F909" s="89"/>
      <c r="G909" s="90"/>
      <c r="H909" s="89"/>
      <c r="I909" s="91"/>
      <c r="J909" s="91"/>
      <c r="K909" s="91"/>
      <c r="L909" s="86">
        <f t="shared" si="42"/>
        <v>0</v>
      </c>
      <c r="M909" s="86">
        <f t="shared" si="43"/>
        <v>0</v>
      </c>
      <c r="N909" s="87">
        <f t="shared" si="44"/>
        <v>0</v>
      </c>
    </row>
    <row r="910" spans="1:14" ht="15" customHeight="1" x14ac:dyDescent="0.2">
      <c r="A910" s="88"/>
      <c r="B910" s="89"/>
      <c r="C910" s="88"/>
      <c r="D910" s="89"/>
      <c r="E910" s="89"/>
      <c r="F910" s="89"/>
      <c r="G910" s="90"/>
      <c r="H910" s="89"/>
      <c r="I910" s="91"/>
      <c r="J910" s="91"/>
      <c r="K910" s="91"/>
      <c r="L910" s="86">
        <f t="shared" si="42"/>
        <v>0</v>
      </c>
      <c r="M910" s="86">
        <f t="shared" si="43"/>
        <v>0</v>
      </c>
      <c r="N910" s="87">
        <f t="shared" si="44"/>
        <v>0</v>
      </c>
    </row>
    <row r="911" spans="1:14" ht="15" customHeight="1" x14ac:dyDescent="0.2">
      <c r="A911" s="88"/>
      <c r="B911" s="89"/>
      <c r="C911" s="88"/>
      <c r="D911" s="89"/>
      <c r="E911" s="89"/>
      <c r="F911" s="89"/>
      <c r="G911" s="90"/>
      <c r="H911" s="89"/>
      <c r="I911" s="91"/>
      <c r="J911" s="91"/>
      <c r="K911" s="91"/>
      <c r="L911" s="86">
        <f t="shared" si="42"/>
        <v>0</v>
      </c>
      <c r="M911" s="86">
        <f t="shared" si="43"/>
        <v>0</v>
      </c>
      <c r="N911" s="87">
        <f t="shared" si="44"/>
        <v>0</v>
      </c>
    </row>
    <row r="912" spans="1:14" ht="15" customHeight="1" x14ac:dyDescent="0.2">
      <c r="A912" s="88"/>
      <c r="B912" s="89"/>
      <c r="C912" s="88"/>
      <c r="D912" s="89"/>
      <c r="E912" s="89"/>
      <c r="F912" s="89"/>
      <c r="G912" s="90"/>
      <c r="H912" s="89"/>
      <c r="I912" s="91"/>
      <c r="J912" s="91"/>
      <c r="K912" s="91"/>
      <c r="L912" s="86">
        <f t="shared" si="42"/>
        <v>0</v>
      </c>
      <c r="M912" s="86">
        <f t="shared" si="43"/>
        <v>0</v>
      </c>
      <c r="N912" s="87">
        <f t="shared" si="44"/>
        <v>0</v>
      </c>
    </row>
    <row r="913" spans="1:14" ht="15" customHeight="1" x14ac:dyDescent="0.2">
      <c r="A913" s="88"/>
      <c r="B913" s="89"/>
      <c r="C913" s="88"/>
      <c r="D913" s="89"/>
      <c r="E913" s="89"/>
      <c r="F913" s="89"/>
      <c r="G913" s="90"/>
      <c r="H913" s="89"/>
      <c r="I913" s="91"/>
      <c r="J913" s="91"/>
      <c r="K913" s="91"/>
      <c r="L913" s="86">
        <f t="shared" si="42"/>
        <v>0</v>
      </c>
      <c r="M913" s="86">
        <f t="shared" si="43"/>
        <v>0</v>
      </c>
      <c r="N913" s="87">
        <f t="shared" si="44"/>
        <v>0</v>
      </c>
    </row>
    <row r="914" spans="1:14" ht="15" customHeight="1" x14ac:dyDescent="0.2">
      <c r="A914" s="88"/>
      <c r="B914" s="89"/>
      <c r="C914" s="88"/>
      <c r="D914" s="89"/>
      <c r="E914" s="89"/>
      <c r="F914" s="89"/>
      <c r="G914" s="90"/>
      <c r="H914" s="89"/>
      <c r="I914" s="91"/>
      <c r="J914" s="91"/>
      <c r="K914" s="91"/>
      <c r="L914" s="86">
        <f t="shared" si="42"/>
        <v>0</v>
      </c>
      <c r="M914" s="86">
        <f t="shared" si="43"/>
        <v>0</v>
      </c>
      <c r="N914" s="87">
        <f t="shared" si="44"/>
        <v>0</v>
      </c>
    </row>
    <row r="915" spans="1:14" ht="15" customHeight="1" x14ac:dyDescent="0.2">
      <c r="A915" s="88"/>
      <c r="B915" s="89"/>
      <c r="C915" s="88"/>
      <c r="D915" s="89"/>
      <c r="E915" s="89"/>
      <c r="F915" s="89"/>
      <c r="G915" s="90"/>
      <c r="H915" s="89"/>
      <c r="I915" s="91"/>
      <c r="J915" s="91"/>
      <c r="K915" s="91"/>
      <c r="L915" s="86">
        <f t="shared" si="42"/>
        <v>0</v>
      </c>
      <c r="M915" s="86">
        <f t="shared" si="43"/>
        <v>0</v>
      </c>
      <c r="N915" s="87">
        <f t="shared" si="44"/>
        <v>0</v>
      </c>
    </row>
    <row r="916" spans="1:14" ht="15" customHeight="1" x14ac:dyDescent="0.2">
      <c r="A916" s="88"/>
      <c r="B916" s="89"/>
      <c r="C916" s="88"/>
      <c r="D916" s="89"/>
      <c r="E916" s="89"/>
      <c r="F916" s="89"/>
      <c r="G916" s="90"/>
      <c r="H916" s="89"/>
      <c r="I916" s="91"/>
      <c r="J916" s="91"/>
      <c r="K916" s="91"/>
      <c r="L916" s="86">
        <f t="shared" si="42"/>
        <v>0</v>
      </c>
      <c r="M916" s="86">
        <f t="shared" si="43"/>
        <v>0</v>
      </c>
      <c r="N916" s="87">
        <f t="shared" si="44"/>
        <v>0</v>
      </c>
    </row>
    <row r="917" spans="1:14" ht="15" customHeight="1" x14ac:dyDescent="0.2">
      <c r="A917" s="88"/>
      <c r="B917" s="89"/>
      <c r="C917" s="88"/>
      <c r="D917" s="89"/>
      <c r="E917" s="89"/>
      <c r="F917" s="89"/>
      <c r="G917" s="90"/>
      <c r="H917" s="89"/>
      <c r="I917" s="91"/>
      <c r="J917" s="91"/>
      <c r="K917" s="91"/>
      <c r="L917" s="86">
        <f t="shared" si="42"/>
        <v>0</v>
      </c>
      <c r="M917" s="86">
        <f t="shared" si="43"/>
        <v>0</v>
      </c>
      <c r="N917" s="87">
        <f t="shared" si="44"/>
        <v>0</v>
      </c>
    </row>
    <row r="918" spans="1:14" ht="15" customHeight="1" x14ac:dyDescent="0.2">
      <c r="A918" s="88"/>
      <c r="B918" s="89"/>
      <c r="C918" s="88"/>
      <c r="D918" s="89"/>
      <c r="E918" s="89"/>
      <c r="F918" s="89"/>
      <c r="G918" s="90"/>
      <c r="H918" s="89"/>
      <c r="I918" s="91"/>
      <c r="J918" s="91"/>
      <c r="K918" s="91"/>
      <c r="L918" s="86">
        <f t="shared" si="42"/>
        <v>0</v>
      </c>
      <c r="M918" s="86">
        <f t="shared" si="43"/>
        <v>0</v>
      </c>
      <c r="N918" s="87">
        <f t="shared" si="44"/>
        <v>0</v>
      </c>
    </row>
    <row r="919" spans="1:14" ht="15" customHeight="1" x14ac:dyDescent="0.2">
      <c r="A919" s="88"/>
      <c r="B919" s="89"/>
      <c r="C919" s="88"/>
      <c r="D919" s="89"/>
      <c r="E919" s="89"/>
      <c r="F919" s="89"/>
      <c r="G919" s="90"/>
      <c r="H919" s="89"/>
      <c r="I919" s="91"/>
      <c r="J919" s="91"/>
      <c r="K919" s="91"/>
      <c r="L919" s="86">
        <f t="shared" si="42"/>
        <v>0</v>
      </c>
      <c r="M919" s="86">
        <f t="shared" si="43"/>
        <v>0</v>
      </c>
      <c r="N919" s="87">
        <f t="shared" si="44"/>
        <v>0</v>
      </c>
    </row>
    <row r="920" spans="1:14" ht="15" customHeight="1" x14ac:dyDescent="0.2">
      <c r="A920" s="88"/>
      <c r="B920" s="89"/>
      <c r="C920" s="88"/>
      <c r="D920" s="89"/>
      <c r="E920" s="89"/>
      <c r="F920" s="89"/>
      <c r="G920" s="90"/>
      <c r="H920" s="89"/>
      <c r="I920" s="91"/>
      <c r="J920" s="91"/>
      <c r="K920" s="91"/>
      <c r="L920" s="86">
        <f t="shared" si="42"/>
        <v>0</v>
      </c>
      <c r="M920" s="86">
        <f t="shared" si="43"/>
        <v>0</v>
      </c>
      <c r="N920" s="87">
        <f t="shared" si="44"/>
        <v>0</v>
      </c>
    </row>
    <row r="921" spans="1:14" ht="15" customHeight="1" x14ac:dyDescent="0.2">
      <c r="A921" s="88"/>
      <c r="B921" s="89"/>
      <c r="C921" s="88"/>
      <c r="D921" s="89"/>
      <c r="E921" s="89"/>
      <c r="F921" s="89"/>
      <c r="G921" s="90"/>
      <c r="H921" s="89"/>
      <c r="I921" s="91"/>
      <c r="J921" s="91"/>
      <c r="K921" s="91"/>
      <c r="L921" s="86">
        <f t="shared" si="42"/>
        <v>0</v>
      </c>
      <c r="M921" s="86">
        <f t="shared" si="43"/>
        <v>0</v>
      </c>
      <c r="N921" s="87">
        <f t="shared" si="44"/>
        <v>0</v>
      </c>
    </row>
    <row r="922" spans="1:14" ht="15" customHeight="1" x14ac:dyDescent="0.2">
      <c r="A922" s="88"/>
      <c r="B922" s="89"/>
      <c r="C922" s="88"/>
      <c r="D922" s="89"/>
      <c r="E922" s="89"/>
      <c r="F922" s="89"/>
      <c r="G922" s="90"/>
      <c r="H922" s="89"/>
      <c r="I922" s="91"/>
      <c r="J922" s="91"/>
      <c r="K922" s="91"/>
      <c r="L922" s="86">
        <f t="shared" si="42"/>
        <v>0</v>
      </c>
      <c r="M922" s="86">
        <f t="shared" si="43"/>
        <v>0</v>
      </c>
      <c r="N922" s="87">
        <f t="shared" si="44"/>
        <v>0</v>
      </c>
    </row>
    <row r="923" spans="1:14" ht="15" customHeight="1" x14ac:dyDescent="0.2">
      <c r="A923" s="88"/>
      <c r="B923" s="89"/>
      <c r="C923" s="88"/>
      <c r="D923" s="89"/>
      <c r="E923" s="89"/>
      <c r="F923" s="89"/>
      <c r="G923" s="90"/>
      <c r="H923" s="89"/>
      <c r="I923" s="91"/>
      <c r="J923" s="91"/>
      <c r="K923" s="91"/>
      <c r="L923" s="86">
        <f t="shared" si="42"/>
        <v>0</v>
      </c>
      <c r="M923" s="86">
        <f t="shared" si="43"/>
        <v>0</v>
      </c>
      <c r="N923" s="87">
        <f t="shared" si="44"/>
        <v>0</v>
      </c>
    </row>
    <row r="924" spans="1:14" ht="15" customHeight="1" x14ac:dyDescent="0.2">
      <c r="A924" s="88"/>
      <c r="B924" s="89"/>
      <c r="C924" s="88"/>
      <c r="D924" s="89"/>
      <c r="E924" s="89"/>
      <c r="F924" s="89"/>
      <c r="G924" s="90"/>
      <c r="H924" s="89"/>
      <c r="I924" s="91"/>
      <c r="J924" s="91"/>
      <c r="K924" s="91"/>
      <c r="L924" s="86">
        <f t="shared" si="42"/>
        <v>0</v>
      </c>
      <c r="M924" s="86">
        <f t="shared" si="43"/>
        <v>0</v>
      </c>
      <c r="N924" s="87">
        <f t="shared" si="44"/>
        <v>0</v>
      </c>
    </row>
    <row r="925" spans="1:14" ht="15" customHeight="1" x14ac:dyDescent="0.2">
      <c r="A925" s="88"/>
      <c r="B925" s="89"/>
      <c r="C925" s="88"/>
      <c r="D925" s="89"/>
      <c r="E925" s="89"/>
      <c r="F925" s="89"/>
      <c r="G925" s="90"/>
      <c r="H925" s="89"/>
      <c r="I925" s="91"/>
      <c r="J925" s="91"/>
      <c r="K925" s="91"/>
      <c r="L925" s="86">
        <f t="shared" si="42"/>
        <v>0</v>
      </c>
      <c r="M925" s="86">
        <f t="shared" si="43"/>
        <v>0</v>
      </c>
      <c r="N925" s="87">
        <f t="shared" si="44"/>
        <v>0</v>
      </c>
    </row>
    <row r="926" spans="1:14" ht="15" customHeight="1" x14ac:dyDescent="0.2">
      <c r="A926" s="88"/>
      <c r="B926" s="89"/>
      <c r="C926" s="88"/>
      <c r="D926" s="89"/>
      <c r="E926" s="89"/>
      <c r="F926" s="89"/>
      <c r="G926" s="90"/>
      <c r="H926" s="89"/>
      <c r="I926" s="91"/>
      <c r="J926" s="91"/>
      <c r="K926" s="91"/>
      <c r="L926" s="86">
        <f t="shared" si="42"/>
        <v>0</v>
      </c>
      <c r="M926" s="86">
        <f t="shared" si="43"/>
        <v>0</v>
      </c>
      <c r="N926" s="87">
        <f t="shared" si="44"/>
        <v>0</v>
      </c>
    </row>
    <row r="927" spans="1:14" ht="15" customHeight="1" x14ac:dyDescent="0.2">
      <c r="A927" s="88"/>
      <c r="B927" s="89"/>
      <c r="C927" s="88"/>
      <c r="D927" s="89"/>
      <c r="E927" s="89"/>
      <c r="F927" s="89"/>
      <c r="G927" s="90"/>
      <c r="H927" s="89"/>
      <c r="I927" s="91"/>
      <c r="J927" s="91"/>
      <c r="K927" s="91"/>
      <c r="L927" s="86">
        <f t="shared" si="42"/>
        <v>0</v>
      </c>
      <c r="M927" s="86">
        <f t="shared" si="43"/>
        <v>0</v>
      </c>
      <c r="N927" s="87">
        <f t="shared" si="44"/>
        <v>0</v>
      </c>
    </row>
    <row r="928" spans="1:14" ht="15" customHeight="1" x14ac:dyDescent="0.2">
      <c r="A928" s="88"/>
      <c r="B928" s="89"/>
      <c r="C928" s="88"/>
      <c r="D928" s="89"/>
      <c r="E928" s="89"/>
      <c r="F928" s="89"/>
      <c r="G928" s="90"/>
      <c r="H928" s="89"/>
      <c r="I928" s="91"/>
      <c r="J928" s="91"/>
      <c r="K928" s="91"/>
      <c r="L928" s="86">
        <f t="shared" si="42"/>
        <v>0</v>
      </c>
      <c r="M928" s="86">
        <f t="shared" si="43"/>
        <v>0</v>
      </c>
      <c r="N928" s="87">
        <f t="shared" si="44"/>
        <v>0</v>
      </c>
    </row>
    <row r="929" spans="1:14" ht="15" customHeight="1" x14ac:dyDescent="0.2">
      <c r="A929" s="88"/>
      <c r="B929" s="89"/>
      <c r="C929" s="88"/>
      <c r="D929" s="89"/>
      <c r="E929" s="89"/>
      <c r="F929" s="89"/>
      <c r="G929" s="90"/>
      <c r="H929" s="89"/>
      <c r="I929" s="91"/>
      <c r="J929" s="91"/>
      <c r="K929" s="91"/>
      <c r="L929" s="86">
        <f t="shared" si="42"/>
        <v>0</v>
      </c>
      <c r="M929" s="86">
        <f t="shared" si="43"/>
        <v>0</v>
      </c>
      <c r="N929" s="87">
        <f t="shared" si="44"/>
        <v>0</v>
      </c>
    </row>
    <row r="930" spans="1:14" ht="15" customHeight="1" x14ac:dyDescent="0.2">
      <c r="A930" s="88"/>
      <c r="B930" s="89"/>
      <c r="C930" s="88"/>
      <c r="D930" s="89"/>
      <c r="E930" s="89"/>
      <c r="F930" s="89"/>
      <c r="G930" s="90"/>
      <c r="H930" s="89"/>
      <c r="I930" s="91"/>
      <c r="J930" s="91"/>
      <c r="K930" s="91"/>
      <c r="L930" s="86">
        <f t="shared" si="42"/>
        <v>0</v>
      </c>
      <c r="M930" s="86">
        <f t="shared" si="43"/>
        <v>0</v>
      </c>
      <c r="N930" s="87">
        <f t="shared" si="44"/>
        <v>0</v>
      </c>
    </row>
    <row r="931" spans="1:14" ht="15" customHeight="1" x14ac:dyDescent="0.2">
      <c r="A931" s="88"/>
      <c r="B931" s="89"/>
      <c r="C931" s="88"/>
      <c r="D931" s="89"/>
      <c r="E931" s="89"/>
      <c r="F931" s="89"/>
      <c r="G931" s="90"/>
      <c r="H931" s="89"/>
      <c r="I931" s="91"/>
      <c r="J931" s="91"/>
      <c r="K931" s="91"/>
      <c r="L931" s="86">
        <f t="shared" si="42"/>
        <v>0</v>
      </c>
      <c r="M931" s="86">
        <f t="shared" si="43"/>
        <v>0</v>
      </c>
      <c r="N931" s="87">
        <f t="shared" si="44"/>
        <v>0</v>
      </c>
    </row>
    <row r="932" spans="1:14" ht="15" customHeight="1" x14ac:dyDescent="0.2">
      <c r="A932" s="88"/>
      <c r="B932" s="89"/>
      <c r="C932" s="88"/>
      <c r="D932" s="89"/>
      <c r="E932" s="89"/>
      <c r="F932" s="89"/>
      <c r="G932" s="90"/>
      <c r="H932" s="89"/>
      <c r="I932" s="91"/>
      <c r="J932" s="91"/>
      <c r="K932" s="91"/>
      <c r="L932" s="86">
        <f t="shared" si="42"/>
        <v>0</v>
      </c>
      <c r="M932" s="86">
        <f t="shared" si="43"/>
        <v>0</v>
      </c>
      <c r="N932" s="87">
        <f t="shared" si="44"/>
        <v>0</v>
      </c>
    </row>
    <row r="933" spans="1:14" ht="15" customHeight="1" x14ac:dyDescent="0.2">
      <c r="A933" s="88"/>
      <c r="B933" s="89"/>
      <c r="C933" s="88"/>
      <c r="D933" s="89"/>
      <c r="E933" s="89"/>
      <c r="F933" s="89"/>
      <c r="G933" s="90"/>
      <c r="H933" s="89"/>
      <c r="I933" s="91"/>
      <c r="J933" s="91"/>
      <c r="K933" s="91"/>
      <c r="L933" s="86">
        <f t="shared" si="42"/>
        <v>0</v>
      </c>
      <c r="M933" s="86">
        <f t="shared" si="43"/>
        <v>0</v>
      </c>
      <c r="N933" s="87">
        <f t="shared" si="44"/>
        <v>0</v>
      </c>
    </row>
    <row r="934" spans="1:14" ht="15" customHeight="1" x14ac:dyDescent="0.2">
      <c r="A934" s="88"/>
      <c r="B934" s="89"/>
      <c r="C934" s="88"/>
      <c r="D934" s="89"/>
      <c r="E934" s="89"/>
      <c r="F934" s="89"/>
      <c r="G934" s="90"/>
      <c r="H934" s="89"/>
      <c r="I934" s="91"/>
      <c r="J934" s="91"/>
      <c r="K934" s="91"/>
      <c r="L934" s="86">
        <f t="shared" si="42"/>
        <v>0</v>
      </c>
      <c r="M934" s="86">
        <f t="shared" si="43"/>
        <v>0</v>
      </c>
      <c r="N934" s="87">
        <f t="shared" si="44"/>
        <v>0</v>
      </c>
    </row>
    <row r="935" spans="1:14" ht="15" customHeight="1" x14ac:dyDescent="0.2">
      <c r="A935" s="88"/>
      <c r="B935" s="89"/>
      <c r="C935" s="88"/>
      <c r="D935" s="89"/>
      <c r="E935" s="89"/>
      <c r="F935" s="89"/>
      <c r="G935" s="90"/>
      <c r="H935" s="89"/>
      <c r="I935" s="91"/>
      <c r="J935" s="91"/>
      <c r="K935" s="91"/>
      <c r="L935" s="86">
        <f t="shared" si="42"/>
        <v>0</v>
      </c>
      <c r="M935" s="86">
        <f t="shared" si="43"/>
        <v>0</v>
      </c>
      <c r="N935" s="87">
        <f t="shared" si="44"/>
        <v>0</v>
      </c>
    </row>
    <row r="936" spans="1:14" ht="15" customHeight="1" x14ac:dyDescent="0.2">
      <c r="A936" s="88"/>
      <c r="B936" s="89"/>
      <c r="C936" s="88"/>
      <c r="D936" s="89"/>
      <c r="E936" s="89"/>
      <c r="F936" s="89"/>
      <c r="G936" s="90"/>
      <c r="H936" s="89"/>
      <c r="I936" s="91"/>
      <c r="J936" s="91"/>
      <c r="K936" s="91"/>
      <c r="L936" s="86">
        <f t="shared" si="42"/>
        <v>0</v>
      </c>
      <c r="M936" s="86">
        <f t="shared" si="43"/>
        <v>0</v>
      </c>
      <c r="N936" s="87">
        <f t="shared" si="44"/>
        <v>0</v>
      </c>
    </row>
    <row r="937" spans="1:14" ht="15" customHeight="1" x14ac:dyDescent="0.2">
      <c r="A937" s="88"/>
      <c r="B937" s="89"/>
      <c r="C937" s="88"/>
      <c r="D937" s="89"/>
      <c r="E937" s="89"/>
      <c r="F937" s="89"/>
      <c r="G937" s="90"/>
      <c r="H937" s="89"/>
      <c r="I937" s="91"/>
      <c r="J937" s="91"/>
      <c r="K937" s="91"/>
      <c r="L937" s="86">
        <f t="shared" si="42"/>
        <v>0</v>
      </c>
      <c r="M937" s="86">
        <f t="shared" si="43"/>
        <v>0</v>
      </c>
      <c r="N937" s="87">
        <f t="shared" si="44"/>
        <v>0</v>
      </c>
    </row>
    <row r="938" spans="1:14" ht="15" customHeight="1" x14ac:dyDescent="0.2">
      <c r="A938" s="88"/>
      <c r="B938" s="89"/>
      <c r="C938" s="88"/>
      <c r="D938" s="89"/>
      <c r="E938" s="89"/>
      <c r="F938" s="89"/>
      <c r="G938" s="90"/>
      <c r="H938" s="89"/>
      <c r="I938" s="91"/>
      <c r="J938" s="91"/>
      <c r="K938" s="91"/>
      <c r="L938" s="86">
        <f t="shared" si="42"/>
        <v>0</v>
      </c>
      <c r="M938" s="86">
        <f t="shared" si="43"/>
        <v>0</v>
      </c>
      <c r="N938" s="87">
        <f t="shared" si="44"/>
        <v>0</v>
      </c>
    </row>
    <row r="939" spans="1:14" ht="15" customHeight="1" x14ac:dyDescent="0.2">
      <c r="A939" s="88"/>
      <c r="B939" s="89"/>
      <c r="C939" s="88"/>
      <c r="D939" s="89"/>
      <c r="E939" s="89"/>
      <c r="F939" s="89"/>
      <c r="G939" s="90"/>
      <c r="H939" s="89"/>
      <c r="I939" s="91"/>
      <c r="J939" s="91"/>
      <c r="K939" s="91"/>
      <c r="L939" s="86">
        <f t="shared" si="42"/>
        <v>0</v>
      </c>
      <c r="M939" s="86">
        <f t="shared" si="43"/>
        <v>0</v>
      </c>
      <c r="N939" s="87">
        <f t="shared" si="44"/>
        <v>0</v>
      </c>
    </row>
    <row r="940" spans="1:14" ht="15" customHeight="1" x14ac:dyDescent="0.2">
      <c r="A940" s="88"/>
      <c r="B940" s="89"/>
      <c r="C940" s="88"/>
      <c r="D940" s="89"/>
      <c r="E940" s="89"/>
      <c r="F940" s="89"/>
      <c r="G940" s="90"/>
      <c r="H940" s="89"/>
      <c r="I940" s="91"/>
      <c r="J940" s="91"/>
      <c r="K940" s="91"/>
      <c r="L940" s="86">
        <f t="shared" si="42"/>
        <v>0</v>
      </c>
      <c r="M940" s="86">
        <f t="shared" si="43"/>
        <v>0</v>
      </c>
      <c r="N940" s="87">
        <f t="shared" si="44"/>
        <v>0</v>
      </c>
    </row>
    <row r="941" spans="1:14" ht="15" customHeight="1" x14ac:dyDescent="0.2">
      <c r="A941" s="88"/>
      <c r="B941" s="89"/>
      <c r="C941" s="88"/>
      <c r="D941" s="89"/>
      <c r="E941" s="89"/>
      <c r="F941" s="89"/>
      <c r="G941" s="90"/>
      <c r="H941" s="89"/>
      <c r="I941" s="91"/>
      <c r="J941" s="91"/>
      <c r="K941" s="91"/>
      <c r="L941" s="86">
        <f t="shared" si="42"/>
        <v>0</v>
      </c>
      <c r="M941" s="86">
        <f t="shared" si="43"/>
        <v>0</v>
      </c>
      <c r="N941" s="87">
        <f t="shared" si="44"/>
        <v>0</v>
      </c>
    </row>
    <row r="942" spans="1:14" ht="15" customHeight="1" x14ac:dyDescent="0.2">
      <c r="A942" s="88"/>
      <c r="B942" s="89"/>
      <c r="C942" s="88"/>
      <c r="D942" s="89"/>
      <c r="E942" s="89"/>
      <c r="F942" s="89"/>
      <c r="G942" s="90"/>
      <c r="H942" s="89"/>
      <c r="I942" s="91"/>
      <c r="J942" s="91"/>
      <c r="K942" s="91"/>
      <c r="L942" s="86">
        <f t="shared" si="42"/>
        <v>0</v>
      </c>
      <c r="M942" s="86">
        <f t="shared" si="43"/>
        <v>0</v>
      </c>
      <c r="N942" s="87">
        <f t="shared" si="44"/>
        <v>0</v>
      </c>
    </row>
    <row r="943" spans="1:14" ht="15" customHeight="1" x14ac:dyDescent="0.2">
      <c r="A943" s="88"/>
      <c r="B943" s="89"/>
      <c r="C943" s="88"/>
      <c r="D943" s="89"/>
      <c r="E943" s="89"/>
      <c r="F943" s="89"/>
      <c r="G943" s="90"/>
      <c r="H943" s="89"/>
      <c r="I943" s="91"/>
      <c r="J943" s="91"/>
      <c r="K943" s="91"/>
      <c r="L943" s="86">
        <f t="shared" si="42"/>
        <v>0</v>
      </c>
      <c r="M943" s="86">
        <f t="shared" si="43"/>
        <v>0</v>
      </c>
      <c r="N943" s="87">
        <f t="shared" si="44"/>
        <v>0</v>
      </c>
    </row>
    <row r="944" spans="1:14" ht="15" customHeight="1" x14ac:dyDescent="0.2">
      <c r="A944" s="88"/>
      <c r="B944" s="89"/>
      <c r="C944" s="88"/>
      <c r="D944" s="89"/>
      <c r="E944" s="89"/>
      <c r="F944" s="89"/>
      <c r="G944" s="90"/>
      <c r="H944" s="89"/>
      <c r="I944" s="91"/>
      <c r="J944" s="91"/>
      <c r="K944" s="91"/>
      <c r="L944" s="86">
        <f t="shared" si="42"/>
        <v>0</v>
      </c>
      <c r="M944" s="86">
        <f t="shared" si="43"/>
        <v>0</v>
      </c>
      <c r="N944" s="87">
        <f t="shared" si="44"/>
        <v>0</v>
      </c>
    </row>
    <row r="945" spans="1:14" ht="15" customHeight="1" x14ac:dyDescent="0.2">
      <c r="A945" s="88"/>
      <c r="B945" s="89"/>
      <c r="C945" s="88"/>
      <c r="D945" s="89"/>
      <c r="E945" s="89"/>
      <c r="F945" s="89"/>
      <c r="G945" s="90"/>
      <c r="H945" s="89"/>
      <c r="I945" s="91"/>
      <c r="J945" s="91"/>
      <c r="K945" s="91"/>
      <c r="L945" s="86">
        <f t="shared" si="42"/>
        <v>0</v>
      </c>
      <c r="M945" s="86">
        <f t="shared" si="43"/>
        <v>0</v>
      </c>
      <c r="N945" s="87">
        <f t="shared" si="44"/>
        <v>0</v>
      </c>
    </row>
    <row r="946" spans="1:14" ht="15" customHeight="1" x14ac:dyDescent="0.2">
      <c r="A946" s="88"/>
      <c r="B946" s="89"/>
      <c r="C946" s="88"/>
      <c r="D946" s="89"/>
      <c r="E946" s="89"/>
      <c r="F946" s="89"/>
      <c r="G946" s="90"/>
      <c r="H946" s="89"/>
      <c r="I946" s="91"/>
      <c r="J946" s="91"/>
      <c r="K946" s="91"/>
      <c r="L946" s="86">
        <f t="shared" si="42"/>
        <v>0</v>
      </c>
      <c r="M946" s="86">
        <f t="shared" si="43"/>
        <v>0</v>
      </c>
      <c r="N946" s="87">
        <f t="shared" si="44"/>
        <v>0</v>
      </c>
    </row>
    <row r="947" spans="1:14" ht="15" customHeight="1" x14ac:dyDescent="0.2">
      <c r="A947" s="88"/>
      <c r="B947" s="89"/>
      <c r="C947" s="88"/>
      <c r="D947" s="89"/>
      <c r="E947" s="89"/>
      <c r="F947" s="89"/>
      <c r="G947" s="90"/>
      <c r="H947" s="89"/>
      <c r="I947" s="91"/>
      <c r="J947" s="91"/>
      <c r="K947" s="91"/>
      <c r="L947" s="86">
        <f t="shared" si="42"/>
        <v>0</v>
      </c>
      <c r="M947" s="86">
        <f t="shared" si="43"/>
        <v>0</v>
      </c>
      <c r="N947" s="87">
        <f t="shared" si="44"/>
        <v>0</v>
      </c>
    </row>
    <row r="948" spans="1:14" ht="15" customHeight="1" x14ac:dyDescent="0.2">
      <c r="A948" s="88"/>
      <c r="B948" s="89"/>
      <c r="C948" s="88"/>
      <c r="D948" s="89"/>
      <c r="E948" s="89"/>
      <c r="F948" s="89"/>
      <c r="G948" s="90"/>
      <c r="H948" s="89"/>
      <c r="I948" s="91"/>
      <c r="J948" s="91"/>
      <c r="K948" s="91"/>
      <c r="L948" s="86">
        <f t="shared" si="42"/>
        <v>0</v>
      </c>
      <c r="M948" s="86">
        <f t="shared" si="43"/>
        <v>0</v>
      </c>
      <c r="N948" s="87">
        <f t="shared" si="44"/>
        <v>0</v>
      </c>
    </row>
    <row r="949" spans="1:14" ht="15" customHeight="1" x14ac:dyDescent="0.2">
      <c r="A949" s="88"/>
      <c r="B949" s="89"/>
      <c r="C949" s="88"/>
      <c r="D949" s="89"/>
      <c r="E949" s="89"/>
      <c r="F949" s="89"/>
      <c r="G949" s="90"/>
      <c r="H949" s="89"/>
      <c r="I949" s="91"/>
      <c r="J949" s="91"/>
      <c r="K949" s="91"/>
      <c r="L949" s="86">
        <f t="shared" si="42"/>
        <v>0</v>
      </c>
      <c r="M949" s="86">
        <f t="shared" si="43"/>
        <v>0</v>
      </c>
      <c r="N949" s="87">
        <f t="shared" si="44"/>
        <v>0</v>
      </c>
    </row>
    <row r="950" spans="1:14" ht="15" customHeight="1" x14ac:dyDescent="0.2">
      <c r="A950" s="88"/>
      <c r="B950" s="89"/>
      <c r="C950" s="88"/>
      <c r="D950" s="89"/>
      <c r="E950" s="89"/>
      <c r="F950" s="89"/>
      <c r="G950" s="90"/>
      <c r="H950" s="89"/>
      <c r="I950" s="91"/>
      <c r="J950" s="91"/>
      <c r="K950" s="91"/>
      <c r="L950" s="86">
        <f t="shared" si="42"/>
        <v>0</v>
      </c>
      <c r="M950" s="86">
        <f t="shared" si="43"/>
        <v>0</v>
      </c>
      <c r="N950" s="87">
        <f t="shared" si="44"/>
        <v>0</v>
      </c>
    </row>
    <row r="951" spans="1:14" ht="15" customHeight="1" x14ac:dyDescent="0.2">
      <c r="A951" s="88"/>
      <c r="B951" s="89"/>
      <c r="C951" s="88"/>
      <c r="D951" s="89"/>
      <c r="E951" s="89"/>
      <c r="F951" s="89"/>
      <c r="G951" s="90"/>
      <c r="H951" s="89"/>
      <c r="I951" s="91"/>
      <c r="J951" s="91"/>
      <c r="K951" s="91"/>
      <c r="L951" s="86">
        <f t="shared" si="42"/>
        <v>0</v>
      </c>
      <c r="M951" s="86">
        <f t="shared" si="43"/>
        <v>0</v>
      </c>
      <c r="N951" s="87">
        <f t="shared" si="44"/>
        <v>0</v>
      </c>
    </row>
    <row r="952" spans="1:14" ht="15" customHeight="1" x14ac:dyDescent="0.2">
      <c r="A952" s="88"/>
      <c r="B952" s="89"/>
      <c r="C952" s="88"/>
      <c r="D952" s="89"/>
      <c r="E952" s="89"/>
      <c r="F952" s="89"/>
      <c r="G952" s="90"/>
      <c r="H952" s="89"/>
      <c r="I952" s="91"/>
      <c r="J952" s="91"/>
      <c r="K952" s="91"/>
      <c r="L952" s="86">
        <f t="shared" si="42"/>
        <v>0</v>
      </c>
      <c r="M952" s="86">
        <f t="shared" si="43"/>
        <v>0</v>
      </c>
      <c r="N952" s="87">
        <f t="shared" si="44"/>
        <v>0</v>
      </c>
    </row>
    <row r="953" spans="1:14" ht="15" customHeight="1" x14ac:dyDescent="0.2">
      <c r="A953" s="88"/>
      <c r="B953" s="89"/>
      <c r="C953" s="88"/>
      <c r="D953" s="89"/>
      <c r="E953" s="89"/>
      <c r="F953" s="89"/>
      <c r="G953" s="90"/>
      <c r="H953" s="89"/>
      <c r="I953" s="91"/>
      <c r="J953" s="91"/>
      <c r="K953" s="91"/>
      <c r="L953" s="86">
        <f t="shared" si="42"/>
        <v>0</v>
      </c>
      <c r="M953" s="86">
        <f t="shared" si="43"/>
        <v>0</v>
      </c>
      <c r="N953" s="87">
        <f t="shared" si="44"/>
        <v>0</v>
      </c>
    </row>
    <row r="954" spans="1:14" ht="15" customHeight="1" x14ac:dyDescent="0.2">
      <c r="A954" s="88"/>
      <c r="B954" s="89"/>
      <c r="C954" s="88"/>
      <c r="D954" s="89"/>
      <c r="E954" s="89"/>
      <c r="F954" s="89"/>
      <c r="G954" s="90"/>
      <c r="H954" s="89"/>
      <c r="I954" s="91"/>
      <c r="J954" s="91"/>
      <c r="K954" s="91"/>
      <c r="L954" s="86">
        <f t="shared" si="42"/>
        <v>0</v>
      </c>
      <c r="M954" s="86">
        <f t="shared" si="43"/>
        <v>0</v>
      </c>
      <c r="N954" s="87">
        <f t="shared" si="44"/>
        <v>0</v>
      </c>
    </row>
    <row r="955" spans="1:14" ht="15" customHeight="1" x14ac:dyDescent="0.2">
      <c r="A955" s="88"/>
      <c r="B955" s="89"/>
      <c r="C955" s="88"/>
      <c r="D955" s="89"/>
      <c r="E955" s="89"/>
      <c r="F955" s="89"/>
      <c r="G955" s="90"/>
      <c r="H955" s="89"/>
      <c r="I955" s="91"/>
      <c r="J955" s="91"/>
      <c r="K955" s="91"/>
      <c r="L955" s="86">
        <f t="shared" si="42"/>
        <v>0</v>
      </c>
      <c r="M955" s="86">
        <f t="shared" si="43"/>
        <v>0</v>
      </c>
      <c r="N955" s="87">
        <f t="shared" si="44"/>
        <v>0</v>
      </c>
    </row>
    <row r="956" spans="1:14" ht="15" customHeight="1" x14ac:dyDescent="0.2">
      <c r="A956" s="88"/>
      <c r="B956" s="89"/>
      <c r="C956" s="88"/>
      <c r="D956" s="89"/>
      <c r="E956" s="89"/>
      <c r="F956" s="89"/>
      <c r="G956" s="90"/>
      <c r="H956" s="89"/>
      <c r="I956" s="91"/>
      <c r="J956" s="91"/>
      <c r="K956" s="91"/>
      <c r="L956" s="86">
        <f t="shared" si="42"/>
        <v>0</v>
      </c>
      <c r="M956" s="86">
        <f t="shared" si="43"/>
        <v>0</v>
      </c>
      <c r="N956" s="87">
        <f t="shared" si="44"/>
        <v>0</v>
      </c>
    </row>
    <row r="957" spans="1:14" ht="15" customHeight="1" x14ac:dyDescent="0.2">
      <c r="A957" s="88"/>
      <c r="B957" s="89"/>
      <c r="C957" s="88"/>
      <c r="D957" s="89"/>
      <c r="E957" s="89"/>
      <c r="F957" s="89"/>
      <c r="G957" s="90"/>
      <c r="H957" s="89"/>
      <c r="I957" s="91"/>
      <c r="J957" s="91"/>
      <c r="K957" s="91"/>
      <c r="L957" s="86">
        <f t="shared" si="42"/>
        <v>0</v>
      </c>
      <c r="M957" s="86">
        <f t="shared" si="43"/>
        <v>0</v>
      </c>
      <c r="N957" s="87">
        <f t="shared" si="44"/>
        <v>0</v>
      </c>
    </row>
    <row r="958" spans="1:14" ht="15" customHeight="1" x14ac:dyDescent="0.2">
      <c r="A958" s="88"/>
      <c r="B958" s="89"/>
      <c r="C958" s="88"/>
      <c r="D958" s="89"/>
      <c r="E958" s="89"/>
      <c r="F958" s="89"/>
      <c r="G958" s="90"/>
      <c r="H958" s="89"/>
      <c r="I958" s="91"/>
      <c r="J958" s="91"/>
      <c r="K958" s="91"/>
      <c r="L958" s="86">
        <f t="shared" si="42"/>
        <v>0</v>
      </c>
      <c r="M958" s="86">
        <f t="shared" si="43"/>
        <v>0</v>
      </c>
      <c r="N958" s="87">
        <f t="shared" si="44"/>
        <v>0</v>
      </c>
    </row>
    <row r="959" spans="1:14" ht="15" customHeight="1" x14ac:dyDescent="0.2">
      <c r="A959" s="88"/>
      <c r="B959" s="89"/>
      <c r="C959" s="88"/>
      <c r="D959" s="89"/>
      <c r="E959" s="89"/>
      <c r="F959" s="89"/>
      <c r="G959" s="90"/>
      <c r="H959" s="89"/>
      <c r="I959" s="91"/>
      <c r="J959" s="91"/>
      <c r="K959" s="91"/>
      <c r="L959" s="86">
        <f t="shared" si="42"/>
        <v>0</v>
      </c>
      <c r="M959" s="86">
        <f t="shared" si="43"/>
        <v>0</v>
      </c>
      <c r="N959" s="87">
        <f t="shared" si="44"/>
        <v>0</v>
      </c>
    </row>
    <row r="960" spans="1:14" ht="15" customHeight="1" x14ac:dyDescent="0.2">
      <c r="A960" s="88"/>
      <c r="B960" s="89"/>
      <c r="C960" s="88"/>
      <c r="D960" s="89"/>
      <c r="E960" s="89"/>
      <c r="F960" s="89"/>
      <c r="G960" s="90"/>
      <c r="H960" s="89"/>
      <c r="I960" s="91"/>
      <c r="J960" s="91"/>
      <c r="K960" s="91"/>
      <c r="L960" s="86">
        <f t="shared" si="42"/>
        <v>0</v>
      </c>
      <c r="M960" s="86">
        <f t="shared" si="43"/>
        <v>0</v>
      </c>
      <c r="N960" s="87">
        <f t="shared" si="44"/>
        <v>0</v>
      </c>
    </row>
    <row r="961" spans="1:14" ht="15" customHeight="1" x14ac:dyDescent="0.2">
      <c r="A961" s="88"/>
      <c r="B961" s="89"/>
      <c r="C961" s="88"/>
      <c r="D961" s="89"/>
      <c r="E961" s="89"/>
      <c r="F961" s="89"/>
      <c r="G961" s="90"/>
      <c r="H961" s="89"/>
      <c r="I961" s="91"/>
      <c r="J961" s="91"/>
      <c r="K961" s="91"/>
      <c r="L961" s="86">
        <f t="shared" si="42"/>
        <v>0</v>
      </c>
      <c r="M961" s="86">
        <f t="shared" si="43"/>
        <v>0</v>
      </c>
      <c r="N961" s="87">
        <f t="shared" si="44"/>
        <v>0</v>
      </c>
    </row>
    <row r="962" spans="1:14" ht="15" customHeight="1" x14ac:dyDescent="0.2">
      <c r="A962" s="88"/>
      <c r="B962" s="89"/>
      <c r="C962" s="88"/>
      <c r="D962" s="89"/>
      <c r="E962" s="89"/>
      <c r="F962" s="89"/>
      <c r="G962" s="90"/>
      <c r="H962" s="89"/>
      <c r="I962" s="91"/>
      <c r="J962" s="91"/>
      <c r="K962" s="91"/>
      <c r="L962" s="86">
        <f t="shared" si="42"/>
        <v>0</v>
      </c>
      <c r="M962" s="86">
        <f t="shared" si="43"/>
        <v>0</v>
      </c>
      <c r="N962" s="87">
        <f t="shared" si="44"/>
        <v>0</v>
      </c>
    </row>
    <row r="963" spans="1:14" ht="15" customHeight="1" x14ac:dyDescent="0.2">
      <c r="A963" s="88"/>
      <c r="B963" s="89"/>
      <c r="C963" s="88"/>
      <c r="D963" s="89"/>
      <c r="E963" s="89"/>
      <c r="F963" s="89"/>
      <c r="G963" s="90"/>
      <c r="H963" s="89"/>
      <c r="I963" s="91"/>
      <c r="J963" s="91"/>
      <c r="K963" s="91"/>
      <c r="L963" s="86">
        <f t="shared" si="42"/>
        <v>0</v>
      </c>
      <c r="M963" s="86">
        <f t="shared" si="43"/>
        <v>0</v>
      </c>
      <c r="N963" s="87">
        <f t="shared" si="44"/>
        <v>0</v>
      </c>
    </row>
    <row r="964" spans="1:14" ht="15" customHeight="1" x14ac:dyDescent="0.2">
      <c r="A964" s="88"/>
      <c r="B964" s="89"/>
      <c r="C964" s="88"/>
      <c r="D964" s="89"/>
      <c r="E964" s="89"/>
      <c r="F964" s="89"/>
      <c r="G964" s="90"/>
      <c r="H964" s="89"/>
      <c r="I964" s="91"/>
      <c r="J964" s="91"/>
      <c r="K964" s="91"/>
      <c r="L964" s="86">
        <f t="shared" ref="L964:L1027" si="45">SUM(I964:K964)</f>
        <v>0</v>
      </c>
      <c r="M964" s="86">
        <f t="shared" ref="M964:M1027" si="46">ROUND((1+G964+0.0765)*(L964*H964)/2080,2)</f>
        <v>0</v>
      </c>
      <c r="N964" s="87">
        <f t="shared" ref="N964:N1027" si="47">ROUND((1+0.0765)*(L964*H964)/2080,2)</f>
        <v>0</v>
      </c>
    </row>
    <row r="965" spans="1:14" ht="15" customHeight="1" x14ac:dyDescent="0.2">
      <c r="A965" s="88"/>
      <c r="B965" s="89"/>
      <c r="C965" s="88"/>
      <c r="D965" s="89"/>
      <c r="E965" s="89"/>
      <c r="F965" s="89"/>
      <c r="G965" s="90"/>
      <c r="H965" s="89"/>
      <c r="I965" s="91"/>
      <c r="J965" s="91"/>
      <c r="K965" s="91"/>
      <c r="L965" s="86">
        <f t="shared" si="45"/>
        <v>0</v>
      </c>
      <c r="M965" s="86">
        <f t="shared" si="46"/>
        <v>0</v>
      </c>
      <c r="N965" s="87">
        <f t="shared" si="47"/>
        <v>0</v>
      </c>
    </row>
    <row r="966" spans="1:14" ht="15" customHeight="1" x14ac:dyDescent="0.2">
      <c r="A966" s="88"/>
      <c r="B966" s="89"/>
      <c r="C966" s="88"/>
      <c r="D966" s="89"/>
      <c r="E966" s="89"/>
      <c r="F966" s="89"/>
      <c r="G966" s="90"/>
      <c r="H966" s="89"/>
      <c r="I966" s="91"/>
      <c r="J966" s="91"/>
      <c r="K966" s="91"/>
      <c r="L966" s="86">
        <f t="shared" si="45"/>
        <v>0</v>
      </c>
      <c r="M966" s="86">
        <f t="shared" si="46"/>
        <v>0</v>
      </c>
      <c r="N966" s="87">
        <f t="shared" si="47"/>
        <v>0</v>
      </c>
    </row>
    <row r="967" spans="1:14" ht="15" customHeight="1" x14ac:dyDescent="0.2">
      <c r="A967" s="88"/>
      <c r="B967" s="89"/>
      <c r="C967" s="88"/>
      <c r="D967" s="89"/>
      <c r="E967" s="89"/>
      <c r="F967" s="89"/>
      <c r="G967" s="90"/>
      <c r="H967" s="89"/>
      <c r="I967" s="91"/>
      <c r="J967" s="91"/>
      <c r="K967" s="91"/>
      <c r="L967" s="86">
        <f t="shared" si="45"/>
        <v>0</v>
      </c>
      <c r="M967" s="86">
        <f t="shared" si="46"/>
        <v>0</v>
      </c>
      <c r="N967" s="87">
        <f t="shared" si="47"/>
        <v>0</v>
      </c>
    </row>
    <row r="968" spans="1:14" ht="15" customHeight="1" x14ac:dyDescent="0.2">
      <c r="A968" s="88"/>
      <c r="B968" s="89"/>
      <c r="C968" s="88"/>
      <c r="D968" s="89"/>
      <c r="E968" s="89"/>
      <c r="F968" s="89"/>
      <c r="G968" s="90"/>
      <c r="H968" s="89"/>
      <c r="I968" s="91"/>
      <c r="J968" s="91"/>
      <c r="K968" s="91"/>
      <c r="L968" s="86">
        <f t="shared" si="45"/>
        <v>0</v>
      </c>
      <c r="M968" s="86">
        <f t="shared" si="46"/>
        <v>0</v>
      </c>
      <c r="N968" s="87">
        <f t="shared" si="47"/>
        <v>0</v>
      </c>
    </row>
    <row r="969" spans="1:14" ht="15" customHeight="1" x14ac:dyDescent="0.2">
      <c r="A969" s="88"/>
      <c r="B969" s="89"/>
      <c r="C969" s="88"/>
      <c r="D969" s="89"/>
      <c r="E969" s="89"/>
      <c r="F969" s="89"/>
      <c r="G969" s="90"/>
      <c r="H969" s="89"/>
      <c r="I969" s="91"/>
      <c r="J969" s="91"/>
      <c r="K969" s="91"/>
      <c r="L969" s="86">
        <f t="shared" si="45"/>
        <v>0</v>
      </c>
      <c r="M969" s="86">
        <f t="shared" si="46"/>
        <v>0</v>
      </c>
      <c r="N969" s="87">
        <f t="shared" si="47"/>
        <v>0</v>
      </c>
    </row>
    <row r="970" spans="1:14" ht="15" customHeight="1" x14ac:dyDescent="0.2">
      <c r="A970" s="88"/>
      <c r="B970" s="89"/>
      <c r="C970" s="88"/>
      <c r="D970" s="89"/>
      <c r="E970" s="89"/>
      <c r="F970" s="89"/>
      <c r="G970" s="90"/>
      <c r="H970" s="89"/>
      <c r="I970" s="91"/>
      <c r="J970" s="91"/>
      <c r="K970" s="91"/>
      <c r="L970" s="86">
        <f t="shared" si="45"/>
        <v>0</v>
      </c>
      <c r="M970" s="86">
        <f t="shared" si="46"/>
        <v>0</v>
      </c>
      <c r="N970" s="87">
        <f t="shared" si="47"/>
        <v>0</v>
      </c>
    </row>
    <row r="971" spans="1:14" ht="15" customHeight="1" x14ac:dyDescent="0.2">
      <c r="A971" s="88"/>
      <c r="B971" s="89"/>
      <c r="C971" s="88"/>
      <c r="D971" s="89"/>
      <c r="E971" s="89"/>
      <c r="F971" s="89"/>
      <c r="G971" s="90"/>
      <c r="H971" s="89"/>
      <c r="I971" s="91"/>
      <c r="J971" s="91"/>
      <c r="K971" s="91"/>
      <c r="L971" s="86">
        <f t="shared" si="45"/>
        <v>0</v>
      </c>
      <c r="M971" s="86">
        <f t="shared" si="46"/>
        <v>0</v>
      </c>
      <c r="N971" s="87">
        <f t="shared" si="47"/>
        <v>0</v>
      </c>
    </row>
    <row r="972" spans="1:14" ht="15" customHeight="1" x14ac:dyDescent="0.2">
      <c r="A972" s="88"/>
      <c r="B972" s="89"/>
      <c r="C972" s="88"/>
      <c r="D972" s="89"/>
      <c r="E972" s="89"/>
      <c r="F972" s="89"/>
      <c r="G972" s="90"/>
      <c r="H972" s="89"/>
      <c r="I972" s="91"/>
      <c r="J972" s="91"/>
      <c r="K972" s="91"/>
      <c r="L972" s="86">
        <f t="shared" si="45"/>
        <v>0</v>
      </c>
      <c r="M972" s="86">
        <f t="shared" si="46"/>
        <v>0</v>
      </c>
      <c r="N972" s="87">
        <f t="shared" si="47"/>
        <v>0</v>
      </c>
    </row>
    <row r="973" spans="1:14" ht="15" customHeight="1" x14ac:dyDescent="0.2">
      <c r="A973" s="88"/>
      <c r="B973" s="89"/>
      <c r="C973" s="88"/>
      <c r="D973" s="89"/>
      <c r="E973" s="89"/>
      <c r="F973" s="89"/>
      <c r="G973" s="90"/>
      <c r="H973" s="89"/>
      <c r="I973" s="91"/>
      <c r="J973" s="91"/>
      <c r="K973" s="91"/>
      <c r="L973" s="86">
        <f t="shared" si="45"/>
        <v>0</v>
      </c>
      <c r="M973" s="86">
        <f t="shared" si="46"/>
        <v>0</v>
      </c>
      <c r="N973" s="87">
        <f t="shared" si="47"/>
        <v>0</v>
      </c>
    </row>
    <row r="974" spans="1:14" ht="15" customHeight="1" x14ac:dyDescent="0.2">
      <c r="A974" s="88"/>
      <c r="B974" s="89"/>
      <c r="C974" s="88"/>
      <c r="D974" s="89"/>
      <c r="E974" s="89"/>
      <c r="F974" s="89"/>
      <c r="G974" s="90"/>
      <c r="H974" s="89"/>
      <c r="I974" s="91"/>
      <c r="J974" s="91"/>
      <c r="K974" s="91"/>
      <c r="L974" s="86">
        <f t="shared" si="45"/>
        <v>0</v>
      </c>
      <c r="M974" s="86">
        <f t="shared" si="46"/>
        <v>0</v>
      </c>
      <c r="N974" s="87">
        <f t="shared" si="47"/>
        <v>0</v>
      </c>
    </row>
    <row r="975" spans="1:14" ht="15" customHeight="1" x14ac:dyDescent="0.2">
      <c r="A975" s="88"/>
      <c r="B975" s="89"/>
      <c r="C975" s="88"/>
      <c r="D975" s="89"/>
      <c r="E975" s="89"/>
      <c r="F975" s="89"/>
      <c r="G975" s="90"/>
      <c r="H975" s="89"/>
      <c r="I975" s="91"/>
      <c r="J975" s="91"/>
      <c r="K975" s="91"/>
      <c r="L975" s="86">
        <f t="shared" si="45"/>
        <v>0</v>
      </c>
      <c r="M975" s="86">
        <f t="shared" si="46"/>
        <v>0</v>
      </c>
      <c r="N975" s="87">
        <f t="shared" si="47"/>
        <v>0</v>
      </c>
    </row>
    <row r="976" spans="1:14" ht="15" customHeight="1" x14ac:dyDescent="0.2">
      <c r="A976" s="88"/>
      <c r="B976" s="89"/>
      <c r="C976" s="88"/>
      <c r="D976" s="89"/>
      <c r="E976" s="89"/>
      <c r="F976" s="89"/>
      <c r="G976" s="90"/>
      <c r="H976" s="89"/>
      <c r="I976" s="91"/>
      <c r="J976" s="91"/>
      <c r="K976" s="91"/>
      <c r="L976" s="86">
        <f t="shared" si="45"/>
        <v>0</v>
      </c>
      <c r="M976" s="86">
        <f t="shared" si="46"/>
        <v>0</v>
      </c>
      <c r="N976" s="87">
        <f t="shared" si="47"/>
        <v>0</v>
      </c>
    </row>
    <row r="977" spans="1:14" ht="15" customHeight="1" x14ac:dyDescent="0.2">
      <c r="A977" s="88"/>
      <c r="B977" s="89"/>
      <c r="C977" s="88"/>
      <c r="D977" s="89"/>
      <c r="E977" s="89"/>
      <c r="F977" s="89"/>
      <c r="G977" s="90"/>
      <c r="H977" s="89"/>
      <c r="I977" s="91"/>
      <c r="J977" s="91"/>
      <c r="K977" s="91"/>
      <c r="L977" s="86">
        <f t="shared" si="45"/>
        <v>0</v>
      </c>
      <c r="M977" s="86">
        <f t="shared" si="46"/>
        <v>0</v>
      </c>
      <c r="N977" s="87">
        <f t="shared" si="47"/>
        <v>0</v>
      </c>
    </row>
    <row r="978" spans="1:14" ht="15" customHeight="1" x14ac:dyDescent="0.2">
      <c r="A978" s="88"/>
      <c r="B978" s="89"/>
      <c r="C978" s="88"/>
      <c r="D978" s="89"/>
      <c r="E978" s="89"/>
      <c r="F978" s="89"/>
      <c r="G978" s="90"/>
      <c r="H978" s="89"/>
      <c r="I978" s="91"/>
      <c r="J978" s="91"/>
      <c r="K978" s="91"/>
      <c r="L978" s="86">
        <f t="shared" si="45"/>
        <v>0</v>
      </c>
      <c r="M978" s="86">
        <f t="shared" si="46"/>
        <v>0</v>
      </c>
      <c r="N978" s="87">
        <f t="shared" si="47"/>
        <v>0</v>
      </c>
    </row>
    <row r="979" spans="1:14" ht="15" customHeight="1" x14ac:dyDescent="0.2">
      <c r="A979" s="88"/>
      <c r="B979" s="89"/>
      <c r="C979" s="88"/>
      <c r="D979" s="89"/>
      <c r="E979" s="89"/>
      <c r="F979" s="89"/>
      <c r="G979" s="90"/>
      <c r="H979" s="89"/>
      <c r="I979" s="91"/>
      <c r="J979" s="91"/>
      <c r="K979" s="91"/>
      <c r="L979" s="86">
        <f t="shared" si="45"/>
        <v>0</v>
      </c>
      <c r="M979" s="86">
        <f t="shared" si="46"/>
        <v>0</v>
      </c>
      <c r="N979" s="87">
        <f t="shared" si="47"/>
        <v>0</v>
      </c>
    </row>
    <row r="980" spans="1:14" ht="15" customHeight="1" x14ac:dyDescent="0.2">
      <c r="A980" s="88"/>
      <c r="B980" s="89"/>
      <c r="C980" s="88"/>
      <c r="D980" s="89"/>
      <c r="E980" s="89"/>
      <c r="F980" s="89"/>
      <c r="G980" s="90"/>
      <c r="H980" s="89"/>
      <c r="I980" s="91"/>
      <c r="J980" s="91"/>
      <c r="K980" s="91"/>
      <c r="L980" s="86">
        <f t="shared" si="45"/>
        <v>0</v>
      </c>
      <c r="M980" s="86">
        <f t="shared" si="46"/>
        <v>0</v>
      </c>
      <c r="N980" s="87">
        <f t="shared" si="47"/>
        <v>0</v>
      </c>
    </row>
    <row r="981" spans="1:14" ht="15" customHeight="1" x14ac:dyDescent="0.2">
      <c r="A981" s="88"/>
      <c r="B981" s="89"/>
      <c r="C981" s="88"/>
      <c r="D981" s="89"/>
      <c r="E981" s="89"/>
      <c r="F981" s="89"/>
      <c r="G981" s="90"/>
      <c r="H981" s="89"/>
      <c r="I981" s="91"/>
      <c r="J981" s="91"/>
      <c r="K981" s="91"/>
      <c r="L981" s="86">
        <f t="shared" si="45"/>
        <v>0</v>
      </c>
      <c r="M981" s="86">
        <f t="shared" si="46"/>
        <v>0</v>
      </c>
      <c r="N981" s="87">
        <f t="shared" si="47"/>
        <v>0</v>
      </c>
    </row>
    <row r="982" spans="1:14" ht="15" customHeight="1" x14ac:dyDescent="0.2">
      <c r="A982" s="88"/>
      <c r="B982" s="89"/>
      <c r="C982" s="88"/>
      <c r="D982" s="89"/>
      <c r="E982" s="89"/>
      <c r="F982" s="89"/>
      <c r="G982" s="90"/>
      <c r="H982" s="89"/>
      <c r="I982" s="91"/>
      <c r="J982" s="91"/>
      <c r="K982" s="91"/>
      <c r="L982" s="86">
        <f t="shared" si="45"/>
        <v>0</v>
      </c>
      <c r="M982" s="86">
        <f t="shared" si="46"/>
        <v>0</v>
      </c>
      <c r="N982" s="87">
        <f t="shared" si="47"/>
        <v>0</v>
      </c>
    </row>
    <row r="983" spans="1:14" ht="15" customHeight="1" x14ac:dyDescent="0.2">
      <c r="A983" s="88"/>
      <c r="B983" s="89"/>
      <c r="C983" s="88"/>
      <c r="D983" s="89"/>
      <c r="E983" s="89"/>
      <c r="F983" s="89"/>
      <c r="G983" s="90"/>
      <c r="H983" s="89"/>
      <c r="I983" s="91"/>
      <c r="J983" s="91"/>
      <c r="K983" s="91"/>
      <c r="L983" s="86">
        <f t="shared" si="45"/>
        <v>0</v>
      </c>
      <c r="M983" s="86">
        <f t="shared" si="46"/>
        <v>0</v>
      </c>
      <c r="N983" s="87">
        <f t="shared" si="47"/>
        <v>0</v>
      </c>
    </row>
    <row r="984" spans="1:14" ht="15" customHeight="1" x14ac:dyDescent="0.2">
      <c r="A984" s="88"/>
      <c r="B984" s="89"/>
      <c r="C984" s="88"/>
      <c r="D984" s="89"/>
      <c r="E984" s="89"/>
      <c r="F984" s="89"/>
      <c r="G984" s="90"/>
      <c r="H984" s="89"/>
      <c r="I984" s="91"/>
      <c r="J984" s="91"/>
      <c r="K984" s="91"/>
      <c r="L984" s="86">
        <f t="shared" si="45"/>
        <v>0</v>
      </c>
      <c r="M984" s="86">
        <f t="shared" si="46"/>
        <v>0</v>
      </c>
      <c r="N984" s="87">
        <f t="shared" si="47"/>
        <v>0</v>
      </c>
    </row>
    <row r="985" spans="1:14" ht="15" customHeight="1" x14ac:dyDescent="0.2">
      <c r="A985" s="88"/>
      <c r="B985" s="89"/>
      <c r="C985" s="88"/>
      <c r="D985" s="89"/>
      <c r="E985" s="89"/>
      <c r="F985" s="89"/>
      <c r="G985" s="90"/>
      <c r="H985" s="89"/>
      <c r="I985" s="91"/>
      <c r="J985" s="91"/>
      <c r="K985" s="91"/>
      <c r="L985" s="86">
        <f t="shared" si="45"/>
        <v>0</v>
      </c>
      <c r="M985" s="86">
        <f t="shared" si="46"/>
        <v>0</v>
      </c>
      <c r="N985" s="87">
        <f t="shared" si="47"/>
        <v>0</v>
      </c>
    </row>
    <row r="986" spans="1:14" ht="15" customHeight="1" x14ac:dyDescent="0.2">
      <c r="A986" s="88"/>
      <c r="B986" s="89"/>
      <c r="C986" s="88"/>
      <c r="D986" s="89"/>
      <c r="E986" s="89"/>
      <c r="F986" s="89"/>
      <c r="G986" s="90"/>
      <c r="H986" s="89"/>
      <c r="I986" s="91"/>
      <c r="J986" s="91"/>
      <c r="K986" s="91"/>
      <c r="L986" s="86">
        <f t="shared" si="45"/>
        <v>0</v>
      </c>
      <c r="M986" s="86">
        <f t="shared" si="46"/>
        <v>0</v>
      </c>
      <c r="N986" s="87">
        <f t="shared" si="47"/>
        <v>0</v>
      </c>
    </row>
    <row r="987" spans="1:14" ht="15" customHeight="1" x14ac:dyDescent="0.2">
      <c r="A987" s="88"/>
      <c r="B987" s="89"/>
      <c r="C987" s="88"/>
      <c r="D987" s="89"/>
      <c r="E987" s="89"/>
      <c r="F987" s="89"/>
      <c r="G987" s="90"/>
      <c r="H987" s="89"/>
      <c r="I987" s="91"/>
      <c r="J987" s="91"/>
      <c r="K987" s="91"/>
      <c r="L987" s="86">
        <f t="shared" si="45"/>
        <v>0</v>
      </c>
      <c r="M987" s="86">
        <f t="shared" si="46"/>
        <v>0</v>
      </c>
      <c r="N987" s="87">
        <f t="shared" si="47"/>
        <v>0</v>
      </c>
    </row>
    <row r="988" spans="1:14" ht="15" customHeight="1" x14ac:dyDescent="0.2">
      <c r="A988" s="88"/>
      <c r="B988" s="89"/>
      <c r="C988" s="88"/>
      <c r="D988" s="89"/>
      <c r="E988" s="89"/>
      <c r="F988" s="89"/>
      <c r="G988" s="90"/>
      <c r="H988" s="89"/>
      <c r="I988" s="91"/>
      <c r="J988" s="91"/>
      <c r="K988" s="91"/>
      <c r="L988" s="86">
        <f t="shared" si="45"/>
        <v>0</v>
      </c>
      <c r="M988" s="86">
        <f t="shared" si="46"/>
        <v>0</v>
      </c>
      <c r="N988" s="87">
        <f t="shared" si="47"/>
        <v>0</v>
      </c>
    </row>
    <row r="989" spans="1:14" ht="15" customHeight="1" x14ac:dyDescent="0.2">
      <c r="A989" s="88"/>
      <c r="B989" s="89"/>
      <c r="C989" s="88"/>
      <c r="D989" s="89"/>
      <c r="E989" s="89"/>
      <c r="F989" s="89"/>
      <c r="G989" s="90"/>
      <c r="H989" s="89"/>
      <c r="I989" s="91"/>
      <c r="J989" s="91"/>
      <c r="K989" s="91"/>
      <c r="L989" s="86">
        <f t="shared" si="45"/>
        <v>0</v>
      </c>
      <c r="M989" s="86">
        <f t="shared" si="46"/>
        <v>0</v>
      </c>
      <c r="N989" s="87">
        <f t="shared" si="47"/>
        <v>0</v>
      </c>
    </row>
    <row r="990" spans="1:14" ht="15" customHeight="1" x14ac:dyDescent="0.2">
      <c r="A990" s="88"/>
      <c r="B990" s="89"/>
      <c r="C990" s="88"/>
      <c r="D990" s="89"/>
      <c r="E990" s="89"/>
      <c r="F990" s="89"/>
      <c r="G990" s="90"/>
      <c r="H990" s="89"/>
      <c r="I990" s="91"/>
      <c r="J990" s="91"/>
      <c r="K990" s="91"/>
      <c r="L990" s="86">
        <f t="shared" si="45"/>
        <v>0</v>
      </c>
      <c r="M990" s="86">
        <f t="shared" si="46"/>
        <v>0</v>
      </c>
      <c r="N990" s="87">
        <f t="shared" si="47"/>
        <v>0</v>
      </c>
    </row>
    <row r="991" spans="1:14" ht="15" customHeight="1" x14ac:dyDescent="0.2">
      <c r="A991" s="88"/>
      <c r="B991" s="89"/>
      <c r="C991" s="88"/>
      <c r="D991" s="89"/>
      <c r="E991" s="89"/>
      <c r="F991" s="89"/>
      <c r="G991" s="90"/>
      <c r="H991" s="89"/>
      <c r="I991" s="91"/>
      <c r="J991" s="91"/>
      <c r="K991" s="91"/>
      <c r="L991" s="86">
        <f t="shared" si="45"/>
        <v>0</v>
      </c>
      <c r="M991" s="86">
        <f t="shared" si="46"/>
        <v>0</v>
      </c>
      <c r="N991" s="87">
        <f t="shared" si="47"/>
        <v>0</v>
      </c>
    </row>
    <row r="992" spans="1:14" ht="15" customHeight="1" x14ac:dyDescent="0.2">
      <c r="A992" s="88"/>
      <c r="B992" s="89"/>
      <c r="C992" s="88"/>
      <c r="D992" s="89"/>
      <c r="E992" s="89"/>
      <c r="F992" s="89"/>
      <c r="G992" s="90"/>
      <c r="H992" s="89"/>
      <c r="I992" s="91"/>
      <c r="J992" s="91"/>
      <c r="K992" s="91"/>
      <c r="L992" s="86">
        <f t="shared" si="45"/>
        <v>0</v>
      </c>
      <c r="M992" s="86">
        <f t="shared" si="46"/>
        <v>0</v>
      </c>
      <c r="N992" s="87">
        <f t="shared" si="47"/>
        <v>0</v>
      </c>
    </row>
    <row r="993" spans="1:14" ht="15" customHeight="1" x14ac:dyDescent="0.2">
      <c r="A993" s="88"/>
      <c r="B993" s="89"/>
      <c r="C993" s="88"/>
      <c r="D993" s="89"/>
      <c r="E993" s="89"/>
      <c r="F993" s="89"/>
      <c r="G993" s="90"/>
      <c r="H993" s="89"/>
      <c r="I993" s="91"/>
      <c r="J993" s="91"/>
      <c r="K993" s="91"/>
      <c r="L993" s="86">
        <f t="shared" si="45"/>
        <v>0</v>
      </c>
      <c r="M993" s="86">
        <f t="shared" si="46"/>
        <v>0</v>
      </c>
      <c r="N993" s="87">
        <f t="shared" si="47"/>
        <v>0</v>
      </c>
    </row>
    <row r="994" spans="1:14" ht="15" customHeight="1" x14ac:dyDescent="0.2">
      <c r="A994" s="88"/>
      <c r="B994" s="89"/>
      <c r="C994" s="88"/>
      <c r="D994" s="89"/>
      <c r="E994" s="89"/>
      <c r="F994" s="89"/>
      <c r="G994" s="90"/>
      <c r="H994" s="89"/>
      <c r="I994" s="91"/>
      <c r="J994" s="91"/>
      <c r="K994" s="91"/>
      <c r="L994" s="86">
        <f t="shared" si="45"/>
        <v>0</v>
      </c>
      <c r="M994" s="86">
        <f t="shared" si="46"/>
        <v>0</v>
      </c>
      <c r="N994" s="87">
        <f t="shared" si="47"/>
        <v>0</v>
      </c>
    </row>
    <row r="995" spans="1:14" ht="15" customHeight="1" x14ac:dyDescent="0.2">
      <c r="A995" s="88"/>
      <c r="B995" s="89"/>
      <c r="C995" s="88"/>
      <c r="D995" s="89"/>
      <c r="E995" s="89"/>
      <c r="F995" s="89"/>
      <c r="G995" s="90"/>
      <c r="H995" s="89"/>
      <c r="I995" s="91"/>
      <c r="J995" s="91"/>
      <c r="K995" s="91"/>
      <c r="L995" s="86">
        <f t="shared" si="45"/>
        <v>0</v>
      </c>
      <c r="M995" s="86">
        <f t="shared" si="46"/>
        <v>0</v>
      </c>
      <c r="N995" s="87">
        <f t="shared" si="47"/>
        <v>0</v>
      </c>
    </row>
    <row r="996" spans="1:14" ht="15" customHeight="1" x14ac:dyDescent="0.2">
      <c r="A996" s="88"/>
      <c r="B996" s="89"/>
      <c r="C996" s="88"/>
      <c r="D996" s="89"/>
      <c r="E996" s="89"/>
      <c r="F996" s="89"/>
      <c r="G996" s="90"/>
      <c r="H996" s="89"/>
      <c r="I996" s="91"/>
      <c r="J996" s="91"/>
      <c r="K996" s="91"/>
      <c r="L996" s="86">
        <f t="shared" si="45"/>
        <v>0</v>
      </c>
      <c r="M996" s="86">
        <f t="shared" si="46"/>
        <v>0</v>
      </c>
      <c r="N996" s="87">
        <f t="shared" si="47"/>
        <v>0</v>
      </c>
    </row>
    <row r="997" spans="1:14" ht="15" customHeight="1" x14ac:dyDescent="0.2">
      <c r="A997" s="88"/>
      <c r="B997" s="89"/>
      <c r="C997" s="88"/>
      <c r="D997" s="89"/>
      <c r="E997" s="89"/>
      <c r="F997" s="89"/>
      <c r="G997" s="90"/>
      <c r="H997" s="89"/>
      <c r="I997" s="91"/>
      <c r="J997" s="91"/>
      <c r="K997" s="91"/>
      <c r="L997" s="86">
        <f t="shared" si="45"/>
        <v>0</v>
      </c>
      <c r="M997" s="86">
        <f t="shared" si="46"/>
        <v>0</v>
      </c>
      <c r="N997" s="87">
        <f t="shared" si="47"/>
        <v>0</v>
      </c>
    </row>
    <row r="998" spans="1:14" ht="15" customHeight="1" x14ac:dyDescent="0.2">
      <c r="A998" s="88"/>
      <c r="B998" s="89"/>
      <c r="C998" s="88"/>
      <c r="D998" s="89"/>
      <c r="E998" s="89"/>
      <c r="F998" s="89"/>
      <c r="G998" s="90"/>
      <c r="H998" s="89"/>
      <c r="I998" s="91"/>
      <c r="J998" s="91"/>
      <c r="K998" s="91"/>
      <c r="L998" s="86">
        <f t="shared" si="45"/>
        <v>0</v>
      </c>
      <c r="M998" s="86">
        <f t="shared" si="46"/>
        <v>0</v>
      </c>
      <c r="N998" s="87">
        <f t="shared" si="47"/>
        <v>0</v>
      </c>
    </row>
    <row r="999" spans="1:14" ht="15" customHeight="1" x14ac:dyDescent="0.2">
      <c r="A999" s="88"/>
      <c r="B999" s="89"/>
      <c r="C999" s="88"/>
      <c r="D999" s="89"/>
      <c r="E999" s="89"/>
      <c r="F999" s="89"/>
      <c r="G999" s="90"/>
      <c r="H999" s="89"/>
      <c r="I999" s="91"/>
      <c r="J999" s="91"/>
      <c r="K999" s="91"/>
      <c r="L999" s="86">
        <f t="shared" si="45"/>
        <v>0</v>
      </c>
      <c r="M999" s="86">
        <f t="shared" si="46"/>
        <v>0</v>
      </c>
      <c r="N999" s="87">
        <f t="shared" si="47"/>
        <v>0</v>
      </c>
    </row>
    <row r="1000" spans="1:14" ht="15" customHeight="1" x14ac:dyDescent="0.2">
      <c r="A1000" s="88"/>
      <c r="B1000" s="89"/>
      <c r="C1000" s="88"/>
      <c r="D1000" s="89"/>
      <c r="E1000" s="89"/>
      <c r="F1000" s="89"/>
      <c r="G1000" s="90"/>
      <c r="H1000" s="89"/>
      <c r="I1000" s="91"/>
      <c r="J1000" s="91"/>
      <c r="K1000" s="91"/>
      <c r="L1000" s="86">
        <f t="shared" si="45"/>
        <v>0</v>
      </c>
      <c r="M1000" s="86">
        <f t="shared" si="46"/>
        <v>0</v>
      </c>
      <c r="N1000" s="87">
        <f t="shared" si="47"/>
        <v>0</v>
      </c>
    </row>
    <row r="1001" spans="1:14" ht="15" customHeight="1" x14ac:dyDescent="0.2">
      <c r="A1001" s="88"/>
      <c r="B1001" s="89"/>
      <c r="C1001" s="88"/>
      <c r="D1001" s="89"/>
      <c r="E1001" s="89"/>
      <c r="F1001" s="89"/>
      <c r="G1001" s="90"/>
      <c r="H1001" s="89"/>
      <c r="I1001" s="91"/>
      <c r="J1001" s="91"/>
      <c r="K1001" s="91"/>
      <c r="L1001" s="86">
        <f t="shared" si="45"/>
        <v>0</v>
      </c>
      <c r="M1001" s="86">
        <f t="shared" si="46"/>
        <v>0</v>
      </c>
      <c r="N1001" s="87">
        <f t="shared" si="47"/>
        <v>0</v>
      </c>
    </row>
    <row r="1002" spans="1:14" ht="15" customHeight="1" x14ac:dyDescent="0.2">
      <c r="A1002" s="88"/>
      <c r="B1002" s="89"/>
      <c r="C1002" s="88"/>
      <c r="D1002" s="89"/>
      <c r="E1002" s="89"/>
      <c r="F1002" s="89"/>
      <c r="G1002" s="90"/>
      <c r="H1002" s="89"/>
      <c r="I1002" s="91"/>
      <c r="J1002" s="91"/>
      <c r="K1002" s="91"/>
      <c r="L1002" s="86">
        <f t="shared" si="45"/>
        <v>0</v>
      </c>
      <c r="M1002" s="86">
        <f t="shared" si="46"/>
        <v>0</v>
      </c>
      <c r="N1002" s="87">
        <f t="shared" si="47"/>
        <v>0</v>
      </c>
    </row>
    <row r="1003" spans="1:14" ht="15" customHeight="1" x14ac:dyDescent="0.2">
      <c r="A1003" s="88"/>
      <c r="B1003" s="89"/>
      <c r="C1003" s="88"/>
      <c r="D1003" s="89"/>
      <c r="E1003" s="89"/>
      <c r="F1003" s="89"/>
      <c r="G1003" s="90"/>
      <c r="H1003" s="89"/>
      <c r="I1003" s="91"/>
      <c r="J1003" s="91"/>
      <c r="K1003" s="91"/>
      <c r="L1003" s="86">
        <f t="shared" si="45"/>
        <v>0</v>
      </c>
      <c r="M1003" s="86">
        <f t="shared" si="46"/>
        <v>0</v>
      </c>
      <c r="N1003" s="87">
        <f t="shared" si="47"/>
        <v>0</v>
      </c>
    </row>
    <row r="1004" spans="1:14" ht="15" customHeight="1" x14ac:dyDescent="0.2">
      <c r="A1004" s="88"/>
      <c r="B1004" s="89"/>
      <c r="C1004" s="88"/>
      <c r="D1004" s="89"/>
      <c r="E1004" s="89"/>
      <c r="F1004" s="89"/>
      <c r="G1004" s="90"/>
      <c r="H1004" s="89"/>
      <c r="I1004" s="91"/>
      <c r="J1004" s="91"/>
      <c r="K1004" s="91"/>
      <c r="L1004" s="86">
        <f t="shared" si="45"/>
        <v>0</v>
      </c>
      <c r="M1004" s="86">
        <f t="shared" si="46"/>
        <v>0</v>
      </c>
      <c r="N1004" s="87">
        <f t="shared" si="47"/>
        <v>0</v>
      </c>
    </row>
    <row r="1005" spans="1:14" ht="15" customHeight="1" x14ac:dyDescent="0.2">
      <c r="A1005" s="88"/>
      <c r="B1005" s="89"/>
      <c r="C1005" s="88"/>
      <c r="D1005" s="89"/>
      <c r="E1005" s="89"/>
      <c r="F1005" s="89"/>
      <c r="G1005" s="90"/>
      <c r="H1005" s="89"/>
      <c r="I1005" s="91"/>
      <c r="J1005" s="91"/>
      <c r="K1005" s="91"/>
      <c r="L1005" s="86">
        <f t="shared" si="45"/>
        <v>0</v>
      </c>
      <c r="M1005" s="86">
        <f t="shared" si="46"/>
        <v>0</v>
      </c>
      <c r="N1005" s="87">
        <f t="shared" si="47"/>
        <v>0</v>
      </c>
    </row>
    <row r="1006" spans="1:14" ht="15" customHeight="1" x14ac:dyDescent="0.2">
      <c r="A1006" s="88"/>
      <c r="B1006" s="89"/>
      <c r="C1006" s="88"/>
      <c r="D1006" s="89"/>
      <c r="E1006" s="89"/>
      <c r="F1006" s="89"/>
      <c r="G1006" s="90"/>
      <c r="H1006" s="89"/>
      <c r="I1006" s="91"/>
      <c r="J1006" s="91"/>
      <c r="K1006" s="91"/>
      <c r="L1006" s="86">
        <f t="shared" si="45"/>
        <v>0</v>
      </c>
      <c r="M1006" s="86">
        <f t="shared" si="46"/>
        <v>0</v>
      </c>
      <c r="N1006" s="87">
        <f t="shared" si="47"/>
        <v>0</v>
      </c>
    </row>
    <row r="1007" spans="1:14" ht="15" customHeight="1" x14ac:dyDescent="0.2">
      <c r="A1007" s="88"/>
      <c r="B1007" s="89"/>
      <c r="C1007" s="88"/>
      <c r="D1007" s="89"/>
      <c r="E1007" s="89"/>
      <c r="F1007" s="89"/>
      <c r="G1007" s="90"/>
      <c r="H1007" s="89"/>
      <c r="I1007" s="91"/>
      <c r="J1007" s="91"/>
      <c r="K1007" s="91"/>
      <c r="L1007" s="86">
        <f t="shared" si="45"/>
        <v>0</v>
      </c>
      <c r="M1007" s="86">
        <f t="shared" si="46"/>
        <v>0</v>
      </c>
      <c r="N1007" s="87">
        <f t="shared" si="47"/>
        <v>0</v>
      </c>
    </row>
    <row r="1008" spans="1:14" ht="15" customHeight="1" x14ac:dyDescent="0.2">
      <c r="A1008" s="88"/>
      <c r="B1008" s="89"/>
      <c r="C1008" s="88"/>
      <c r="D1008" s="89"/>
      <c r="E1008" s="89"/>
      <c r="F1008" s="89"/>
      <c r="G1008" s="90"/>
      <c r="H1008" s="89"/>
      <c r="I1008" s="91"/>
      <c r="J1008" s="91"/>
      <c r="K1008" s="91"/>
      <c r="L1008" s="86">
        <f t="shared" si="45"/>
        <v>0</v>
      </c>
      <c r="M1008" s="86">
        <f t="shared" si="46"/>
        <v>0</v>
      </c>
      <c r="N1008" s="87">
        <f t="shared" si="47"/>
        <v>0</v>
      </c>
    </row>
    <row r="1009" spans="1:14" ht="15" customHeight="1" x14ac:dyDescent="0.2">
      <c r="A1009" s="88"/>
      <c r="B1009" s="89"/>
      <c r="C1009" s="88"/>
      <c r="D1009" s="89"/>
      <c r="E1009" s="89"/>
      <c r="F1009" s="89"/>
      <c r="G1009" s="90"/>
      <c r="H1009" s="89"/>
      <c r="I1009" s="91"/>
      <c r="J1009" s="91"/>
      <c r="K1009" s="91"/>
      <c r="L1009" s="86">
        <f t="shared" si="45"/>
        <v>0</v>
      </c>
      <c r="M1009" s="86">
        <f t="shared" si="46"/>
        <v>0</v>
      </c>
      <c r="N1009" s="87">
        <f t="shared" si="47"/>
        <v>0</v>
      </c>
    </row>
    <row r="1010" spans="1:14" ht="15" customHeight="1" x14ac:dyDescent="0.2">
      <c r="A1010" s="88"/>
      <c r="B1010" s="89"/>
      <c r="C1010" s="88"/>
      <c r="D1010" s="89"/>
      <c r="E1010" s="89"/>
      <c r="F1010" s="89"/>
      <c r="G1010" s="90"/>
      <c r="H1010" s="89"/>
      <c r="I1010" s="91"/>
      <c r="J1010" s="91"/>
      <c r="K1010" s="91"/>
      <c r="L1010" s="86">
        <f t="shared" si="45"/>
        <v>0</v>
      </c>
      <c r="M1010" s="86">
        <f t="shared" si="46"/>
        <v>0</v>
      </c>
      <c r="N1010" s="87">
        <f t="shared" si="47"/>
        <v>0</v>
      </c>
    </row>
    <row r="1011" spans="1:14" ht="15" customHeight="1" x14ac:dyDescent="0.2">
      <c r="A1011" s="88"/>
      <c r="B1011" s="89"/>
      <c r="C1011" s="88"/>
      <c r="D1011" s="89"/>
      <c r="E1011" s="89"/>
      <c r="F1011" s="89"/>
      <c r="G1011" s="90"/>
      <c r="H1011" s="89"/>
      <c r="I1011" s="91"/>
      <c r="J1011" s="91"/>
      <c r="K1011" s="91"/>
      <c r="L1011" s="86">
        <f t="shared" si="45"/>
        <v>0</v>
      </c>
      <c r="M1011" s="86">
        <f t="shared" si="46"/>
        <v>0</v>
      </c>
      <c r="N1011" s="87">
        <f t="shared" si="47"/>
        <v>0</v>
      </c>
    </row>
    <row r="1012" spans="1:14" ht="15" customHeight="1" x14ac:dyDescent="0.2">
      <c r="A1012" s="88"/>
      <c r="B1012" s="89"/>
      <c r="C1012" s="88"/>
      <c r="D1012" s="89"/>
      <c r="E1012" s="89"/>
      <c r="F1012" s="89"/>
      <c r="G1012" s="90"/>
      <c r="H1012" s="89"/>
      <c r="I1012" s="91"/>
      <c r="J1012" s="91"/>
      <c r="K1012" s="91"/>
      <c r="L1012" s="86">
        <f t="shared" si="45"/>
        <v>0</v>
      </c>
      <c r="M1012" s="86">
        <f t="shared" si="46"/>
        <v>0</v>
      </c>
      <c r="N1012" s="87">
        <f t="shared" si="47"/>
        <v>0</v>
      </c>
    </row>
    <row r="1013" spans="1:14" ht="15" customHeight="1" x14ac:dyDescent="0.2">
      <c r="A1013" s="88"/>
      <c r="B1013" s="89"/>
      <c r="C1013" s="88"/>
      <c r="D1013" s="89"/>
      <c r="E1013" s="89"/>
      <c r="F1013" s="89"/>
      <c r="G1013" s="90"/>
      <c r="H1013" s="89"/>
      <c r="I1013" s="91"/>
      <c r="J1013" s="91"/>
      <c r="K1013" s="91"/>
      <c r="L1013" s="86">
        <f t="shared" si="45"/>
        <v>0</v>
      </c>
      <c r="M1013" s="86">
        <f t="shared" si="46"/>
        <v>0</v>
      </c>
      <c r="N1013" s="87">
        <f t="shared" si="47"/>
        <v>0</v>
      </c>
    </row>
    <row r="1014" spans="1:14" ht="15" customHeight="1" x14ac:dyDescent="0.2">
      <c r="A1014" s="88"/>
      <c r="B1014" s="89"/>
      <c r="C1014" s="88"/>
      <c r="D1014" s="89"/>
      <c r="E1014" s="89"/>
      <c r="F1014" s="89"/>
      <c r="G1014" s="90"/>
      <c r="H1014" s="89"/>
      <c r="I1014" s="91"/>
      <c r="J1014" s="91"/>
      <c r="K1014" s="91"/>
      <c r="L1014" s="86">
        <f t="shared" si="45"/>
        <v>0</v>
      </c>
      <c r="M1014" s="86">
        <f t="shared" si="46"/>
        <v>0</v>
      </c>
      <c r="N1014" s="87">
        <f t="shared" si="47"/>
        <v>0</v>
      </c>
    </row>
    <row r="1015" spans="1:14" ht="15" customHeight="1" x14ac:dyDescent="0.2">
      <c r="A1015" s="88"/>
      <c r="B1015" s="89"/>
      <c r="C1015" s="88"/>
      <c r="D1015" s="89"/>
      <c r="E1015" s="89"/>
      <c r="F1015" s="89"/>
      <c r="G1015" s="90"/>
      <c r="H1015" s="89"/>
      <c r="I1015" s="91"/>
      <c r="J1015" s="91"/>
      <c r="K1015" s="91"/>
      <c r="L1015" s="86">
        <f t="shared" si="45"/>
        <v>0</v>
      </c>
      <c r="M1015" s="86">
        <f t="shared" si="46"/>
        <v>0</v>
      </c>
      <c r="N1015" s="87">
        <f t="shared" si="47"/>
        <v>0</v>
      </c>
    </row>
    <row r="1016" spans="1:14" ht="15" customHeight="1" x14ac:dyDescent="0.2">
      <c r="A1016" s="88"/>
      <c r="B1016" s="89"/>
      <c r="C1016" s="88"/>
      <c r="D1016" s="89"/>
      <c r="E1016" s="89"/>
      <c r="F1016" s="89"/>
      <c r="G1016" s="90"/>
      <c r="H1016" s="89"/>
      <c r="I1016" s="91"/>
      <c r="J1016" s="91"/>
      <c r="K1016" s="91"/>
      <c r="L1016" s="86">
        <f t="shared" si="45"/>
        <v>0</v>
      </c>
      <c r="M1016" s="86">
        <f t="shared" si="46"/>
        <v>0</v>
      </c>
      <c r="N1016" s="87">
        <f t="shared" si="47"/>
        <v>0</v>
      </c>
    </row>
    <row r="1017" spans="1:14" ht="15" customHeight="1" x14ac:dyDescent="0.2">
      <c r="A1017" s="88"/>
      <c r="B1017" s="89"/>
      <c r="C1017" s="88"/>
      <c r="D1017" s="89"/>
      <c r="E1017" s="89"/>
      <c r="F1017" s="89"/>
      <c r="G1017" s="90"/>
      <c r="H1017" s="89"/>
      <c r="I1017" s="91"/>
      <c r="J1017" s="91"/>
      <c r="K1017" s="91"/>
      <c r="L1017" s="86">
        <f t="shared" si="45"/>
        <v>0</v>
      </c>
      <c r="M1017" s="86">
        <f t="shared" si="46"/>
        <v>0</v>
      </c>
      <c r="N1017" s="87">
        <f t="shared" si="47"/>
        <v>0</v>
      </c>
    </row>
    <row r="1018" spans="1:14" ht="15" customHeight="1" x14ac:dyDescent="0.2">
      <c r="A1018" s="88"/>
      <c r="B1018" s="89"/>
      <c r="C1018" s="88"/>
      <c r="D1018" s="89"/>
      <c r="E1018" s="89"/>
      <c r="F1018" s="89"/>
      <c r="G1018" s="90"/>
      <c r="H1018" s="89"/>
      <c r="I1018" s="91"/>
      <c r="J1018" s="91"/>
      <c r="K1018" s="91"/>
      <c r="L1018" s="86">
        <f t="shared" si="45"/>
        <v>0</v>
      </c>
      <c r="M1018" s="86">
        <f t="shared" si="46"/>
        <v>0</v>
      </c>
      <c r="N1018" s="87">
        <f t="shared" si="47"/>
        <v>0</v>
      </c>
    </row>
    <row r="1019" spans="1:14" ht="15" customHeight="1" x14ac:dyDescent="0.2">
      <c r="A1019" s="88"/>
      <c r="B1019" s="89"/>
      <c r="C1019" s="88"/>
      <c r="D1019" s="89"/>
      <c r="E1019" s="89"/>
      <c r="F1019" s="89"/>
      <c r="G1019" s="90"/>
      <c r="H1019" s="89"/>
      <c r="I1019" s="91"/>
      <c r="J1019" s="91"/>
      <c r="K1019" s="91"/>
      <c r="L1019" s="86">
        <f t="shared" si="45"/>
        <v>0</v>
      </c>
      <c r="M1019" s="86">
        <f t="shared" si="46"/>
        <v>0</v>
      </c>
      <c r="N1019" s="87">
        <f t="shared" si="47"/>
        <v>0</v>
      </c>
    </row>
    <row r="1020" spans="1:14" ht="15" customHeight="1" x14ac:dyDescent="0.2">
      <c r="A1020" s="88"/>
      <c r="B1020" s="89"/>
      <c r="C1020" s="88"/>
      <c r="D1020" s="89"/>
      <c r="E1020" s="89"/>
      <c r="F1020" s="89"/>
      <c r="G1020" s="90"/>
      <c r="H1020" s="89"/>
      <c r="I1020" s="91"/>
      <c r="J1020" s="91"/>
      <c r="K1020" s="91"/>
      <c r="L1020" s="86">
        <f t="shared" si="45"/>
        <v>0</v>
      </c>
      <c r="M1020" s="86">
        <f t="shared" si="46"/>
        <v>0</v>
      </c>
      <c r="N1020" s="87">
        <f t="shared" si="47"/>
        <v>0</v>
      </c>
    </row>
    <row r="1021" spans="1:14" ht="15" customHeight="1" x14ac:dyDescent="0.2">
      <c r="A1021" s="88"/>
      <c r="B1021" s="89"/>
      <c r="C1021" s="88"/>
      <c r="D1021" s="89"/>
      <c r="E1021" s="89"/>
      <c r="F1021" s="89"/>
      <c r="G1021" s="90"/>
      <c r="H1021" s="89"/>
      <c r="I1021" s="91"/>
      <c r="J1021" s="91"/>
      <c r="K1021" s="91"/>
      <c r="L1021" s="86">
        <f t="shared" si="45"/>
        <v>0</v>
      </c>
      <c r="M1021" s="86">
        <f t="shared" si="46"/>
        <v>0</v>
      </c>
      <c r="N1021" s="87">
        <f t="shared" si="47"/>
        <v>0</v>
      </c>
    </row>
    <row r="1022" spans="1:14" ht="15" customHeight="1" x14ac:dyDescent="0.2">
      <c r="A1022" s="88"/>
      <c r="B1022" s="89"/>
      <c r="C1022" s="88"/>
      <c r="D1022" s="89"/>
      <c r="E1022" s="89"/>
      <c r="F1022" s="89"/>
      <c r="G1022" s="90"/>
      <c r="H1022" s="89"/>
      <c r="I1022" s="91"/>
      <c r="J1022" s="91"/>
      <c r="K1022" s="91"/>
      <c r="L1022" s="86">
        <f t="shared" si="45"/>
        <v>0</v>
      </c>
      <c r="M1022" s="86">
        <f t="shared" si="46"/>
        <v>0</v>
      </c>
      <c r="N1022" s="87">
        <f t="shared" si="47"/>
        <v>0</v>
      </c>
    </row>
    <row r="1023" spans="1:14" ht="15" customHeight="1" x14ac:dyDescent="0.2">
      <c r="A1023" s="88"/>
      <c r="B1023" s="89"/>
      <c r="C1023" s="88"/>
      <c r="D1023" s="89"/>
      <c r="E1023" s="89"/>
      <c r="F1023" s="89"/>
      <c r="G1023" s="90"/>
      <c r="H1023" s="89"/>
      <c r="I1023" s="91"/>
      <c r="J1023" s="91"/>
      <c r="K1023" s="91"/>
      <c r="L1023" s="86">
        <f t="shared" si="45"/>
        <v>0</v>
      </c>
      <c r="M1023" s="86">
        <f t="shared" si="46"/>
        <v>0</v>
      </c>
      <c r="N1023" s="87">
        <f t="shared" si="47"/>
        <v>0</v>
      </c>
    </row>
    <row r="1024" spans="1:14" ht="15" customHeight="1" x14ac:dyDescent="0.2">
      <c r="A1024" s="88"/>
      <c r="B1024" s="89"/>
      <c r="C1024" s="88"/>
      <c r="D1024" s="89"/>
      <c r="E1024" s="89"/>
      <c r="F1024" s="89"/>
      <c r="G1024" s="90"/>
      <c r="H1024" s="89"/>
      <c r="I1024" s="91"/>
      <c r="J1024" s="91"/>
      <c r="K1024" s="91"/>
      <c r="L1024" s="86">
        <f t="shared" si="45"/>
        <v>0</v>
      </c>
      <c r="M1024" s="86">
        <f t="shared" si="46"/>
        <v>0</v>
      </c>
      <c r="N1024" s="87">
        <f t="shared" si="47"/>
        <v>0</v>
      </c>
    </row>
    <row r="1025" spans="1:14" ht="15" customHeight="1" x14ac:dyDescent="0.2">
      <c r="A1025" s="88"/>
      <c r="B1025" s="89"/>
      <c r="C1025" s="88"/>
      <c r="D1025" s="89"/>
      <c r="E1025" s="89"/>
      <c r="F1025" s="89"/>
      <c r="G1025" s="90"/>
      <c r="H1025" s="89"/>
      <c r="I1025" s="91"/>
      <c r="J1025" s="91"/>
      <c r="K1025" s="91"/>
      <c r="L1025" s="86">
        <f t="shared" si="45"/>
        <v>0</v>
      </c>
      <c r="M1025" s="86">
        <f t="shared" si="46"/>
        <v>0</v>
      </c>
      <c r="N1025" s="87">
        <f t="shared" si="47"/>
        <v>0</v>
      </c>
    </row>
    <row r="1026" spans="1:14" ht="15" customHeight="1" x14ac:dyDescent="0.2">
      <c r="A1026" s="88"/>
      <c r="B1026" s="89"/>
      <c r="C1026" s="88"/>
      <c r="D1026" s="89"/>
      <c r="E1026" s="89"/>
      <c r="F1026" s="89"/>
      <c r="G1026" s="90"/>
      <c r="H1026" s="89"/>
      <c r="I1026" s="91"/>
      <c r="J1026" s="91"/>
      <c r="K1026" s="91"/>
      <c r="L1026" s="86">
        <f t="shared" si="45"/>
        <v>0</v>
      </c>
      <c r="M1026" s="86">
        <f t="shared" si="46"/>
        <v>0</v>
      </c>
      <c r="N1026" s="87">
        <f t="shared" si="47"/>
        <v>0</v>
      </c>
    </row>
    <row r="1027" spans="1:14" ht="15" customHeight="1" x14ac:dyDescent="0.2">
      <c r="A1027" s="88"/>
      <c r="B1027" s="89"/>
      <c r="C1027" s="88"/>
      <c r="D1027" s="89"/>
      <c r="E1027" s="89"/>
      <c r="F1027" s="89"/>
      <c r="G1027" s="90"/>
      <c r="H1027" s="89"/>
      <c r="I1027" s="91"/>
      <c r="J1027" s="91"/>
      <c r="K1027" s="91"/>
      <c r="L1027" s="86">
        <f t="shared" si="45"/>
        <v>0</v>
      </c>
      <c r="M1027" s="86">
        <f t="shared" si="46"/>
        <v>0</v>
      </c>
      <c r="N1027" s="87">
        <f t="shared" si="47"/>
        <v>0</v>
      </c>
    </row>
    <row r="1028" spans="1:14" ht="15" customHeight="1" x14ac:dyDescent="0.2">
      <c r="A1028" s="88"/>
      <c r="B1028" s="89"/>
      <c r="C1028" s="88"/>
      <c r="D1028" s="89"/>
      <c r="E1028" s="89"/>
      <c r="F1028" s="89"/>
      <c r="G1028" s="90"/>
      <c r="H1028" s="89"/>
      <c r="I1028" s="91"/>
      <c r="J1028" s="91"/>
      <c r="K1028" s="91"/>
      <c r="L1028" s="86">
        <f t="shared" ref="L1028:L1091" si="48">SUM(I1028:K1028)</f>
        <v>0</v>
      </c>
      <c r="M1028" s="86">
        <f t="shared" ref="M1028:M1091" si="49">ROUND((1+G1028+0.0765)*(L1028*H1028)/2080,2)</f>
        <v>0</v>
      </c>
      <c r="N1028" s="87">
        <f t="shared" ref="N1028:N1091" si="50">ROUND((1+0.0765)*(L1028*H1028)/2080,2)</f>
        <v>0</v>
      </c>
    </row>
    <row r="1029" spans="1:14" ht="15" customHeight="1" x14ac:dyDescent="0.2">
      <c r="A1029" s="88"/>
      <c r="B1029" s="89"/>
      <c r="C1029" s="88"/>
      <c r="D1029" s="89"/>
      <c r="E1029" s="89"/>
      <c r="F1029" s="89"/>
      <c r="G1029" s="90"/>
      <c r="H1029" s="89"/>
      <c r="I1029" s="91"/>
      <c r="J1029" s="91"/>
      <c r="K1029" s="91"/>
      <c r="L1029" s="86">
        <f t="shared" si="48"/>
        <v>0</v>
      </c>
      <c r="M1029" s="86">
        <f t="shared" si="49"/>
        <v>0</v>
      </c>
      <c r="N1029" s="87">
        <f t="shared" si="50"/>
        <v>0</v>
      </c>
    </row>
    <row r="1030" spans="1:14" ht="15" customHeight="1" x14ac:dyDescent="0.2">
      <c r="A1030" s="88"/>
      <c r="B1030" s="89"/>
      <c r="C1030" s="88"/>
      <c r="D1030" s="89"/>
      <c r="E1030" s="89"/>
      <c r="F1030" s="89"/>
      <c r="G1030" s="90"/>
      <c r="H1030" s="89"/>
      <c r="I1030" s="91"/>
      <c r="J1030" s="91"/>
      <c r="K1030" s="91"/>
      <c r="L1030" s="86">
        <f t="shared" si="48"/>
        <v>0</v>
      </c>
      <c r="M1030" s="86">
        <f t="shared" si="49"/>
        <v>0</v>
      </c>
      <c r="N1030" s="87">
        <f t="shared" si="50"/>
        <v>0</v>
      </c>
    </row>
    <row r="1031" spans="1:14" ht="15" customHeight="1" x14ac:dyDescent="0.2">
      <c r="A1031" s="88"/>
      <c r="B1031" s="89"/>
      <c r="C1031" s="88"/>
      <c r="D1031" s="89"/>
      <c r="E1031" s="89"/>
      <c r="F1031" s="89"/>
      <c r="G1031" s="90"/>
      <c r="H1031" s="89"/>
      <c r="I1031" s="91"/>
      <c r="J1031" s="91"/>
      <c r="K1031" s="91"/>
      <c r="L1031" s="86">
        <f t="shared" si="48"/>
        <v>0</v>
      </c>
      <c r="M1031" s="86">
        <f t="shared" si="49"/>
        <v>0</v>
      </c>
      <c r="N1031" s="87">
        <f t="shared" si="50"/>
        <v>0</v>
      </c>
    </row>
    <row r="1032" spans="1:14" ht="15" customHeight="1" x14ac:dyDescent="0.2">
      <c r="A1032" s="88"/>
      <c r="B1032" s="89"/>
      <c r="C1032" s="88"/>
      <c r="D1032" s="89"/>
      <c r="E1032" s="89"/>
      <c r="F1032" s="89"/>
      <c r="G1032" s="90"/>
      <c r="H1032" s="89"/>
      <c r="I1032" s="91"/>
      <c r="J1032" s="91"/>
      <c r="K1032" s="91"/>
      <c r="L1032" s="86">
        <f t="shared" si="48"/>
        <v>0</v>
      </c>
      <c r="M1032" s="86">
        <f t="shared" si="49"/>
        <v>0</v>
      </c>
      <c r="N1032" s="87">
        <f t="shared" si="50"/>
        <v>0</v>
      </c>
    </row>
    <row r="1033" spans="1:14" ht="15" customHeight="1" x14ac:dyDescent="0.2">
      <c r="A1033" s="88"/>
      <c r="B1033" s="89"/>
      <c r="C1033" s="88"/>
      <c r="D1033" s="89"/>
      <c r="E1033" s="89"/>
      <c r="F1033" s="89"/>
      <c r="G1033" s="90"/>
      <c r="H1033" s="89"/>
      <c r="I1033" s="91"/>
      <c r="J1033" s="91"/>
      <c r="K1033" s="91"/>
      <c r="L1033" s="86">
        <f t="shared" si="48"/>
        <v>0</v>
      </c>
      <c r="M1033" s="86">
        <f t="shared" si="49"/>
        <v>0</v>
      </c>
      <c r="N1033" s="87">
        <f t="shared" si="50"/>
        <v>0</v>
      </c>
    </row>
    <row r="1034" spans="1:14" ht="15" customHeight="1" x14ac:dyDescent="0.2">
      <c r="A1034" s="88"/>
      <c r="B1034" s="89"/>
      <c r="C1034" s="88"/>
      <c r="D1034" s="89"/>
      <c r="E1034" s="89"/>
      <c r="F1034" s="89"/>
      <c r="G1034" s="90"/>
      <c r="H1034" s="89"/>
      <c r="I1034" s="91"/>
      <c r="J1034" s="91"/>
      <c r="K1034" s="91"/>
      <c r="L1034" s="86">
        <f t="shared" si="48"/>
        <v>0</v>
      </c>
      <c r="M1034" s="86">
        <f t="shared" si="49"/>
        <v>0</v>
      </c>
      <c r="N1034" s="87">
        <f t="shared" si="50"/>
        <v>0</v>
      </c>
    </row>
    <row r="1035" spans="1:14" ht="15" customHeight="1" x14ac:dyDescent="0.2">
      <c r="A1035" s="88"/>
      <c r="B1035" s="89"/>
      <c r="C1035" s="88"/>
      <c r="D1035" s="89"/>
      <c r="E1035" s="89"/>
      <c r="F1035" s="89"/>
      <c r="G1035" s="90"/>
      <c r="H1035" s="89"/>
      <c r="I1035" s="91"/>
      <c r="J1035" s="91"/>
      <c r="K1035" s="91"/>
      <c r="L1035" s="86">
        <f t="shared" si="48"/>
        <v>0</v>
      </c>
      <c r="M1035" s="86">
        <f t="shared" si="49"/>
        <v>0</v>
      </c>
      <c r="N1035" s="87">
        <f t="shared" si="50"/>
        <v>0</v>
      </c>
    </row>
    <row r="1036" spans="1:14" ht="15" customHeight="1" x14ac:dyDescent="0.2">
      <c r="A1036" s="88"/>
      <c r="B1036" s="89"/>
      <c r="C1036" s="88"/>
      <c r="D1036" s="89"/>
      <c r="E1036" s="89"/>
      <c r="F1036" s="89"/>
      <c r="G1036" s="90"/>
      <c r="H1036" s="89"/>
      <c r="I1036" s="91"/>
      <c r="J1036" s="91"/>
      <c r="K1036" s="91"/>
      <c r="L1036" s="86">
        <f t="shared" si="48"/>
        <v>0</v>
      </c>
      <c r="M1036" s="86">
        <f t="shared" si="49"/>
        <v>0</v>
      </c>
      <c r="N1036" s="87">
        <f t="shared" si="50"/>
        <v>0</v>
      </c>
    </row>
    <row r="1037" spans="1:14" ht="15" customHeight="1" x14ac:dyDescent="0.2">
      <c r="A1037" s="88"/>
      <c r="B1037" s="89"/>
      <c r="C1037" s="88"/>
      <c r="D1037" s="89"/>
      <c r="E1037" s="89"/>
      <c r="F1037" s="89"/>
      <c r="G1037" s="90"/>
      <c r="H1037" s="89"/>
      <c r="I1037" s="91"/>
      <c r="J1037" s="91"/>
      <c r="K1037" s="91"/>
      <c r="L1037" s="86">
        <f t="shared" si="48"/>
        <v>0</v>
      </c>
      <c r="M1037" s="86">
        <f t="shared" si="49"/>
        <v>0</v>
      </c>
      <c r="N1037" s="87">
        <f t="shared" si="50"/>
        <v>0</v>
      </c>
    </row>
    <row r="1038" spans="1:14" ht="15" customHeight="1" x14ac:dyDescent="0.2">
      <c r="A1038" s="88"/>
      <c r="B1038" s="89"/>
      <c r="C1038" s="88"/>
      <c r="D1038" s="89"/>
      <c r="E1038" s="89"/>
      <c r="F1038" s="89"/>
      <c r="G1038" s="90"/>
      <c r="H1038" s="89"/>
      <c r="I1038" s="91"/>
      <c r="J1038" s="91"/>
      <c r="K1038" s="91"/>
      <c r="L1038" s="86">
        <f t="shared" si="48"/>
        <v>0</v>
      </c>
      <c r="M1038" s="86">
        <f t="shared" si="49"/>
        <v>0</v>
      </c>
      <c r="N1038" s="87">
        <f t="shared" si="50"/>
        <v>0</v>
      </c>
    </row>
    <row r="1039" spans="1:14" ht="15" customHeight="1" x14ac:dyDescent="0.2">
      <c r="A1039" s="88"/>
      <c r="B1039" s="89"/>
      <c r="C1039" s="88"/>
      <c r="D1039" s="89"/>
      <c r="E1039" s="89"/>
      <c r="F1039" s="89"/>
      <c r="G1039" s="90"/>
      <c r="H1039" s="89"/>
      <c r="I1039" s="91"/>
      <c r="J1039" s="91"/>
      <c r="K1039" s="91"/>
      <c r="L1039" s="86">
        <f t="shared" si="48"/>
        <v>0</v>
      </c>
      <c r="M1039" s="86">
        <f t="shared" si="49"/>
        <v>0</v>
      </c>
      <c r="N1039" s="87">
        <f t="shared" si="50"/>
        <v>0</v>
      </c>
    </row>
    <row r="1040" spans="1:14" ht="15" customHeight="1" x14ac:dyDescent="0.2">
      <c r="A1040" s="88"/>
      <c r="B1040" s="89"/>
      <c r="C1040" s="88"/>
      <c r="D1040" s="89"/>
      <c r="E1040" s="89"/>
      <c r="F1040" s="89"/>
      <c r="G1040" s="90"/>
      <c r="H1040" s="89"/>
      <c r="I1040" s="91"/>
      <c r="J1040" s="91"/>
      <c r="K1040" s="91"/>
      <c r="L1040" s="86">
        <f t="shared" si="48"/>
        <v>0</v>
      </c>
      <c r="M1040" s="86">
        <f t="shared" si="49"/>
        <v>0</v>
      </c>
      <c r="N1040" s="87">
        <f t="shared" si="50"/>
        <v>0</v>
      </c>
    </row>
    <row r="1041" spans="1:14" ht="15" customHeight="1" x14ac:dyDescent="0.2">
      <c r="A1041" s="88"/>
      <c r="B1041" s="89"/>
      <c r="C1041" s="88"/>
      <c r="D1041" s="89"/>
      <c r="E1041" s="89"/>
      <c r="F1041" s="89"/>
      <c r="G1041" s="90"/>
      <c r="H1041" s="89"/>
      <c r="I1041" s="91"/>
      <c r="J1041" s="91"/>
      <c r="K1041" s="91"/>
      <c r="L1041" s="86">
        <f t="shared" si="48"/>
        <v>0</v>
      </c>
      <c r="M1041" s="86">
        <f t="shared" si="49"/>
        <v>0</v>
      </c>
      <c r="N1041" s="87">
        <f t="shared" si="50"/>
        <v>0</v>
      </c>
    </row>
    <row r="1042" spans="1:14" ht="15" customHeight="1" x14ac:dyDescent="0.2">
      <c r="A1042" s="88"/>
      <c r="B1042" s="89"/>
      <c r="C1042" s="88"/>
      <c r="D1042" s="89"/>
      <c r="E1042" s="89"/>
      <c r="F1042" s="89"/>
      <c r="G1042" s="90"/>
      <c r="H1042" s="89"/>
      <c r="I1042" s="91"/>
      <c r="J1042" s="91"/>
      <c r="K1042" s="91"/>
      <c r="L1042" s="86">
        <f t="shared" si="48"/>
        <v>0</v>
      </c>
      <c r="M1042" s="86">
        <f t="shared" si="49"/>
        <v>0</v>
      </c>
      <c r="N1042" s="87">
        <f t="shared" si="50"/>
        <v>0</v>
      </c>
    </row>
    <row r="1043" spans="1:14" ht="15" customHeight="1" x14ac:dyDescent="0.2">
      <c r="A1043" s="88"/>
      <c r="B1043" s="89"/>
      <c r="C1043" s="88"/>
      <c r="D1043" s="89"/>
      <c r="E1043" s="89"/>
      <c r="F1043" s="89"/>
      <c r="G1043" s="90"/>
      <c r="H1043" s="89"/>
      <c r="I1043" s="91"/>
      <c r="J1043" s="91"/>
      <c r="K1043" s="91"/>
      <c r="L1043" s="86">
        <f t="shared" si="48"/>
        <v>0</v>
      </c>
      <c r="M1043" s="86">
        <f t="shared" si="49"/>
        <v>0</v>
      </c>
      <c r="N1043" s="87">
        <f t="shared" si="50"/>
        <v>0</v>
      </c>
    </row>
    <row r="1044" spans="1:14" ht="15" customHeight="1" x14ac:dyDescent="0.2">
      <c r="A1044" s="88"/>
      <c r="B1044" s="89"/>
      <c r="C1044" s="88"/>
      <c r="D1044" s="89"/>
      <c r="E1044" s="89"/>
      <c r="F1044" s="89"/>
      <c r="G1044" s="90"/>
      <c r="H1044" s="89"/>
      <c r="I1044" s="91"/>
      <c r="J1044" s="91"/>
      <c r="K1044" s="91"/>
      <c r="L1044" s="86">
        <f t="shared" si="48"/>
        <v>0</v>
      </c>
      <c r="M1044" s="86">
        <f t="shared" si="49"/>
        <v>0</v>
      </c>
      <c r="N1044" s="87">
        <f t="shared" si="50"/>
        <v>0</v>
      </c>
    </row>
    <row r="1045" spans="1:14" ht="15" customHeight="1" x14ac:dyDescent="0.2">
      <c r="A1045" s="88"/>
      <c r="B1045" s="89"/>
      <c r="C1045" s="88"/>
      <c r="D1045" s="89"/>
      <c r="E1045" s="89"/>
      <c r="F1045" s="89"/>
      <c r="G1045" s="90"/>
      <c r="H1045" s="89"/>
      <c r="I1045" s="91"/>
      <c r="J1045" s="91"/>
      <c r="K1045" s="91"/>
      <c r="L1045" s="86">
        <f t="shared" si="48"/>
        <v>0</v>
      </c>
      <c r="M1045" s="86">
        <f t="shared" si="49"/>
        <v>0</v>
      </c>
      <c r="N1045" s="87">
        <f t="shared" si="50"/>
        <v>0</v>
      </c>
    </row>
    <row r="1046" spans="1:14" ht="15" customHeight="1" x14ac:dyDescent="0.2">
      <c r="A1046" s="88"/>
      <c r="B1046" s="89"/>
      <c r="C1046" s="88"/>
      <c r="D1046" s="89"/>
      <c r="E1046" s="89"/>
      <c r="F1046" s="89"/>
      <c r="G1046" s="90"/>
      <c r="H1046" s="89"/>
      <c r="I1046" s="91"/>
      <c r="J1046" s="91"/>
      <c r="K1046" s="91"/>
      <c r="L1046" s="86">
        <f t="shared" si="48"/>
        <v>0</v>
      </c>
      <c r="M1046" s="86">
        <f t="shared" si="49"/>
        <v>0</v>
      </c>
      <c r="N1046" s="87">
        <f t="shared" si="50"/>
        <v>0</v>
      </c>
    </row>
    <row r="1047" spans="1:14" ht="15" customHeight="1" x14ac:dyDescent="0.2">
      <c r="A1047" s="88"/>
      <c r="B1047" s="89"/>
      <c r="C1047" s="88"/>
      <c r="D1047" s="89"/>
      <c r="E1047" s="89"/>
      <c r="F1047" s="89"/>
      <c r="G1047" s="90"/>
      <c r="H1047" s="89"/>
      <c r="I1047" s="91"/>
      <c r="J1047" s="91"/>
      <c r="K1047" s="91"/>
      <c r="L1047" s="86">
        <f t="shared" si="48"/>
        <v>0</v>
      </c>
      <c r="M1047" s="86">
        <f t="shared" si="49"/>
        <v>0</v>
      </c>
      <c r="N1047" s="87">
        <f t="shared" si="50"/>
        <v>0</v>
      </c>
    </row>
    <row r="1048" spans="1:14" ht="15" customHeight="1" x14ac:dyDescent="0.2">
      <c r="A1048" s="88"/>
      <c r="B1048" s="89"/>
      <c r="C1048" s="88"/>
      <c r="D1048" s="89"/>
      <c r="E1048" s="89"/>
      <c r="F1048" s="89"/>
      <c r="G1048" s="90"/>
      <c r="H1048" s="89"/>
      <c r="I1048" s="91"/>
      <c r="J1048" s="91"/>
      <c r="K1048" s="91"/>
      <c r="L1048" s="86">
        <f t="shared" si="48"/>
        <v>0</v>
      </c>
      <c r="M1048" s="86">
        <f t="shared" si="49"/>
        <v>0</v>
      </c>
      <c r="N1048" s="87">
        <f t="shared" si="50"/>
        <v>0</v>
      </c>
    </row>
    <row r="1049" spans="1:14" ht="15" customHeight="1" x14ac:dyDescent="0.2">
      <c r="A1049" s="88"/>
      <c r="B1049" s="89"/>
      <c r="C1049" s="88"/>
      <c r="D1049" s="89"/>
      <c r="E1049" s="89"/>
      <c r="F1049" s="89"/>
      <c r="G1049" s="90"/>
      <c r="H1049" s="89"/>
      <c r="I1049" s="91"/>
      <c r="J1049" s="91"/>
      <c r="K1049" s="91"/>
      <c r="L1049" s="86">
        <f t="shared" si="48"/>
        <v>0</v>
      </c>
      <c r="M1049" s="86">
        <f t="shared" si="49"/>
        <v>0</v>
      </c>
      <c r="N1049" s="87">
        <f t="shared" si="50"/>
        <v>0</v>
      </c>
    </row>
    <row r="1050" spans="1:14" ht="15" customHeight="1" x14ac:dyDescent="0.2">
      <c r="A1050" s="88"/>
      <c r="B1050" s="89"/>
      <c r="C1050" s="88"/>
      <c r="D1050" s="89"/>
      <c r="E1050" s="89"/>
      <c r="F1050" s="89"/>
      <c r="G1050" s="90"/>
      <c r="H1050" s="89"/>
      <c r="I1050" s="91"/>
      <c r="J1050" s="91"/>
      <c r="K1050" s="91"/>
      <c r="L1050" s="86">
        <f t="shared" si="48"/>
        <v>0</v>
      </c>
      <c r="M1050" s="86">
        <f t="shared" si="49"/>
        <v>0</v>
      </c>
      <c r="N1050" s="87">
        <f t="shared" si="50"/>
        <v>0</v>
      </c>
    </row>
    <row r="1051" spans="1:14" ht="15" customHeight="1" x14ac:dyDescent="0.2">
      <c r="A1051" s="88"/>
      <c r="B1051" s="89"/>
      <c r="C1051" s="88"/>
      <c r="D1051" s="89"/>
      <c r="E1051" s="89"/>
      <c r="F1051" s="89"/>
      <c r="G1051" s="90"/>
      <c r="H1051" s="89"/>
      <c r="I1051" s="91"/>
      <c r="J1051" s="91"/>
      <c r="K1051" s="91"/>
      <c r="L1051" s="86">
        <f t="shared" si="48"/>
        <v>0</v>
      </c>
      <c r="M1051" s="86">
        <f t="shared" si="49"/>
        <v>0</v>
      </c>
      <c r="N1051" s="87">
        <f t="shared" si="50"/>
        <v>0</v>
      </c>
    </row>
    <row r="1052" spans="1:14" ht="15" customHeight="1" x14ac:dyDescent="0.2">
      <c r="A1052" s="88"/>
      <c r="B1052" s="89"/>
      <c r="C1052" s="88"/>
      <c r="D1052" s="89"/>
      <c r="E1052" s="89"/>
      <c r="F1052" s="89"/>
      <c r="G1052" s="90"/>
      <c r="H1052" s="89"/>
      <c r="I1052" s="91"/>
      <c r="J1052" s="91"/>
      <c r="K1052" s="91"/>
      <c r="L1052" s="86">
        <f t="shared" si="48"/>
        <v>0</v>
      </c>
      <c r="M1052" s="86">
        <f t="shared" si="49"/>
        <v>0</v>
      </c>
      <c r="N1052" s="87">
        <f t="shared" si="50"/>
        <v>0</v>
      </c>
    </row>
    <row r="1053" spans="1:14" ht="15" customHeight="1" x14ac:dyDescent="0.2">
      <c r="A1053" s="88"/>
      <c r="B1053" s="89"/>
      <c r="C1053" s="88"/>
      <c r="D1053" s="89"/>
      <c r="E1053" s="89"/>
      <c r="F1053" s="89"/>
      <c r="G1053" s="90"/>
      <c r="H1053" s="89"/>
      <c r="I1053" s="91"/>
      <c r="J1053" s="91"/>
      <c r="K1053" s="91"/>
      <c r="L1053" s="86">
        <f t="shared" si="48"/>
        <v>0</v>
      </c>
      <c r="M1053" s="86">
        <f t="shared" si="49"/>
        <v>0</v>
      </c>
      <c r="N1053" s="87">
        <f t="shared" si="50"/>
        <v>0</v>
      </c>
    </row>
    <row r="1054" spans="1:14" ht="15" customHeight="1" x14ac:dyDescent="0.2">
      <c r="A1054" s="88"/>
      <c r="B1054" s="89"/>
      <c r="C1054" s="88"/>
      <c r="D1054" s="89"/>
      <c r="E1054" s="89"/>
      <c r="F1054" s="89"/>
      <c r="G1054" s="90"/>
      <c r="H1054" s="89"/>
      <c r="I1054" s="91"/>
      <c r="J1054" s="91"/>
      <c r="K1054" s="91"/>
      <c r="L1054" s="86">
        <f t="shared" si="48"/>
        <v>0</v>
      </c>
      <c r="M1054" s="86">
        <f t="shared" si="49"/>
        <v>0</v>
      </c>
      <c r="N1054" s="87">
        <f t="shared" si="50"/>
        <v>0</v>
      </c>
    </row>
    <row r="1055" spans="1:14" ht="15" customHeight="1" x14ac:dyDescent="0.2">
      <c r="A1055" s="88"/>
      <c r="B1055" s="89"/>
      <c r="C1055" s="88"/>
      <c r="D1055" s="89"/>
      <c r="E1055" s="89"/>
      <c r="F1055" s="89"/>
      <c r="G1055" s="90"/>
      <c r="H1055" s="89"/>
      <c r="I1055" s="91"/>
      <c r="J1055" s="91"/>
      <c r="K1055" s="91"/>
      <c r="L1055" s="86">
        <f t="shared" si="48"/>
        <v>0</v>
      </c>
      <c r="M1055" s="86">
        <f t="shared" si="49"/>
        <v>0</v>
      </c>
      <c r="N1055" s="87">
        <f t="shared" si="50"/>
        <v>0</v>
      </c>
    </row>
    <row r="1056" spans="1:14" ht="15" customHeight="1" x14ac:dyDescent="0.2">
      <c r="A1056" s="88"/>
      <c r="B1056" s="89"/>
      <c r="C1056" s="88"/>
      <c r="D1056" s="89"/>
      <c r="E1056" s="89"/>
      <c r="F1056" s="89"/>
      <c r="G1056" s="90"/>
      <c r="H1056" s="89"/>
      <c r="I1056" s="91"/>
      <c r="J1056" s="91"/>
      <c r="K1056" s="91"/>
      <c r="L1056" s="86">
        <f t="shared" si="48"/>
        <v>0</v>
      </c>
      <c r="M1056" s="86">
        <f t="shared" si="49"/>
        <v>0</v>
      </c>
      <c r="N1056" s="87">
        <f t="shared" si="50"/>
        <v>0</v>
      </c>
    </row>
    <row r="1057" spans="1:14" ht="15" customHeight="1" x14ac:dyDescent="0.2">
      <c r="A1057" s="88"/>
      <c r="B1057" s="89"/>
      <c r="C1057" s="88"/>
      <c r="D1057" s="89"/>
      <c r="E1057" s="89"/>
      <c r="F1057" s="89"/>
      <c r="G1057" s="90"/>
      <c r="H1057" s="89"/>
      <c r="I1057" s="91"/>
      <c r="J1057" s="91"/>
      <c r="K1057" s="91"/>
      <c r="L1057" s="86">
        <f t="shared" si="48"/>
        <v>0</v>
      </c>
      <c r="M1057" s="86">
        <f t="shared" si="49"/>
        <v>0</v>
      </c>
      <c r="N1057" s="87">
        <f t="shared" si="50"/>
        <v>0</v>
      </c>
    </row>
    <row r="1058" spans="1:14" ht="15" customHeight="1" x14ac:dyDescent="0.2">
      <c r="A1058" s="88"/>
      <c r="B1058" s="89"/>
      <c r="C1058" s="88"/>
      <c r="D1058" s="89"/>
      <c r="E1058" s="89"/>
      <c r="F1058" s="89"/>
      <c r="G1058" s="90"/>
      <c r="H1058" s="89"/>
      <c r="I1058" s="91"/>
      <c r="J1058" s="91"/>
      <c r="K1058" s="91"/>
      <c r="L1058" s="86">
        <f t="shared" si="48"/>
        <v>0</v>
      </c>
      <c r="M1058" s="86">
        <f t="shared" si="49"/>
        <v>0</v>
      </c>
      <c r="N1058" s="87">
        <f t="shared" si="50"/>
        <v>0</v>
      </c>
    </row>
    <row r="1059" spans="1:14" ht="15" customHeight="1" x14ac:dyDescent="0.2">
      <c r="A1059" s="88"/>
      <c r="B1059" s="89"/>
      <c r="C1059" s="88"/>
      <c r="D1059" s="89"/>
      <c r="E1059" s="89"/>
      <c r="F1059" s="89"/>
      <c r="G1059" s="90"/>
      <c r="H1059" s="89"/>
      <c r="I1059" s="91"/>
      <c r="J1059" s="91"/>
      <c r="K1059" s="91"/>
      <c r="L1059" s="86">
        <f t="shared" si="48"/>
        <v>0</v>
      </c>
      <c r="M1059" s="86">
        <f t="shared" si="49"/>
        <v>0</v>
      </c>
      <c r="N1059" s="87">
        <f t="shared" si="50"/>
        <v>0</v>
      </c>
    </row>
    <row r="1060" spans="1:14" ht="15" customHeight="1" x14ac:dyDescent="0.2">
      <c r="A1060" s="88"/>
      <c r="B1060" s="89"/>
      <c r="C1060" s="88"/>
      <c r="D1060" s="89"/>
      <c r="E1060" s="89"/>
      <c r="F1060" s="89"/>
      <c r="G1060" s="90"/>
      <c r="H1060" s="89"/>
      <c r="I1060" s="91"/>
      <c r="J1060" s="91"/>
      <c r="K1060" s="91"/>
      <c r="L1060" s="86">
        <f t="shared" si="48"/>
        <v>0</v>
      </c>
      <c r="M1060" s="86">
        <f t="shared" si="49"/>
        <v>0</v>
      </c>
      <c r="N1060" s="87">
        <f t="shared" si="50"/>
        <v>0</v>
      </c>
    </row>
    <row r="1061" spans="1:14" ht="15" customHeight="1" x14ac:dyDescent="0.2">
      <c r="A1061" s="88"/>
      <c r="B1061" s="89"/>
      <c r="C1061" s="88"/>
      <c r="D1061" s="89"/>
      <c r="E1061" s="89"/>
      <c r="F1061" s="89"/>
      <c r="G1061" s="90"/>
      <c r="H1061" s="89"/>
      <c r="I1061" s="91"/>
      <c r="J1061" s="91"/>
      <c r="K1061" s="91"/>
      <c r="L1061" s="86">
        <f t="shared" si="48"/>
        <v>0</v>
      </c>
      <c r="M1061" s="86">
        <f t="shared" si="49"/>
        <v>0</v>
      </c>
      <c r="N1061" s="87">
        <f t="shared" si="50"/>
        <v>0</v>
      </c>
    </row>
    <row r="1062" spans="1:14" ht="15" customHeight="1" x14ac:dyDescent="0.2">
      <c r="A1062" s="88"/>
      <c r="B1062" s="89"/>
      <c r="C1062" s="88"/>
      <c r="D1062" s="89"/>
      <c r="E1062" s="89"/>
      <c r="F1062" s="89"/>
      <c r="G1062" s="90"/>
      <c r="H1062" s="89"/>
      <c r="I1062" s="91"/>
      <c r="J1062" s="91"/>
      <c r="K1062" s="91"/>
      <c r="L1062" s="86">
        <f t="shared" si="48"/>
        <v>0</v>
      </c>
      <c r="M1062" s="86">
        <f t="shared" si="49"/>
        <v>0</v>
      </c>
      <c r="N1062" s="87">
        <f t="shared" si="50"/>
        <v>0</v>
      </c>
    </row>
    <row r="1063" spans="1:14" ht="15" customHeight="1" x14ac:dyDescent="0.2">
      <c r="A1063" s="88"/>
      <c r="B1063" s="89"/>
      <c r="C1063" s="88"/>
      <c r="D1063" s="89"/>
      <c r="E1063" s="89"/>
      <c r="F1063" s="89"/>
      <c r="G1063" s="90"/>
      <c r="H1063" s="89"/>
      <c r="I1063" s="91"/>
      <c r="J1063" s="91"/>
      <c r="K1063" s="91"/>
      <c r="L1063" s="86">
        <f t="shared" si="48"/>
        <v>0</v>
      </c>
      <c r="M1063" s="86">
        <f t="shared" si="49"/>
        <v>0</v>
      </c>
      <c r="N1063" s="87">
        <f t="shared" si="50"/>
        <v>0</v>
      </c>
    </row>
    <row r="1064" spans="1:14" ht="15" customHeight="1" x14ac:dyDescent="0.2">
      <c r="A1064" s="88"/>
      <c r="B1064" s="89"/>
      <c r="C1064" s="88"/>
      <c r="D1064" s="89"/>
      <c r="E1064" s="89"/>
      <c r="F1064" s="89"/>
      <c r="G1064" s="90"/>
      <c r="H1064" s="89"/>
      <c r="I1064" s="91"/>
      <c r="J1064" s="91"/>
      <c r="K1064" s="91"/>
      <c r="L1064" s="86">
        <f t="shared" si="48"/>
        <v>0</v>
      </c>
      <c r="M1064" s="86">
        <f t="shared" si="49"/>
        <v>0</v>
      </c>
      <c r="N1064" s="87">
        <f t="shared" si="50"/>
        <v>0</v>
      </c>
    </row>
    <row r="1065" spans="1:14" ht="15" customHeight="1" x14ac:dyDescent="0.2">
      <c r="A1065" s="88"/>
      <c r="B1065" s="89"/>
      <c r="C1065" s="88"/>
      <c r="D1065" s="89"/>
      <c r="E1065" s="89"/>
      <c r="F1065" s="89"/>
      <c r="G1065" s="90"/>
      <c r="H1065" s="89"/>
      <c r="I1065" s="91"/>
      <c r="J1065" s="91"/>
      <c r="K1065" s="91"/>
      <c r="L1065" s="86">
        <f t="shared" si="48"/>
        <v>0</v>
      </c>
      <c r="M1065" s="86">
        <f t="shared" si="49"/>
        <v>0</v>
      </c>
      <c r="N1065" s="87">
        <f t="shared" si="50"/>
        <v>0</v>
      </c>
    </row>
    <row r="1066" spans="1:14" ht="15" customHeight="1" x14ac:dyDescent="0.2">
      <c r="A1066" s="88"/>
      <c r="B1066" s="89"/>
      <c r="C1066" s="88"/>
      <c r="D1066" s="89"/>
      <c r="E1066" s="89"/>
      <c r="F1066" s="89"/>
      <c r="G1066" s="90"/>
      <c r="H1066" s="89"/>
      <c r="I1066" s="91"/>
      <c r="J1066" s="91"/>
      <c r="K1066" s="91"/>
      <c r="L1066" s="86">
        <f t="shared" si="48"/>
        <v>0</v>
      </c>
      <c r="M1066" s="86">
        <f t="shared" si="49"/>
        <v>0</v>
      </c>
      <c r="N1066" s="87">
        <f t="shared" si="50"/>
        <v>0</v>
      </c>
    </row>
    <row r="1067" spans="1:14" ht="15" customHeight="1" x14ac:dyDescent="0.2">
      <c r="A1067" s="88"/>
      <c r="B1067" s="89"/>
      <c r="C1067" s="88"/>
      <c r="D1067" s="89"/>
      <c r="E1067" s="89"/>
      <c r="F1067" s="89"/>
      <c r="G1067" s="90"/>
      <c r="H1067" s="89"/>
      <c r="I1067" s="91"/>
      <c r="J1067" s="91"/>
      <c r="K1067" s="91"/>
      <c r="L1067" s="86">
        <f t="shared" si="48"/>
        <v>0</v>
      </c>
      <c r="M1067" s="86">
        <f t="shared" si="49"/>
        <v>0</v>
      </c>
      <c r="N1067" s="87">
        <f t="shared" si="50"/>
        <v>0</v>
      </c>
    </row>
    <row r="1068" spans="1:14" ht="15" customHeight="1" x14ac:dyDescent="0.2">
      <c r="A1068" s="88"/>
      <c r="B1068" s="89"/>
      <c r="C1068" s="88"/>
      <c r="D1068" s="89"/>
      <c r="E1068" s="89"/>
      <c r="F1068" s="89"/>
      <c r="G1068" s="90"/>
      <c r="H1068" s="89"/>
      <c r="I1068" s="91"/>
      <c r="J1068" s="91"/>
      <c r="K1068" s="91"/>
      <c r="L1068" s="86">
        <f t="shared" si="48"/>
        <v>0</v>
      </c>
      <c r="M1068" s="86">
        <f t="shared" si="49"/>
        <v>0</v>
      </c>
      <c r="N1068" s="87">
        <f t="shared" si="50"/>
        <v>0</v>
      </c>
    </row>
    <row r="1069" spans="1:14" ht="15" customHeight="1" x14ac:dyDescent="0.2">
      <c r="A1069" s="88"/>
      <c r="B1069" s="89"/>
      <c r="C1069" s="88"/>
      <c r="D1069" s="89"/>
      <c r="E1069" s="89"/>
      <c r="F1069" s="89"/>
      <c r="G1069" s="90"/>
      <c r="H1069" s="89"/>
      <c r="I1069" s="91"/>
      <c r="J1069" s="91"/>
      <c r="K1069" s="91"/>
      <c r="L1069" s="86">
        <f t="shared" si="48"/>
        <v>0</v>
      </c>
      <c r="M1069" s="86">
        <f t="shared" si="49"/>
        <v>0</v>
      </c>
      <c r="N1069" s="87">
        <f t="shared" si="50"/>
        <v>0</v>
      </c>
    </row>
    <row r="1070" spans="1:14" ht="15" customHeight="1" x14ac:dyDescent="0.2">
      <c r="A1070" s="88"/>
      <c r="B1070" s="89"/>
      <c r="C1070" s="88"/>
      <c r="D1070" s="89"/>
      <c r="E1070" s="89"/>
      <c r="F1070" s="89"/>
      <c r="G1070" s="90"/>
      <c r="H1070" s="89"/>
      <c r="I1070" s="91"/>
      <c r="J1070" s="91"/>
      <c r="K1070" s="91"/>
      <c r="L1070" s="86">
        <f t="shared" si="48"/>
        <v>0</v>
      </c>
      <c r="M1070" s="86">
        <f t="shared" si="49"/>
        <v>0</v>
      </c>
      <c r="N1070" s="87">
        <f t="shared" si="50"/>
        <v>0</v>
      </c>
    </row>
    <row r="1071" spans="1:14" ht="15" customHeight="1" x14ac:dyDescent="0.2">
      <c r="A1071" s="88"/>
      <c r="B1071" s="89"/>
      <c r="C1071" s="88"/>
      <c r="D1071" s="89"/>
      <c r="E1071" s="89"/>
      <c r="F1071" s="89"/>
      <c r="G1071" s="90"/>
      <c r="H1071" s="89"/>
      <c r="I1071" s="91"/>
      <c r="J1071" s="91"/>
      <c r="K1071" s="91"/>
      <c r="L1071" s="86">
        <f t="shared" si="48"/>
        <v>0</v>
      </c>
      <c r="M1071" s="86">
        <f t="shared" si="49"/>
        <v>0</v>
      </c>
      <c r="N1071" s="87">
        <f t="shared" si="50"/>
        <v>0</v>
      </c>
    </row>
    <row r="1072" spans="1:14" ht="15" customHeight="1" x14ac:dyDescent="0.2">
      <c r="A1072" s="88"/>
      <c r="B1072" s="89"/>
      <c r="C1072" s="88"/>
      <c r="D1072" s="89"/>
      <c r="E1072" s="89"/>
      <c r="F1072" s="89"/>
      <c r="G1072" s="90"/>
      <c r="H1072" s="89"/>
      <c r="I1072" s="91"/>
      <c r="J1072" s="91"/>
      <c r="K1072" s="91"/>
      <c r="L1072" s="86">
        <f t="shared" si="48"/>
        <v>0</v>
      </c>
      <c r="M1072" s="86">
        <f t="shared" si="49"/>
        <v>0</v>
      </c>
      <c r="N1072" s="87">
        <f t="shared" si="50"/>
        <v>0</v>
      </c>
    </row>
    <row r="1073" spans="1:14" ht="15" customHeight="1" x14ac:dyDescent="0.2">
      <c r="A1073" s="88"/>
      <c r="B1073" s="89"/>
      <c r="C1073" s="88"/>
      <c r="D1073" s="89"/>
      <c r="E1073" s="89"/>
      <c r="F1073" s="89"/>
      <c r="G1073" s="90"/>
      <c r="H1073" s="89"/>
      <c r="I1073" s="91"/>
      <c r="J1073" s="91"/>
      <c r="K1073" s="91"/>
      <c r="L1073" s="86">
        <f t="shared" si="48"/>
        <v>0</v>
      </c>
      <c r="M1073" s="86">
        <f t="shared" si="49"/>
        <v>0</v>
      </c>
      <c r="N1073" s="87">
        <f t="shared" si="50"/>
        <v>0</v>
      </c>
    </row>
    <row r="1074" spans="1:14" ht="15" customHeight="1" x14ac:dyDescent="0.2">
      <c r="A1074" s="88"/>
      <c r="B1074" s="89"/>
      <c r="C1074" s="88"/>
      <c r="D1074" s="89"/>
      <c r="E1074" s="89"/>
      <c r="F1074" s="89"/>
      <c r="G1074" s="90"/>
      <c r="H1074" s="89"/>
      <c r="I1074" s="91"/>
      <c r="J1074" s="91"/>
      <c r="K1074" s="91"/>
      <c r="L1074" s="86">
        <f t="shared" si="48"/>
        <v>0</v>
      </c>
      <c r="M1074" s="86">
        <f t="shared" si="49"/>
        <v>0</v>
      </c>
      <c r="N1074" s="87">
        <f t="shared" si="50"/>
        <v>0</v>
      </c>
    </row>
    <row r="1075" spans="1:14" ht="15" customHeight="1" x14ac:dyDescent="0.2">
      <c r="A1075" s="88"/>
      <c r="B1075" s="89"/>
      <c r="C1075" s="88"/>
      <c r="D1075" s="89"/>
      <c r="E1075" s="89"/>
      <c r="F1075" s="89"/>
      <c r="G1075" s="90"/>
      <c r="H1075" s="89"/>
      <c r="I1075" s="91"/>
      <c r="J1075" s="91"/>
      <c r="K1075" s="91"/>
      <c r="L1075" s="86">
        <f t="shared" si="48"/>
        <v>0</v>
      </c>
      <c r="M1075" s="86">
        <f t="shared" si="49"/>
        <v>0</v>
      </c>
      <c r="N1075" s="87">
        <f t="shared" si="50"/>
        <v>0</v>
      </c>
    </row>
    <row r="1076" spans="1:14" ht="15" customHeight="1" x14ac:dyDescent="0.2">
      <c r="A1076" s="88"/>
      <c r="B1076" s="89"/>
      <c r="C1076" s="88"/>
      <c r="D1076" s="89"/>
      <c r="E1076" s="89"/>
      <c r="F1076" s="89"/>
      <c r="G1076" s="90"/>
      <c r="H1076" s="89"/>
      <c r="I1076" s="91"/>
      <c r="J1076" s="91"/>
      <c r="K1076" s="91"/>
      <c r="L1076" s="86">
        <f t="shared" si="48"/>
        <v>0</v>
      </c>
      <c r="M1076" s="86">
        <f t="shared" si="49"/>
        <v>0</v>
      </c>
      <c r="N1076" s="87">
        <f t="shared" si="50"/>
        <v>0</v>
      </c>
    </row>
    <row r="1077" spans="1:14" ht="15" customHeight="1" x14ac:dyDescent="0.2">
      <c r="A1077" s="88"/>
      <c r="B1077" s="89"/>
      <c r="C1077" s="88"/>
      <c r="D1077" s="89"/>
      <c r="E1077" s="89"/>
      <c r="F1077" s="89"/>
      <c r="G1077" s="90"/>
      <c r="H1077" s="89"/>
      <c r="I1077" s="91"/>
      <c r="J1077" s="91"/>
      <c r="K1077" s="91"/>
      <c r="L1077" s="86">
        <f t="shared" si="48"/>
        <v>0</v>
      </c>
      <c r="M1077" s="86">
        <f t="shared" si="49"/>
        <v>0</v>
      </c>
      <c r="N1077" s="87">
        <f t="shared" si="50"/>
        <v>0</v>
      </c>
    </row>
    <row r="1078" spans="1:14" ht="15" customHeight="1" x14ac:dyDescent="0.2">
      <c r="A1078" s="88"/>
      <c r="B1078" s="89"/>
      <c r="C1078" s="88"/>
      <c r="D1078" s="89"/>
      <c r="E1078" s="89"/>
      <c r="F1078" s="89"/>
      <c r="G1078" s="90"/>
      <c r="H1078" s="89"/>
      <c r="I1078" s="91"/>
      <c r="J1078" s="91"/>
      <c r="K1078" s="91"/>
      <c r="L1078" s="86">
        <f t="shared" si="48"/>
        <v>0</v>
      </c>
      <c r="M1078" s="86">
        <f t="shared" si="49"/>
        <v>0</v>
      </c>
      <c r="N1078" s="87">
        <f t="shared" si="50"/>
        <v>0</v>
      </c>
    </row>
    <row r="1079" spans="1:14" ht="15" customHeight="1" x14ac:dyDescent="0.2">
      <c r="A1079" s="88"/>
      <c r="B1079" s="89"/>
      <c r="C1079" s="88"/>
      <c r="D1079" s="89"/>
      <c r="E1079" s="89"/>
      <c r="F1079" s="89"/>
      <c r="G1079" s="90"/>
      <c r="H1079" s="89"/>
      <c r="I1079" s="91"/>
      <c r="J1079" s="91"/>
      <c r="K1079" s="91"/>
      <c r="L1079" s="86">
        <f t="shared" si="48"/>
        <v>0</v>
      </c>
      <c r="M1079" s="86">
        <f t="shared" si="49"/>
        <v>0</v>
      </c>
      <c r="N1079" s="87">
        <f t="shared" si="50"/>
        <v>0</v>
      </c>
    </row>
    <row r="1080" spans="1:14" ht="15" customHeight="1" x14ac:dyDescent="0.2">
      <c r="A1080" s="88"/>
      <c r="B1080" s="89"/>
      <c r="C1080" s="88"/>
      <c r="D1080" s="89"/>
      <c r="E1080" s="89"/>
      <c r="F1080" s="89"/>
      <c r="G1080" s="90"/>
      <c r="H1080" s="89"/>
      <c r="I1080" s="91"/>
      <c r="J1080" s="91"/>
      <c r="K1080" s="91"/>
      <c r="L1080" s="86">
        <f t="shared" si="48"/>
        <v>0</v>
      </c>
      <c r="M1080" s="86">
        <f t="shared" si="49"/>
        <v>0</v>
      </c>
      <c r="N1080" s="87">
        <f t="shared" si="50"/>
        <v>0</v>
      </c>
    </row>
    <row r="1081" spans="1:14" ht="15" customHeight="1" x14ac:dyDescent="0.2">
      <c r="A1081" s="88"/>
      <c r="B1081" s="89"/>
      <c r="C1081" s="88"/>
      <c r="D1081" s="89"/>
      <c r="E1081" s="89"/>
      <c r="F1081" s="89"/>
      <c r="G1081" s="90"/>
      <c r="H1081" s="89"/>
      <c r="I1081" s="91"/>
      <c r="J1081" s="91"/>
      <c r="K1081" s="91"/>
      <c r="L1081" s="86">
        <f t="shared" si="48"/>
        <v>0</v>
      </c>
      <c r="M1081" s="86">
        <f t="shared" si="49"/>
        <v>0</v>
      </c>
      <c r="N1081" s="87">
        <f t="shared" si="50"/>
        <v>0</v>
      </c>
    </row>
    <row r="1082" spans="1:14" ht="15" customHeight="1" x14ac:dyDescent="0.2">
      <c r="A1082" s="88"/>
      <c r="B1082" s="89"/>
      <c r="C1082" s="88"/>
      <c r="D1082" s="89"/>
      <c r="E1082" s="89"/>
      <c r="F1082" s="89"/>
      <c r="G1082" s="90"/>
      <c r="H1082" s="89"/>
      <c r="I1082" s="91"/>
      <c r="J1082" s="91"/>
      <c r="K1082" s="91"/>
      <c r="L1082" s="86">
        <f t="shared" si="48"/>
        <v>0</v>
      </c>
      <c r="M1082" s="86">
        <f t="shared" si="49"/>
        <v>0</v>
      </c>
      <c r="N1082" s="87">
        <f t="shared" si="50"/>
        <v>0</v>
      </c>
    </row>
    <row r="1083" spans="1:14" ht="15" customHeight="1" x14ac:dyDescent="0.2">
      <c r="A1083" s="88"/>
      <c r="B1083" s="89"/>
      <c r="C1083" s="88"/>
      <c r="D1083" s="89"/>
      <c r="E1083" s="89"/>
      <c r="F1083" s="89"/>
      <c r="G1083" s="90"/>
      <c r="H1083" s="89"/>
      <c r="I1083" s="91"/>
      <c r="J1083" s="91"/>
      <c r="K1083" s="91"/>
      <c r="L1083" s="86">
        <f t="shared" si="48"/>
        <v>0</v>
      </c>
      <c r="M1083" s="86">
        <f t="shared" si="49"/>
        <v>0</v>
      </c>
      <c r="N1083" s="87">
        <f t="shared" si="50"/>
        <v>0</v>
      </c>
    </row>
    <row r="1084" spans="1:14" ht="15" customHeight="1" x14ac:dyDescent="0.2">
      <c r="A1084" s="88"/>
      <c r="B1084" s="89"/>
      <c r="C1084" s="88"/>
      <c r="D1084" s="89"/>
      <c r="E1084" s="89"/>
      <c r="F1084" s="89"/>
      <c r="G1084" s="90"/>
      <c r="H1084" s="89"/>
      <c r="I1084" s="91"/>
      <c r="J1084" s="91"/>
      <c r="K1084" s="91"/>
      <c r="L1084" s="86">
        <f t="shared" si="48"/>
        <v>0</v>
      </c>
      <c r="M1084" s="86">
        <f t="shared" si="49"/>
        <v>0</v>
      </c>
      <c r="N1084" s="87">
        <f t="shared" si="50"/>
        <v>0</v>
      </c>
    </row>
    <row r="1085" spans="1:14" ht="15" customHeight="1" x14ac:dyDescent="0.2">
      <c r="A1085" s="88"/>
      <c r="B1085" s="89"/>
      <c r="C1085" s="88"/>
      <c r="D1085" s="89"/>
      <c r="E1085" s="89"/>
      <c r="F1085" s="89"/>
      <c r="G1085" s="90"/>
      <c r="H1085" s="89"/>
      <c r="I1085" s="91"/>
      <c r="J1085" s="91"/>
      <c r="K1085" s="91"/>
      <c r="L1085" s="86">
        <f t="shared" si="48"/>
        <v>0</v>
      </c>
      <c r="M1085" s="86">
        <f t="shared" si="49"/>
        <v>0</v>
      </c>
      <c r="N1085" s="87">
        <f t="shared" si="50"/>
        <v>0</v>
      </c>
    </row>
    <row r="1086" spans="1:14" ht="15" customHeight="1" x14ac:dyDescent="0.2">
      <c r="A1086" s="88"/>
      <c r="B1086" s="89"/>
      <c r="C1086" s="88"/>
      <c r="D1086" s="89"/>
      <c r="E1086" s="89"/>
      <c r="F1086" s="89"/>
      <c r="G1086" s="90"/>
      <c r="H1086" s="89"/>
      <c r="I1086" s="91"/>
      <c r="J1086" s="91"/>
      <c r="K1086" s="91"/>
      <c r="L1086" s="86">
        <f t="shared" si="48"/>
        <v>0</v>
      </c>
      <c r="M1086" s="86">
        <f t="shared" si="49"/>
        <v>0</v>
      </c>
      <c r="N1086" s="87">
        <f t="shared" si="50"/>
        <v>0</v>
      </c>
    </row>
    <row r="1087" spans="1:14" ht="15" customHeight="1" x14ac:dyDescent="0.2">
      <c r="A1087" s="88"/>
      <c r="B1087" s="89"/>
      <c r="C1087" s="88"/>
      <c r="D1087" s="89"/>
      <c r="E1087" s="89"/>
      <c r="F1087" s="89"/>
      <c r="G1087" s="90"/>
      <c r="H1087" s="89"/>
      <c r="I1087" s="91"/>
      <c r="J1087" s="91"/>
      <c r="K1087" s="91"/>
      <c r="L1087" s="86">
        <f t="shared" si="48"/>
        <v>0</v>
      </c>
      <c r="M1087" s="86">
        <f t="shared" si="49"/>
        <v>0</v>
      </c>
      <c r="N1087" s="87">
        <f t="shared" si="50"/>
        <v>0</v>
      </c>
    </row>
    <row r="1088" spans="1:14" ht="15" customHeight="1" x14ac:dyDescent="0.2">
      <c r="A1088" s="88"/>
      <c r="B1088" s="89"/>
      <c r="C1088" s="88"/>
      <c r="D1088" s="89"/>
      <c r="E1088" s="89"/>
      <c r="F1088" s="89"/>
      <c r="G1088" s="90"/>
      <c r="H1088" s="89"/>
      <c r="I1088" s="91"/>
      <c r="J1088" s="91"/>
      <c r="K1088" s="91"/>
      <c r="L1088" s="86">
        <f t="shared" si="48"/>
        <v>0</v>
      </c>
      <c r="M1088" s="86">
        <f t="shared" si="49"/>
        <v>0</v>
      </c>
      <c r="N1088" s="87">
        <f t="shared" si="50"/>
        <v>0</v>
      </c>
    </row>
    <row r="1089" spans="1:14" ht="15" customHeight="1" x14ac:dyDescent="0.2">
      <c r="A1089" s="88"/>
      <c r="B1089" s="89"/>
      <c r="C1089" s="88"/>
      <c r="D1089" s="89"/>
      <c r="E1089" s="89"/>
      <c r="F1089" s="89"/>
      <c r="G1089" s="90"/>
      <c r="H1089" s="89"/>
      <c r="I1089" s="91"/>
      <c r="J1089" s="91"/>
      <c r="K1089" s="91"/>
      <c r="L1089" s="86">
        <f t="shared" si="48"/>
        <v>0</v>
      </c>
      <c r="M1089" s="86">
        <f t="shared" si="49"/>
        <v>0</v>
      </c>
      <c r="N1089" s="87">
        <f t="shared" si="50"/>
        <v>0</v>
      </c>
    </row>
    <row r="1090" spans="1:14" ht="15" customHeight="1" x14ac:dyDescent="0.2">
      <c r="A1090" s="88"/>
      <c r="B1090" s="89"/>
      <c r="C1090" s="88"/>
      <c r="D1090" s="89"/>
      <c r="E1090" s="89"/>
      <c r="F1090" s="89"/>
      <c r="G1090" s="90"/>
      <c r="H1090" s="89"/>
      <c r="I1090" s="91"/>
      <c r="J1090" s="91"/>
      <c r="K1090" s="91"/>
      <c r="L1090" s="86">
        <f t="shared" si="48"/>
        <v>0</v>
      </c>
      <c r="M1090" s="86">
        <f t="shared" si="49"/>
        <v>0</v>
      </c>
      <c r="N1090" s="87">
        <f t="shared" si="50"/>
        <v>0</v>
      </c>
    </row>
    <row r="1091" spans="1:14" ht="15" customHeight="1" x14ac:dyDescent="0.2">
      <c r="A1091" s="88"/>
      <c r="B1091" s="89"/>
      <c r="C1091" s="88"/>
      <c r="D1091" s="89"/>
      <c r="E1091" s="89"/>
      <c r="F1091" s="89"/>
      <c r="G1091" s="90"/>
      <c r="H1091" s="89"/>
      <c r="I1091" s="91"/>
      <c r="J1091" s="91"/>
      <c r="K1091" s="91"/>
      <c r="L1091" s="86">
        <f t="shared" si="48"/>
        <v>0</v>
      </c>
      <c r="M1091" s="86">
        <f t="shared" si="49"/>
        <v>0</v>
      </c>
      <c r="N1091" s="87">
        <f t="shared" si="50"/>
        <v>0</v>
      </c>
    </row>
    <row r="1092" spans="1:14" ht="15" customHeight="1" x14ac:dyDescent="0.2">
      <c r="A1092" s="88"/>
      <c r="B1092" s="89"/>
      <c r="C1092" s="88"/>
      <c r="D1092" s="89"/>
      <c r="E1092" s="89"/>
      <c r="F1092" s="89"/>
      <c r="G1092" s="90"/>
      <c r="H1092" s="89"/>
      <c r="I1092" s="91"/>
      <c r="J1092" s="91"/>
      <c r="K1092" s="91"/>
      <c r="L1092" s="86">
        <f t="shared" ref="L1092:L1155" si="51">SUM(I1092:K1092)</f>
        <v>0</v>
      </c>
      <c r="M1092" s="86">
        <f t="shared" ref="M1092:M1155" si="52">ROUND((1+G1092+0.0765)*(L1092*H1092)/2080,2)</f>
        <v>0</v>
      </c>
      <c r="N1092" s="87">
        <f t="shared" ref="N1092:N1155" si="53">ROUND((1+0.0765)*(L1092*H1092)/2080,2)</f>
        <v>0</v>
      </c>
    </row>
    <row r="1093" spans="1:14" ht="15" customHeight="1" x14ac:dyDescent="0.2">
      <c r="A1093" s="88"/>
      <c r="B1093" s="89"/>
      <c r="C1093" s="88"/>
      <c r="D1093" s="89"/>
      <c r="E1093" s="89"/>
      <c r="F1093" s="89"/>
      <c r="G1093" s="90"/>
      <c r="H1093" s="89"/>
      <c r="I1093" s="91"/>
      <c r="J1093" s="91"/>
      <c r="K1093" s="91"/>
      <c r="L1093" s="86">
        <f t="shared" si="51"/>
        <v>0</v>
      </c>
      <c r="M1093" s="86">
        <f t="shared" si="52"/>
        <v>0</v>
      </c>
      <c r="N1093" s="87">
        <f t="shared" si="53"/>
        <v>0</v>
      </c>
    </row>
    <row r="1094" spans="1:14" ht="15" customHeight="1" x14ac:dyDescent="0.2">
      <c r="A1094" s="88"/>
      <c r="B1094" s="89"/>
      <c r="C1094" s="88"/>
      <c r="D1094" s="89"/>
      <c r="E1094" s="89"/>
      <c r="F1094" s="89"/>
      <c r="G1094" s="90"/>
      <c r="H1094" s="89"/>
      <c r="I1094" s="91"/>
      <c r="J1094" s="91"/>
      <c r="K1094" s="91"/>
      <c r="L1094" s="86">
        <f t="shared" si="51"/>
        <v>0</v>
      </c>
      <c r="M1094" s="86">
        <f t="shared" si="52"/>
        <v>0</v>
      </c>
      <c r="N1094" s="87">
        <f t="shared" si="53"/>
        <v>0</v>
      </c>
    </row>
    <row r="1095" spans="1:14" ht="15" customHeight="1" x14ac:dyDescent="0.2">
      <c r="A1095" s="88"/>
      <c r="B1095" s="89"/>
      <c r="C1095" s="88"/>
      <c r="D1095" s="89"/>
      <c r="E1095" s="89"/>
      <c r="F1095" s="89"/>
      <c r="G1095" s="90"/>
      <c r="H1095" s="89"/>
      <c r="I1095" s="91"/>
      <c r="J1095" s="91"/>
      <c r="K1095" s="91"/>
      <c r="L1095" s="86">
        <f t="shared" si="51"/>
        <v>0</v>
      </c>
      <c r="M1095" s="86">
        <f t="shared" si="52"/>
        <v>0</v>
      </c>
      <c r="N1095" s="87">
        <f t="shared" si="53"/>
        <v>0</v>
      </c>
    </row>
    <row r="1096" spans="1:14" ht="15" customHeight="1" x14ac:dyDescent="0.2">
      <c r="A1096" s="88"/>
      <c r="B1096" s="89"/>
      <c r="C1096" s="88"/>
      <c r="D1096" s="89"/>
      <c r="E1096" s="89"/>
      <c r="F1096" s="89"/>
      <c r="G1096" s="90"/>
      <c r="H1096" s="89"/>
      <c r="I1096" s="91"/>
      <c r="J1096" s="91"/>
      <c r="K1096" s="91"/>
      <c r="L1096" s="86">
        <f t="shared" si="51"/>
        <v>0</v>
      </c>
      <c r="M1096" s="86">
        <f t="shared" si="52"/>
        <v>0</v>
      </c>
      <c r="N1096" s="87">
        <f t="shared" si="53"/>
        <v>0</v>
      </c>
    </row>
    <row r="1097" spans="1:14" ht="15" customHeight="1" x14ac:dyDescent="0.2">
      <c r="A1097" s="88"/>
      <c r="B1097" s="89"/>
      <c r="C1097" s="88"/>
      <c r="D1097" s="89"/>
      <c r="E1097" s="89"/>
      <c r="F1097" s="89"/>
      <c r="G1097" s="90"/>
      <c r="H1097" s="89"/>
      <c r="I1097" s="91"/>
      <c r="J1097" s="91"/>
      <c r="K1097" s="91"/>
      <c r="L1097" s="86">
        <f t="shared" si="51"/>
        <v>0</v>
      </c>
      <c r="M1097" s="86">
        <f t="shared" si="52"/>
        <v>0</v>
      </c>
      <c r="N1097" s="87">
        <f t="shared" si="53"/>
        <v>0</v>
      </c>
    </row>
    <row r="1098" spans="1:14" ht="15" customHeight="1" x14ac:dyDescent="0.2">
      <c r="A1098" s="88"/>
      <c r="B1098" s="89"/>
      <c r="C1098" s="88"/>
      <c r="D1098" s="89"/>
      <c r="E1098" s="89"/>
      <c r="F1098" s="89"/>
      <c r="G1098" s="90"/>
      <c r="H1098" s="89"/>
      <c r="I1098" s="91"/>
      <c r="J1098" s="91"/>
      <c r="K1098" s="91"/>
      <c r="L1098" s="86">
        <f t="shared" si="51"/>
        <v>0</v>
      </c>
      <c r="M1098" s="86">
        <f t="shared" si="52"/>
        <v>0</v>
      </c>
      <c r="N1098" s="87">
        <f t="shared" si="53"/>
        <v>0</v>
      </c>
    </row>
    <row r="1099" spans="1:14" ht="15" customHeight="1" x14ac:dyDescent="0.2">
      <c r="A1099" s="88"/>
      <c r="B1099" s="89"/>
      <c r="C1099" s="88"/>
      <c r="D1099" s="89"/>
      <c r="E1099" s="89"/>
      <c r="F1099" s="89"/>
      <c r="G1099" s="90"/>
      <c r="H1099" s="89"/>
      <c r="I1099" s="91"/>
      <c r="J1099" s="91"/>
      <c r="K1099" s="91"/>
      <c r="L1099" s="86">
        <f t="shared" si="51"/>
        <v>0</v>
      </c>
      <c r="M1099" s="86">
        <f t="shared" si="52"/>
        <v>0</v>
      </c>
      <c r="N1099" s="87">
        <f t="shared" si="53"/>
        <v>0</v>
      </c>
    </row>
    <row r="1100" spans="1:14" ht="15" customHeight="1" x14ac:dyDescent="0.2">
      <c r="A1100" s="88"/>
      <c r="B1100" s="89"/>
      <c r="C1100" s="88"/>
      <c r="D1100" s="89"/>
      <c r="E1100" s="89"/>
      <c r="F1100" s="89"/>
      <c r="G1100" s="90"/>
      <c r="H1100" s="89"/>
      <c r="I1100" s="91"/>
      <c r="J1100" s="91"/>
      <c r="K1100" s="91"/>
      <c r="L1100" s="86">
        <f t="shared" si="51"/>
        <v>0</v>
      </c>
      <c r="M1100" s="86">
        <f t="shared" si="52"/>
        <v>0</v>
      </c>
      <c r="N1100" s="87">
        <f t="shared" si="53"/>
        <v>0</v>
      </c>
    </row>
    <row r="1101" spans="1:14" ht="15" customHeight="1" x14ac:dyDescent="0.2">
      <c r="A1101" s="88"/>
      <c r="B1101" s="89"/>
      <c r="C1101" s="88"/>
      <c r="D1101" s="89"/>
      <c r="E1101" s="89"/>
      <c r="F1101" s="89"/>
      <c r="G1101" s="90"/>
      <c r="H1101" s="89"/>
      <c r="I1101" s="91"/>
      <c r="J1101" s="91"/>
      <c r="K1101" s="91"/>
      <c r="L1101" s="86">
        <f t="shared" si="51"/>
        <v>0</v>
      </c>
      <c r="M1101" s="86">
        <f t="shared" si="52"/>
        <v>0</v>
      </c>
      <c r="N1101" s="87">
        <f t="shared" si="53"/>
        <v>0</v>
      </c>
    </row>
    <row r="1102" spans="1:14" ht="15" customHeight="1" x14ac:dyDescent="0.2">
      <c r="A1102" s="88"/>
      <c r="B1102" s="89"/>
      <c r="C1102" s="88"/>
      <c r="D1102" s="89"/>
      <c r="E1102" s="89"/>
      <c r="F1102" s="89"/>
      <c r="G1102" s="90"/>
      <c r="H1102" s="89"/>
      <c r="I1102" s="91"/>
      <c r="J1102" s="91"/>
      <c r="K1102" s="91"/>
      <c r="L1102" s="86">
        <f t="shared" si="51"/>
        <v>0</v>
      </c>
      <c r="M1102" s="86">
        <f t="shared" si="52"/>
        <v>0</v>
      </c>
      <c r="N1102" s="87">
        <f t="shared" si="53"/>
        <v>0</v>
      </c>
    </row>
    <row r="1103" spans="1:14" ht="15" customHeight="1" x14ac:dyDescent="0.2">
      <c r="A1103" s="88"/>
      <c r="B1103" s="89"/>
      <c r="C1103" s="88"/>
      <c r="D1103" s="89"/>
      <c r="E1103" s="89"/>
      <c r="F1103" s="89"/>
      <c r="G1103" s="90"/>
      <c r="H1103" s="89"/>
      <c r="I1103" s="91"/>
      <c r="J1103" s="91"/>
      <c r="K1103" s="91"/>
      <c r="L1103" s="86">
        <f t="shared" si="51"/>
        <v>0</v>
      </c>
      <c r="M1103" s="86">
        <f t="shared" si="52"/>
        <v>0</v>
      </c>
      <c r="N1103" s="87">
        <f t="shared" si="53"/>
        <v>0</v>
      </c>
    </row>
    <row r="1104" spans="1:14" ht="15" customHeight="1" x14ac:dyDescent="0.2">
      <c r="A1104" s="88"/>
      <c r="B1104" s="89"/>
      <c r="C1104" s="88"/>
      <c r="D1104" s="89"/>
      <c r="E1104" s="89"/>
      <c r="F1104" s="89"/>
      <c r="G1104" s="90"/>
      <c r="H1104" s="89"/>
      <c r="I1104" s="91"/>
      <c r="J1104" s="91"/>
      <c r="K1104" s="91"/>
      <c r="L1104" s="86">
        <f t="shared" si="51"/>
        <v>0</v>
      </c>
      <c r="M1104" s="86">
        <f t="shared" si="52"/>
        <v>0</v>
      </c>
      <c r="N1104" s="87">
        <f t="shared" si="53"/>
        <v>0</v>
      </c>
    </row>
    <row r="1105" spans="1:14" ht="15" customHeight="1" x14ac:dyDescent="0.2">
      <c r="A1105" s="88"/>
      <c r="B1105" s="89"/>
      <c r="C1105" s="88"/>
      <c r="D1105" s="89"/>
      <c r="E1105" s="89"/>
      <c r="F1105" s="89"/>
      <c r="G1105" s="90"/>
      <c r="H1105" s="89"/>
      <c r="I1105" s="91"/>
      <c r="J1105" s="91"/>
      <c r="K1105" s="91"/>
      <c r="L1105" s="86">
        <f t="shared" si="51"/>
        <v>0</v>
      </c>
      <c r="M1105" s="86">
        <f t="shared" si="52"/>
        <v>0</v>
      </c>
      <c r="N1105" s="87">
        <f t="shared" si="53"/>
        <v>0</v>
      </c>
    </row>
    <row r="1106" spans="1:14" ht="15" customHeight="1" x14ac:dyDescent="0.2">
      <c r="A1106" s="88"/>
      <c r="B1106" s="89"/>
      <c r="C1106" s="88"/>
      <c r="D1106" s="89"/>
      <c r="E1106" s="89"/>
      <c r="F1106" s="89"/>
      <c r="G1106" s="90"/>
      <c r="H1106" s="89"/>
      <c r="I1106" s="91"/>
      <c r="J1106" s="91"/>
      <c r="K1106" s="91"/>
      <c r="L1106" s="86">
        <f t="shared" si="51"/>
        <v>0</v>
      </c>
      <c r="M1106" s="86">
        <f t="shared" si="52"/>
        <v>0</v>
      </c>
      <c r="N1106" s="87">
        <f t="shared" si="53"/>
        <v>0</v>
      </c>
    </row>
    <row r="1107" spans="1:14" ht="15" customHeight="1" x14ac:dyDescent="0.2">
      <c r="A1107" s="88"/>
      <c r="B1107" s="89"/>
      <c r="C1107" s="88"/>
      <c r="D1107" s="89"/>
      <c r="E1107" s="89"/>
      <c r="F1107" s="89"/>
      <c r="G1107" s="90"/>
      <c r="H1107" s="89"/>
      <c r="I1107" s="91"/>
      <c r="J1107" s="91"/>
      <c r="K1107" s="91"/>
      <c r="L1107" s="86">
        <f t="shared" si="51"/>
        <v>0</v>
      </c>
      <c r="M1107" s="86">
        <f t="shared" si="52"/>
        <v>0</v>
      </c>
      <c r="N1107" s="87">
        <f t="shared" si="53"/>
        <v>0</v>
      </c>
    </row>
    <row r="1108" spans="1:14" ht="15" customHeight="1" x14ac:dyDescent="0.2">
      <c r="A1108" s="88"/>
      <c r="B1108" s="89"/>
      <c r="C1108" s="88"/>
      <c r="D1108" s="89"/>
      <c r="E1108" s="89"/>
      <c r="F1108" s="89"/>
      <c r="G1108" s="90"/>
      <c r="H1108" s="89"/>
      <c r="I1108" s="91"/>
      <c r="J1108" s="91"/>
      <c r="K1108" s="91"/>
      <c r="L1108" s="86">
        <f t="shared" si="51"/>
        <v>0</v>
      </c>
      <c r="M1108" s="86">
        <f t="shared" si="52"/>
        <v>0</v>
      </c>
      <c r="N1108" s="87">
        <f t="shared" si="53"/>
        <v>0</v>
      </c>
    </row>
    <row r="1109" spans="1:14" ht="15" customHeight="1" x14ac:dyDescent="0.2">
      <c r="A1109" s="88"/>
      <c r="B1109" s="89"/>
      <c r="C1109" s="88"/>
      <c r="D1109" s="89"/>
      <c r="E1109" s="89"/>
      <c r="F1109" s="89"/>
      <c r="G1109" s="90"/>
      <c r="H1109" s="89"/>
      <c r="I1109" s="91"/>
      <c r="J1109" s="91"/>
      <c r="K1109" s="91"/>
      <c r="L1109" s="86">
        <f t="shared" si="51"/>
        <v>0</v>
      </c>
      <c r="M1109" s="86">
        <f t="shared" si="52"/>
        <v>0</v>
      </c>
      <c r="N1109" s="87">
        <f t="shared" si="53"/>
        <v>0</v>
      </c>
    </row>
    <row r="1110" spans="1:14" ht="15" customHeight="1" x14ac:dyDescent="0.2">
      <c r="A1110" s="88"/>
      <c r="B1110" s="89"/>
      <c r="C1110" s="88"/>
      <c r="D1110" s="89"/>
      <c r="E1110" s="89"/>
      <c r="F1110" s="89"/>
      <c r="G1110" s="90"/>
      <c r="H1110" s="89"/>
      <c r="I1110" s="91"/>
      <c r="J1110" s="91"/>
      <c r="K1110" s="91"/>
      <c r="L1110" s="86">
        <f t="shared" si="51"/>
        <v>0</v>
      </c>
      <c r="M1110" s="86">
        <f t="shared" si="52"/>
        <v>0</v>
      </c>
      <c r="N1110" s="87">
        <f t="shared" si="53"/>
        <v>0</v>
      </c>
    </row>
    <row r="1111" spans="1:14" ht="15" customHeight="1" x14ac:dyDescent="0.2">
      <c r="A1111" s="88"/>
      <c r="B1111" s="89"/>
      <c r="C1111" s="88"/>
      <c r="D1111" s="89"/>
      <c r="E1111" s="89"/>
      <c r="F1111" s="89"/>
      <c r="G1111" s="90"/>
      <c r="H1111" s="89"/>
      <c r="I1111" s="91"/>
      <c r="J1111" s="91"/>
      <c r="K1111" s="91"/>
      <c r="L1111" s="86">
        <f t="shared" si="51"/>
        <v>0</v>
      </c>
      <c r="M1111" s="86">
        <f t="shared" si="52"/>
        <v>0</v>
      </c>
      <c r="N1111" s="87">
        <f t="shared" si="53"/>
        <v>0</v>
      </c>
    </row>
    <row r="1112" spans="1:14" ht="15" customHeight="1" x14ac:dyDescent="0.2">
      <c r="A1112" s="88"/>
      <c r="B1112" s="89"/>
      <c r="C1112" s="88"/>
      <c r="D1112" s="89"/>
      <c r="E1112" s="89"/>
      <c r="F1112" s="89"/>
      <c r="G1112" s="90"/>
      <c r="H1112" s="89"/>
      <c r="I1112" s="91"/>
      <c r="J1112" s="91"/>
      <c r="K1112" s="91"/>
      <c r="L1112" s="86">
        <f t="shared" si="51"/>
        <v>0</v>
      </c>
      <c r="M1112" s="86">
        <f t="shared" si="52"/>
        <v>0</v>
      </c>
      <c r="N1112" s="87">
        <f t="shared" si="53"/>
        <v>0</v>
      </c>
    </row>
    <row r="1113" spans="1:14" ht="15" customHeight="1" x14ac:dyDescent="0.2">
      <c r="A1113" s="88"/>
      <c r="B1113" s="89"/>
      <c r="C1113" s="88"/>
      <c r="D1113" s="89"/>
      <c r="E1113" s="89"/>
      <c r="F1113" s="89"/>
      <c r="G1113" s="90"/>
      <c r="H1113" s="89"/>
      <c r="I1113" s="91"/>
      <c r="J1113" s="91"/>
      <c r="K1113" s="91"/>
      <c r="L1113" s="86">
        <f t="shared" si="51"/>
        <v>0</v>
      </c>
      <c r="M1113" s="86">
        <f t="shared" si="52"/>
        <v>0</v>
      </c>
      <c r="N1113" s="87">
        <f t="shared" si="53"/>
        <v>0</v>
      </c>
    </row>
    <row r="1114" spans="1:14" ht="15" customHeight="1" x14ac:dyDescent="0.2">
      <c r="A1114" s="88"/>
      <c r="B1114" s="89"/>
      <c r="C1114" s="88"/>
      <c r="D1114" s="89"/>
      <c r="E1114" s="89"/>
      <c r="F1114" s="89"/>
      <c r="G1114" s="90"/>
      <c r="H1114" s="89"/>
      <c r="I1114" s="91"/>
      <c r="J1114" s="91"/>
      <c r="K1114" s="91"/>
      <c r="L1114" s="86">
        <f t="shared" si="51"/>
        <v>0</v>
      </c>
      <c r="M1114" s="86">
        <f t="shared" si="52"/>
        <v>0</v>
      </c>
      <c r="N1114" s="87">
        <f t="shared" si="53"/>
        <v>0</v>
      </c>
    </row>
    <row r="1115" spans="1:14" ht="15" customHeight="1" x14ac:dyDescent="0.2">
      <c r="A1115" s="88"/>
      <c r="B1115" s="89"/>
      <c r="C1115" s="88"/>
      <c r="D1115" s="89"/>
      <c r="E1115" s="89"/>
      <c r="F1115" s="89"/>
      <c r="G1115" s="90"/>
      <c r="H1115" s="89"/>
      <c r="I1115" s="91"/>
      <c r="J1115" s="91"/>
      <c r="K1115" s="91"/>
      <c r="L1115" s="86">
        <f t="shared" si="51"/>
        <v>0</v>
      </c>
      <c r="M1115" s="86">
        <f t="shared" si="52"/>
        <v>0</v>
      </c>
      <c r="N1115" s="87">
        <f t="shared" si="53"/>
        <v>0</v>
      </c>
    </row>
    <row r="1116" spans="1:14" ht="15" customHeight="1" x14ac:dyDescent="0.2">
      <c r="A1116" s="88"/>
      <c r="B1116" s="89"/>
      <c r="C1116" s="88"/>
      <c r="D1116" s="89"/>
      <c r="E1116" s="89"/>
      <c r="F1116" s="89"/>
      <c r="G1116" s="90"/>
      <c r="H1116" s="89"/>
      <c r="I1116" s="91"/>
      <c r="J1116" s="91"/>
      <c r="K1116" s="91"/>
      <c r="L1116" s="86">
        <f t="shared" si="51"/>
        <v>0</v>
      </c>
      <c r="M1116" s="86">
        <f t="shared" si="52"/>
        <v>0</v>
      </c>
      <c r="N1116" s="87">
        <f t="shared" si="53"/>
        <v>0</v>
      </c>
    </row>
    <row r="1117" spans="1:14" ht="15" customHeight="1" x14ac:dyDescent="0.2">
      <c r="A1117" s="88"/>
      <c r="B1117" s="89"/>
      <c r="C1117" s="88"/>
      <c r="D1117" s="89"/>
      <c r="E1117" s="89"/>
      <c r="F1117" s="89"/>
      <c r="G1117" s="90"/>
      <c r="H1117" s="89"/>
      <c r="I1117" s="91"/>
      <c r="J1117" s="91"/>
      <c r="K1117" s="91"/>
      <c r="L1117" s="86">
        <f t="shared" si="51"/>
        <v>0</v>
      </c>
      <c r="M1117" s="86">
        <f t="shared" si="52"/>
        <v>0</v>
      </c>
      <c r="N1117" s="87">
        <f t="shared" si="53"/>
        <v>0</v>
      </c>
    </row>
    <row r="1118" spans="1:14" ht="15" customHeight="1" x14ac:dyDescent="0.2">
      <c r="A1118" s="88"/>
      <c r="B1118" s="89"/>
      <c r="C1118" s="88"/>
      <c r="D1118" s="89"/>
      <c r="E1118" s="89"/>
      <c r="F1118" s="89"/>
      <c r="G1118" s="90"/>
      <c r="H1118" s="89"/>
      <c r="I1118" s="91"/>
      <c r="J1118" s="91"/>
      <c r="K1118" s="91"/>
      <c r="L1118" s="86">
        <f t="shared" si="51"/>
        <v>0</v>
      </c>
      <c r="M1118" s="86">
        <f t="shared" si="52"/>
        <v>0</v>
      </c>
      <c r="N1118" s="87">
        <f t="shared" si="53"/>
        <v>0</v>
      </c>
    </row>
    <row r="1119" spans="1:14" ht="15" customHeight="1" x14ac:dyDescent="0.2">
      <c r="A1119" s="88"/>
      <c r="B1119" s="89"/>
      <c r="C1119" s="88"/>
      <c r="D1119" s="89"/>
      <c r="E1119" s="89"/>
      <c r="F1119" s="89"/>
      <c r="G1119" s="90"/>
      <c r="H1119" s="89"/>
      <c r="I1119" s="91"/>
      <c r="J1119" s="91"/>
      <c r="K1119" s="91"/>
      <c r="L1119" s="86">
        <f t="shared" si="51"/>
        <v>0</v>
      </c>
      <c r="M1119" s="86">
        <f t="shared" si="52"/>
        <v>0</v>
      </c>
      <c r="N1119" s="87">
        <f t="shared" si="53"/>
        <v>0</v>
      </c>
    </row>
    <row r="1120" spans="1:14" ht="15" customHeight="1" x14ac:dyDescent="0.2">
      <c r="A1120" s="88"/>
      <c r="B1120" s="89"/>
      <c r="C1120" s="88"/>
      <c r="D1120" s="89"/>
      <c r="E1120" s="89"/>
      <c r="F1120" s="89"/>
      <c r="G1120" s="90"/>
      <c r="H1120" s="89"/>
      <c r="I1120" s="91"/>
      <c r="J1120" s="91"/>
      <c r="K1120" s="91"/>
      <c r="L1120" s="86">
        <f t="shared" si="51"/>
        <v>0</v>
      </c>
      <c r="M1120" s="86">
        <f t="shared" si="52"/>
        <v>0</v>
      </c>
      <c r="N1120" s="87">
        <f t="shared" si="53"/>
        <v>0</v>
      </c>
    </row>
    <row r="1121" spans="1:14" ht="15" customHeight="1" x14ac:dyDescent="0.2">
      <c r="A1121" s="88"/>
      <c r="B1121" s="89"/>
      <c r="C1121" s="88"/>
      <c r="D1121" s="89"/>
      <c r="E1121" s="89"/>
      <c r="F1121" s="89"/>
      <c r="G1121" s="90"/>
      <c r="H1121" s="89"/>
      <c r="I1121" s="91"/>
      <c r="J1121" s="91"/>
      <c r="K1121" s="91"/>
      <c r="L1121" s="86">
        <f t="shared" si="51"/>
        <v>0</v>
      </c>
      <c r="M1121" s="86">
        <f t="shared" si="52"/>
        <v>0</v>
      </c>
      <c r="N1121" s="87">
        <f t="shared" si="53"/>
        <v>0</v>
      </c>
    </row>
    <row r="1122" spans="1:14" ht="15" customHeight="1" x14ac:dyDescent="0.2">
      <c r="A1122" s="88"/>
      <c r="B1122" s="89"/>
      <c r="C1122" s="88"/>
      <c r="D1122" s="89"/>
      <c r="E1122" s="89"/>
      <c r="F1122" s="89"/>
      <c r="G1122" s="90"/>
      <c r="H1122" s="89"/>
      <c r="I1122" s="91"/>
      <c r="J1122" s="91"/>
      <c r="K1122" s="91"/>
      <c r="L1122" s="86">
        <f t="shared" si="51"/>
        <v>0</v>
      </c>
      <c r="M1122" s="86">
        <f t="shared" si="52"/>
        <v>0</v>
      </c>
      <c r="N1122" s="87">
        <f t="shared" si="53"/>
        <v>0</v>
      </c>
    </row>
    <row r="1123" spans="1:14" ht="15" customHeight="1" x14ac:dyDescent="0.2">
      <c r="A1123" s="88"/>
      <c r="B1123" s="89"/>
      <c r="C1123" s="88"/>
      <c r="D1123" s="89"/>
      <c r="E1123" s="89"/>
      <c r="F1123" s="89"/>
      <c r="G1123" s="90"/>
      <c r="H1123" s="89"/>
      <c r="I1123" s="91"/>
      <c r="J1123" s="91"/>
      <c r="K1123" s="91"/>
      <c r="L1123" s="86">
        <f t="shared" si="51"/>
        <v>0</v>
      </c>
      <c r="M1123" s="86">
        <f t="shared" si="52"/>
        <v>0</v>
      </c>
      <c r="N1123" s="87">
        <f t="shared" si="53"/>
        <v>0</v>
      </c>
    </row>
    <row r="1124" spans="1:14" ht="15" customHeight="1" x14ac:dyDescent="0.2">
      <c r="A1124" s="88"/>
      <c r="B1124" s="89"/>
      <c r="C1124" s="88"/>
      <c r="D1124" s="89"/>
      <c r="E1124" s="89"/>
      <c r="F1124" s="89"/>
      <c r="G1124" s="90"/>
      <c r="H1124" s="89"/>
      <c r="I1124" s="91"/>
      <c r="J1124" s="91"/>
      <c r="K1124" s="91"/>
      <c r="L1124" s="86">
        <f t="shared" si="51"/>
        <v>0</v>
      </c>
      <c r="M1124" s="86">
        <f t="shared" si="52"/>
        <v>0</v>
      </c>
      <c r="N1124" s="87">
        <f t="shared" si="53"/>
        <v>0</v>
      </c>
    </row>
    <row r="1125" spans="1:14" ht="15" customHeight="1" x14ac:dyDescent="0.2">
      <c r="A1125" s="88"/>
      <c r="B1125" s="89"/>
      <c r="C1125" s="88"/>
      <c r="D1125" s="89"/>
      <c r="E1125" s="89"/>
      <c r="F1125" s="89"/>
      <c r="G1125" s="90"/>
      <c r="H1125" s="89"/>
      <c r="I1125" s="91"/>
      <c r="J1125" s="91"/>
      <c r="K1125" s="91"/>
      <c r="L1125" s="86">
        <f t="shared" si="51"/>
        <v>0</v>
      </c>
      <c r="M1125" s="86">
        <f t="shared" si="52"/>
        <v>0</v>
      </c>
      <c r="N1125" s="87">
        <f t="shared" si="53"/>
        <v>0</v>
      </c>
    </row>
    <row r="1126" spans="1:14" ht="15" customHeight="1" x14ac:dyDescent="0.2">
      <c r="A1126" s="88"/>
      <c r="B1126" s="89"/>
      <c r="C1126" s="88"/>
      <c r="D1126" s="89"/>
      <c r="E1126" s="89"/>
      <c r="F1126" s="89"/>
      <c r="G1126" s="90"/>
      <c r="H1126" s="89"/>
      <c r="I1126" s="91"/>
      <c r="J1126" s="91"/>
      <c r="K1126" s="91"/>
      <c r="L1126" s="86">
        <f t="shared" si="51"/>
        <v>0</v>
      </c>
      <c r="M1126" s="86">
        <f t="shared" si="52"/>
        <v>0</v>
      </c>
      <c r="N1126" s="87">
        <f t="shared" si="53"/>
        <v>0</v>
      </c>
    </row>
    <row r="1127" spans="1:14" ht="15" customHeight="1" x14ac:dyDescent="0.2">
      <c r="A1127" s="88"/>
      <c r="B1127" s="89"/>
      <c r="C1127" s="88"/>
      <c r="D1127" s="89"/>
      <c r="E1127" s="89"/>
      <c r="F1127" s="89"/>
      <c r="G1127" s="90"/>
      <c r="H1127" s="89"/>
      <c r="I1127" s="91"/>
      <c r="J1127" s="91"/>
      <c r="K1127" s="91"/>
      <c r="L1127" s="86">
        <f t="shared" si="51"/>
        <v>0</v>
      </c>
      <c r="M1127" s="86">
        <f t="shared" si="52"/>
        <v>0</v>
      </c>
      <c r="N1127" s="87">
        <f t="shared" si="53"/>
        <v>0</v>
      </c>
    </row>
    <row r="1128" spans="1:14" ht="15" customHeight="1" x14ac:dyDescent="0.2">
      <c r="A1128" s="88"/>
      <c r="B1128" s="89"/>
      <c r="C1128" s="88"/>
      <c r="D1128" s="89"/>
      <c r="E1128" s="89"/>
      <c r="F1128" s="89"/>
      <c r="G1128" s="90"/>
      <c r="H1128" s="89"/>
      <c r="I1128" s="91"/>
      <c r="J1128" s="91"/>
      <c r="K1128" s="91"/>
      <c r="L1128" s="86">
        <f t="shared" si="51"/>
        <v>0</v>
      </c>
      <c r="M1128" s="86">
        <f t="shared" si="52"/>
        <v>0</v>
      </c>
      <c r="N1128" s="87">
        <f t="shared" si="53"/>
        <v>0</v>
      </c>
    </row>
    <row r="1129" spans="1:14" ht="15" customHeight="1" x14ac:dyDescent="0.2">
      <c r="A1129" s="88"/>
      <c r="B1129" s="89"/>
      <c r="C1129" s="88"/>
      <c r="D1129" s="89"/>
      <c r="E1129" s="89"/>
      <c r="F1129" s="89"/>
      <c r="G1129" s="90"/>
      <c r="H1129" s="89"/>
      <c r="I1129" s="91"/>
      <c r="J1129" s="91"/>
      <c r="K1129" s="91"/>
      <c r="L1129" s="86">
        <f t="shared" si="51"/>
        <v>0</v>
      </c>
      <c r="M1129" s="86">
        <f t="shared" si="52"/>
        <v>0</v>
      </c>
      <c r="N1129" s="87">
        <f t="shared" si="53"/>
        <v>0</v>
      </c>
    </row>
    <row r="1130" spans="1:14" ht="15" customHeight="1" x14ac:dyDescent="0.2">
      <c r="A1130" s="88"/>
      <c r="B1130" s="89"/>
      <c r="C1130" s="88"/>
      <c r="D1130" s="89"/>
      <c r="E1130" s="89"/>
      <c r="F1130" s="89"/>
      <c r="G1130" s="90"/>
      <c r="H1130" s="89"/>
      <c r="I1130" s="91"/>
      <c r="J1130" s="91"/>
      <c r="K1130" s="91"/>
      <c r="L1130" s="86">
        <f t="shared" si="51"/>
        <v>0</v>
      </c>
      <c r="M1130" s="86">
        <f t="shared" si="52"/>
        <v>0</v>
      </c>
      <c r="N1130" s="87">
        <f t="shared" si="53"/>
        <v>0</v>
      </c>
    </row>
    <row r="1131" spans="1:14" ht="15" customHeight="1" x14ac:dyDescent="0.2">
      <c r="A1131" s="88"/>
      <c r="B1131" s="89"/>
      <c r="C1131" s="88"/>
      <c r="D1131" s="89"/>
      <c r="E1131" s="89"/>
      <c r="F1131" s="89"/>
      <c r="G1131" s="90"/>
      <c r="H1131" s="89"/>
      <c r="I1131" s="91"/>
      <c r="J1131" s="91"/>
      <c r="K1131" s="91"/>
      <c r="L1131" s="86">
        <f t="shared" si="51"/>
        <v>0</v>
      </c>
      <c r="M1131" s="86">
        <f t="shared" si="52"/>
        <v>0</v>
      </c>
      <c r="N1131" s="87">
        <f t="shared" si="53"/>
        <v>0</v>
      </c>
    </row>
    <row r="1132" spans="1:14" ht="15" customHeight="1" x14ac:dyDescent="0.2">
      <c r="A1132" s="88"/>
      <c r="B1132" s="89"/>
      <c r="C1132" s="88"/>
      <c r="D1132" s="89"/>
      <c r="E1132" s="89"/>
      <c r="F1132" s="89"/>
      <c r="G1132" s="90"/>
      <c r="H1132" s="89"/>
      <c r="I1132" s="91"/>
      <c r="J1132" s="91"/>
      <c r="K1132" s="91"/>
      <c r="L1132" s="86">
        <f t="shared" si="51"/>
        <v>0</v>
      </c>
      <c r="M1132" s="86">
        <f t="shared" si="52"/>
        <v>0</v>
      </c>
      <c r="N1132" s="87">
        <f t="shared" si="53"/>
        <v>0</v>
      </c>
    </row>
    <row r="1133" spans="1:14" ht="15" customHeight="1" x14ac:dyDescent="0.2">
      <c r="A1133" s="88"/>
      <c r="B1133" s="89"/>
      <c r="C1133" s="88"/>
      <c r="D1133" s="89"/>
      <c r="E1133" s="89"/>
      <c r="F1133" s="89"/>
      <c r="G1133" s="90"/>
      <c r="H1133" s="89"/>
      <c r="I1133" s="91"/>
      <c r="J1133" s="91"/>
      <c r="K1133" s="91"/>
      <c r="L1133" s="86">
        <f t="shared" si="51"/>
        <v>0</v>
      </c>
      <c r="M1133" s="86">
        <f t="shared" si="52"/>
        <v>0</v>
      </c>
      <c r="N1133" s="87">
        <f t="shared" si="53"/>
        <v>0</v>
      </c>
    </row>
    <row r="1134" spans="1:14" ht="15" customHeight="1" x14ac:dyDescent="0.2">
      <c r="A1134" s="88"/>
      <c r="B1134" s="89"/>
      <c r="C1134" s="88"/>
      <c r="D1134" s="89"/>
      <c r="E1134" s="89"/>
      <c r="F1134" s="89"/>
      <c r="G1134" s="90"/>
      <c r="H1134" s="89"/>
      <c r="I1134" s="91"/>
      <c r="J1134" s="91"/>
      <c r="K1134" s="91"/>
      <c r="L1134" s="86">
        <f t="shared" si="51"/>
        <v>0</v>
      </c>
      <c r="M1134" s="86">
        <f t="shared" si="52"/>
        <v>0</v>
      </c>
      <c r="N1134" s="87">
        <f t="shared" si="53"/>
        <v>0</v>
      </c>
    </row>
    <row r="1135" spans="1:14" ht="15" customHeight="1" x14ac:dyDescent="0.2">
      <c r="A1135" s="88"/>
      <c r="B1135" s="89"/>
      <c r="C1135" s="88"/>
      <c r="D1135" s="89"/>
      <c r="E1135" s="89"/>
      <c r="F1135" s="89"/>
      <c r="G1135" s="90"/>
      <c r="H1135" s="89"/>
      <c r="I1135" s="91"/>
      <c r="J1135" s="91"/>
      <c r="K1135" s="91"/>
      <c r="L1135" s="86">
        <f t="shared" si="51"/>
        <v>0</v>
      </c>
      <c r="M1135" s="86">
        <f t="shared" si="52"/>
        <v>0</v>
      </c>
      <c r="N1135" s="87">
        <f t="shared" si="53"/>
        <v>0</v>
      </c>
    </row>
    <row r="1136" spans="1:14" ht="15" customHeight="1" x14ac:dyDescent="0.2">
      <c r="A1136" s="88"/>
      <c r="B1136" s="89"/>
      <c r="C1136" s="88"/>
      <c r="D1136" s="89"/>
      <c r="E1136" s="89"/>
      <c r="F1136" s="89"/>
      <c r="G1136" s="90"/>
      <c r="H1136" s="89"/>
      <c r="I1136" s="91"/>
      <c r="J1136" s="91"/>
      <c r="K1136" s="91"/>
      <c r="L1136" s="86">
        <f t="shared" si="51"/>
        <v>0</v>
      </c>
      <c r="M1136" s="86">
        <f t="shared" si="52"/>
        <v>0</v>
      </c>
      <c r="N1136" s="87">
        <f t="shared" si="53"/>
        <v>0</v>
      </c>
    </row>
    <row r="1137" spans="1:14" ht="15" customHeight="1" x14ac:dyDescent="0.2">
      <c r="A1137" s="88"/>
      <c r="B1137" s="89"/>
      <c r="C1137" s="88"/>
      <c r="D1137" s="89"/>
      <c r="E1137" s="89"/>
      <c r="F1137" s="89"/>
      <c r="G1137" s="90"/>
      <c r="H1137" s="89"/>
      <c r="I1137" s="91"/>
      <c r="J1137" s="91"/>
      <c r="K1137" s="91"/>
      <c r="L1137" s="86">
        <f t="shared" si="51"/>
        <v>0</v>
      </c>
      <c r="M1137" s="86">
        <f t="shared" si="52"/>
        <v>0</v>
      </c>
      <c r="N1137" s="87">
        <f t="shared" si="53"/>
        <v>0</v>
      </c>
    </row>
    <row r="1138" spans="1:14" ht="15" customHeight="1" x14ac:dyDescent="0.2">
      <c r="A1138" s="88"/>
      <c r="B1138" s="89"/>
      <c r="C1138" s="88"/>
      <c r="D1138" s="89"/>
      <c r="E1138" s="89"/>
      <c r="F1138" s="89"/>
      <c r="G1138" s="90"/>
      <c r="H1138" s="89"/>
      <c r="I1138" s="91"/>
      <c r="J1138" s="91"/>
      <c r="K1138" s="91"/>
      <c r="L1138" s="86">
        <f t="shared" si="51"/>
        <v>0</v>
      </c>
      <c r="M1138" s="86">
        <f t="shared" si="52"/>
        <v>0</v>
      </c>
      <c r="N1138" s="87">
        <f t="shared" si="53"/>
        <v>0</v>
      </c>
    </row>
    <row r="1139" spans="1:14" ht="15" customHeight="1" x14ac:dyDescent="0.2">
      <c r="A1139" s="88"/>
      <c r="B1139" s="89"/>
      <c r="C1139" s="88"/>
      <c r="D1139" s="89"/>
      <c r="E1139" s="89"/>
      <c r="F1139" s="89"/>
      <c r="G1139" s="90"/>
      <c r="H1139" s="89"/>
      <c r="I1139" s="91"/>
      <c r="J1139" s="91"/>
      <c r="K1139" s="91"/>
      <c r="L1139" s="86">
        <f t="shared" si="51"/>
        <v>0</v>
      </c>
      <c r="M1139" s="86">
        <f t="shared" si="52"/>
        <v>0</v>
      </c>
      <c r="N1139" s="87">
        <f t="shared" si="53"/>
        <v>0</v>
      </c>
    </row>
    <row r="1140" spans="1:14" ht="15" customHeight="1" x14ac:dyDescent="0.2">
      <c r="A1140" s="88"/>
      <c r="B1140" s="89"/>
      <c r="C1140" s="88"/>
      <c r="D1140" s="89"/>
      <c r="E1140" s="89"/>
      <c r="F1140" s="89"/>
      <c r="G1140" s="90"/>
      <c r="H1140" s="89"/>
      <c r="I1140" s="91"/>
      <c r="J1140" s="91"/>
      <c r="K1140" s="91"/>
      <c r="L1140" s="86">
        <f t="shared" si="51"/>
        <v>0</v>
      </c>
      <c r="M1140" s="86">
        <f t="shared" si="52"/>
        <v>0</v>
      </c>
      <c r="N1140" s="87">
        <f t="shared" si="53"/>
        <v>0</v>
      </c>
    </row>
    <row r="1141" spans="1:14" ht="15" customHeight="1" x14ac:dyDescent="0.2">
      <c r="A1141" s="88"/>
      <c r="B1141" s="89"/>
      <c r="C1141" s="88"/>
      <c r="D1141" s="89"/>
      <c r="E1141" s="89"/>
      <c r="F1141" s="89"/>
      <c r="G1141" s="90"/>
      <c r="H1141" s="89"/>
      <c r="I1141" s="91"/>
      <c r="J1141" s="91"/>
      <c r="K1141" s="91"/>
      <c r="L1141" s="86">
        <f t="shared" si="51"/>
        <v>0</v>
      </c>
      <c r="M1141" s="86">
        <f t="shared" si="52"/>
        <v>0</v>
      </c>
      <c r="N1141" s="87">
        <f t="shared" si="53"/>
        <v>0</v>
      </c>
    </row>
    <row r="1142" spans="1:14" ht="15" customHeight="1" x14ac:dyDescent="0.2">
      <c r="A1142" s="88"/>
      <c r="B1142" s="89"/>
      <c r="C1142" s="88"/>
      <c r="D1142" s="89"/>
      <c r="E1142" s="89"/>
      <c r="F1142" s="89"/>
      <c r="G1142" s="90"/>
      <c r="H1142" s="89"/>
      <c r="I1142" s="91"/>
      <c r="J1142" s="91"/>
      <c r="K1142" s="91"/>
      <c r="L1142" s="86">
        <f t="shared" si="51"/>
        <v>0</v>
      </c>
      <c r="M1142" s="86">
        <f t="shared" si="52"/>
        <v>0</v>
      </c>
      <c r="N1142" s="87">
        <f t="shared" si="53"/>
        <v>0</v>
      </c>
    </row>
    <row r="1143" spans="1:14" ht="15" customHeight="1" x14ac:dyDescent="0.2">
      <c r="A1143" s="88"/>
      <c r="B1143" s="89"/>
      <c r="C1143" s="88"/>
      <c r="D1143" s="89"/>
      <c r="E1143" s="89"/>
      <c r="F1143" s="89"/>
      <c r="G1143" s="90"/>
      <c r="H1143" s="89"/>
      <c r="I1143" s="91"/>
      <c r="J1143" s="91"/>
      <c r="K1143" s="91"/>
      <c r="L1143" s="86">
        <f t="shared" si="51"/>
        <v>0</v>
      </c>
      <c r="M1143" s="86">
        <f t="shared" si="52"/>
        <v>0</v>
      </c>
      <c r="N1143" s="87">
        <f t="shared" si="53"/>
        <v>0</v>
      </c>
    </row>
    <row r="1144" spans="1:14" ht="15" customHeight="1" x14ac:dyDescent="0.2">
      <c r="A1144" s="88"/>
      <c r="B1144" s="89"/>
      <c r="C1144" s="88"/>
      <c r="D1144" s="89"/>
      <c r="E1144" s="89"/>
      <c r="F1144" s="89"/>
      <c r="G1144" s="90"/>
      <c r="H1144" s="89"/>
      <c r="I1144" s="91"/>
      <c r="J1144" s="91"/>
      <c r="K1144" s="91"/>
      <c r="L1144" s="86">
        <f t="shared" si="51"/>
        <v>0</v>
      </c>
      <c r="M1144" s="86">
        <f t="shared" si="52"/>
        <v>0</v>
      </c>
      <c r="N1144" s="87">
        <f t="shared" si="53"/>
        <v>0</v>
      </c>
    </row>
    <row r="1145" spans="1:14" ht="15" customHeight="1" x14ac:dyDescent="0.2">
      <c r="A1145" s="88"/>
      <c r="B1145" s="89"/>
      <c r="C1145" s="88"/>
      <c r="D1145" s="89"/>
      <c r="E1145" s="89"/>
      <c r="F1145" s="89"/>
      <c r="G1145" s="90"/>
      <c r="H1145" s="89"/>
      <c r="I1145" s="91"/>
      <c r="J1145" s="91"/>
      <c r="K1145" s="91"/>
      <c r="L1145" s="86">
        <f t="shared" si="51"/>
        <v>0</v>
      </c>
      <c r="M1145" s="86">
        <f t="shared" si="52"/>
        <v>0</v>
      </c>
      <c r="N1145" s="87">
        <f t="shared" si="53"/>
        <v>0</v>
      </c>
    </row>
    <row r="1146" spans="1:14" ht="15" customHeight="1" x14ac:dyDescent="0.2">
      <c r="A1146" s="88"/>
      <c r="B1146" s="89"/>
      <c r="C1146" s="88"/>
      <c r="D1146" s="89"/>
      <c r="E1146" s="89"/>
      <c r="F1146" s="89"/>
      <c r="G1146" s="90"/>
      <c r="H1146" s="89"/>
      <c r="I1146" s="91"/>
      <c r="J1146" s="91"/>
      <c r="K1146" s="91"/>
      <c r="L1146" s="86">
        <f t="shared" si="51"/>
        <v>0</v>
      </c>
      <c r="M1146" s="86">
        <f t="shared" si="52"/>
        <v>0</v>
      </c>
      <c r="N1146" s="87">
        <f t="shared" si="53"/>
        <v>0</v>
      </c>
    </row>
    <row r="1147" spans="1:14" ht="15" customHeight="1" x14ac:dyDescent="0.2">
      <c r="A1147" s="88"/>
      <c r="B1147" s="89"/>
      <c r="C1147" s="88"/>
      <c r="D1147" s="89"/>
      <c r="E1147" s="89"/>
      <c r="F1147" s="89"/>
      <c r="G1147" s="90"/>
      <c r="H1147" s="89"/>
      <c r="I1147" s="91"/>
      <c r="J1147" s="91"/>
      <c r="K1147" s="91"/>
      <c r="L1147" s="86">
        <f t="shared" si="51"/>
        <v>0</v>
      </c>
      <c r="M1147" s="86">
        <f t="shared" si="52"/>
        <v>0</v>
      </c>
      <c r="N1147" s="87">
        <f t="shared" si="53"/>
        <v>0</v>
      </c>
    </row>
    <row r="1148" spans="1:14" ht="15" customHeight="1" x14ac:dyDescent="0.2">
      <c r="A1148" s="88"/>
      <c r="B1148" s="89"/>
      <c r="C1148" s="88"/>
      <c r="D1148" s="89"/>
      <c r="E1148" s="89"/>
      <c r="F1148" s="89"/>
      <c r="G1148" s="90"/>
      <c r="H1148" s="89"/>
      <c r="I1148" s="91"/>
      <c r="J1148" s="91"/>
      <c r="K1148" s="91"/>
      <c r="L1148" s="86">
        <f t="shared" si="51"/>
        <v>0</v>
      </c>
      <c r="M1148" s="86">
        <f t="shared" si="52"/>
        <v>0</v>
      </c>
      <c r="N1148" s="87">
        <f t="shared" si="53"/>
        <v>0</v>
      </c>
    </row>
    <row r="1149" spans="1:14" ht="15" customHeight="1" x14ac:dyDescent="0.2">
      <c r="A1149" s="88"/>
      <c r="B1149" s="89"/>
      <c r="C1149" s="88"/>
      <c r="D1149" s="89"/>
      <c r="E1149" s="89"/>
      <c r="F1149" s="89"/>
      <c r="G1149" s="90"/>
      <c r="H1149" s="89"/>
      <c r="I1149" s="91"/>
      <c r="J1149" s="91"/>
      <c r="K1149" s="91"/>
      <c r="L1149" s="86">
        <f t="shared" si="51"/>
        <v>0</v>
      </c>
      <c r="M1149" s="86">
        <f t="shared" si="52"/>
        <v>0</v>
      </c>
      <c r="N1149" s="87">
        <f t="shared" si="53"/>
        <v>0</v>
      </c>
    </row>
    <row r="1150" spans="1:14" ht="15" customHeight="1" x14ac:dyDescent="0.2">
      <c r="A1150" s="88"/>
      <c r="B1150" s="89"/>
      <c r="C1150" s="88"/>
      <c r="D1150" s="89"/>
      <c r="E1150" s="89"/>
      <c r="F1150" s="89"/>
      <c r="G1150" s="90"/>
      <c r="H1150" s="89"/>
      <c r="I1150" s="91"/>
      <c r="J1150" s="91"/>
      <c r="K1150" s="91"/>
      <c r="L1150" s="86">
        <f t="shared" si="51"/>
        <v>0</v>
      </c>
      <c r="M1150" s="86">
        <f t="shared" si="52"/>
        <v>0</v>
      </c>
      <c r="N1150" s="87">
        <f t="shared" si="53"/>
        <v>0</v>
      </c>
    </row>
    <row r="1151" spans="1:14" ht="15" customHeight="1" x14ac:dyDescent="0.2">
      <c r="A1151" s="88"/>
      <c r="B1151" s="89"/>
      <c r="C1151" s="88"/>
      <c r="D1151" s="89"/>
      <c r="E1151" s="89"/>
      <c r="F1151" s="89"/>
      <c r="G1151" s="90"/>
      <c r="H1151" s="89"/>
      <c r="I1151" s="91"/>
      <c r="J1151" s="91"/>
      <c r="K1151" s="91"/>
      <c r="L1151" s="86">
        <f t="shared" si="51"/>
        <v>0</v>
      </c>
      <c r="M1151" s="86">
        <f t="shared" si="52"/>
        <v>0</v>
      </c>
      <c r="N1151" s="87">
        <f t="shared" si="53"/>
        <v>0</v>
      </c>
    </row>
    <row r="1152" spans="1:14" ht="15" customHeight="1" x14ac:dyDescent="0.2">
      <c r="A1152" s="88"/>
      <c r="B1152" s="89"/>
      <c r="C1152" s="88"/>
      <c r="D1152" s="89"/>
      <c r="E1152" s="89"/>
      <c r="F1152" s="89"/>
      <c r="G1152" s="90"/>
      <c r="H1152" s="89"/>
      <c r="I1152" s="91"/>
      <c r="J1152" s="91"/>
      <c r="K1152" s="91"/>
      <c r="L1152" s="86">
        <f t="shared" si="51"/>
        <v>0</v>
      </c>
      <c r="M1152" s="86">
        <f t="shared" si="52"/>
        <v>0</v>
      </c>
      <c r="N1152" s="87">
        <f t="shared" si="53"/>
        <v>0</v>
      </c>
    </row>
    <row r="1153" spans="1:14" ht="15" customHeight="1" x14ac:dyDescent="0.2">
      <c r="A1153" s="88"/>
      <c r="B1153" s="89"/>
      <c r="C1153" s="88"/>
      <c r="D1153" s="89"/>
      <c r="E1153" s="89"/>
      <c r="F1153" s="89"/>
      <c r="G1153" s="90"/>
      <c r="H1153" s="89"/>
      <c r="I1153" s="91"/>
      <c r="J1153" s="91"/>
      <c r="K1153" s="91"/>
      <c r="L1153" s="86">
        <f t="shared" si="51"/>
        <v>0</v>
      </c>
      <c r="M1153" s="86">
        <f t="shared" si="52"/>
        <v>0</v>
      </c>
      <c r="N1153" s="87">
        <f t="shared" si="53"/>
        <v>0</v>
      </c>
    </row>
    <row r="1154" spans="1:14" ht="15" customHeight="1" x14ac:dyDescent="0.2">
      <c r="A1154" s="88"/>
      <c r="B1154" s="89"/>
      <c r="C1154" s="88"/>
      <c r="D1154" s="89"/>
      <c r="E1154" s="89"/>
      <c r="F1154" s="89"/>
      <c r="G1154" s="90"/>
      <c r="H1154" s="89"/>
      <c r="I1154" s="91"/>
      <c r="J1154" s="91"/>
      <c r="K1154" s="91"/>
      <c r="L1154" s="86">
        <f t="shared" si="51"/>
        <v>0</v>
      </c>
      <c r="M1154" s="86">
        <f t="shared" si="52"/>
        <v>0</v>
      </c>
      <c r="N1154" s="87">
        <f t="shared" si="53"/>
        <v>0</v>
      </c>
    </row>
    <row r="1155" spans="1:14" ht="15" customHeight="1" x14ac:dyDescent="0.2">
      <c r="A1155" s="88"/>
      <c r="B1155" s="89"/>
      <c r="C1155" s="88"/>
      <c r="D1155" s="89"/>
      <c r="E1155" s="89"/>
      <c r="F1155" s="89"/>
      <c r="G1155" s="90"/>
      <c r="H1155" s="89"/>
      <c r="I1155" s="91"/>
      <c r="J1155" s="91"/>
      <c r="K1155" s="91"/>
      <c r="L1155" s="86">
        <f t="shared" si="51"/>
        <v>0</v>
      </c>
      <c r="M1155" s="86">
        <f t="shared" si="52"/>
        <v>0</v>
      </c>
      <c r="N1155" s="87">
        <f t="shared" si="53"/>
        <v>0</v>
      </c>
    </row>
    <row r="1156" spans="1:14" ht="15" customHeight="1" x14ac:dyDescent="0.2">
      <c r="A1156" s="88"/>
      <c r="B1156" s="89"/>
      <c r="C1156" s="88"/>
      <c r="D1156" s="89"/>
      <c r="E1156" s="89"/>
      <c r="F1156" s="89"/>
      <c r="G1156" s="90"/>
      <c r="H1156" s="89"/>
      <c r="I1156" s="91"/>
      <c r="J1156" s="91"/>
      <c r="K1156" s="91"/>
      <c r="L1156" s="86">
        <f t="shared" ref="L1156:L1219" si="54">SUM(I1156:K1156)</f>
        <v>0</v>
      </c>
      <c r="M1156" s="86">
        <f t="shared" ref="M1156:M1219" si="55">ROUND((1+G1156+0.0765)*(L1156*H1156)/2080,2)</f>
        <v>0</v>
      </c>
      <c r="N1156" s="87">
        <f t="shared" ref="N1156:N1219" si="56">ROUND((1+0.0765)*(L1156*H1156)/2080,2)</f>
        <v>0</v>
      </c>
    </row>
    <row r="1157" spans="1:14" ht="15" customHeight="1" x14ac:dyDescent="0.2">
      <c r="A1157" s="88"/>
      <c r="B1157" s="89"/>
      <c r="C1157" s="88"/>
      <c r="D1157" s="89"/>
      <c r="E1157" s="89"/>
      <c r="F1157" s="89"/>
      <c r="G1157" s="90"/>
      <c r="H1157" s="89"/>
      <c r="I1157" s="91"/>
      <c r="J1157" s="91"/>
      <c r="K1157" s="91"/>
      <c r="L1157" s="86">
        <f t="shared" si="54"/>
        <v>0</v>
      </c>
      <c r="M1157" s="86">
        <f t="shared" si="55"/>
        <v>0</v>
      </c>
      <c r="N1157" s="87">
        <f t="shared" si="56"/>
        <v>0</v>
      </c>
    </row>
    <row r="1158" spans="1:14" ht="15" customHeight="1" x14ac:dyDescent="0.2">
      <c r="A1158" s="88"/>
      <c r="B1158" s="89"/>
      <c r="C1158" s="88"/>
      <c r="D1158" s="89"/>
      <c r="E1158" s="89"/>
      <c r="F1158" s="89"/>
      <c r="G1158" s="90"/>
      <c r="H1158" s="89"/>
      <c r="I1158" s="91"/>
      <c r="J1158" s="91"/>
      <c r="K1158" s="91"/>
      <c r="L1158" s="86">
        <f t="shared" si="54"/>
        <v>0</v>
      </c>
      <c r="M1158" s="86">
        <f t="shared" si="55"/>
        <v>0</v>
      </c>
      <c r="N1158" s="87">
        <f t="shared" si="56"/>
        <v>0</v>
      </c>
    </row>
    <row r="1159" spans="1:14" ht="15" customHeight="1" x14ac:dyDescent="0.2">
      <c r="A1159" s="88"/>
      <c r="B1159" s="89"/>
      <c r="C1159" s="88"/>
      <c r="D1159" s="89"/>
      <c r="E1159" s="89"/>
      <c r="F1159" s="89"/>
      <c r="G1159" s="90"/>
      <c r="H1159" s="89"/>
      <c r="I1159" s="91"/>
      <c r="J1159" s="91"/>
      <c r="K1159" s="91"/>
      <c r="L1159" s="86">
        <f t="shared" si="54"/>
        <v>0</v>
      </c>
      <c r="M1159" s="86">
        <f t="shared" si="55"/>
        <v>0</v>
      </c>
      <c r="N1159" s="87">
        <f t="shared" si="56"/>
        <v>0</v>
      </c>
    </row>
    <row r="1160" spans="1:14" ht="15" customHeight="1" x14ac:dyDescent="0.2">
      <c r="A1160" s="88"/>
      <c r="B1160" s="89"/>
      <c r="C1160" s="88"/>
      <c r="D1160" s="89"/>
      <c r="E1160" s="89"/>
      <c r="F1160" s="89"/>
      <c r="G1160" s="90"/>
      <c r="H1160" s="89"/>
      <c r="I1160" s="91"/>
      <c r="J1160" s="91"/>
      <c r="K1160" s="91"/>
      <c r="L1160" s="86">
        <f t="shared" si="54"/>
        <v>0</v>
      </c>
      <c r="M1160" s="86">
        <f t="shared" si="55"/>
        <v>0</v>
      </c>
      <c r="N1160" s="87">
        <f t="shared" si="56"/>
        <v>0</v>
      </c>
    </row>
    <row r="1161" spans="1:14" ht="15" customHeight="1" x14ac:dyDescent="0.2">
      <c r="A1161" s="88"/>
      <c r="B1161" s="89"/>
      <c r="C1161" s="88"/>
      <c r="D1161" s="89"/>
      <c r="E1161" s="89"/>
      <c r="F1161" s="89"/>
      <c r="G1161" s="90"/>
      <c r="H1161" s="89"/>
      <c r="I1161" s="91"/>
      <c r="J1161" s="91"/>
      <c r="K1161" s="91"/>
      <c r="L1161" s="86">
        <f t="shared" si="54"/>
        <v>0</v>
      </c>
      <c r="M1161" s="86">
        <f t="shared" si="55"/>
        <v>0</v>
      </c>
      <c r="N1161" s="87">
        <f t="shared" si="56"/>
        <v>0</v>
      </c>
    </row>
    <row r="1162" spans="1:14" ht="15" customHeight="1" x14ac:dyDescent="0.2">
      <c r="A1162" s="88"/>
      <c r="B1162" s="89"/>
      <c r="C1162" s="88"/>
      <c r="D1162" s="89"/>
      <c r="E1162" s="89"/>
      <c r="F1162" s="89"/>
      <c r="G1162" s="90"/>
      <c r="H1162" s="89"/>
      <c r="I1162" s="91"/>
      <c r="J1162" s="91"/>
      <c r="K1162" s="91"/>
      <c r="L1162" s="86">
        <f t="shared" si="54"/>
        <v>0</v>
      </c>
      <c r="M1162" s="86">
        <f t="shared" si="55"/>
        <v>0</v>
      </c>
      <c r="N1162" s="87">
        <f t="shared" si="56"/>
        <v>0</v>
      </c>
    </row>
    <row r="1163" spans="1:14" ht="15" customHeight="1" x14ac:dyDescent="0.2">
      <c r="A1163" s="88"/>
      <c r="B1163" s="89"/>
      <c r="C1163" s="88"/>
      <c r="D1163" s="89"/>
      <c r="E1163" s="89"/>
      <c r="F1163" s="89"/>
      <c r="G1163" s="90"/>
      <c r="H1163" s="89"/>
      <c r="I1163" s="91"/>
      <c r="J1163" s="91"/>
      <c r="K1163" s="91"/>
      <c r="L1163" s="86">
        <f t="shared" si="54"/>
        <v>0</v>
      </c>
      <c r="M1163" s="86">
        <f t="shared" si="55"/>
        <v>0</v>
      </c>
      <c r="N1163" s="87">
        <f t="shared" si="56"/>
        <v>0</v>
      </c>
    </row>
    <row r="1164" spans="1:14" ht="15" customHeight="1" x14ac:dyDescent="0.2">
      <c r="A1164" s="88"/>
      <c r="B1164" s="89"/>
      <c r="C1164" s="88"/>
      <c r="D1164" s="89"/>
      <c r="E1164" s="89"/>
      <c r="F1164" s="89"/>
      <c r="G1164" s="90"/>
      <c r="H1164" s="89"/>
      <c r="I1164" s="91"/>
      <c r="J1164" s="91"/>
      <c r="K1164" s="91"/>
      <c r="L1164" s="86">
        <f t="shared" si="54"/>
        <v>0</v>
      </c>
      <c r="M1164" s="86">
        <f t="shared" si="55"/>
        <v>0</v>
      </c>
      <c r="N1164" s="87">
        <f t="shared" si="56"/>
        <v>0</v>
      </c>
    </row>
    <row r="1165" spans="1:14" ht="15" customHeight="1" x14ac:dyDescent="0.2">
      <c r="A1165" s="88"/>
      <c r="B1165" s="89"/>
      <c r="C1165" s="88"/>
      <c r="D1165" s="89"/>
      <c r="E1165" s="89"/>
      <c r="F1165" s="89"/>
      <c r="G1165" s="90"/>
      <c r="H1165" s="89"/>
      <c r="I1165" s="91"/>
      <c r="J1165" s="91"/>
      <c r="K1165" s="91"/>
      <c r="L1165" s="86">
        <f t="shared" si="54"/>
        <v>0</v>
      </c>
      <c r="M1165" s="86">
        <f t="shared" si="55"/>
        <v>0</v>
      </c>
      <c r="N1165" s="87">
        <f t="shared" si="56"/>
        <v>0</v>
      </c>
    </row>
    <row r="1166" spans="1:14" ht="15" customHeight="1" x14ac:dyDescent="0.2">
      <c r="A1166" s="88"/>
      <c r="B1166" s="89"/>
      <c r="C1166" s="88"/>
      <c r="D1166" s="89"/>
      <c r="E1166" s="89"/>
      <c r="F1166" s="89"/>
      <c r="G1166" s="90"/>
      <c r="H1166" s="89"/>
      <c r="I1166" s="91"/>
      <c r="J1166" s="91"/>
      <c r="K1166" s="91"/>
      <c r="L1166" s="86">
        <f t="shared" si="54"/>
        <v>0</v>
      </c>
      <c r="M1166" s="86">
        <f t="shared" si="55"/>
        <v>0</v>
      </c>
      <c r="N1166" s="87">
        <f t="shared" si="56"/>
        <v>0</v>
      </c>
    </row>
    <row r="1167" spans="1:14" ht="15" customHeight="1" x14ac:dyDescent="0.2">
      <c r="A1167" s="88"/>
      <c r="B1167" s="89"/>
      <c r="C1167" s="88"/>
      <c r="D1167" s="89"/>
      <c r="E1167" s="89"/>
      <c r="F1167" s="89"/>
      <c r="G1167" s="90"/>
      <c r="H1167" s="89"/>
      <c r="I1167" s="91"/>
      <c r="J1167" s="91"/>
      <c r="K1167" s="91"/>
      <c r="L1167" s="86">
        <f t="shared" si="54"/>
        <v>0</v>
      </c>
      <c r="M1167" s="86">
        <f t="shared" si="55"/>
        <v>0</v>
      </c>
      <c r="N1167" s="87">
        <f t="shared" si="56"/>
        <v>0</v>
      </c>
    </row>
    <row r="1168" spans="1:14" ht="15" customHeight="1" x14ac:dyDescent="0.2">
      <c r="A1168" s="88"/>
      <c r="B1168" s="89"/>
      <c r="C1168" s="88"/>
      <c r="D1168" s="89"/>
      <c r="E1168" s="89"/>
      <c r="F1168" s="89"/>
      <c r="G1168" s="90"/>
      <c r="H1168" s="89"/>
      <c r="I1168" s="91"/>
      <c r="J1168" s="91"/>
      <c r="K1168" s="91"/>
      <c r="L1168" s="86">
        <f t="shared" si="54"/>
        <v>0</v>
      </c>
      <c r="M1168" s="86">
        <f t="shared" si="55"/>
        <v>0</v>
      </c>
      <c r="N1168" s="87">
        <f t="shared" si="56"/>
        <v>0</v>
      </c>
    </row>
    <row r="1169" spans="1:14" ht="15" customHeight="1" x14ac:dyDescent="0.2">
      <c r="A1169" s="88"/>
      <c r="B1169" s="89"/>
      <c r="C1169" s="88"/>
      <c r="D1169" s="89"/>
      <c r="E1169" s="89"/>
      <c r="F1169" s="89"/>
      <c r="G1169" s="90"/>
      <c r="H1169" s="89"/>
      <c r="I1169" s="91"/>
      <c r="J1169" s="91"/>
      <c r="K1169" s="91"/>
      <c r="L1169" s="86">
        <f t="shared" si="54"/>
        <v>0</v>
      </c>
      <c r="M1169" s="86">
        <f t="shared" si="55"/>
        <v>0</v>
      </c>
      <c r="N1169" s="87">
        <f t="shared" si="56"/>
        <v>0</v>
      </c>
    </row>
    <row r="1170" spans="1:14" ht="15" customHeight="1" x14ac:dyDescent="0.2">
      <c r="A1170" s="88"/>
      <c r="B1170" s="89"/>
      <c r="C1170" s="88"/>
      <c r="D1170" s="89"/>
      <c r="E1170" s="89"/>
      <c r="F1170" s="89"/>
      <c r="G1170" s="90"/>
      <c r="H1170" s="89"/>
      <c r="I1170" s="91"/>
      <c r="J1170" s="91"/>
      <c r="K1170" s="91"/>
      <c r="L1170" s="86">
        <f t="shared" si="54"/>
        <v>0</v>
      </c>
      <c r="M1170" s="86">
        <f t="shared" si="55"/>
        <v>0</v>
      </c>
      <c r="N1170" s="87">
        <f t="shared" si="56"/>
        <v>0</v>
      </c>
    </row>
    <row r="1171" spans="1:14" ht="15" customHeight="1" x14ac:dyDescent="0.2">
      <c r="A1171" s="88"/>
      <c r="B1171" s="89"/>
      <c r="C1171" s="88"/>
      <c r="D1171" s="89"/>
      <c r="E1171" s="89"/>
      <c r="F1171" s="89"/>
      <c r="G1171" s="90"/>
      <c r="H1171" s="89"/>
      <c r="I1171" s="91"/>
      <c r="J1171" s="91"/>
      <c r="K1171" s="91"/>
      <c r="L1171" s="86">
        <f t="shared" si="54"/>
        <v>0</v>
      </c>
      <c r="M1171" s="86">
        <f t="shared" si="55"/>
        <v>0</v>
      </c>
      <c r="N1171" s="87">
        <f t="shared" si="56"/>
        <v>0</v>
      </c>
    </row>
    <row r="1172" spans="1:14" ht="15" customHeight="1" x14ac:dyDescent="0.2">
      <c r="A1172" s="88"/>
      <c r="B1172" s="89"/>
      <c r="C1172" s="88"/>
      <c r="D1172" s="89"/>
      <c r="E1172" s="89"/>
      <c r="F1172" s="89"/>
      <c r="G1172" s="90"/>
      <c r="H1172" s="89"/>
      <c r="I1172" s="91"/>
      <c r="J1172" s="91"/>
      <c r="K1172" s="91"/>
      <c r="L1172" s="86">
        <f t="shared" si="54"/>
        <v>0</v>
      </c>
      <c r="M1172" s="86">
        <f t="shared" si="55"/>
        <v>0</v>
      </c>
      <c r="N1172" s="87">
        <f t="shared" si="56"/>
        <v>0</v>
      </c>
    </row>
    <row r="1173" spans="1:14" ht="15" customHeight="1" x14ac:dyDescent="0.2">
      <c r="A1173" s="88"/>
      <c r="B1173" s="89"/>
      <c r="C1173" s="88"/>
      <c r="D1173" s="89"/>
      <c r="E1173" s="89"/>
      <c r="F1173" s="89"/>
      <c r="G1173" s="90"/>
      <c r="H1173" s="89"/>
      <c r="I1173" s="91"/>
      <c r="J1173" s="91"/>
      <c r="K1173" s="91"/>
      <c r="L1173" s="86">
        <f t="shared" si="54"/>
        <v>0</v>
      </c>
      <c r="M1173" s="86">
        <f t="shared" si="55"/>
        <v>0</v>
      </c>
      <c r="N1173" s="87">
        <f t="shared" si="56"/>
        <v>0</v>
      </c>
    </row>
    <row r="1174" spans="1:14" ht="15" customHeight="1" x14ac:dyDescent="0.2">
      <c r="A1174" s="88"/>
      <c r="B1174" s="89"/>
      <c r="C1174" s="88"/>
      <c r="D1174" s="89"/>
      <c r="E1174" s="89"/>
      <c r="F1174" s="89"/>
      <c r="G1174" s="90"/>
      <c r="H1174" s="89"/>
      <c r="I1174" s="91"/>
      <c r="J1174" s="91"/>
      <c r="K1174" s="91"/>
      <c r="L1174" s="86">
        <f t="shared" si="54"/>
        <v>0</v>
      </c>
      <c r="M1174" s="86">
        <f t="shared" si="55"/>
        <v>0</v>
      </c>
      <c r="N1174" s="87">
        <f t="shared" si="56"/>
        <v>0</v>
      </c>
    </row>
    <row r="1175" spans="1:14" ht="15" customHeight="1" x14ac:dyDescent="0.2">
      <c r="A1175" s="88"/>
      <c r="B1175" s="89"/>
      <c r="C1175" s="88"/>
      <c r="D1175" s="89"/>
      <c r="E1175" s="89"/>
      <c r="F1175" s="89"/>
      <c r="G1175" s="90"/>
      <c r="H1175" s="89"/>
      <c r="I1175" s="91"/>
      <c r="J1175" s="91"/>
      <c r="K1175" s="91"/>
      <c r="L1175" s="86">
        <f t="shared" si="54"/>
        <v>0</v>
      </c>
      <c r="M1175" s="86">
        <f t="shared" si="55"/>
        <v>0</v>
      </c>
      <c r="N1175" s="87">
        <f t="shared" si="56"/>
        <v>0</v>
      </c>
    </row>
    <row r="1176" spans="1:14" ht="15" customHeight="1" x14ac:dyDescent="0.2">
      <c r="A1176" s="88"/>
      <c r="B1176" s="89"/>
      <c r="C1176" s="88"/>
      <c r="D1176" s="89"/>
      <c r="E1176" s="89"/>
      <c r="F1176" s="89"/>
      <c r="G1176" s="90"/>
      <c r="H1176" s="89"/>
      <c r="I1176" s="91"/>
      <c r="J1176" s="91"/>
      <c r="K1176" s="91"/>
      <c r="L1176" s="86">
        <f t="shared" si="54"/>
        <v>0</v>
      </c>
      <c r="M1176" s="86">
        <f t="shared" si="55"/>
        <v>0</v>
      </c>
      <c r="N1176" s="87">
        <f t="shared" si="56"/>
        <v>0</v>
      </c>
    </row>
    <row r="1177" spans="1:14" ht="15" customHeight="1" x14ac:dyDescent="0.2">
      <c r="A1177" s="88"/>
      <c r="B1177" s="89"/>
      <c r="C1177" s="88"/>
      <c r="D1177" s="89"/>
      <c r="E1177" s="89"/>
      <c r="F1177" s="89"/>
      <c r="G1177" s="90"/>
      <c r="H1177" s="89"/>
      <c r="I1177" s="91"/>
      <c r="J1177" s="91"/>
      <c r="K1177" s="91"/>
      <c r="L1177" s="86">
        <f t="shared" si="54"/>
        <v>0</v>
      </c>
      <c r="M1177" s="86">
        <f t="shared" si="55"/>
        <v>0</v>
      </c>
      <c r="N1177" s="87">
        <f t="shared" si="56"/>
        <v>0</v>
      </c>
    </row>
    <row r="1178" spans="1:14" ht="15" customHeight="1" x14ac:dyDescent="0.2">
      <c r="A1178" s="88"/>
      <c r="B1178" s="89"/>
      <c r="C1178" s="88"/>
      <c r="D1178" s="89"/>
      <c r="E1178" s="89"/>
      <c r="F1178" s="89"/>
      <c r="G1178" s="90"/>
      <c r="H1178" s="89"/>
      <c r="I1178" s="91"/>
      <c r="J1178" s="91"/>
      <c r="K1178" s="91"/>
      <c r="L1178" s="86">
        <f t="shared" si="54"/>
        <v>0</v>
      </c>
      <c r="M1178" s="86">
        <f t="shared" si="55"/>
        <v>0</v>
      </c>
      <c r="N1178" s="87">
        <f t="shared" si="56"/>
        <v>0</v>
      </c>
    </row>
    <row r="1179" spans="1:14" ht="15" customHeight="1" x14ac:dyDescent="0.2">
      <c r="A1179" s="88"/>
      <c r="B1179" s="89"/>
      <c r="C1179" s="88"/>
      <c r="D1179" s="89"/>
      <c r="E1179" s="89"/>
      <c r="F1179" s="89"/>
      <c r="G1179" s="90"/>
      <c r="H1179" s="89"/>
      <c r="I1179" s="91"/>
      <c r="J1179" s="91"/>
      <c r="K1179" s="91"/>
      <c r="L1179" s="86">
        <f t="shared" si="54"/>
        <v>0</v>
      </c>
      <c r="M1179" s="86">
        <f t="shared" si="55"/>
        <v>0</v>
      </c>
      <c r="N1179" s="87">
        <f t="shared" si="56"/>
        <v>0</v>
      </c>
    </row>
    <row r="1180" spans="1:14" ht="15" customHeight="1" x14ac:dyDescent="0.2">
      <c r="A1180" s="88"/>
      <c r="B1180" s="89"/>
      <c r="C1180" s="88"/>
      <c r="D1180" s="89"/>
      <c r="E1180" s="89"/>
      <c r="F1180" s="89"/>
      <c r="G1180" s="90"/>
      <c r="H1180" s="89"/>
      <c r="I1180" s="91"/>
      <c r="J1180" s="91"/>
      <c r="K1180" s="91"/>
      <c r="L1180" s="86">
        <f t="shared" si="54"/>
        <v>0</v>
      </c>
      <c r="M1180" s="86">
        <f t="shared" si="55"/>
        <v>0</v>
      </c>
      <c r="N1180" s="87">
        <f t="shared" si="56"/>
        <v>0</v>
      </c>
    </row>
    <row r="1181" spans="1:14" ht="15" customHeight="1" x14ac:dyDescent="0.2">
      <c r="A1181" s="88"/>
      <c r="B1181" s="89"/>
      <c r="C1181" s="88"/>
      <c r="D1181" s="89"/>
      <c r="E1181" s="89"/>
      <c r="F1181" s="89"/>
      <c r="G1181" s="90"/>
      <c r="H1181" s="89"/>
      <c r="I1181" s="91"/>
      <c r="J1181" s="91"/>
      <c r="K1181" s="91"/>
      <c r="L1181" s="86">
        <f t="shared" si="54"/>
        <v>0</v>
      </c>
      <c r="M1181" s="86">
        <f t="shared" si="55"/>
        <v>0</v>
      </c>
      <c r="N1181" s="87">
        <f t="shared" si="56"/>
        <v>0</v>
      </c>
    </row>
    <row r="1182" spans="1:14" ht="15" customHeight="1" x14ac:dyDescent="0.2">
      <c r="A1182" s="88"/>
      <c r="B1182" s="89"/>
      <c r="C1182" s="88"/>
      <c r="D1182" s="89"/>
      <c r="E1182" s="89"/>
      <c r="F1182" s="89"/>
      <c r="G1182" s="90"/>
      <c r="H1182" s="89"/>
      <c r="I1182" s="91"/>
      <c r="J1182" s="91"/>
      <c r="K1182" s="91"/>
      <c r="L1182" s="86">
        <f t="shared" si="54"/>
        <v>0</v>
      </c>
      <c r="M1182" s="86">
        <f t="shared" si="55"/>
        <v>0</v>
      </c>
      <c r="N1182" s="87">
        <f t="shared" si="56"/>
        <v>0</v>
      </c>
    </row>
    <row r="1183" spans="1:14" ht="15" customHeight="1" x14ac:dyDescent="0.2">
      <c r="A1183" s="88"/>
      <c r="B1183" s="89"/>
      <c r="C1183" s="88"/>
      <c r="D1183" s="89"/>
      <c r="E1183" s="89"/>
      <c r="F1183" s="89"/>
      <c r="G1183" s="90"/>
      <c r="H1183" s="89"/>
      <c r="I1183" s="91"/>
      <c r="J1183" s="91"/>
      <c r="K1183" s="91"/>
      <c r="L1183" s="86">
        <f t="shared" si="54"/>
        <v>0</v>
      </c>
      <c r="M1183" s="86">
        <f t="shared" si="55"/>
        <v>0</v>
      </c>
      <c r="N1183" s="87">
        <f t="shared" si="56"/>
        <v>0</v>
      </c>
    </row>
    <row r="1184" spans="1:14" ht="15" customHeight="1" x14ac:dyDescent="0.2">
      <c r="A1184" s="88"/>
      <c r="B1184" s="89"/>
      <c r="C1184" s="88"/>
      <c r="D1184" s="89"/>
      <c r="E1184" s="89"/>
      <c r="F1184" s="89"/>
      <c r="G1184" s="90"/>
      <c r="H1184" s="89"/>
      <c r="I1184" s="91"/>
      <c r="J1184" s="91"/>
      <c r="K1184" s="91"/>
      <c r="L1184" s="86">
        <f t="shared" si="54"/>
        <v>0</v>
      </c>
      <c r="M1184" s="86">
        <f t="shared" si="55"/>
        <v>0</v>
      </c>
      <c r="N1184" s="87">
        <f t="shared" si="56"/>
        <v>0</v>
      </c>
    </row>
    <row r="1185" spans="1:14" ht="15" customHeight="1" x14ac:dyDescent="0.2">
      <c r="A1185" s="88"/>
      <c r="B1185" s="89"/>
      <c r="C1185" s="88"/>
      <c r="D1185" s="89"/>
      <c r="E1185" s="89"/>
      <c r="F1185" s="89"/>
      <c r="G1185" s="90"/>
      <c r="H1185" s="89"/>
      <c r="I1185" s="91"/>
      <c r="J1185" s="91"/>
      <c r="K1185" s="91"/>
      <c r="L1185" s="86">
        <f t="shared" si="54"/>
        <v>0</v>
      </c>
      <c r="M1185" s="86">
        <f t="shared" si="55"/>
        <v>0</v>
      </c>
      <c r="N1185" s="87">
        <f t="shared" si="56"/>
        <v>0</v>
      </c>
    </row>
    <row r="1186" spans="1:14" ht="15" customHeight="1" x14ac:dyDescent="0.2">
      <c r="A1186" s="88"/>
      <c r="B1186" s="89"/>
      <c r="C1186" s="88"/>
      <c r="D1186" s="89"/>
      <c r="E1186" s="89"/>
      <c r="F1186" s="89"/>
      <c r="G1186" s="90"/>
      <c r="H1186" s="89"/>
      <c r="I1186" s="91"/>
      <c r="J1186" s="91"/>
      <c r="K1186" s="91"/>
      <c r="L1186" s="86">
        <f t="shared" si="54"/>
        <v>0</v>
      </c>
      <c r="M1186" s="86">
        <f t="shared" si="55"/>
        <v>0</v>
      </c>
      <c r="N1186" s="87">
        <f t="shared" si="56"/>
        <v>0</v>
      </c>
    </row>
    <row r="1187" spans="1:14" ht="15" customHeight="1" x14ac:dyDescent="0.2">
      <c r="A1187" s="88"/>
      <c r="B1187" s="89"/>
      <c r="C1187" s="88"/>
      <c r="D1187" s="89"/>
      <c r="E1187" s="89"/>
      <c r="F1187" s="89"/>
      <c r="G1187" s="90"/>
      <c r="H1187" s="89"/>
      <c r="I1187" s="91"/>
      <c r="J1187" s="91"/>
      <c r="K1187" s="91"/>
      <c r="L1187" s="86">
        <f t="shared" si="54"/>
        <v>0</v>
      </c>
      <c r="M1187" s="86">
        <f t="shared" si="55"/>
        <v>0</v>
      </c>
      <c r="N1187" s="87">
        <f t="shared" si="56"/>
        <v>0</v>
      </c>
    </row>
    <row r="1188" spans="1:14" ht="15" customHeight="1" x14ac:dyDescent="0.2">
      <c r="A1188" s="88"/>
      <c r="B1188" s="89"/>
      <c r="C1188" s="88"/>
      <c r="D1188" s="89"/>
      <c r="E1188" s="89"/>
      <c r="F1188" s="89"/>
      <c r="G1188" s="90"/>
      <c r="H1188" s="89"/>
      <c r="I1188" s="91"/>
      <c r="J1188" s="91"/>
      <c r="K1188" s="91"/>
      <c r="L1188" s="86">
        <f t="shared" si="54"/>
        <v>0</v>
      </c>
      <c r="M1188" s="86">
        <f t="shared" si="55"/>
        <v>0</v>
      </c>
      <c r="N1188" s="87">
        <f t="shared" si="56"/>
        <v>0</v>
      </c>
    </row>
    <row r="1189" spans="1:14" ht="15" customHeight="1" x14ac:dyDescent="0.2">
      <c r="A1189" s="88"/>
      <c r="B1189" s="89"/>
      <c r="C1189" s="88"/>
      <c r="D1189" s="89"/>
      <c r="E1189" s="89"/>
      <c r="F1189" s="89"/>
      <c r="G1189" s="90"/>
      <c r="H1189" s="89"/>
      <c r="I1189" s="91"/>
      <c r="J1189" s="91"/>
      <c r="K1189" s="91"/>
      <c r="L1189" s="86">
        <f t="shared" si="54"/>
        <v>0</v>
      </c>
      <c r="M1189" s="86">
        <f t="shared" si="55"/>
        <v>0</v>
      </c>
      <c r="N1189" s="87">
        <f t="shared" si="56"/>
        <v>0</v>
      </c>
    </row>
    <row r="1190" spans="1:14" ht="15" customHeight="1" x14ac:dyDescent="0.2">
      <c r="A1190" s="88"/>
      <c r="B1190" s="89"/>
      <c r="C1190" s="88"/>
      <c r="D1190" s="89"/>
      <c r="E1190" s="89"/>
      <c r="F1190" s="89"/>
      <c r="G1190" s="90"/>
      <c r="H1190" s="89"/>
      <c r="I1190" s="91"/>
      <c r="J1190" s="91"/>
      <c r="K1190" s="91"/>
      <c r="L1190" s="86">
        <f t="shared" si="54"/>
        <v>0</v>
      </c>
      <c r="M1190" s="86">
        <f t="shared" si="55"/>
        <v>0</v>
      </c>
      <c r="N1190" s="87">
        <f t="shared" si="56"/>
        <v>0</v>
      </c>
    </row>
    <row r="1191" spans="1:14" ht="15" customHeight="1" x14ac:dyDescent="0.2">
      <c r="A1191" s="88"/>
      <c r="B1191" s="89"/>
      <c r="C1191" s="88"/>
      <c r="D1191" s="89"/>
      <c r="E1191" s="89"/>
      <c r="F1191" s="89"/>
      <c r="G1191" s="90"/>
      <c r="H1191" s="89"/>
      <c r="I1191" s="91"/>
      <c r="J1191" s="91"/>
      <c r="K1191" s="91"/>
      <c r="L1191" s="86">
        <f t="shared" si="54"/>
        <v>0</v>
      </c>
      <c r="M1191" s="86">
        <f t="shared" si="55"/>
        <v>0</v>
      </c>
      <c r="N1191" s="87">
        <f t="shared" si="56"/>
        <v>0</v>
      </c>
    </row>
    <row r="1192" spans="1:14" ht="15" customHeight="1" x14ac:dyDescent="0.2">
      <c r="A1192" s="88"/>
      <c r="B1192" s="89"/>
      <c r="C1192" s="88"/>
      <c r="D1192" s="89"/>
      <c r="E1192" s="89"/>
      <c r="F1192" s="89"/>
      <c r="G1192" s="90"/>
      <c r="H1192" s="89"/>
      <c r="I1192" s="91"/>
      <c r="J1192" s="91"/>
      <c r="K1192" s="91"/>
      <c r="L1192" s="86">
        <f t="shared" si="54"/>
        <v>0</v>
      </c>
      <c r="M1192" s="86">
        <f t="shared" si="55"/>
        <v>0</v>
      </c>
      <c r="N1192" s="87">
        <f t="shared" si="56"/>
        <v>0</v>
      </c>
    </row>
    <row r="1193" spans="1:14" ht="15" customHeight="1" x14ac:dyDescent="0.2">
      <c r="A1193" s="88"/>
      <c r="B1193" s="89"/>
      <c r="C1193" s="88"/>
      <c r="D1193" s="89"/>
      <c r="E1193" s="89"/>
      <c r="F1193" s="89"/>
      <c r="G1193" s="90"/>
      <c r="H1193" s="89"/>
      <c r="I1193" s="91"/>
      <c r="J1193" s="91"/>
      <c r="K1193" s="91"/>
      <c r="L1193" s="86">
        <f t="shared" si="54"/>
        <v>0</v>
      </c>
      <c r="M1193" s="86">
        <f t="shared" si="55"/>
        <v>0</v>
      </c>
      <c r="N1193" s="87">
        <f t="shared" si="56"/>
        <v>0</v>
      </c>
    </row>
    <row r="1194" spans="1:14" ht="15" customHeight="1" x14ac:dyDescent="0.2">
      <c r="A1194" s="88"/>
      <c r="B1194" s="89"/>
      <c r="C1194" s="88"/>
      <c r="D1194" s="89"/>
      <c r="E1194" s="89"/>
      <c r="F1194" s="89"/>
      <c r="G1194" s="90"/>
      <c r="H1194" s="89"/>
      <c r="I1194" s="91"/>
      <c r="J1194" s="91"/>
      <c r="K1194" s="91"/>
      <c r="L1194" s="86">
        <f t="shared" si="54"/>
        <v>0</v>
      </c>
      <c r="M1194" s="86">
        <f t="shared" si="55"/>
        <v>0</v>
      </c>
      <c r="N1194" s="87">
        <f t="shared" si="56"/>
        <v>0</v>
      </c>
    </row>
    <row r="1195" spans="1:14" ht="15" customHeight="1" x14ac:dyDescent="0.2">
      <c r="A1195" s="88"/>
      <c r="B1195" s="89"/>
      <c r="C1195" s="88"/>
      <c r="D1195" s="89"/>
      <c r="E1195" s="89"/>
      <c r="F1195" s="89"/>
      <c r="G1195" s="90"/>
      <c r="H1195" s="89"/>
      <c r="I1195" s="91"/>
      <c r="J1195" s="91"/>
      <c r="K1195" s="91"/>
      <c r="L1195" s="86">
        <f t="shared" si="54"/>
        <v>0</v>
      </c>
      <c r="M1195" s="86">
        <f t="shared" si="55"/>
        <v>0</v>
      </c>
      <c r="N1195" s="87">
        <f t="shared" si="56"/>
        <v>0</v>
      </c>
    </row>
    <row r="1196" spans="1:14" ht="15" customHeight="1" x14ac:dyDescent="0.2">
      <c r="A1196" s="88"/>
      <c r="B1196" s="89"/>
      <c r="C1196" s="88"/>
      <c r="D1196" s="89"/>
      <c r="E1196" s="89"/>
      <c r="F1196" s="89"/>
      <c r="G1196" s="90"/>
      <c r="H1196" s="89"/>
      <c r="I1196" s="91"/>
      <c r="J1196" s="91"/>
      <c r="K1196" s="91"/>
      <c r="L1196" s="86">
        <f t="shared" si="54"/>
        <v>0</v>
      </c>
      <c r="M1196" s="86">
        <f t="shared" si="55"/>
        <v>0</v>
      </c>
      <c r="N1196" s="87">
        <f t="shared" si="56"/>
        <v>0</v>
      </c>
    </row>
    <row r="1197" spans="1:14" ht="15" customHeight="1" x14ac:dyDescent="0.2">
      <c r="A1197" s="88"/>
      <c r="B1197" s="89"/>
      <c r="C1197" s="88"/>
      <c r="D1197" s="89"/>
      <c r="E1197" s="89"/>
      <c r="F1197" s="89"/>
      <c r="G1197" s="90"/>
      <c r="H1197" s="89"/>
      <c r="I1197" s="91"/>
      <c r="J1197" s="91"/>
      <c r="K1197" s="91"/>
      <c r="L1197" s="86">
        <f t="shared" si="54"/>
        <v>0</v>
      </c>
      <c r="M1197" s="86">
        <f t="shared" si="55"/>
        <v>0</v>
      </c>
      <c r="N1197" s="87">
        <f t="shared" si="56"/>
        <v>0</v>
      </c>
    </row>
    <row r="1198" spans="1:14" ht="15" customHeight="1" x14ac:dyDescent="0.2">
      <c r="A1198" s="88"/>
      <c r="B1198" s="89"/>
      <c r="C1198" s="88"/>
      <c r="D1198" s="89"/>
      <c r="E1198" s="89"/>
      <c r="F1198" s="89"/>
      <c r="G1198" s="90"/>
      <c r="H1198" s="89"/>
      <c r="I1198" s="91"/>
      <c r="J1198" s="91"/>
      <c r="K1198" s="91"/>
      <c r="L1198" s="86">
        <f t="shared" si="54"/>
        <v>0</v>
      </c>
      <c r="M1198" s="86">
        <f t="shared" si="55"/>
        <v>0</v>
      </c>
      <c r="N1198" s="87">
        <f t="shared" si="56"/>
        <v>0</v>
      </c>
    </row>
    <row r="1199" spans="1:14" ht="15" customHeight="1" x14ac:dyDescent="0.2">
      <c r="A1199" s="88"/>
      <c r="B1199" s="89"/>
      <c r="C1199" s="88"/>
      <c r="D1199" s="89"/>
      <c r="E1199" s="89"/>
      <c r="F1199" s="89"/>
      <c r="G1199" s="90"/>
      <c r="H1199" s="89"/>
      <c r="I1199" s="91"/>
      <c r="J1199" s="91"/>
      <c r="K1199" s="91"/>
      <c r="L1199" s="86">
        <f t="shared" si="54"/>
        <v>0</v>
      </c>
      <c r="M1199" s="86">
        <f t="shared" si="55"/>
        <v>0</v>
      </c>
      <c r="N1199" s="87">
        <f t="shared" si="56"/>
        <v>0</v>
      </c>
    </row>
    <row r="1200" spans="1:14" ht="15" customHeight="1" x14ac:dyDescent="0.2">
      <c r="A1200" s="88"/>
      <c r="B1200" s="89"/>
      <c r="C1200" s="88"/>
      <c r="D1200" s="89"/>
      <c r="E1200" s="89"/>
      <c r="F1200" s="89"/>
      <c r="G1200" s="90"/>
      <c r="H1200" s="89"/>
      <c r="I1200" s="91"/>
      <c r="J1200" s="91"/>
      <c r="K1200" s="91"/>
      <c r="L1200" s="86">
        <f t="shared" si="54"/>
        <v>0</v>
      </c>
      <c r="M1200" s="86">
        <f t="shared" si="55"/>
        <v>0</v>
      </c>
      <c r="N1200" s="87">
        <f t="shared" si="56"/>
        <v>0</v>
      </c>
    </row>
    <row r="1201" spans="1:14" ht="15" customHeight="1" x14ac:dyDescent="0.2">
      <c r="A1201" s="88"/>
      <c r="B1201" s="89"/>
      <c r="C1201" s="88"/>
      <c r="D1201" s="89"/>
      <c r="E1201" s="89"/>
      <c r="F1201" s="89"/>
      <c r="G1201" s="90"/>
      <c r="H1201" s="89"/>
      <c r="I1201" s="91"/>
      <c r="J1201" s="91"/>
      <c r="K1201" s="91"/>
      <c r="L1201" s="86">
        <f t="shared" si="54"/>
        <v>0</v>
      </c>
      <c r="M1201" s="86">
        <f t="shared" si="55"/>
        <v>0</v>
      </c>
      <c r="N1201" s="87">
        <f t="shared" si="56"/>
        <v>0</v>
      </c>
    </row>
    <row r="1202" spans="1:14" ht="15" customHeight="1" x14ac:dyDescent="0.2">
      <c r="A1202" s="88"/>
      <c r="B1202" s="89"/>
      <c r="C1202" s="88"/>
      <c r="D1202" s="89"/>
      <c r="E1202" s="89"/>
      <c r="F1202" s="89"/>
      <c r="G1202" s="90"/>
      <c r="H1202" s="89"/>
      <c r="I1202" s="91"/>
      <c r="J1202" s="91"/>
      <c r="K1202" s="91"/>
      <c r="L1202" s="86">
        <f t="shared" si="54"/>
        <v>0</v>
      </c>
      <c r="M1202" s="86">
        <f t="shared" si="55"/>
        <v>0</v>
      </c>
      <c r="N1202" s="87">
        <f t="shared" si="56"/>
        <v>0</v>
      </c>
    </row>
    <row r="1203" spans="1:14" ht="15" customHeight="1" x14ac:dyDescent="0.2">
      <c r="A1203" s="88"/>
      <c r="B1203" s="89"/>
      <c r="C1203" s="88"/>
      <c r="D1203" s="89"/>
      <c r="E1203" s="89"/>
      <c r="F1203" s="89"/>
      <c r="G1203" s="90"/>
      <c r="H1203" s="89"/>
      <c r="I1203" s="91"/>
      <c r="J1203" s="91"/>
      <c r="K1203" s="91"/>
      <c r="L1203" s="86">
        <f t="shared" si="54"/>
        <v>0</v>
      </c>
      <c r="M1203" s="86">
        <f t="shared" si="55"/>
        <v>0</v>
      </c>
      <c r="N1203" s="87">
        <f t="shared" si="56"/>
        <v>0</v>
      </c>
    </row>
    <row r="1204" spans="1:14" ht="15" customHeight="1" x14ac:dyDescent="0.2">
      <c r="A1204" s="88"/>
      <c r="B1204" s="89"/>
      <c r="C1204" s="88"/>
      <c r="D1204" s="89"/>
      <c r="E1204" s="89"/>
      <c r="F1204" s="89"/>
      <c r="G1204" s="90"/>
      <c r="H1204" s="89"/>
      <c r="I1204" s="91"/>
      <c r="J1204" s="91"/>
      <c r="K1204" s="91"/>
      <c r="L1204" s="86">
        <f t="shared" si="54"/>
        <v>0</v>
      </c>
      <c r="M1204" s="86">
        <f t="shared" si="55"/>
        <v>0</v>
      </c>
      <c r="N1204" s="87">
        <f t="shared" si="56"/>
        <v>0</v>
      </c>
    </row>
    <row r="1205" spans="1:14" ht="15" customHeight="1" x14ac:dyDescent="0.2">
      <c r="A1205" s="88"/>
      <c r="B1205" s="89"/>
      <c r="C1205" s="88"/>
      <c r="D1205" s="89"/>
      <c r="E1205" s="89"/>
      <c r="F1205" s="89"/>
      <c r="G1205" s="90"/>
      <c r="H1205" s="89"/>
      <c r="I1205" s="91"/>
      <c r="J1205" s="91"/>
      <c r="K1205" s="91"/>
      <c r="L1205" s="86">
        <f t="shared" si="54"/>
        <v>0</v>
      </c>
      <c r="M1205" s="86">
        <f t="shared" si="55"/>
        <v>0</v>
      </c>
      <c r="N1205" s="87">
        <f t="shared" si="56"/>
        <v>0</v>
      </c>
    </row>
    <row r="1206" spans="1:14" ht="15" customHeight="1" x14ac:dyDescent="0.2">
      <c r="A1206" s="88"/>
      <c r="B1206" s="89"/>
      <c r="C1206" s="88"/>
      <c r="D1206" s="89"/>
      <c r="E1206" s="89"/>
      <c r="F1206" s="89"/>
      <c r="G1206" s="90"/>
      <c r="H1206" s="89"/>
      <c r="I1206" s="91"/>
      <c r="J1206" s="91"/>
      <c r="K1206" s="91"/>
      <c r="L1206" s="86">
        <f t="shared" si="54"/>
        <v>0</v>
      </c>
      <c r="M1206" s="86">
        <f t="shared" si="55"/>
        <v>0</v>
      </c>
      <c r="N1206" s="87">
        <f t="shared" si="56"/>
        <v>0</v>
      </c>
    </row>
    <row r="1207" spans="1:14" ht="15" customHeight="1" x14ac:dyDescent="0.2">
      <c r="A1207" s="88"/>
      <c r="B1207" s="89"/>
      <c r="C1207" s="88"/>
      <c r="D1207" s="89"/>
      <c r="E1207" s="89"/>
      <c r="F1207" s="89"/>
      <c r="G1207" s="90"/>
      <c r="H1207" s="89"/>
      <c r="I1207" s="91"/>
      <c r="J1207" s="91"/>
      <c r="K1207" s="91"/>
      <c r="L1207" s="86">
        <f t="shared" si="54"/>
        <v>0</v>
      </c>
      <c r="M1207" s="86">
        <f t="shared" si="55"/>
        <v>0</v>
      </c>
      <c r="N1207" s="87">
        <f t="shared" si="56"/>
        <v>0</v>
      </c>
    </row>
    <row r="1208" spans="1:14" ht="15" customHeight="1" x14ac:dyDescent="0.2">
      <c r="A1208" s="88"/>
      <c r="B1208" s="89"/>
      <c r="C1208" s="88"/>
      <c r="D1208" s="89"/>
      <c r="E1208" s="89"/>
      <c r="F1208" s="89"/>
      <c r="G1208" s="90"/>
      <c r="H1208" s="89"/>
      <c r="I1208" s="91"/>
      <c r="J1208" s="91"/>
      <c r="K1208" s="91"/>
      <c r="L1208" s="86">
        <f t="shared" si="54"/>
        <v>0</v>
      </c>
      <c r="M1208" s="86">
        <f t="shared" si="55"/>
        <v>0</v>
      </c>
      <c r="N1208" s="87">
        <f t="shared" si="56"/>
        <v>0</v>
      </c>
    </row>
    <row r="1209" spans="1:14" ht="15" customHeight="1" x14ac:dyDescent="0.2">
      <c r="A1209" s="88"/>
      <c r="B1209" s="89"/>
      <c r="C1209" s="88"/>
      <c r="D1209" s="89"/>
      <c r="E1209" s="89"/>
      <c r="F1209" s="89"/>
      <c r="G1209" s="90"/>
      <c r="H1209" s="89"/>
      <c r="I1209" s="91"/>
      <c r="J1209" s="91"/>
      <c r="K1209" s="91"/>
      <c r="L1209" s="86">
        <f t="shared" si="54"/>
        <v>0</v>
      </c>
      <c r="M1209" s="86">
        <f t="shared" si="55"/>
        <v>0</v>
      </c>
      <c r="N1209" s="87">
        <f t="shared" si="56"/>
        <v>0</v>
      </c>
    </row>
    <row r="1210" spans="1:14" ht="15" customHeight="1" x14ac:dyDescent="0.2">
      <c r="A1210" s="88"/>
      <c r="B1210" s="89"/>
      <c r="C1210" s="88"/>
      <c r="D1210" s="89"/>
      <c r="E1210" s="89"/>
      <c r="F1210" s="89"/>
      <c r="G1210" s="90"/>
      <c r="H1210" s="89"/>
      <c r="I1210" s="91"/>
      <c r="J1210" s="91"/>
      <c r="K1210" s="91"/>
      <c r="L1210" s="86">
        <f t="shared" si="54"/>
        <v>0</v>
      </c>
      <c r="M1210" s="86">
        <f t="shared" si="55"/>
        <v>0</v>
      </c>
      <c r="N1210" s="87">
        <f t="shared" si="56"/>
        <v>0</v>
      </c>
    </row>
    <row r="1211" spans="1:14" ht="15" customHeight="1" x14ac:dyDescent="0.2">
      <c r="A1211" s="88"/>
      <c r="B1211" s="89"/>
      <c r="C1211" s="88"/>
      <c r="D1211" s="89"/>
      <c r="E1211" s="89"/>
      <c r="F1211" s="89"/>
      <c r="G1211" s="90"/>
      <c r="H1211" s="89"/>
      <c r="I1211" s="91"/>
      <c r="J1211" s="91"/>
      <c r="K1211" s="91"/>
      <c r="L1211" s="86">
        <f t="shared" si="54"/>
        <v>0</v>
      </c>
      <c r="M1211" s="86">
        <f t="shared" si="55"/>
        <v>0</v>
      </c>
      <c r="N1211" s="87">
        <f t="shared" si="56"/>
        <v>0</v>
      </c>
    </row>
    <row r="1212" spans="1:14" ht="15" customHeight="1" x14ac:dyDescent="0.2">
      <c r="A1212" s="88"/>
      <c r="B1212" s="89"/>
      <c r="C1212" s="88"/>
      <c r="D1212" s="89"/>
      <c r="E1212" s="89"/>
      <c r="F1212" s="89"/>
      <c r="G1212" s="90"/>
      <c r="H1212" s="89"/>
      <c r="I1212" s="91"/>
      <c r="J1212" s="91"/>
      <c r="K1212" s="91"/>
      <c r="L1212" s="86">
        <f t="shared" si="54"/>
        <v>0</v>
      </c>
      <c r="M1212" s="86">
        <f t="shared" si="55"/>
        <v>0</v>
      </c>
      <c r="N1212" s="87">
        <f t="shared" si="56"/>
        <v>0</v>
      </c>
    </row>
    <row r="1213" spans="1:14" ht="15" customHeight="1" x14ac:dyDescent="0.2">
      <c r="A1213" s="88"/>
      <c r="B1213" s="89"/>
      <c r="C1213" s="88"/>
      <c r="D1213" s="89"/>
      <c r="E1213" s="89"/>
      <c r="F1213" s="89"/>
      <c r="G1213" s="90"/>
      <c r="H1213" s="89"/>
      <c r="I1213" s="91"/>
      <c r="J1213" s="91"/>
      <c r="K1213" s="91"/>
      <c r="L1213" s="86">
        <f t="shared" si="54"/>
        <v>0</v>
      </c>
      <c r="M1213" s="86">
        <f t="shared" si="55"/>
        <v>0</v>
      </c>
      <c r="N1213" s="87">
        <f t="shared" si="56"/>
        <v>0</v>
      </c>
    </row>
    <row r="1214" spans="1:14" ht="15" customHeight="1" x14ac:dyDescent="0.2">
      <c r="A1214" s="88"/>
      <c r="B1214" s="89"/>
      <c r="C1214" s="88"/>
      <c r="D1214" s="89"/>
      <c r="E1214" s="89"/>
      <c r="F1214" s="89"/>
      <c r="G1214" s="90"/>
      <c r="H1214" s="89"/>
      <c r="I1214" s="91"/>
      <c r="J1214" s="91"/>
      <c r="K1214" s="91"/>
      <c r="L1214" s="86">
        <f t="shared" si="54"/>
        <v>0</v>
      </c>
      <c r="M1214" s="86">
        <f t="shared" si="55"/>
        <v>0</v>
      </c>
      <c r="N1214" s="87">
        <f t="shared" si="56"/>
        <v>0</v>
      </c>
    </row>
    <row r="1215" spans="1:14" ht="15" customHeight="1" x14ac:dyDescent="0.2">
      <c r="A1215" s="88"/>
      <c r="B1215" s="89"/>
      <c r="C1215" s="88"/>
      <c r="D1215" s="89"/>
      <c r="E1215" s="89"/>
      <c r="F1215" s="89"/>
      <c r="G1215" s="90"/>
      <c r="H1215" s="89"/>
      <c r="I1215" s="91"/>
      <c r="J1215" s="91"/>
      <c r="K1215" s="91"/>
      <c r="L1215" s="86">
        <f t="shared" si="54"/>
        <v>0</v>
      </c>
      <c r="M1215" s="86">
        <f t="shared" si="55"/>
        <v>0</v>
      </c>
      <c r="N1215" s="87">
        <f t="shared" si="56"/>
        <v>0</v>
      </c>
    </row>
    <row r="1216" spans="1:14" ht="15" customHeight="1" x14ac:dyDescent="0.2">
      <c r="A1216" s="88"/>
      <c r="B1216" s="89"/>
      <c r="C1216" s="88"/>
      <c r="D1216" s="89"/>
      <c r="E1216" s="89"/>
      <c r="F1216" s="89"/>
      <c r="G1216" s="90"/>
      <c r="H1216" s="89"/>
      <c r="I1216" s="91"/>
      <c r="J1216" s="91"/>
      <c r="K1216" s="91"/>
      <c r="L1216" s="86">
        <f t="shared" si="54"/>
        <v>0</v>
      </c>
      <c r="M1216" s="86">
        <f t="shared" si="55"/>
        <v>0</v>
      </c>
      <c r="N1216" s="87">
        <f t="shared" si="56"/>
        <v>0</v>
      </c>
    </row>
    <row r="1217" spans="1:14" ht="15" customHeight="1" x14ac:dyDescent="0.2">
      <c r="A1217" s="88"/>
      <c r="B1217" s="89"/>
      <c r="C1217" s="88"/>
      <c r="D1217" s="89"/>
      <c r="E1217" s="89"/>
      <c r="F1217" s="89"/>
      <c r="G1217" s="90"/>
      <c r="H1217" s="89"/>
      <c r="I1217" s="91"/>
      <c r="J1217" s="91"/>
      <c r="K1217" s="91"/>
      <c r="L1217" s="86">
        <f t="shared" si="54"/>
        <v>0</v>
      </c>
      <c r="M1217" s="86">
        <f t="shared" si="55"/>
        <v>0</v>
      </c>
      <c r="N1217" s="87">
        <f t="shared" si="56"/>
        <v>0</v>
      </c>
    </row>
    <row r="1218" spans="1:14" ht="15" customHeight="1" x14ac:dyDescent="0.2">
      <c r="A1218" s="88"/>
      <c r="B1218" s="89"/>
      <c r="C1218" s="88"/>
      <c r="D1218" s="89"/>
      <c r="E1218" s="89"/>
      <c r="F1218" s="89"/>
      <c r="G1218" s="90"/>
      <c r="H1218" s="89"/>
      <c r="I1218" s="91"/>
      <c r="J1218" s="91"/>
      <c r="K1218" s="91"/>
      <c r="L1218" s="86">
        <f t="shared" si="54"/>
        <v>0</v>
      </c>
      <c r="M1218" s="86">
        <f t="shared" si="55"/>
        <v>0</v>
      </c>
      <c r="N1218" s="87">
        <f t="shared" si="56"/>
        <v>0</v>
      </c>
    </row>
    <row r="1219" spans="1:14" ht="15" customHeight="1" x14ac:dyDescent="0.2">
      <c r="A1219" s="88"/>
      <c r="B1219" s="89"/>
      <c r="C1219" s="88"/>
      <c r="D1219" s="89"/>
      <c r="E1219" s="89"/>
      <c r="F1219" s="89"/>
      <c r="G1219" s="90"/>
      <c r="H1219" s="89"/>
      <c r="I1219" s="91"/>
      <c r="J1219" s="91"/>
      <c r="K1219" s="91"/>
      <c r="L1219" s="86">
        <f t="shared" si="54"/>
        <v>0</v>
      </c>
      <c r="M1219" s="86">
        <f t="shared" si="55"/>
        <v>0</v>
      </c>
      <c r="N1219" s="87">
        <f t="shared" si="56"/>
        <v>0</v>
      </c>
    </row>
    <row r="1220" spans="1:14" ht="15" customHeight="1" x14ac:dyDescent="0.2">
      <c r="A1220" s="88"/>
      <c r="B1220" s="89"/>
      <c r="C1220" s="88"/>
      <c r="D1220" s="89"/>
      <c r="E1220" s="89"/>
      <c r="F1220" s="89"/>
      <c r="G1220" s="90"/>
      <c r="H1220" s="89"/>
      <c r="I1220" s="91"/>
      <c r="J1220" s="91"/>
      <c r="K1220" s="91"/>
      <c r="L1220" s="86">
        <f t="shared" ref="L1220:L1283" si="57">SUM(I1220:K1220)</f>
        <v>0</v>
      </c>
      <c r="M1220" s="86">
        <f t="shared" ref="M1220:M1283" si="58">ROUND((1+G1220+0.0765)*(L1220*H1220)/2080,2)</f>
        <v>0</v>
      </c>
      <c r="N1220" s="87">
        <f t="shared" ref="N1220:N1283" si="59">ROUND((1+0.0765)*(L1220*H1220)/2080,2)</f>
        <v>0</v>
      </c>
    </row>
    <row r="1221" spans="1:14" ht="15" customHeight="1" x14ac:dyDescent="0.2">
      <c r="A1221" s="88"/>
      <c r="B1221" s="89"/>
      <c r="C1221" s="88"/>
      <c r="D1221" s="89"/>
      <c r="E1221" s="89"/>
      <c r="F1221" s="89"/>
      <c r="G1221" s="90"/>
      <c r="H1221" s="89"/>
      <c r="I1221" s="91"/>
      <c r="J1221" s="91"/>
      <c r="K1221" s="91"/>
      <c r="L1221" s="86">
        <f t="shared" si="57"/>
        <v>0</v>
      </c>
      <c r="M1221" s="86">
        <f t="shared" si="58"/>
        <v>0</v>
      </c>
      <c r="N1221" s="87">
        <f t="shared" si="59"/>
        <v>0</v>
      </c>
    </row>
    <row r="1222" spans="1:14" ht="15" customHeight="1" x14ac:dyDescent="0.2">
      <c r="A1222" s="88"/>
      <c r="B1222" s="89"/>
      <c r="C1222" s="88"/>
      <c r="D1222" s="89"/>
      <c r="E1222" s="89"/>
      <c r="F1222" s="89"/>
      <c r="G1222" s="90"/>
      <c r="H1222" s="89"/>
      <c r="I1222" s="91"/>
      <c r="J1222" s="91"/>
      <c r="K1222" s="91"/>
      <c r="L1222" s="86">
        <f t="shared" si="57"/>
        <v>0</v>
      </c>
      <c r="M1222" s="86">
        <f t="shared" si="58"/>
        <v>0</v>
      </c>
      <c r="N1222" s="87">
        <f t="shared" si="59"/>
        <v>0</v>
      </c>
    </row>
    <row r="1223" spans="1:14" ht="15" customHeight="1" x14ac:dyDescent="0.2">
      <c r="A1223" s="88"/>
      <c r="B1223" s="89"/>
      <c r="C1223" s="88"/>
      <c r="D1223" s="89"/>
      <c r="E1223" s="89"/>
      <c r="F1223" s="89"/>
      <c r="G1223" s="90"/>
      <c r="H1223" s="89"/>
      <c r="I1223" s="91"/>
      <c r="J1223" s="91"/>
      <c r="K1223" s="91"/>
      <c r="L1223" s="86">
        <f t="shared" si="57"/>
        <v>0</v>
      </c>
      <c r="M1223" s="86">
        <f t="shared" si="58"/>
        <v>0</v>
      </c>
      <c r="N1223" s="87">
        <f t="shared" si="59"/>
        <v>0</v>
      </c>
    </row>
    <row r="1224" spans="1:14" ht="15" customHeight="1" x14ac:dyDescent="0.2">
      <c r="A1224" s="88"/>
      <c r="B1224" s="89"/>
      <c r="C1224" s="88"/>
      <c r="D1224" s="89"/>
      <c r="E1224" s="89"/>
      <c r="F1224" s="89"/>
      <c r="G1224" s="90"/>
      <c r="H1224" s="89"/>
      <c r="I1224" s="91"/>
      <c r="J1224" s="91"/>
      <c r="K1224" s="91"/>
      <c r="L1224" s="86">
        <f t="shared" si="57"/>
        <v>0</v>
      </c>
      <c r="M1224" s="86">
        <f t="shared" si="58"/>
        <v>0</v>
      </c>
      <c r="N1224" s="87">
        <f t="shared" si="59"/>
        <v>0</v>
      </c>
    </row>
    <row r="1225" spans="1:14" ht="15" customHeight="1" x14ac:dyDescent="0.2">
      <c r="A1225" s="88"/>
      <c r="B1225" s="89"/>
      <c r="C1225" s="88"/>
      <c r="D1225" s="89"/>
      <c r="E1225" s="89"/>
      <c r="F1225" s="89"/>
      <c r="G1225" s="90"/>
      <c r="H1225" s="89"/>
      <c r="I1225" s="91"/>
      <c r="J1225" s="91"/>
      <c r="K1225" s="91"/>
      <c r="L1225" s="86">
        <f t="shared" si="57"/>
        <v>0</v>
      </c>
      <c r="M1225" s="86">
        <f t="shared" si="58"/>
        <v>0</v>
      </c>
      <c r="N1225" s="87">
        <f t="shared" si="59"/>
        <v>0</v>
      </c>
    </row>
    <row r="1226" spans="1:14" ht="15" customHeight="1" x14ac:dyDescent="0.2">
      <c r="A1226" s="88"/>
      <c r="B1226" s="89"/>
      <c r="C1226" s="88"/>
      <c r="D1226" s="89"/>
      <c r="E1226" s="89"/>
      <c r="F1226" s="89"/>
      <c r="G1226" s="90"/>
      <c r="H1226" s="89"/>
      <c r="I1226" s="91"/>
      <c r="J1226" s="91"/>
      <c r="K1226" s="91"/>
      <c r="L1226" s="86">
        <f t="shared" si="57"/>
        <v>0</v>
      </c>
      <c r="M1226" s="86">
        <f t="shared" si="58"/>
        <v>0</v>
      </c>
      <c r="N1226" s="87">
        <f t="shared" si="59"/>
        <v>0</v>
      </c>
    </row>
    <row r="1227" spans="1:14" ht="15" customHeight="1" x14ac:dyDescent="0.2">
      <c r="A1227" s="88"/>
      <c r="B1227" s="89"/>
      <c r="C1227" s="88"/>
      <c r="D1227" s="89"/>
      <c r="E1227" s="89"/>
      <c r="F1227" s="89"/>
      <c r="G1227" s="90"/>
      <c r="H1227" s="89"/>
      <c r="I1227" s="91"/>
      <c r="J1227" s="91"/>
      <c r="K1227" s="91"/>
      <c r="L1227" s="86">
        <f t="shared" si="57"/>
        <v>0</v>
      </c>
      <c r="M1227" s="86">
        <f t="shared" si="58"/>
        <v>0</v>
      </c>
      <c r="N1227" s="87">
        <f t="shared" si="59"/>
        <v>0</v>
      </c>
    </row>
    <row r="1228" spans="1:14" ht="15" customHeight="1" x14ac:dyDescent="0.2">
      <c r="A1228" s="88"/>
      <c r="B1228" s="89"/>
      <c r="C1228" s="88"/>
      <c r="D1228" s="89"/>
      <c r="E1228" s="89"/>
      <c r="F1228" s="89"/>
      <c r="G1228" s="90"/>
      <c r="H1228" s="89"/>
      <c r="I1228" s="91"/>
      <c r="J1228" s="91"/>
      <c r="K1228" s="91"/>
      <c r="L1228" s="86">
        <f t="shared" si="57"/>
        <v>0</v>
      </c>
      <c r="M1228" s="86">
        <f t="shared" si="58"/>
        <v>0</v>
      </c>
      <c r="N1228" s="87">
        <f t="shared" si="59"/>
        <v>0</v>
      </c>
    </row>
    <row r="1229" spans="1:14" ht="15" customHeight="1" x14ac:dyDescent="0.2">
      <c r="A1229" s="88"/>
      <c r="B1229" s="89"/>
      <c r="C1229" s="88"/>
      <c r="D1229" s="89"/>
      <c r="E1229" s="89"/>
      <c r="F1229" s="89"/>
      <c r="G1229" s="90"/>
      <c r="H1229" s="89"/>
      <c r="I1229" s="91"/>
      <c r="J1229" s="91"/>
      <c r="K1229" s="91"/>
      <c r="L1229" s="86">
        <f t="shared" si="57"/>
        <v>0</v>
      </c>
      <c r="M1229" s="86">
        <f t="shared" si="58"/>
        <v>0</v>
      </c>
      <c r="N1229" s="87">
        <f t="shared" si="59"/>
        <v>0</v>
      </c>
    </row>
    <row r="1230" spans="1:14" ht="15" customHeight="1" x14ac:dyDescent="0.2">
      <c r="A1230" s="88"/>
      <c r="B1230" s="89"/>
      <c r="C1230" s="88"/>
      <c r="D1230" s="89"/>
      <c r="E1230" s="89"/>
      <c r="F1230" s="89"/>
      <c r="G1230" s="90"/>
      <c r="H1230" s="89"/>
      <c r="I1230" s="91"/>
      <c r="J1230" s="91"/>
      <c r="K1230" s="91"/>
      <c r="L1230" s="86">
        <f t="shared" si="57"/>
        <v>0</v>
      </c>
      <c r="M1230" s="86">
        <f t="shared" si="58"/>
        <v>0</v>
      </c>
      <c r="N1230" s="87">
        <f t="shared" si="59"/>
        <v>0</v>
      </c>
    </row>
    <row r="1231" spans="1:14" ht="15" customHeight="1" x14ac:dyDescent="0.2">
      <c r="A1231" s="88"/>
      <c r="B1231" s="89"/>
      <c r="C1231" s="88"/>
      <c r="D1231" s="89"/>
      <c r="E1231" s="89"/>
      <c r="F1231" s="89"/>
      <c r="G1231" s="90"/>
      <c r="H1231" s="89"/>
      <c r="I1231" s="91"/>
      <c r="J1231" s="91"/>
      <c r="K1231" s="91"/>
      <c r="L1231" s="86">
        <f t="shared" si="57"/>
        <v>0</v>
      </c>
      <c r="M1231" s="86">
        <f t="shared" si="58"/>
        <v>0</v>
      </c>
      <c r="N1231" s="87">
        <f t="shared" si="59"/>
        <v>0</v>
      </c>
    </row>
    <row r="1232" spans="1:14" ht="15" customHeight="1" x14ac:dyDescent="0.2">
      <c r="A1232" s="88"/>
      <c r="B1232" s="89"/>
      <c r="C1232" s="88"/>
      <c r="D1232" s="89"/>
      <c r="E1232" s="89"/>
      <c r="F1232" s="89"/>
      <c r="G1232" s="90"/>
      <c r="H1232" s="89"/>
      <c r="I1232" s="91"/>
      <c r="J1232" s="91"/>
      <c r="K1232" s="91"/>
      <c r="L1232" s="86">
        <f t="shared" si="57"/>
        <v>0</v>
      </c>
      <c r="M1232" s="86">
        <f t="shared" si="58"/>
        <v>0</v>
      </c>
      <c r="N1232" s="87">
        <f t="shared" si="59"/>
        <v>0</v>
      </c>
    </row>
    <row r="1233" spans="1:14" ht="15" customHeight="1" x14ac:dyDescent="0.2">
      <c r="A1233" s="88"/>
      <c r="B1233" s="89"/>
      <c r="C1233" s="88"/>
      <c r="D1233" s="89"/>
      <c r="E1233" s="89"/>
      <c r="F1233" s="89"/>
      <c r="G1233" s="90"/>
      <c r="H1233" s="89"/>
      <c r="I1233" s="91"/>
      <c r="J1233" s="91"/>
      <c r="K1233" s="91"/>
      <c r="L1233" s="86">
        <f t="shared" si="57"/>
        <v>0</v>
      </c>
      <c r="M1233" s="86">
        <f t="shared" si="58"/>
        <v>0</v>
      </c>
      <c r="N1233" s="87">
        <f t="shared" si="59"/>
        <v>0</v>
      </c>
    </row>
    <row r="1234" spans="1:14" ht="15" customHeight="1" x14ac:dyDescent="0.2">
      <c r="A1234" s="88"/>
      <c r="B1234" s="89"/>
      <c r="C1234" s="88"/>
      <c r="D1234" s="89"/>
      <c r="E1234" s="89"/>
      <c r="F1234" s="89"/>
      <c r="G1234" s="90"/>
      <c r="H1234" s="89"/>
      <c r="I1234" s="91"/>
      <c r="J1234" s="91"/>
      <c r="K1234" s="91"/>
      <c r="L1234" s="86">
        <f t="shared" si="57"/>
        <v>0</v>
      </c>
      <c r="M1234" s="86">
        <f t="shared" si="58"/>
        <v>0</v>
      </c>
      <c r="N1234" s="87">
        <f t="shared" si="59"/>
        <v>0</v>
      </c>
    </row>
    <row r="1235" spans="1:14" ht="15" customHeight="1" x14ac:dyDescent="0.2">
      <c r="A1235" s="88"/>
      <c r="B1235" s="89"/>
      <c r="C1235" s="88"/>
      <c r="D1235" s="89"/>
      <c r="E1235" s="89"/>
      <c r="F1235" s="89"/>
      <c r="G1235" s="90"/>
      <c r="H1235" s="89"/>
      <c r="I1235" s="91"/>
      <c r="J1235" s="91"/>
      <c r="K1235" s="91"/>
      <c r="L1235" s="86">
        <f t="shared" si="57"/>
        <v>0</v>
      </c>
      <c r="M1235" s="86">
        <f t="shared" si="58"/>
        <v>0</v>
      </c>
      <c r="N1235" s="87">
        <f t="shared" si="59"/>
        <v>0</v>
      </c>
    </row>
    <row r="1236" spans="1:14" ht="15" customHeight="1" x14ac:dyDescent="0.2">
      <c r="A1236" s="88"/>
      <c r="B1236" s="89"/>
      <c r="C1236" s="88"/>
      <c r="D1236" s="89"/>
      <c r="E1236" s="89"/>
      <c r="F1236" s="89"/>
      <c r="G1236" s="90"/>
      <c r="H1236" s="89"/>
      <c r="I1236" s="91"/>
      <c r="J1236" s="91"/>
      <c r="K1236" s="91"/>
      <c r="L1236" s="86">
        <f t="shared" si="57"/>
        <v>0</v>
      </c>
      <c r="M1236" s="86">
        <f t="shared" si="58"/>
        <v>0</v>
      </c>
      <c r="N1236" s="87">
        <f t="shared" si="59"/>
        <v>0</v>
      </c>
    </row>
    <row r="1237" spans="1:14" ht="15" customHeight="1" x14ac:dyDescent="0.2">
      <c r="A1237" s="88"/>
      <c r="B1237" s="89"/>
      <c r="C1237" s="88"/>
      <c r="D1237" s="89"/>
      <c r="E1237" s="89"/>
      <c r="F1237" s="89"/>
      <c r="G1237" s="90"/>
      <c r="H1237" s="89"/>
      <c r="I1237" s="91"/>
      <c r="J1237" s="91"/>
      <c r="K1237" s="91"/>
      <c r="L1237" s="86">
        <f t="shared" si="57"/>
        <v>0</v>
      </c>
      <c r="M1237" s="86">
        <f t="shared" si="58"/>
        <v>0</v>
      </c>
      <c r="N1237" s="87">
        <f t="shared" si="59"/>
        <v>0</v>
      </c>
    </row>
    <row r="1238" spans="1:14" ht="15" customHeight="1" x14ac:dyDescent="0.2">
      <c r="A1238" s="88"/>
      <c r="B1238" s="89"/>
      <c r="C1238" s="88"/>
      <c r="D1238" s="89"/>
      <c r="E1238" s="89"/>
      <c r="F1238" s="89"/>
      <c r="G1238" s="90"/>
      <c r="H1238" s="89"/>
      <c r="I1238" s="91"/>
      <c r="J1238" s="91"/>
      <c r="K1238" s="91"/>
      <c r="L1238" s="86">
        <f t="shared" si="57"/>
        <v>0</v>
      </c>
      <c r="M1238" s="86">
        <f t="shared" si="58"/>
        <v>0</v>
      </c>
      <c r="N1238" s="87">
        <f t="shared" si="59"/>
        <v>0</v>
      </c>
    </row>
    <row r="1239" spans="1:14" ht="15" customHeight="1" x14ac:dyDescent="0.2">
      <c r="A1239" s="88"/>
      <c r="B1239" s="89"/>
      <c r="C1239" s="88"/>
      <c r="D1239" s="89"/>
      <c r="E1239" s="89"/>
      <c r="F1239" s="89"/>
      <c r="G1239" s="90"/>
      <c r="H1239" s="89"/>
      <c r="I1239" s="91"/>
      <c r="J1239" s="91"/>
      <c r="K1239" s="91"/>
      <c r="L1239" s="86">
        <f t="shared" si="57"/>
        <v>0</v>
      </c>
      <c r="M1239" s="86">
        <f t="shared" si="58"/>
        <v>0</v>
      </c>
      <c r="N1239" s="87">
        <f t="shared" si="59"/>
        <v>0</v>
      </c>
    </row>
    <row r="1240" spans="1:14" ht="15" customHeight="1" x14ac:dyDescent="0.2">
      <c r="A1240" s="88"/>
      <c r="B1240" s="89"/>
      <c r="C1240" s="88"/>
      <c r="D1240" s="89"/>
      <c r="E1240" s="89"/>
      <c r="F1240" s="89"/>
      <c r="G1240" s="90"/>
      <c r="H1240" s="89"/>
      <c r="I1240" s="91"/>
      <c r="J1240" s="91"/>
      <c r="K1240" s="91"/>
      <c r="L1240" s="86">
        <f t="shared" si="57"/>
        <v>0</v>
      </c>
      <c r="M1240" s="86">
        <f t="shared" si="58"/>
        <v>0</v>
      </c>
      <c r="N1240" s="87">
        <f t="shared" si="59"/>
        <v>0</v>
      </c>
    </row>
    <row r="1241" spans="1:14" ht="15" customHeight="1" x14ac:dyDescent="0.2">
      <c r="A1241" s="88"/>
      <c r="B1241" s="89"/>
      <c r="C1241" s="88"/>
      <c r="D1241" s="89"/>
      <c r="E1241" s="89"/>
      <c r="F1241" s="89"/>
      <c r="G1241" s="90"/>
      <c r="H1241" s="89"/>
      <c r="I1241" s="91"/>
      <c r="J1241" s="91"/>
      <c r="K1241" s="91"/>
      <c r="L1241" s="86">
        <f t="shared" si="57"/>
        <v>0</v>
      </c>
      <c r="M1241" s="86">
        <f t="shared" si="58"/>
        <v>0</v>
      </c>
      <c r="N1241" s="87">
        <f t="shared" si="59"/>
        <v>0</v>
      </c>
    </row>
    <row r="1242" spans="1:14" ht="15" customHeight="1" x14ac:dyDescent="0.2">
      <c r="A1242" s="88"/>
      <c r="B1242" s="89"/>
      <c r="C1242" s="88"/>
      <c r="D1242" s="89"/>
      <c r="E1242" s="89"/>
      <c r="F1242" s="89"/>
      <c r="G1242" s="90"/>
      <c r="H1242" s="89"/>
      <c r="I1242" s="91"/>
      <c r="J1242" s="91"/>
      <c r="K1242" s="91"/>
      <c r="L1242" s="86">
        <f t="shared" si="57"/>
        <v>0</v>
      </c>
      <c r="M1242" s="86">
        <f t="shared" si="58"/>
        <v>0</v>
      </c>
      <c r="N1242" s="87">
        <f t="shared" si="59"/>
        <v>0</v>
      </c>
    </row>
    <row r="1243" spans="1:14" ht="15" customHeight="1" x14ac:dyDescent="0.2">
      <c r="A1243" s="88"/>
      <c r="B1243" s="89"/>
      <c r="C1243" s="88"/>
      <c r="D1243" s="89"/>
      <c r="E1243" s="89"/>
      <c r="F1243" s="89"/>
      <c r="G1243" s="90"/>
      <c r="H1243" s="89"/>
      <c r="I1243" s="91"/>
      <c r="J1243" s="91"/>
      <c r="K1243" s="91"/>
      <c r="L1243" s="86">
        <f t="shared" si="57"/>
        <v>0</v>
      </c>
      <c r="M1243" s="86">
        <f t="shared" si="58"/>
        <v>0</v>
      </c>
      <c r="N1243" s="87">
        <f t="shared" si="59"/>
        <v>0</v>
      </c>
    </row>
    <row r="1244" spans="1:14" ht="15" customHeight="1" x14ac:dyDescent="0.2">
      <c r="A1244" s="88"/>
      <c r="B1244" s="89"/>
      <c r="C1244" s="88"/>
      <c r="D1244" s="89"/>
      <c r="E1244" s="89"/>
      <c r="F1244" s="89"/>
      <c r="G1244" s="90"/>
      <c r="H1244" s="89"/>
      <c r="I1244" s="91"/>
      <c r="J1244" s="91"/>
      <c r="K1244" s="91"/>
      <c r="L1244" s="86">
        <f t="shared" si="57"/>
        <v>0</v>
      </c>
      <c r="M1244" s="86">
        <f t="shared" si="58"/>
        <v>0</v>
      </c>
      <c r="N1244" s="87">
        <f t="shared" si="59"/>
        <v>0</v>
      </c>
    </row>
    <row r="1245" spans="1:14" ht="15" customHeight="1" x14ac:dyDescent="0.2">
      <c r="A1245" s="88"/>
      <c r="B1245" s="89"/>
      <c r="C1245" s="88"/>
      <c r="D1245" s="89"/>
      <c r="E1245" s="89"/>
      <c r="F1245" s="89"/>
      <c r="G1245" s="90"/>
      <c r="H1245" s="89"/>
      <c r="I1245" s="91"/>
      <c r="J1245" s="91"/>
      <c r="K1245" s="91"/>
      <c r="L1245" s="86">
        <f t="shared" si="57"/>
        <v>0</v>
      </c>
      <c r="M1245" s="86">
        <f t="shared" si="58"/>
        <v>0</v>
      </c>
      <c r="N1245" s="87">
        <f t="shared" si="59"/>
        <v>0</v>
      </c>
    </row>
    <row r="1246" spans="1:14" ht="15" customHeight="1" x14ac:dyDescent="0.2">
      <c r="A1246" s="88"/>
      <c r="B1246" s="89"/>
      <c r="C1246" s="88"/>
      <c r="D1246" s="89"/>
      <c r="E1246" s="89"/>
      <c r="F1246" s="89"/>
      <c r="G1246" s="90"/>
      <c r="H1246" s="89"/>
      <c r="I1246" s="91"/>
      <c r="J1246" s="91"/>
      <c r="K1246" s="91"/>
      <c r="L1246" s="86">
        <f t="shared" si="57"/>
        <v>0</v>
      </c>
      <c r="M1246" s="86">
        <f t="shared" si="58"/>
        <v>0</v>
      </c>
      <c r="N1246" s="87">
        <f t="shared" si="59"/>
        <v>0</v>
      </c>
    </row>
    <row r="1247" spans="1:14" ht="15" customHeight="1" x14ac:dyDescent="0.2">
      <c r="A1247" s="88"/>
      <c r="B1247" s="89"/>
      <c r="C1247" s="88"/>
      <c r="D1247" s="89"/>
      <c r="E1247" s="89"/>
      <c r="F1247" s="89"/>
      <c r="G1247" s="90"/>
      <c r="H1247" s="89"/>
      <c r="I1247" s="91"/>
      <c r="J1247" s="91"/>
      <c r="K1247" s="91"/>
      <c r="L1247" s="86">
        <f t="shared" si="57"/>
        <v>0</v>
      </c>
      <c r="M1247" s="86">
        <f t="shared" si="58"/>
        <v>0</v>
      </c>
      <c r="N1247" s="87">
        <f t="shared" si="59"/>
        <v>0</v>
      </c>
    </row>
    <row r="1248" spans="1:14" ht="15" customHeight="1" x14ac:dyDescent="0.2">
      <c r="A1248" s="88"/>
      <c r="B1248" s="89"/>
      <c r="C1248" s="88"/>
      <c r="D1248" s="89"/>
      <c r="E1248" s="89"/>
      <c r="F1248" s="89"/>
      <c r="G1248" s="90"/>
      <c r="H1248" s="89"/>
      <c r="I1248" s="91"/>
      <c r="J1248" s="91"/>
      <c r="K1248" s="91"/>
      <c r="L1248" s="86">
        <f t="shared" si="57"/>
        <v>0</v>
      </c>
      <c r="M1248" s="86">
        <f t="shared" si="58"/>
        <v>0</v>
      </c>
      <c r="N1248" s="87">
        <f t="shared" si="59"/>
        <v>0</v>
      </c>
    </row>
    <row r="1249" spans="1:14" ht="15" customHeight="1" x14ac:dyDescent="0.2">
      <c r="A1249" s="88"/>
      <c r="B1249" s="89"/>
      <c r="C1249" s="88"/>
      <c r="D1249" s="89"/>
      <c r="E1249" s="89"/>
      <c r="F1249" s="89"/>
      <c r="G1249" s="90"/>
      <c r="H1249" s="89"/>
      <c r="I1249" s="91"/>
      <c r="J1249" s="91"/>
      <c r="K1249" s="91"/>
      <c r="L1249" s="86">
        <f t="shared" si="57"/>
        <v>0</v>
      </c>
      <c r="M1249" s="86">
        <f t="shared" si="58"/>
        <v>0</v>
      </c>
      <c r="N1249" s="87">
        <f t="shared" si="59"/>
        <v>0</v>
      </c>
    </row>
    <row r="1250" spans="1:14" ht="15" customHeight="1" x14ac:dyDescent="0.2">
      <c r="A1250" s="88"/>
      <c r="B1250" s="89"/>
      <c r="C1250" s="88"/>
      <c r="D1250" s="89"/>
      <c r="E1250" s="89"/>
      <c r="F1250" s="89"/>
      <c r="G1250" s="90"/>
      <c r="H1250" s="89"/>
      <c r="I1250" s="91"/>
      <c r="J1250" s="91"/>
      <c r="K1250" s="91"/>
      <c r="L1250" s="86">
        <f t="shared" si="57"/>
        <v>0</v>
      </c>
      <c r="M1250" s="86">
        <f t="shared" si="58"/>
        <v>0</v>
      </c>
      <c r="N1250" s="87">
        <f t="shared" si="59"/>
        <v>0</v>
      </c>
    </row>
    <row r="1251" spans="1:14" ht="15" customHeight="1" x14ac:dyDescent="0.2">
      <c r="A1251" s="88"/>
      <c r="B1251" s="89"/>
      <c r="C1251" s="88"/>
      <c r="D1251" s="89"/>
      <c r="E1251" s="89"/>
      <c r="F1251" s="89"/>
      <c r="G1251" s="90"/>
      <c r="H1251" s="89"/>
      <c r="I1251" s="91"/>
      <c r="J1251" s="91"/>
      <c r="K1251" s="91"/>
      <c r="L1251" s="86">
        <f t="shared" si="57"/>
        <v>0</v>
      </c>
      <c r="M1251" s="86">
        <f t="shared" si="58"/>
        <v>0</v>
      </c>
      <c r="N1251" s="87">
        <f t="shared" si="59"/>
        <v>0</v>
      </c>
    </row>
    <row r="1252" spans="1:14" ht="15" customHeight="1" x14ac:dyDescent="0.2">
      <c r="A1252" s="88"/>
      <c r="B1252" s="89"/>
      <c r="C1252" s="88"/>
      <c r="D1252" s="89"/>
      <c r="E1252" s="89"/>
      <c r="F1252" s="89"/>
      <c r="G1252" s="90"/>
      <c r="H1252" s="89"/>
      <c r="I1252" s="91"/>
      <c r="J1252" s="91"/>
      <c r="K1252" s="91"/>
      <c r="L1252" s="86">
        <f t="shared" si="57"/>
        <v>0</v>
      </c>
      <c r="M1252" s="86">
        <f t="shared" si="58"/>
        <v>0</v>
      </c>
      <c r="N1252" s="87">
        <f t="shared" si="59"/>
        <v>0</v>
      </c>
    </row>
    <row r="1253" spans="1:14" ht="15" customHeight="1" x14ac:dyDescent="0.2">
      <c r="A1253" s="88"/>
      <c r="B1253" s="89"/>
      <c r="C1253" s="88"/>
      <c r="D1253" s="89"/>
      <c r="E1253" s="89"/>
      <c r="F1253" s="89"/>
      <c r="G1253" s="90"/>
      <c r="H1253" s="89"/>
      <c r="I1253" s="91"/>
      <c r="J1253" s="91"/>
      <c r="K1253" s="91"/>
      <c r="L1253" s="86">
        <f t="shared" si="57"/>
        <v>0</v>
      </c>
      <c r="M1253" s="86">
        <f t="shared" si="58"/>
        <v>0</v>
      </c>
      <c r="N1253" s="87">
        <f t="shared" si="59"/>
        <v>0</v>
      </c>
    </row>
    <row r="1254" spans="1:14" ht="15" customHeight="1" x14ac:dyDescent="0.2">
      <c r="A1254" s="88"/>
      <c r="B1254" s="89"/>
      <c r="C1254" s="88"/>
      <c r="D1254" s="89"/>
      <c r="E1254" s="89"/>
      <c r="F1254" s="89"/>
      <c r="G1254" s="90"/>
      <c r="H1254" s="89"/>
      <c r="I1254" s="91"/>
      <c r="J1254" s="91"/>
      <c r="K1254" s="91"/>
      <c r="L1254" s="86">
        <f t="shared" si="57"/>
        <v>0</v>
      </c>
      <c r="M1254" s="86">
        <f t="shared" si="58"/>
        <v>0</v>
      </c>
      <c r="N1254" s="87">
        <f t="shared" si="59"/>
        <v>0</v>
      </c>
    </row>
    <row r="1255" spans="1:14" ht="15" customHeight="1" x14ac:dyDescent="0.2">
      <c r="A1255" s="88"/>
      <c r="B1255" s="89"/>
      <c r="C1255" s="88"/>
      <c r="D1255" s="89"/>
      <c r="E1255" s="89"/>
      <c r="F1255" s="89"/>
      <c r="G1255" s="90"/>
      <c r="H1255" s="89"/>
      <c r="I1255" s="91"/>
      <c r="J1255" s="91"/>
      <c r="K1255" s="91"/>
      <c r="L1255" s="86">
        <f t="shared" si="57"/>
        <v>0</v>
      </c>
      <c r="M1255" s="86">
        <f t="shared" si="58"/>
        <v>0</v>
      </c>
      <c r="N1255" s="87">
        <f t="shared" si="59"/>
        <v>0</v>
      </c>
    </row>
    <row r="1256" spans="1:14" ht="15" customHeight="1" x14ac:dyDescent="0.2">
      <c r="A1256" s="88"/>
      <c r="B1256" s="89"/>
      <c r="C1256" s="88"/>
      <c r="D1256" s="89"/>
      <c r="E1256" s="89"/>
      <c r="F1256" s="89"/>
      <c r="G1256" s="90"/>
      <c r="H1256" s="89"/>
      <c r="I1256" s="91"/>
      <c r="J1256" s="91"/>
      <c r="K1256" s="91"/>
      <c r="L1256" s="86">
        <f t="shared" si="57"/>
        <v>0</v>
      </c>
      <c r="M1256" s="86">
        <f t="shared" si="58"/>
        <v>0</v>
      </c>
      <c r="N1256" s="87">
        <f t="shared" si="59"/>
        <v>0</v>
      </c>
    </row>
    <row r="1257" spans="1:14" ht="15" customHeight="1" x14ac:dyDescent="0.2">
      <c r="A1257" s="88"/>
      <c r="B1257" s="89"/>
      <c r="C1257" s="88"/>
      <c r="D1257" s="89"/>
      <c r="E1257" s="89"/>
      <c r="F1257" s="89"/>
      <c r="G1257" s="90"/>
      <c r="H1257" s="89"/>
      <c r="I1257" s="91"/>
      <c r="J1257" s="91"/>
      <c r="K1257" s="91"/>
      <c r="L1257" s="86">
        <f t="shared" si="57"/>
        <v>0</v>
      </c>
      <c r="M1257" s="86">
        <f t="shared" si="58"/>
        <v>0</v>
      </c>
      <c r="N1257" s="87">
        <f t="shared" si="59"/>
        <v>0</v>
      </c>
    </row>
    <row r="1258" spans="1:14" ht="15" customHeight="1" x14ac:dyDescent="0.2">
      <c r="A1258" s="88"/>
      <c r="B1258" s="89"/>
      <c r="C1258" s="88"/>
      <c r="D1258" s="89"/>
      <c r="E1258" s="89"/>
      <c r="F1258" s="89"/>
      <c r="G1258" s="90"/>
      <c r="H1258" s="89"/>
      <c r="I1258" s="91"/>
      <c r="J1258" s="91"/>
      <c r="K1258" s="91"/>
      <c r="L1258" s="86">
        <f t="shared" si="57"/>
        <v>0</v>
      </c>
      <c r="M1258" s="86">
        <f t="shared" si="58"/>
        <v>0</v>
      </c>
      <c r="N1258" s="87">
        <f t="shared" si="59"/>
        <v>0</v>
      </c>
    </row>
    <row r="1259" spans="1:14" ht="15" customHeight="1" x14ac:dyDescent="0.2">
      <c r="A1259" s="88"/>
      <c r="B1259" s="89"/>
      <c r="C1259" s="88"/>
      <c r="D1259" s="89"/>
      <c r="E1259" s="89"/>
      <c r="F1259" s="89"/>
      <c r="G1259" s="90"/>
      <c r="H1259" s="89"/>
      <c r="I1259" s="91"/>
      <c r="J1259" s="91"/>
      <c r="K1259" s="91"/>
      <c r="L1259" s="86">
        <f t="shared" si="57"/>
        <v>0</v>
      </c>
      <c r="M1259" s="86">
        <f t="shared" si="58"/>
        <v>0</v>
      </c>
      <c r="N1259" s="87">
        <f t="shared" si="59"/>
        <v>0</v>
      </c>
    </row>
    <row r="1260" spans="1:14" ht="15" customHeight="1" x14ac:dyDescent="0.2">
      <c r="A1260" s="88"/>
      <c r="B1260" s="89"/>
      <c r="C1260" s="88"/>
      <c r="D1260" s="89"/>
      <c r="E1260" s="89"/>
      <c r="F1260" s="89"/>
      <c r="G1260" s="90"/>
      <c r="H1260" s="89"/>
      <c r="I1260" s="91"/>
      <c r="J1260" s="91"/>
      <c r="K1260" s="91"/>
      <c r="L1260" s="86">
        <f t="shared" si="57"/>
        <v>0</v>
      </c>
      <c r="M1260" s="86">
        <f t="shared" si="58"/>
        <v>0</v>
      </c>
      <c r="N1260" s="87">
        <f t="shared" si="59"/>
        <v>0</v>
      </c>
    </row>
    <row r="1261" spans="1:14" ht="15" customHeight="1" x14ac:dyDescent="0.2">
      <c r="A1261" s="88"/>
      <c r="B1261" s="89"/>
      <c r="C1261" s="88"/>
      <c r="D1261" s="89"/>
      <c r="E1261" s="89"/>
      <c r="F1261" s="89"/>
      <c r="G1261" s="90"/>
      <c r="H1261" s="89"/>
      <c r="I1261" s="91"/>
      <c r="J1261" s="91"/>
      <c r="K1261" s="91"/>
      <c r="L1261" s="86">
        <f t="shared" si="57"/>
        <v>0</v>
      </c>
      <c r="M1261" s="86">
        <f t="shared" si="58"/>
        <v>0</v>
      </c>
      <c r="N1261" s="87">
        <f t="shared" si="59"/>
        <v>0</v>
      </c>
    </row>
    <row r="1262" spans="1:14" ht="15" customHeight="1" x14ac:dyDescent="0.2">
      <c r="A1262" s="88"/>
      <c r="B1262" s="89"/>
      <c r="C1262" s="88"/>
      <c r="D1262" s="89"/>
      <c r="E1262" s="89"/>
      <c r="F1262" s="89"/>
      <c r="G1262" s="90"/>
      <c r="H1262" s="89"/>
      <c r="I1262" s="91"/>
      <c r="J1262" s="91"/>
      <c r="K1262" s="91"/>
      <c r="L1262" s="86">
        <f t="shared" si="57"/>
        <v>0</v>
      </c>
      <c r="M1262" s="86">
        <f t="shared" si="58"/>
        <v>0</v>
      </c>
      <c r="N1262" s="87">
        <f t="shared" si="59"/>
        <v>0</v>
      </c>
    </row>
    <row r="1263" spans="1:14" ht="15" customHeight="1" x14ac:dyDescent="0.2">
      <c r="A1263" s="88"/>
      <c r="B1263" s="89"/>
      <c r="C1263" s="88"/>
      <c r="D1263" s="89"/>
      <c r="E1263" s="89"/>
      <c r="F1263" s="89"/>
      <c r="G1263" s="90"/>
      <c r="H1263" s="89"/>
      <c r="I1263" s="91"/>
      <c r="J1263" s="91"/>
      <c r="K1263" s="91"/>
      <c r="L1263" s="86">
        <f t="shared" si="57"/>
        <v>0</v>
      </c>
      <c r="M1263" s="86">
        <f t="shared" si="58"/>
        <v>0</v>
      </c>
      <c r="N1263" s="87">
        <f t="shared" si="59"/>
        <v>0</v>
      </c>
    </row>
    <row r="1264" spans="1:14" ht="15" customHeight="1" x14ac:dyDescent="0.2">
      <c r="A1264" s="88"/>
      <c r="B1264" s="89"/>
      <c r="C1264" s="88"/>
      <c r="D1264" s="89"/>
      <c r="E1264" s="89"/>
      <c r="F1264" s="89"/>
      <c r="G1264" s="90"/>
      <c r="H1264" s="89"/>
      <c r="I1264" s="91"/>
      <c r="J1264" s="91"/>
      <c r="K1264" s="91"/>
      <c r="L1264" s="86">
        <f t="shared" si="57"/>
        <v>0</v>
      </c>
      <c r="M1264" s="86">
        <f t="shared" si="58"/>
        <v>0</v>
      </c>
      <c r="N1264" s="87">
        <f t="shared" si="59"/>
        <v>0</v>
      </c>
    </row>
    <row r="1265" spans="1:14" ht="15" customHeight="1" x14ac:dyDescent="0.2">
      <c r="A1265" s="88"/>
      <c r="B1265" s="89"/>
      <c r="C1265" s="88"/>
      <c r="D1265" s="89"/>
      <c r="E1265" s="89"/>
      <c r="F1265" s="89"/>
      <c r="G1265" s="90"/>
      <c r="H1265" s="89"/>
      <c r="I1265" s="91"/>
      <c r="J1265" s="91"/>
      <c r="K1265" s="91"/>
      <c r="L1265" s="86">
        <f t="shared" si="57"/>
        <v>0</v>
      </c>
      <c r="M1265" s="86">
        <f t="shared" si="58"/>
        <v>0</v>
      </c>
      <c r="N1265" s="87">
        <f t="shared" si="59"/>
        <v>0</v>
      </c>
    </row>
    <row r="1266" spans="1:14" ht="15" customHeight="1" x14ac:dyDescent="0.2">
      <c r="A1266" s="88"/>
      <c r="B1266" s="89"/>
      <c r="C1266" s="88"/>
      <c r="D1266" s="89"/>
      <c r="E1266" s="89"/>
      <c r="F1266" s="89"/>
      <c r="G1266" s="90"/>
      <c r="H1266" s="89"/>
      <c r="I1266" s="91"/>
      <c r="J1266" s="91"/>
      <c r="K1266" s="91"/>
      <c r="L1266" s="86">
        <f t="shared" si="57"/>
        <v>0</v>
      </c>
      <c r="M1266" s="86">
        <f t="shared" si="58"/>
        <v>0</v>
      </c>
      <c r="N1266" s="87">
        <f t="shared" si="59"/>
        <v>0</v>
      </c>
    </row>
    <row r="1267" spans="1:14" ht="15" customHeight="1" x14ac:dyDescent="0.2">
      <c r="A1267" s="88"/>
      <c r="B1267" s="89"/>
      <c r="C1267" s="88"/>
      <c r="D1267" s="89"/>
      <c r="E1267" s="89"/>
      <c r="F1267" s="89"/>
      <c r="G1267" s="90"/>
      <c r="H1267" s="89"/>
      <c r="I1267" s="91"/>
      <c r="J1267" s="91"/>
      <c r="K1267" s="91"/>
      <c r="L1267" s="86">
        <f t="shared" si="57"/>
        <v>0</v>
      </c>
      <c r="M1267" s="86">
        <f t="shared" si="58"/>
        <v>0</v>
      </c>
      <c r="N1267" s="87">
        <f t="shared" si="59"/>
        <v>0</v>
      </c>
    </row>
    <row r="1268" spans="1:14" ht="15" customHeight="1" x14ac:dyDescent="0.2">
      <c r="A1268" s="88"/>
      <c r="B1268" s="89"/>
      <c r="C1268" s="88"/>
      <c r="D1268" s="89"/>
      <c r="E1268" s="89"/>
      <c r="F1268" s="89"/>
      <c r="G1268" s="90"/>
      <c r="H1268" s="89"/>
      <c r="I1268" s="91"/>
      <c r="J1268" s="91"/>
      <c r="K1268" s="91"/>
      <c r="L1268" s="86">
        <f t="shared" si="57"/>
        <v>0</v>
      </c>
      <c r="M1268" s="86">
        <f t="shared" si="58"/>
        <v>0</v>
      </c>
      <c r="N1268" s="87">
        <f t="shared" si="59"/>
        <v>0</v>
      </c>
    </row>
    <row r="1269" spans="1:14" ht="15" customHeight="1" x14ac:dyDescent="0.2">
      <c r="A1269" s="88"/>
      <c r="B1269" s="89"/>
      <c r="C1269" s="88"/>
      <c r="D1269" s="89"/>
      <c r="E1269" s="89"/>
      <c r="F1269" s="89"/>
      <c r="G1269" s="90"/>
      <c r="H1269" s="89"/>
      <c r="I1269" s="91"/>
      <c r="J1269" s="91"/>
      <c r="K1269" s="91"/>
      <c r="L1269" s="86">
        <f t="shared" si="57"/>
        <v>0</v>
      </c>
      <c r="M1269" s="86">
        <f t="shared" si="58"/>
        <v>0</v>
      </c>
      <c r="N1269" s="87">
        <f t="shared" si="59"/>
        <v>0</v>
      </c>
    </row>
    <row r="1270" spans="1:14" ht="15" customHeight="1" x14ac:dyDescent="0.2">
      <c r="A1270" s="88"/>
      <c r="B1270" s="89"/>
      <c r="C1270" s="88"/>
      <c r="D1270" s="89"/>
      <c r="E1270" s="89"/>
      <c r="F1270" s="89"/>
      <c r="G1270" s="90"/>
      <c r="H1270" s="89"/>
      <c r="I1270" s="91"/>
      <c r="J1270" s="91"/>
      <c r="K1270" s="91"/>
      <c r="L1270" s="86">
        <f t="shared" si="57"/>
        <v>0</v>
      </c>
      <c r="M1270" s="86">
        <f t="shared" si="58"/>
        <v>0</v>
      </c>
      <c r="N1270" s="87">
        <f t="shared" si="59"/>
        <v>0</v>
      </c>
    </row>
    <row r="1271" spans="1:14" ht="15" customHeight="1" x14ac:dyDescent="0.2">
      <c r="A1271" s="88"/>
      <c r="B1271" s="89"/>
      <c r="C1271" s="88"/>
      <c r="D1271" s="89"/>
      <c r="E1271" s="89"/>
      <c r="F1271" s="89"/>
      <c r="G1271" s="90"/>
      <c r="H1271" s="89"/>
      <c r="I1271" s="91"/>
      <c r="J1271" s="91"/>
      <c r="K1271" s="91"/>
      <c r="L1271" s="86">
        <f t="shared" si="57"/>
        <v>0</v>
      </c>
      <c r="M1271" s="86">
        <f t="shared" si="58"/>
        <v>0</v>
      </c>
      <c r="N1271" s="87">
        <f t="shared" si="59"/>
        <v>0</v>
      </c>
    </row>
    <row r="1272" spans="1:14" ht="15" customHeight="1" x14ac:dyDescent="0.2">
      <c r="A1272" s="88"/>
      <c r="B1272" s="89"/>
      <c r="C1272" s="88"/>
      <c r="D1272" s="89"/>
      <c r="E1272" s="89"/>
      <c r="F1272" s="89"/>
      <c r="G1272" s="90"/>
      <c r="H1272" s="89"/>
      <c r="I1272" s="91"/>
      <c r="J1272" s="91"/>
      <c r="K1272" s="91"/>
      <c r="L1272" s="86">
        <f t="shared" si="57"/>
        <v>0</v>
      </c>
      <c r="M1272" s="86">
        <f t="shared" si="58"/>
        <v>0</v>
      </c>
      <c r="N1272" s="87">
        <f t="shared" si="59"/>
        <v>0</v>
      </c>
    </row>
    <row r="1273" spans="1:14" ht="15" customHeight="1" x14ac:dyDescent="0.2">
      <c r="A1273" s="88"/>
      <c r="B1273" s="89"/>
      <c r="C1273" s="88"/>
      <c r="D1273" s="89"/>
      <c r="E1273" s="89"/>
      <c r="F1273" s="89"/>
      <c r="G1273" s="90"/>
      <c r="H1273" s="89"/>
      <c r="I1273" s="91"/>
      <c r="J1273" s="91"/>
      <c r="K1273" s="91"/>
      <c r="L1273" s="86">
        <f t="shared" si="57"/>
        <v>0</v>
      </c>
      <c r="M1273" s="86">
        <f t="shared" si="58"/>
        <v>0</v>
      </c>
      <c r="N1273" s="87">
        <f t="shared" si="59"/>
        <v>0</v>
      </c>
    </row>
    <row r="1274" spans="1:14" ht="15" customHeight="1" x14ac:dyDescent="0.2">
      <c r="A1274" s="88"/>
      <c r="B1274" s="89"/>
      <c r="C1274" s="88"/>
      <c r="D1274" s="89"/>
      <c r="E1274" s="89"/>
      <c r="F1274" s="89"/>
      <c r="G1274" s="90"/>
      <c r="H1274" s="89"/>
      <c r="I1274" s="91"/>
      <c r="J1274" s="91"/>
      <c r="K1274" s="91"/>
      <c r="L1274" s="86">
        <f t="shared" si="57"/>
        <v>0</v>
      </c>
      <c r="M1274" s="86">
        <f t="shared" si="58"/>
        <v>0</v>
      </c>
      <c r="N1274" s="87">
        <f t="shared" si="59"/>
        <v>0</v>
      </c>
    </row>
    <row r="1275" spans="1:14" ht="15" customHeight="1" x14ac:dyDescent="0.2">
      <c r="A1275" s="88"/>
      <c r="B1275" s="89"/>
      <c r="C1275" s="88"/>
      <c r="D1275" s="89"/>
      <c r="E1275" s="89"/>
      <c r="F1275" s="89"/>
      <c r="G1275" s="90"/>
      <c r="H1275" s="89"/>
      <c r="I1275" s="91"/>
      <c r="J1275" s="91"/>
      <c r="K1275" s="91"/>
      <c r="L1275" s="86">
        <f t="shared" si="57"/>
        <v>0</v>
      </c>
      <c r="M1275" s="86">
        <f t="shared" si="58"/>
        <v>0</v>
      </c>
      <c r="N1275" s="87">
        <f t="shared" si="59"/>
        <v>0</v>
      </c>
    </row>
    <row r="1276" spans="1:14" ht="15" customHeight="1" x14ac:dyDescent="0.2">
      <c r="A1276" s="88"/>
      <c r="B1276" s="89"/>
      <c r="C1276" s="88"/>
      <c r="D1276" s="89"/>
      <c r="E1276" s="89"/>
      <c r="F1276" s="89"/>
      <c r="G1276" s="90"/>
      <c r="H1276" s="89"/>
      <c r="I1276" s="91"/>
      <c r="J1276" s="91"/>
      <c r="K1276" s="91"/>
      <c r="L1276" s="86">
        <f t="shared" si="57"/>
        <v>0</v>
      </c>
      <c r="M1276" s="86">
        <f t="shared" si="58"/>
        <v>0</v>
      </c>
      <c r="N1276" s="87">
        <f t="shared" si="59"/>
        <v>0</v>
      </c>
    </row>
    <row r="1277" spans="1:14" ht="15" customHeight="1" x14ac:dyDescent="0.2">
      <c r="A1277" s="88"/>
      <c r="B1277" s="89"/>
      <c r="C1277" s="88"/>
      <c r="D1277" s="89"/>
      <c r="E1277" s="89"/>
      <c r="F1277" s="89"/>
      <c r="G1277" s="90"/>
      <c r="H1277" s="89"/>
      <c r="I1277" s="91"/>
      <c r="J1277" s="91"/>
      <c r="K1277" s="91"/>
      <c r="L1277" s="86">
        <f t="shared" si="57"/>
        <v>0</v>
      </c>
      <c r="M1277" s="86">
        <f t="shared" si="58"/>
        <v>0</v>
      </c>
      <c r="N1277" s="87">
        <f t="shared" si="59"/>
        <v>0</v>
      </c>
    </row>
    <row r="1278" spans="1:14" ht="15" customHeight="1" x14ac:dyDescent="0.2">
      <c r="A1278" s="88"/>
      <c r="B1278" s="89"/>
      <c r="C1278" s="88"/>
      <c r="D1278" s="89"/>
      <c r="E1278" s="89"/>
      <c r="F1278" s="89"/>
      <c r="G1278" s="90"/>
      <c r="H1278" s="89"/>
      <c r="I1278" s="91"/>
      <c r="J1278" s="91"/>
      <c r="K1278" s="91"/>
      <c r="L1278" s="86">
        <f t="shared" si="57"/>
        <v>0</v>
      </c>
      <c r="M1278" s="86">
        <f t="shared" si="58"/>
        <v>0</v>
      </c>
      <c r="N1278" s="87">
        <f t="shared" si="59"/>
        <v>0</v>
      </c>
    </row>
    <row r="1279" spans="1:14" ht="15" customHeight="1" x14ac:dyDescent="0.2">
      <c r="A1279" s="88"/>
      <c r="B1279" s="89"/>
      <c r="C1279" s="88"/>
      <c r="D1279" s="89"/>
      <c r="E1279" s="89"/>
      <c r="F1279" s="89"/>
      <c r="G1279" s="90"/>
      <c r="H1279" s="89"/>
      <c r="I1279" s="91"/>
      <c r="J1279" s="91"/>
      <c r="K1279" s="91"/>
      <c r="L1279" s="86">
        <f t="shared" si="57"/>
        <v>0</v>
      </c>
      <c r="M1279" s="86">
        <f t="shared" si="58"/>
        <v>0</v>
      </c>
      <c r="N1279" s="87">
        <f t="shared" si="59"/>
        <v>0</v>
      </c>
    </row>
    <row r="1280" spans="1:14" ht="15" customHeight="1" x14ac:dyDescent="0.2">
      <c r="A1280" s="88"/>
      <c r="B1280" s="89"/>
      <c r="C1280" s="88"/>
      <c r="D1280" s="89"/>
      <c r="E1280" s="89"/>
      <c r="F1280" s="89"/>
      <c r="G1280" s="90"/>
      <c r="H1280" s="89"/>
      <c r="I1280" s="91"/>
      <c r="J1280" s="91"/>
      <c r="K1280" s="91"/>
      <c r="L1280" s="86">
        <f t="shared" si="57"/>
        <v>0</v>
      </c>
      <c r="M1280" s="86">
        <f t="shared" si="58"/>
        <v>0</v>
      </c>
      <c r="N1280" s="87">
        <f t="shared" si="59"/>
        <v>0</v>
      </c>
    </row>
    <row r="1281" spans="1:14" ht="15" customHeight="1" x14ac:dyDescent="0.2">
      <c r="A1281" s="88"/>
      <c r="B1281" s="89"/>
      <c r="C1281" s="88"/>
      <c r="D1281" s="89"/>
      <c r="E1281" s="89"/>
      <c r="F1281" s="89"/>
      <c r="G1281" s="90"/>
      <c r="H1281" s="89"/>
      <c r="I1281" s="91"/>
      <c r="J1281" s="91"/>
      <c r="K1281" s="91"/>
      <c r="L1281" s="86">
        <f t="shared" si="57"/>
        <v>0</v>
      </c>
      <c r="M1281" s="86">
        <f t="shared" si="58"/>
        <v>0</v>
      </c>
      <c r="N1281" s="87">
        <f t="shared" si="59"/>
        <v>0</v>
      </c>
    </row>
    <row r="1282" spans="1:14" ht="15" customHeight="1" x14ac:dyDescent="0.2">
      <c r="A1282" s="88"/>
      <c r="B1282" s="89"/>
      <c r="C1282" s="88"/>
      <c r="D1282" s="89"/>
      <c r="E1282" s="89"/>
      <c r="F1282" s="89"/>
      <c r="G1282" s="90"/>
      <c r="H1282" s="89"/>
      <c r="I1282" s="91"/>
      <c r="J1282" s="91"/>
      <c r="K1282" s="91"/>
      <c r="L1282" s="86">
        <f t="shared" si="57"/>
        <v>0</v>
      </c>
      <c r="M1282" s="86">
        <f t="shared" si="58"/>
        <v>0</v>
      </c>
      <c r="N1282" s="87">
        <f t="shared" si="59"/>
        <v>0</v>
      </c>
    </row>
    <row r="1283" spans="1:14" ht="15" customHeight="1" x14ac:dyDescent="0.2">
      <c r="A1283" s="88"/>
      <c r="B1283" s="89"/>
      <c r="C1283" s="88"/>
      <c r="D1283" s="89"/>
      <c r="E1283" s="89"/>
      <c r="F1283" s="89"/>
      <c r="G1283" s="90"/>
      <c r="H1283" s="89"/>
      <c r="I1283" s="91"/>
      <c r="J1283" s="91"/>
      <c r="K1283" s="91"/>
      <c r="L1283" s="86">
        <f t="shared" si="57"/>
        <v>0</v>
      </c>
      <c r="M1283" s="86">
        <f t="shared" si="58"/>
        <v>0</v>
      </c>
      <c r="N1283" s="87">
        <f t="shared" si="59"/>
        <v>0</v>
      </c>
    </row>
    <row r="1284" spans="1:14" ht="15" customHeight="1" x14ac:dyDescent="0.2">
      <c r="A1284" s="88"/>
      <c r="B1284" s="89"/>
      <c r="C1284" s="88"/>
      <c r="D1284" s="89"/>
      <c r="E1284" s="89"/>
      <c r="F1284" s="89"/>
      <c r="G1284" s="90"/>
      <c r="H1284" s="89"/>
      <c r="I1284" s="91"/>
      <c r="J1284" s="91"/>
      <c r="K1284" s="91"/>
      <c r="L1284" s="86">
        <f t="shared" ref="L1284:L1347" si="60">SUM(I1284:K1284)</f>
        <v>0</v>
      </c>
      <c r="M1284" s="86">
        <f t="shared" ref="M1284:M1347" si="61">ROUND((1+G1284+0.0765)*(L1284*H1284)/2080,2)</f>
        <v>0</v>
      </c>
      <c r="N1284" s="87">
        <f t="shared" ref="N1284:N1347" si="62">ROUND((1+0.0765)*(L1284*H1284)/2080,2)</f>
        <v>0</v>
      </c>
    </row>
    <row r="1285" spans="1:14" ht="15" customHeight="1" x14ac:dyDescent="0.2">
      <c r="A1285" s="88"/>
      <c r="B1285" s="89"/>
      <c r="C1285" s="88"/>
      <c r="D1285" s="89"/>
      <c r="E1285" s="89"/>
      <c r="F1285" s="89"/>
      <c r="G1285" s="90"/>
      <c r="H1285" s="89"/>
      <c r="I1285" s="91"/>
      <c r="J1285" s="91"/>
      <c r="K1285" s="91"/>
      <c r="L1285" s="86">
        <f t="shared" si="60"/>
        <v>0</v>
      </c>
      <c r="M1285" s="86">
        <f t="shared" si="61"/>
        <v>0</v>
      </c>
      <c r="N1285" s="87">
        <f t="shared" si="62"/>
        <v>0</v>
      </c>
    </row>
    <row r="1286" spans="1:14" ht="15" customHeight="1" x14ac:dyDescent="0.2">
      <c r="A1286" s="88"/>
      <c r="B1286" s="89"/>
      <c r="C1286" s="88"/>
      <c r="D1286" s="89"/>
      <c r="E1286" s="89"/>
      <c r="F1286" s="89"/>
      <c r="G1286" s="90"/>
      <c r="H1286" s="89"/>
      <c r="I1286" s="91"/>
      <c r="J1286" s="91"/>
      <c r="K1286" s="91"/>
      <c r="L1286" s="86">
        <f t="shared" si="60"/>
        <v>0</v>
      </c>
      <c r="M1286" s="86">
        <f t="shared" si="61"/>
        <v>0</v>
      </c>
      <c r="N1286" s="87">
        <f t="shared" si="62"/>
        <v>0</v>
      </c>
    </row>
    <row r="1287" spans="1:14" ht="15" customHeight="1" x14ac:dyDescent="0.2">
      <c r="A1287" s="88"/>
      <c r="B1287" s="89"/>
      <c r="C1287" s="88"/>
      <c r="D1287" s="89"/>
      <c r="E1287" s="89"/>
      <c r="F1287" s="89"/>
      <c r="G1287" s="90"/>
      <c r="H1287" s="89"/>
      <c r="I1287" s="91"/>
      <c r="J1287" s="91"/>
      <c r="K1287" s="91"/>
      <c r="L1287" s="86">
        <f t="shared" si="60"/>
        <v>0</v>
      </c>
      <c r="M1287" s="86">
        <f t="shared" si="61"/>
        <v>0</v>
      </c>
      <c r="N1287" s="87">
        <f t="shared" si="62"/>
        <v>0</v>
      </c>
    </row>
    <row r="1288" spans="1:14" ht="15" customHeight="1" x14ac:dyDescent="0.2">
      <c r="A1288" s="88"/>
      <c r="B1288" s="89"/>
      <c r="C1288" s="88"/>
      <c r="D1288" s="89"/>
      <c r="E1288" s="89"/>
      <c r="F1288" s="89"/>
      <c r="G1288" s="90"/>
      <c r="H1288" s="89"/>
      <c r="I1288" s="91"/>
      <c r="J1288" s="91"/>
      <c r="K1288" s="91"/>
      <c r="L1288" s="86">
        <f t="shared" si="60"/>
        <v>0</v>
      </c>
      <c r="M1288" s="86">
        <f t="shared" si="61"/>
        <v>0</v>
      </c>
      <c r="N1288" s="87">
        <f t="shared" si="62"/>
        <v>0</v>
      </c>
    </row>
    <row r="1289" spans="1:14" ht="15" customHeight="1" x14ac:dyDescent="0.2">
      <c r="A1289" s="88"/>
      <c r="B1289" s="89"/>
      <c r="C1289" s="88"/>
      <c r="D1289" s="89"/>
      <c r="E1289" s="89"/>
      <c r="F1289" s="89"/>
      <c r="G1289" s="90"/>
      <c r="H1289" s="89"/>
      <c r="I1289" s="91"/>
      <c r="J1289" s="91"/>
      <c r="K1289" s="91"/>
      <c r="L1289" s="86">
        <f t="shared" si="60"/>
        <v>0</v>
      </c>
      <c r="M1289" s="86">
        <f t="shared" si="61"/>
        <v>0</v>
      </c>
      <c r="N1289" s="87">
        <f t="shared" si="62"/>
        <v>0</v>
      </c>
    </row>
    <row r="1290" spans="1:14" ht="15" customHeight="1" x14ac:dyDescent="0.2">
      <c r="A1290" s="88"/>
      <c r="B1290" s="89"/>
      <c r="C1290" s="88"/>
      <c r="D1290" s="89"/>
      <c r="E1290" s="89"/>
      <c r="F1290" s="89"/>
      <c r="G1290" s="90"/>
      <c r="H1290" s="89"/>
      <c r="I1290" s="91"/>
      <c r="J1290" s="91"/>
      <c r="K1290" s="91"/>
      <c r="L1290" s="86">
        <f t="shared" si="60"/>
        <v>0</v>
      </c>
      <c r="M1290" s="86">
        <f t="shared" si="61"/>
        <v>0</v>
      </c>
      <c r="N1290" s="87">
        <f t="shared" si="62"/>
        <v>0</v>
      </c>
    </row>
    <row r="1291" spans="1:14" ht="15" customHeight="1" x14ac:dyDescent="0.2">
      <c r="A1291" s="88"/>
      <c r="B1291" s="89"/>
      <c r="C1291" s="88"/>
      <c r="D1291" s="89"/>
      <c r="E1291" s="89"/>
      <c r="F1291" s="89"/>
      <c r="G1291" s="90"/>
      <c r="H1291" s="89"/>
      <c r="I1291" s="91"/>
      <c r="J1291" s="91"/>
      <c r="K1291" s="91"/>
      <c r="L1291" s="86">
        <f t="shared" si="60"/>
        <v>0</v>
      </c>
      <c r="M1291" s="86">
        <f t="shared" si="61"/>
        <v>0</v>
      </c>
      <c r="N1291" s="87">
        <f t="shared" si="62"/>
        <v>0</v>
      </c>
    </row>
    <row r="1292" spans="1:14" ht="15" customHeight="1" x14ac:dyDescent="0.2">
      <c r="A1292" s="88"/>
      <c r="B1292" s="89"/>
      <c r="C1292" s="88"/>
      <c r="D1292" s="89"/>
      <c r="E1292" s="89"/>
      <c r="F1292" s="89"/>
      <c r="G1292" s="90"/>
      <c r="H1292" s="89"/>
      <c r="I1292" s="91"/>
      <c r="J1292" s="91"/>
      <c r="K1292" s="91"/>
      <c r="L1292" s="86">
        <f t="shared" si="60"/>
        <v>0</v>
      </c>
      <c r="M1292" s="86">
        <f t="shared" si="61"/>
        <v>0</v>
      </c>
      <c r="N1292" s="87">
        <f t="shared" si="62"/>
        <v>0</v>
      </c>
    </row>
    <row r="1293" spans="1:14" ht="15" customHeight="1" x14ac:dyDescent="0.2">
      <c r="A1293" s="88"/>
      <c r="B1293" s="89"/>
      <c r="C1293" s="88"/>
      <c r="D1293" s="89"/>
      <c r="E1293" s="89"/>
      <c r="F1293" s="89"/>
      <c r="G1293" s="90"/>
      <c r="H1293" s="89"/>
      <c r="I1293" s="91"/>
      <c r="J1293" s="91"/>
      <c r="K1293" s="91"/>
      <c r="L1293" s="86">
        <f t="shared" si="60"/>
        <v>0</v>
      </c>
      <c r="M1293" s="86">
        <f t="shared" si="61"/>
        <v>0</v>
      </c>
      <c r="N1293" s="87">
        <f t="shared" si="62"/>
        <v>0</v>
      </c>
    </row>
    <row r="1294" spans="1:14" ht="15" customHeight="1" x14ac:dyDescent="0.2">
      <c r="A1294" s="88"/>
      <c r="B1294" s="89"/>
      <c r="C1294" s="88"/>
      <c r="D1294" s="89"/>
      <c r="E1294" s="89"/>
      <c r="F1294" s="89"/>
      <c r="G1294" s="90"/>
      <c r="H1294" s="89"/>
      <c r="I1294" s="91"/>
      <c r="J1294" s="91"/>
      <c r="K1294" s="91"/>
      <c r="L1294" s="86">
        <f t="shared" si="60"/>
        <v>0</v>
      </c>
      <c r="M1294" s="86">
        <f t="shared" si="61"/>
        <v>0</v>
      </c>
      <c r="N1294" s="87">
        <f t="shared" si="62"/>
        <v>0</v>
      </c>
    </row>
    <row r="1295" spans="1:14" ht="15" customHeight="1" x14ac:dyDescent="0.2">
      <c r="A1295" s="88"/>
      <c r="B1295" s="89"/>
      <c r="C1295" s="88"/>
      <c r="D1295" s="89"/>
      <c r="E1295" s="89"/>
      <c r="F1295" s="89"/>
      <c r="G1295" s="90"/>
      <c r="H1295" s="89"/>
      <c r="I1295" s="91"/>
      <c r="J1295" s="91"/>
      <c r="K1295" s="91"/>
      <c r="L1295" s="86">
        <f t="shared" si="60"/>
        <v>0</v>
      </c>
      <c r="M1295" s="86">
        <f t="shared" si="61"/>
        <v>0</v>
      </c>
      <c r="N1295" s="87">
        <f t="shared" si="62"/>
        <v>0</v>
      </c>
    </row>
    <row r="1296" spans="1:14" ht="15" customHeight="1" x14ac:dyDescent="0.2">
      <c r="A1296" s="88"/>
      <c r="B1296" s="89"/>
      <c r="C1296" s="88"/>
      <c r="D1296" s="89"/>
      <c r="E1296" s="89"/>
      <c r="F1296" s="89"/>
      <c r="G1296" s="90"/>
      <c r="H1296" s="89"/>
      <c r="I1296" s="91"/>
      <c r="J1296" s="91"/>
      <c r="K1296" s="91"/>
      <c r="L1296" s="86">
        <f t="shared" si="60"/>
        <v>0</v>
      </c>
      <c r="M1296" s="86">
        <f t="shared" si="61"/>
        <v>0</v>
      </c>
      <c r="N1296" s="87">
        <f t="shared" si="62"/>
        <v>0</v>
      </c>
    </row>
    <row r="1297" spans="1:14" ht="15" customHeight="1" x14ac:dyDescent="0.2">
      <c r="A1297" s="88"/>
      <c r="B1297" s="89"/>
      <c r="C1297" s="88"/>
      <c r="D1297" s="89"/>
      <c r="E1297" s="89"/>
      <c r="F1297" s="89"/>
      <c r="G1297" s="90"/>
      <c r="H1297" s="89"/>
      <c r="I1297" s="91"/>
      <c r="J1297" s="91"/>
      <c r="K1297" s="91"/>
      <c r="L1297" s="86">
        <f t="shared" si="60"/>
        <v>0</v>
      </c>
      <c r="M1297" s="86">
        <f t="shared" si="61"/>
        <v>0</v>
      </c>
      <c r="N1297" s="87">
        <f t="shared" si="62"/>
        <v>0</v>
      </c>
    </row>
    <row r="1298" spans="1:14" ht="15" customHeight="1" x14ac:dyDescent="0.2">
      <c r="A1298" s="88"/>
      <c r="B1298" s="89"/>
      <c r="C1298" s="88"/>
      <c r="D1298" s="89"/>
      <c r="E1298" s="89"/>
      <c r="F1298" s="89"/>
      <c r="G1298" s="90"/>
      <c r="H1298" s="89"/>
      <c r="I1298" s="91"/>
      <c r="J1298" s="91"/>
      <c r="K1298" s="91"/>
      <c r="L1298" s="86">
        <f t="shared" si="60"/>
        <v>0</v>
      </c>
      <c r="M1298" s="86">
        <f t="shared" si="61"/>
        <v>0</v>
      </c>
      <c r="N1298" s="87">
        <f t="shared" si="62"/>
        <v>0</v>
      </c>
    </row>
    <row r="1299" spans="1:14" ht="15" customHeight="1" x14ac:dyDescent="0.2">
      <c r="A1299" s="88"/>
      <c r="B1299" s="89"/>
      <c r="C1299" s="88"/>
      <c r="D1299" s="89"/>
      <c r="E1299" s="89"/>
      <c r="F1299" s="89"/>
      <c r="G1299" s="90"/>
      <c r="H1299" s="89"/>
      <c r="I1299" s="91"/>
      <c r="J1299" s="91"/>
      <c r="K1299" s="91"/>
      <c r="L1299" s="86">
        <f t="shared" si="60"/>
        <v>0</v>
      </c>
      <c r="M1299" s="86">
        <f t="shared" si="61"/>
        <v>0</v>
      </c>
      <c r="N1299" s="87">
        <f t="shared" si="62"/>
        <v>0</v>
      </c>
    </row>
    <row r="1300" spans="1:14" ht="15" customHeight="1" x14ac:dyDescent="0.2">
      <c r="A1300" s="88"/>
      <c r="B1300" s="89"/>
      <c r="C1300" s="88"/>
      <c r="D1300" s="89"/>
      <c r="E1300" s="89"/>
      <c r="F1300" s="89"/>
      <c r="G1300" s="90"/>
      <c r="H1300" s="89"/>
      <c r="I1300" s="91"/>
      <c r="J1300" s="91"/>
      <c r="K1300" s="91"/>
      <c r="L1300" s="86">
        <f t="shared" si="60"/>
        <v>0</v>
      </c>
      <c r="M1300" s="86">
        <f t="shared" si="61"/>
        <v>0</v>
      </c>
      <c r="N1300" s="87">
        <f t="shared" si="62"/>
        <v>0</v>
      </c>
    </row>
    <row r="1301" spans="1:14" ht="15" customHeight="1" x14ac:dyDescent="0.2">
      <c r="A1301" s="88"/>
      <c r="B1301" s="89"/>
      <c r="C1301" s="88"/>
      <c r="D1301" s="89"/>
      <c r="E1301" s="89"/>
      <c r="F1301" s="89"/>
      <c r="G1301" s="90"/>
      <c r="H1301" s="89"/>
      <c r="I1301" s="91"/>
      <c r="J1301" s="91"/>
      <c r="K1301" s="91"/>
      <c r="L1301" s="86">
        <f t="shared" si="60"/>
        <v>0</v>
      </c>
      <c r="M1301" s="86">
        <f t="shared" si="61"/>
        <v>0</v>
      </c>
      <c r="N1301" s="87">
        <f t="shared" si="62"/>
        <v>0</v>
      </c>
    </row>
    <row r="1302" spans="1:14" ht="15" customHeight="1" x14ac:dyDescent="0.2">
      <c r="A1302" s="88"/>
      <c r="B1302" s="89"/>
      <c r="C1302" s="88"/>
      <c r="D1302" s="89"/>
      <c r="E1302" s="89"/>
      <c r="F1302" s="89"/>
      <c r="G1302" s="90"/>
      <c r="H1302" s="89"/>
      <c r="I1302" s="91"/>
      <c r="J1302" s="91"/>
      <c r="K1302" s="91"/>
      <c r="L1302" s="86">
        <f t="shared" si="60"/>
        <v>0</v>
      </c>
      <c r="M1302" s="86">
        <f t="shared" si="61"/>
        <v>0</v>
      </c>
      <c r="N1302" s="87">
        <f t="shared" si="62"/>
        <v>0</v>
      </c>
    </row>
    <row r="1303" spans="1:14" ht="15" customHeight="1" x14ac:dyDescent="0.2">
      <c r="A1303" s="88"/>
      <c r="B1303" s="89"/>
      <c r="C1303" s="88"/>
      <c r="D1303" s="89"/>
      <c r="E1303" s="89"/>
      <c r="F1303" s="89"/>
      <c r="G1303" s="90"/>
      <c r="H1303" s="89"/>
      <c r="I1303" s="91"/>
      <c r="J1303" s="91"/>
      <c r="K1303" s="91"/>
      <c r="L1303" s="86">
        <f t="shared" si="60"/>
        <v>0</v>
      </c>
      <c r="M1303" s="86">
        <f t="shared" si="61"/>
        <v>0</v>
      </c>
      <c r="N1303" s="87">
        <f t="shared" si="62"/>
        <v>0</v>
      </c>
    </row>
    <row r="1304" spans="1:14" ht="15" customHeight="1" x14ac:dyDescent="0.2">
      <c r="A1304" s="88"/>
      <c r="B1304" s="89"/>
      <c r="C1304" s="88"/>
      <c r="D1304" s="89"/>
      <c r="E1304" s="89"/>
      <c r="F1304" s="89"/>
      <c r="G1304" s="90"/>
      <c r="H1304" s="89"/>
      <c r="I1304" s="91"/>
      <c r="J1304" s="91"/>
      <c r="K1304" s="91"/>
      <c r="L1304" s="86">
        <f t="shared" si="60"/>
        <v>0</v>
      </c>
      <c r="M1304" s="86">
        <f t="shared" si="61"/>
        <v>0</v>
      </c>
      <c r="N1304" s="87">
        <f t="shared" si="62"/>
        <v>0</v>
      </c>
    </row>
    <row r="1305" spans="1:14" ht="15" customHeight="1" x14ac:dyDescent="0.2">
      <c r="A1305" s="88"/>
      <c r="B1305" s="89"/>
      <c r="C1305" s="88"/>
      <c r="D1305" s="89"/>
      <c r="E1305" s="89"/>
      <c r="F1305" s="89"/>
      <c r="G1305" s="90"/>
      <c r="H1305" s="89"/>
      <c r="I1305" s="91"/>
      <c r="J1305" s="91"/>
      <c r="K1305" s="91"/>
      <c r="L1305" s="86">
        <f t="shared" si="60"/>
        <v>0</v>
      </c>
      <c r="M1305" s="86">
        <f t="shared" si="61"/>
        <v>0</v>
      </c>
      <c r="N1305" s="87">
        <f t="shared" si="62"/>
        <v>0</v>
      </c>
    </row>
    <row r="1306" spans="1:14" ht="15" customHeight="1" x14ac:dyDescent="0.2">
      <c r="A1306" s="88"/>
      <c r="B1306" s="89"/>
      <c r="C1306" s="88"/>
      <c r="D1306" s="89"/>
      <c r="E1306" s="89"/>
      <c r="F1306" s="89"/>
      <c r="G1306" s="90"/>
      <c r="H1306" s="89"/>
      <c r="I1306" s="91"/>
      <c r="J1306" s="91"/>
      <c r="K1306" s="91"/>
      <c r="L1306" s="86">
        <f t="shared" si="60"/>
        <v>0</v>
      </c>
      <c r="M1306" s="86">
        <f t="shared" si="61"/>
        <v>0</v>
      </c>
      <c r="N1306" s="87">
        <f t="shared" si="62"/>
        <v>0</v>
      </c>
    </row>
    <row r="1307" spans="1:14" ht="15" customHeight="1" x14ac:dyDescent="0.2">
      <c r="A1307" s="88"/>
      <c r="B1307" s="89"/>
      <c r="C1307" s="88"/>
      <c r="D1307" s="89"/>
      <c r="E1307" s="89"/>
      <c r="F1307" s="89"/>
      <c r="G1307" s="90"/>
      <c r="H1307" s="89"/>
      <c r="I1307" s="91"/>
      <c r="J1307" s="91"/>
      <c r="K1307" s="91"/>
      <c r="L1307" s="86">
        <f t="shared" si="60"/>
        <v>0</v>
      </c>
      <c r="M1307" s="86">
        <f t="shared" si="61"/>
        <v>0</v>
      </c>
      <c r="N1307" s="87">
        <f t="shared" si="62"/>
        <v>0</v>
      </c>
    </row>
    <row r="1308" spans="1:14" ht="15" customHeight="1" x14ac:dyDescent="0.2">
      <c r="A1308" s="88"/>
      <c r="B1308" s="89"/>
      <c r="C1308" s="88"/>
      <c r="D1308" s="89"/>
      <c r="E1308" s="89"/>
      <c r="F1308" s="89"/>
      <c r="G1308" s="90"/>
      <c r="H1308" s="89"/>
      <c r="I1308" s="91"/>
      <c r="J1308" s="91"/>
      <c r="K1308" s="91"/>
      <c r="L1308" s="86">
        <f t="shared" si="60"/>
        <v>0</v>
      </c>
      <c r="M1308" s="86">
        <f t="shared" si="61"/>
        <v>0</v>
      </c>
      <c r="N1308" s="87">
        <f t="shared" si="62"/>
        <v>0</v>
      </c>
    </row>
    <row r="1309" spans="1:14" ht="15" customHeight="1" x14ac:dyDescent="0.2">
      <c r="A1309" s="88"/>
      <c r="B1309" s="89"/>
      <c r="C1309" s="88"/>
      <c r="D1309" s="89"/>
      <c r="E1309" s="89"/>
      <c r="F1309" s="89"/>
      <c r="G1309" s="90"/>
      <c r="H1309" s="89"/>
      <c r="I1309" s="91"/>
      <c r="J1309" s="91"/>
      <c r="K1309" s="91"/>
      <c r="L1309" s="86">
        <f t="shared" si="60"/>
        <v>0</v>
      </c>
      <c r="M1309" s="86">
        <f t="shared" si="61"/>
        <v>0</v>
      </c>
      <c r="N1309" s="87">
        <f t="shared" si="62"/>
        <v>0</v>
      </c>
    </row>
    <row r="1310" spans="1:14" ht="15" customHeight="1" x14ac:dyDescent="0.2">
      <c r="A1310" s="88"/>
      <c r="B1310" s="89"/>
      <c r="C1310" s="88"/>
      <c r="D1310" s="89"/>
      <c r="E1310" s="89"/>
      <c r="F1310" s="89"/>
      <c r="G1310" s="90"/>
      <c r="H1310" s="89"/>
      <c r="I1310" s="91"/>
      <c r="J1310" s="91"/>
      <c r="K1310" s="91"/>
      <c r="L1310" s="86">
        <f t="shared" si="60"/>
        <v>0</v>
      </c>
      <c r="M1310" s="86">
        <f t="shared" si="61"/>
        <v>0</v>
      </c>
      <c r="N1310" s="87">
        <f t="shared" si="62"/>
        <v>0</v>
      </c>
    </row>
    <row r="1311" spans="1:14" ht="15" customHeight="1" x14ac:dyDescent="0.2">
      <c r="A1311" s="88"/>
      <c r="B1311" s="89"/>
      <c r="C1311" s="88"/>
      <c r="D1311" s="89"/>
      <c r="E1311" s="89"/>
      <c r="F1311" s="89"/>
      <c r="G1311" s="90"/>
      <c r="H1311" s="89"/>
      <c r="I1311" s="91"/>
      <c r="J1311" s="91"/>
      <c r="K1311" s="91"/>
      <c r="L1311" s="86">
        <f t="shared" si="60"/>
        <v>0</v>
      </c>
      <c r="M1311" s="86">
        <f t="shared" si="61"/>
        <v>0</v>
      </c>
      <c r="N1311" s="87">
        <f t="shared" si="62"/>
        <v>0</v>
      </c>
    </row>
    <row r="1312" spans="1:14" ht="15" customHeight="1" x14ac:dyDescent="0.2">
      <c r="A1312" s="88"/>
      <c r="B1312" s="89"/>
      <c r="C1312" s="88"/>
      <c r="D1312" s="89"/>
      <c r="E1312" s="89"/>
      <c r="F1312" s="89"/>
      <c r="G1312" s="90"/>
      <c r="H1312" s="89"/>
      <c r="I1312" s="91"/>
      <c r="J1312" s="91"/>
      <c r="K1312" s="91"/>
      <c r="L1312" s="86">
        <f t="shared" si="60"/>
        <v>0</v>
      </c>
      <c r="M1312" s="86">
        <f t="shared" si="61"/>
        <v>0</v>
      </c>
      <c r="N1312" s="87">
        <f t="shared" si="62"/>
        <v>0</v>
      </c>
    </row>
    <row r="1313" spans="1:14" ht="15" customHeight="1" x14ac:dyDescent="0.2">
      <c r="A1313" s="88"/>
      <c r="B1313" s="89"/>
      <c r="C1313" s="88"/>
      <c r="D1313" s="89"/>
      <c r="E1313" s="89"/>
      <c r="F1313" s="89"/>
      <c r="G1313" s="90"/>
      <c r="H1313" s="89"/>
      <c r="I1313" s="91"/>
      <c r="J1313" s="91"/>
      <c r="K1313" s="91"/>
      <c r="L1313" s="86">
        <f t="shared" si="60"/>
        <v>0</v>
      </c>
      <c r="M1313" s="86">
        <f t="shared" si="61"/>
        <v>0</v>
      </c>
      <c r="N1313" s="87">
        <f t="shared" si="62"/>
        <v>0</v>
      </c>
    </row>
    <row r="1314" spans="1:14" ht="15" customHeight="1" x14ac:dyDescent="0.2">
      <c r="A1314" s="88"/>
      <c r="B1314" s="89"/>
      <c r="C1314" s="88"/>
      <c r="D1314" s="89"/>
      <c r="E1314" s="89"/>
      <c r="F1314" s="89"/>
      <c r="G1314" s="90"/>
      <c r="H1314" s="89"/>
      <c r="I1314" s="91"/>
      <c r="J1314" s="91"/>
      <c r="K1314" s="91"/>
      <c r="L1314" s="86">
        <f t="shared" si="60"/>
        <v>0</v>
      </c>
      <c r="M1314" s="86">
        <f t="shared" si="61"/>
        <v>0</v>
      </c>
      <c r="N1314" s="87">
        <f t="shared" si="62"/>
        <v>0</v>
      </c>
    </row>
    <row r="1315" spans="1:14" ht="15" customHeight="1" x14ac:dyDescent="0.2">
      <c r="A1315" s="88"/>
      <c r="B1315" s="89"/>
      <c r="C1315" s="88"/>
      <c r="D1315" s="89"/>
      <c r="E1315" s="89"/>
      <c r="F1315" s="89"/>
      <c r="G1315" s="90"/>
      <c r="H1315" s="89"/>
      <c r="I1315" s="91"/>
      <c r="J1315" s="91"/>
      <c r="K1315" s="91"/>
      <c r="L1315" s="86">
        <f t="shared" si="60"/>
        <v>0</v>
      </c>
      <c r="M1315" s="86">
        <f t="shared" si="61"/>
        <v>0</v>
      </c>
      <c r="N1315" s="87">
        <f t="shared" si="62"/>
        <v>0</v>
      </c>
    </row>
    <row r="1316" spans="1:14" ht="15" customHeight="1" x14ac:dyDescent="0.2">
      <c r="A1316" s="88"/>
      <c r="B1316" s="89"/>
      <c r="C1316" s="88"/>
      <c r="D1316" s="89"/>
      <c r="E1316" s="89"/>
      <c r="F1316" s="89"/>
      <c r="G1316" s="90"/>
      <c r="H1316" s="89"/>
      <c r="I1316" s="91"/>
      <c r="J1316" s="91"/>
      <c r="K1316" s="91"/>
      <c r="L1316" s="86">
        <f t="shared" si="60"/>
        <v>0</v>
      </c>
      <c r="M1316" s="86">
        <f t="shared" si="61"/>
        <v>0</v>
      </c>
      <c r="N1316" s="87">
        <f t="shared" si="62"/>
        <v>0</v>
      </c>
    </row>
    <row r="1317" spans="1:14" ht="15" customHeight="1" x14ac:dyDescent="0.2">
      <c r="A1317" s="88"/>
      <c r="B1317" s="89"/>
      <c r="C1317" s="88"/>
      <c r="D1317" s="89"/>
      <c r="E1317" s="89"/>
      <c r="F1317" s="89"/>
      <c r="G1317" s="90"/>
      <c r="H1317" s="89"/>
      <c r="I1317" s="91"/>
      <c r="J1317" s="91"/>
      <c r="K1317" s="91"/>
      <c r="L1317" s="86">
        <f t="shared" si="60"/>
        <v>0</v>
      </c>
      <c r="M1317" s="86">
        <f t="shared" si="61"/>
        <v>0</v>
      </c>
      <c r="N1317" s="87">
        <f t="shared" si="62"/>
        <v>0</v>
      </c>
    </row>
    <row r="1318" spans="1:14" ht="15" customHeight="1" x14ac:dyDescent="0.2">
      <c r="A1318" s="88"/>
      <c r="B1318" s="89"/>
      <c r="C1318" s="88"/>
      <c r="D1318" s="89"/>
      <c r="E1318" s="89"/>
      <c r="F1318" s="89"/>
      <c r="G1318" s="90"/>
      <c r="H1318" s="89"/>
      <c r="I1318" s="91"/>
      <c r="J1318" s="91"/>
      <c r="K1318" s="91"/>
      <c r="L1318" s="86">
        <f t="shared" si="60"/>
        <v>0</v>
      </c>
      <c r="M1318" s="86">
        <f t="shared" si="61"/>
        <v>0</v>
      </c>
      <c r="N1318" s="87">
        <f t="shared" si="62"/>
        <v>0</v>
      </c>
    </row>
    <row r="1319" spans="1:14" ht="15" customHeight="1" x14ac:dyDescent="0.2">
      <c r="A1319" s="88"/>
      <c r="B1319" s="89"/>
      <c r="C1319" s="88"/>
      <c r="D1319" s="89"/>
      <c r="E1319" s="89"/>
      <c r="F1319" s="89"/>
      <c r="G1319" s="90"/>
      <c r="H1319" s="89"/>
      <c r="I1319" s="91"/>
      <c r="J1319" s="91"/>
      <c r="K1319" s="91"/>
      <c r="L1319" s="86">
        <f t="shared" si="60"/>
        <v>0</v>
      </c>
      <c r="M1319" s="86">
        <f t="shared" si="61"/>
        <v>0</v>
      </c>
      <c r="N1319" s="87">
        <f t="shared" si="62"/>
        <v>0</v>
      </c>
    </row>
    <row r="1320" spans="1:14" ht="15" customHeight="1" x14ac:dyDescent="0.2">
      <c r="A1320" s="88"/>
      <c r="B1320" s="89"/>
      <c r="C1320" s="88"/>
      <c r="D1320" s="89"/>
      <c r="E1320" s="89"/>
      <c r="F1320" s="89"/>
      <c r="G1320" s="90"/>
      <c r="H1320" s="89"/>
      <c r="I1320" s="91"/>
      <c r="J1320" s="91"/>
      <c r="K1320" s="91"/>
      <c r="L1320" s="86">
        <f t="shared" si="60"/>
        <v>0</v>
      </c>
      <c r="M1320" s="86">
        <f t="shared" si="61"/>
        <v>0</v>
      </c>
      <c r="N1320" s="87">
        <f t="shared" si="62"/>
        <v>0</v>
      </c>
    </row>
    <row r="1321" spans="1:14" ht="15" customHeight="1" x14ac:dyDescent="0.2">
      <c r="A1321" s="88"/>
      <c r="B1321" s="89"/>
      <c r="C1321" s="88"/>
      <c r="D1321" s="89"/>
      <c r="E1321" s="89"/>
      <c r="F1321" s="89"/>
      <c r="G1321" s="90"/>
      <c r="H1321" s="89"/>
      <c r="I1321" s="91"/>
      <c r="J1321" s="91"/>
      <c r="K1321" s="91"/>
      <c r="L1321" s="86">
        <f t="shared" si="60"/>
        <v>0</v>
      </c>
      <c r="M1321" s="86">
        <f t="shared" si="61"/>
        <v>0</v>
      </c>
      <c r="N1321" s="87">
        <f t="shared" si="62"/>
        <v>0</v>
      </c>
    </row>
    <row r="1322" spans="1:14" ht="15" customHeight="1" x14ac:dyDescent="0.2">
      <c r="A1322" s="88"/>
      <c r="B1322" s="89"/>
      <c r="C1322" s="88"/>
      <c r="D1322" s="89"/>
      <c r="E1322" s="89"/>
      <c r="F1322" s="89"/>
      <c r="G1322" s="90"/>
      <c r="H1322" s="89"/>
      <c r="I1322" s="91"/>
      <c r="J1322" s="91"/>
      <c r="K1322" s="91"/>
      <c r="L1322" s="86">
        <f t="shared" si="60"/>
        <v>0</v>
      </c>
      <c r="M1322" s="86">
        <f t="shared" si="61"/>
        <v>0</v>
      </c>
      <c r="N1322" s="87">
        <f t="shared" si="62"/>
        <v>0</v>
      </c>
    </row>
    <row r="1323" spans="1:14" ht="15" customHeight="1" x14ac:dyDescent="0.2">
      <c r="A1323" s="88"/>
      <c r="B1323" s="89"/>
      <c r="C1323" s="88"/>
      <c r="D1323" s="89"/>
      <c r="E1323" s="89"/>
      <c r="F1323" s="89"/>
      <c r="G1323" s="90"/>
      <c r="H1323" s="89"/>
      <c r="I1323" s="91"/>
      <c r="J1323" s="91"/>
      <c r="K1323" s="91"/>
      <c r="L1323" s="86">
        <f t="shared" si="60"/>
        <v>0</v>
      </c>
      <c r="M1323" s="86">
        <f t="shared" si="61"/>
        <v>0</v>
      </c>
      <c r="N1323" s="87">
        <f t="shared" si="62"/>
        <v>0</v>
      </c>
    </row>
    <row r="1324" spans="1:14" ht="15" customHeight="1" x14ac:dyDescent="0.2">
      <c r="A1324" s="88"/>
      <c r="B1324" s="89"/>
      <c r="C1324" s="88"/>
      <c r="D1324" s="89"/>
      <c r="E1324" s="89"/>
      <c r="F1324" s="89"/>
      <c r="G1324" s="90"/>
      <c r="H1324" s="89"/>
      <c r="I1324" s="91"/>
      <c r="J1324" s="91"/>
      <c r="K1324" s="91"/>
      <c r="L1324" s="86">
        <f t="shared" si="60"/>
        <v>0</v>
      </c>
      <c r="M1324" s="86">
        <f t="shared" si="61"/>
        <v>0</v>
      </c>
      <c r="N1324" s="87">
        <f t="shared" si="62"/>
        <v>0</v>
      </c>
    </row>
    <row r="1325" spans="1:14" ht="15" customHeight="1" x14ac:dyDescent="0.2">
      <c r="A1325" s="88"/>
      <c r="B1325" s="89"/>
      <c r="C1325" s="88"/>
      <c r="D1325" s="89"/>
      <c r="E1325" s="89"/>
      <c r="F1325" s="89"/>
      <c r="G1325" s="90"/>
      <c r="H1325" s="89"/>
      <c r="I1325" s="91"/>
      <c r="J1325" s="91"/>
      <c r="K1325" s="91"/>
      <c r="L1325" s="86">
        <f t="shared" si="60"/>
        <v>0</v>
      </c>
      <c r="M1325" s="86">
        <f t="shared" si="61"/>
        <v>0</v>
      </c>
      <c r="N1325" s="87">
        <f t="shared" si="62"/>
        <v>0</v>
      </c>
    </row>
    <row r="1326" spans="1:14" ht="15" customHeight="1" x14ac:dyDescent="0.2">
      <c r="A1326" s="88"/>
      <c r="B1326" s="89"/>
      <c r="C1326" s="88"/>
      <c r="D1326" s="89"/>
      <c r="E1326" s="89"/>
      <c r="F1326" s="89"/>
      <c r="G1326" s="90"/>
      <c r="H1326" s="89"/>
      <c r="I1326" s="91"/>
      <c r="J1326" s="91"/>
      <c r="K1326" s="91"/>
      <c r="L1326" s="86">
        <f t="shared" si="60"/>
        <v>0</v>
      </c>
      <c r="M1326" s="86">
        <f t="shared" si="61"/>
        <v>0</v>
      </c>
      <c r="N1326" s="87">
        <f t="shared" si="62"/>
        <v>0</v>
      </c>
    </row>
    <row r="1327" spans="1:14" ht="15" customHeight="1" x14ac:dyDescent="0.2">
      <c r="A1327" s="88"/>
      <c r="B1327" s="89"/>
      <c r="C1327" s="88"/>
      <c r="D1327" s="89"/>
      <c r="E1327" s="89"/>
      <c r="F1327" s="89"/>
      <c r="G1327" s="90"/>
      <c r="H1327" s="89"/>
      <c r="I1327" s="91"/>
      <c r="J1327" s="91"/>
      <c r="K1327" s="91"/>
      <c r="L1327" s="86">
        <f t="shared" si="60"/>
        <v>0</v>
      </c>
      <c r="M1327" s="86">
        <f t="shared" si="61"/>
        <v>0</v>
      </c>
      <c r="N1327" s="87">
        <f t="shared" si="62"/>
        <v>0</v>
      </c>
    </row>
    <row r="1328" spans="1:14" ht="15" customHeight="1" x14ac:dyDescent="0.2">
      <c r="A1328" s="88"/>
      <c r="B1328" s="89"/>
      <c r="C1328" s="88"/>
      <c r="D1328" s="89"/>
      <c r="E1328" s="89"/>
      <c r="F1328" s="89"/>
      <c r="G1328" s="90"/>
      <c r="H1328" s="89"/>
      <c r="I1328" s="91"/>
      <c r="J1328" s="91"/>
      <c r="K1328" s="91"/>
      <c r="L1328" s="86">
        <f t="shared" si="60"/>
        <v>0</v>
      </c>
      <c r="M1328" s="86">
        <f t="shared" si="61"/>
        <v>0</v>
      </c>
      <c r="N1328" s="87">
        <f t="shared" si="62"/>
        <v>0</v>
      </c>
    </row>
    <row r="1329" spans="1:14" ht="15" customHeight="1" x14ac:dyDescent="0.2">
      <c r="A1329" s="88"/>
      <c r="B1329" s="89"/>
      <c r="C1329" s="88"/>
      <c r="D1329" s="89"/>
      <c r="E1329" s="89"/>
      <c r="F1329" s="89"/>
      <c r="G1329" s="90"/>
      <c r="H1329" s="89"/>
      <c r="I1329" s="91"/>
      <c r="J1329" s="91"/>
      <c r="K1329" s="91"/>
      <c r="L1329" s="86">
        <f t="shared" si="60"/>
        <v>0</v>
      </c>
      <c r="M1329" s="86">
        <f t="shared" si="61"/>
        <v>0</v>
      </c>
      <c r="N1329" s="87">
        <f t="shared" si="62"/>
        <v>0</v>
      </c>
    </row>
    <row r="1330" spans="1:14" ht="15" customHeight="1" x14ac:dyDescent="0.2">
      <c r="A1330" s="88"/>
      <c r="B1330" s="89"/>
      <c r="C1330" s="88"/>
      <c r="D1330" s="89"/>
      <c r="E1330" s="89"/>
      <c r="F1330" s="89"/>
      <c r="G1330" s="90"/>
      <c r="H1330" s="89"/>
      <c r="I1330" s="91"/>
      <c r="J1330" s="91"/>
      <c r="K1330" s="91"/>
      <c r="L1330" s="86">
        <f t="shared" si="60"/>
        <v>0</v>
      </c>
      <c r="M1330" s="86">
        <f t="shared" si="61"/>
        <v>0</v>
      </c>
      <c r="N1330" s="87">
        <f t="shared" si="62"/>
        <v>0</v>
      </c>
    </row>
    <row r="1331" spans="1:14" ht="15" customHeight="1" x14ac:dyDescent="0.2">
      <c r="A1331" s="88"/>
      <c r="B1331" s="89"/>
      <c r="C1331" s="88"/>
      <c r="D1331" s="89"/>
      <c r="E1331" s="89"/>
      <c r="F1331" s="89"/>
      <c r="G1331" s="90"/>
      <c r="H1331" s="89"/>
      <c r="I1331" s="91"/>
      <c r="J1331" s="91"/>
      <c r="K1331" s="91"/>
      <c r="L1331" s="86">
        <f t="shared" si="60"/>
        <v>0</v>
      </c>
      <c r="M1331" s="86">
        <f t="shared" si="61"/>
        <v>0</v>
      </c>
      <c r="N1331" s="87">
        <f t="shared" si="62"/>
        <v>0</v>
      </c>
    </row>
    <row r="1332" spans="1:14" ht="15" customHeight="1" x14ac:dyDescent="0.2">
      <c r="A1332" s="88"/>
      <c r="B1332" s="89"/>
      <c r="C1332" s="88"/>
      <c r="D1332" s="89"/>
      <c r="E1332" s="89"/>
      <c r="F1332" s="89"/>
      <c r="G1332" s="90"/>
      <c r="H1332" s="89"/>
      <c r="I1332" s="91"/>
      <c r="J1332" s="91"/>
      <c r="K1332" s="91"/>
      <c r="L1332" s="86">
        <f t="shared" si="60"/>
        <v>0</v>
      </c>
      <c r="M1332" s="86">
        <f t="shared" si="61"/>
        <v>0</v>
      </c>
      <c r="N1332" s="87">
        <f t="shared" si="62"/>
        <v>0</v>
      </c>
    </row>
    <row r="1333" spans="1:14" ht="15" customHeight="1" x14ac:dyDescent="0.2">
      <c r="A1333" s="88"/>
      <c r="B1333" s="89"/>
      <c r="C1333" s="88"/>
      <c r="D1333" s="89"/>
      <c r="E1333" s="89"/>
      <c r="F1333" s="89"/>
      <c r="G1333" s="90"/>
      <c r="H1333" s="89"/>
      <c r="I1333" s="91"/>
      <c r="J1333" s="91"/>
      <c r="K1333" s="91"/>
      <c r="L1333" s="86">
        <f t="shared" si="60"/>
        <v>0</v>
      </c>
      <c r="M1333" s="86">
        <f t="shared" si="61"/>
        <v>0</v>
      </c>
      <c r="N1333" s="87">
        <f t="shared" si="62"/>
        <v>0</v>
      </c>
    </row>
    <row r="1334" spans="1:14" ht="15" customHeight="1" x14ac:dyDescent="0.2">
      <c r="A1334" s="88"/>
      <c r="B1334" s="89"/>
      <c r="C1334" s="88"/>
      <c r="D1334" s="89"/>
      <c r="E1334" s="89"/>
      <c r="F1334" s="89"/>
      <c r="G1334" s="90"/>
      <c r="H1334" s="89"/>
      <c r="I1334" s="91"/>
      <c r="J1334" s="91"/>
      <c r="K1334" s="91"/>
      <c r="L1334" s="86">
        <f t="shared" si="60"/>
        <v>0</v>
      </c>
      <c r="M1334" s="86">
        <f t="shared" si="61"/>
        <v>0</v>
      </c>
      <c r="N1334" s="87">
        <f t="shared" si="62"/>
        <v>0</v>
      </c>
    </row>
    <row r="1335" spans="1:14" ht="15" customHeight="1" x14ac:dyDescent="0.2">
      <c r="A1335" s="88"/>
      <c r="B1335" s="89"/>
      <c r="C1335" s="88"/>
      <c r="D1335" s="89"/>
      <c r="E1335" s="89"/>
      <c r="F1335" s="89"/>
      <c r="G1335" s="90"/>
      <c r="H1335" s="89"/>
      <c r="I1335" s="91"/>
      <c r="J1335" s="91"/>
      <c r="K1335" s="91"/>
      <c r="L1335" s="86">
        <f t="shared" si="60"/>
        <v>0</v>
      </c>
      <c r="M1335" s="86">
        <f t="shared" si="61"/>
        <v>0</v>
      </c>
      <c r="N1335" s="87">
        <f t="shared" si="62"/>
        <v>0</v>
      </c>
    </row>
    <row r="1336" spans="1:14" ht="15" customHeight="1" x14ac:dyDescent="0.2">
      <c r="A1336" s="88"/>
      <c r="B1336" s="89"/>
      <c r="C1336" s="88"/>
      <c r="D1336" s="89"/>
      <c r="E1336" s="89"/>
      <c r="F1336" s="89"/>
      <c r="G1336" s="90"/>
      <c r="H1336" s="89"/>
      <c r="I1336" s="91"/>
      <c r="J1336" s="91"/>
      <c r="K1336" s="91"/>
      <c r="L1336" s="86">
        <f t="shared" si="60"/>
        <v>0</v>
      </c>
      <c r="M1336" s="86">
        <f t="shared" si="61"/>
        <v>0</v>
      </c>
      <c r="N1336" s="87">
        <f t="shared" si="62"/>
        <v>0</v>
      </c>
    </row>
    <row r="1337" spans="1:14" ht="15" customHeight="1" x14ac:dyDescent="0.2">
      <c r="A1337" s="88"/>
      <c r="B1337" s="89"/>
      <c r="C1337" s="88"/>
      <c r="D1337" s="89"/>
      <c r="E1337" s="89"/>
      <c r="F1337" s="89"/>
      <c r="G1337" s="90"/>
      <c r="H1337" s="89"/>
      <c r="I1337" s="91"/>
      <c r="J1337" s="91"/>
      <c r="K1337" s="91"/>
      <c r="L1337" s="86">
        <f t="shared" si="60"/>
        <v>0</v>
      </c>
      <c r="M1337" s="86">
        <f t="shared" si="61"/>
        <v>0</v>
      </c>
      <c r="N1337" s="87">
        <f t="shared" si="62"/>
        <v>0</v>
      </c>
    </row>
    <row r="1338" spans="1:14" ht="15" customHeight="1" x14ac:dyDescent="0.2">
      <c r="A1338" s="88"/>
      <c r="B1338" s="89"/>
      <c r="C1338" s="88"/>
      <c r="D1338" s="89"/>
      <c r="E1338" s="89"/>
      <c r="F1338" s="89"/>
      <c r="G1338" s="90"/>
      <c r="H1338" s="89"/>
      <c r="I1338" s="91"/>
      <c r="J1338" s="91"/>
      <c r="K1338" s="91"/>
      <c r="L1338" s="86">
        <f t="shared" si="60"/>
        <v>0</v>
      </c>
      <c r="M1338" s="86">
        <f t="shared" si="61"/>
        <v>0</v>
      </c>
      <c r="N1338" s="87">
        <f t="shared" si="62"/>
        <v>0</v>
      </c>
    </row>
    <row r="1339" spans="1:14" ht="15" customHeight="1" x14ac:dyDescent="0.2">
      <c r="A1339" s="88"/>
      <c r="B1339" s="89"/>
      <c r="C1339" s="88"/>
      <c r="D1339" s="89"/>
      <c r="E1339" s="89"/>
      <c r="F1339" s="89"/>
      <c r="G1339" s="90"/>
      <c r="H1339" s="89"/>
      <c r="I1339" s="91"/>
      <c r="J1339" s="91"/>
      <c r="K1339" s="91"/>
      <c r="L1339" s="86">
        <f t="shared" si="60"/>
        <v>0</v>
      </c>
      <c r="M1339" s="86">
        <f t="shared" si="61"/>
        <v>0</v>
      </c>
      <c r="N1339" s="87">
        <f t="shared" si="62"/>
        <v>0</v>
      </c>
    </row>
    <row r="1340" spans="1:14" ht="15" customHeight="1" x14ac:dyDescent="0.2">
      <c r="A1340" s="88"/>
      <c r="B1340" s="89"/>
      <c r="C1340" s="88"/>
      <c r="D1340" s="89"/>
      <c r="E1340" s="89"/>
      <c r="F1340" s="89"/>
      <c r="G1340" s="90"/>
      <c r="H1340" s="89"/>
      <c r="I1340" s="91"/>
      <c r="J1340" s="91"/>
      <c r="K1340" s="91"/>
      <c r="L1340" s="86">
        <f t="shared" si="60"/>
        <v>0</v>
      </c>
      <c r="M1340" s="86">
        <f t="shared" si="61"/>
        <v>0</v>
      </c>
      <c r="N1340" s="87">
        <f t="shared" si="62"/>
        <v>0</v>
      </c>
    </row>
    <row r="1341" spans="1:14" ht="15" customHeight="1" x14ac:dyDescent="0.2">
      <c r="A1341" s="88"/>
      <c r="B1341" s="89"/>
      <c r="C1341" s="88"/>
      <c r="D1341" s="89"/>
      <c r="E1341" s="89"/>
      <c r="F1341" s="89"/>
      <c r="G1341" s="90"/>
      <c r="H1341" s="89"/>
      <c r="I1341" s="91"/>
      <c r="J1341" s="91"/>
      <c r="K1341" s="91"/>
      <c r="L1341" s="86">
        <f t="shared" si="60"/>
        <v>0</v>
      </c>
      <c r="M1341" s="86">
        <f t="shared" si="61"/>
        <v>0</v>
      </c>
      <c r="N1341" s="87">
        <f t="shared" si="62"/>
        <v>0</v>
      </c>
    </row>
    <row r="1342" spans="1:14" ht="15" customHeight="1" x14ac:dyDescent="0.2">
      <c r="A1342" s="88"/>
      <c r="B1342" s="89"/>
      <c r="C1342" s="88"/>
      <c r="D1342" s="89"/>
      <c r="E1342" s="89"/>
      <c r="F1342" s="89"/>
      <c r="G1342" s="90"/>
      <c r="H1342" s="89"/>
      <c r="I1342" s="91"/>
      <c r="J1342" s="91"/>
      <c r="K1342" s="91"/>
      <c r="L1342" s="86">
        <f t="shared" si="60"/>
        <v>0</v>
      </c>
      <c r="M1342" s="86">
        <f t="shared" si="61"/>
        <v>0</v>
      </c>
      <c r="N1342" s="87">
        <f t="shared" si="62"/>
        <v>0</v>
      </c>
    </row>
    <row r="1343" spans="1:14" ht="15" customHeight="1" x14ac:dyDescent="0.2">
      <c r="A1343" s="88"/>
      <c r="B1343" s="89"/>
      <c r="C1343" s="88"/>
      <c r="D1343" s="89"/>
      <c r="E1343" s="89"/>
      <c r="F1343" s="89"/>
      <c r="G1343" s="90"/>
      <c r="H1343" s="89"/>
      <c r="I1343" s="91"/>
      <c r="J1343" s="91"/>
      <c r="K1343" s="91"/>
      <c r="L1343" s="86">
        <f t="shared" si="60"/>
        <v>0</v>
      </c>
      <c r="M1343" s="86">
        <f t="shared" si="61"/>
        <v>0</v>
      </c>
      <c r="N1343" s="87">
        <f t="shared" si="62"/>
        <v>0</v>
      </c>
    </row>
    <row r="1344" spans="1:14" ht="15" customHeight="1" x14ac:dyDescent="0.2">
      <c r="A1344" s="88"/>
      <c r="B1344" s="89"/>
      <c r="C1344" s="88"/>
      <c r="D1344" s="89"/>
      <c r="E1344" s="89"/>
      <c r="F1344" s="89"/>
      <c r="G1344" s="90"/>
      <c r="H1344" s="89"/>
      <c r="I1344" s="91"/>
      <c r="J1344" s="91"/>
      <c r="K1344" s="91"/>
      <c r="L1344" s="86">
        <f t="shared" si="60"/>
        <v>0</v>
      </c>
      <c r="M1344" s="86">
        <f t="shared" si="61"/>
        <v>0</v>
      </c>
      <c r="N1344" s="87">
        <f t="shared" si="62"/>
        <v>0</v>
      </c>
    </row>
    <row r="1345" spans="1:14" ht="15" customHeight="1" x14ac:dyDescent="0.2">
      <c r="A1345" s="88"/>
      <c r="B1345" s="89"/>
      <c r="C1345" s="88"/>
      <c r="D1345" s="89"/>
      <c r="E1345" s="89"/>
      <c r="F1345" s="89"/>
      <c r="G1345" s="90"/>
      <c r="H1345" s="89"/>
      <c r="I1345" s="91"/>
      <c r="J1345" s="91"/>
      <c r="K1345" s="91"/>
      <c r="L1345" s="86">
        <f t="shared" si="60"/>
        <v>0</v>
      </c>
      <c r="M1345" s="86">
        <f t="shared" si="61"/>
        <v>0</v>
      </c>
      <c r="N1345" s="87">
        <f t="shared" si="62"/>
        <v>0</v>
      </c>
    </row>
    <row r="1346" spans="1:14" ht="15" customHeight="1" x14ac:dyDescent="0.2">
      <c r="A1346" s="88"/>
      <c r="B1346" s="89"/>
      <c r="C1346" s="88"/>
      <c r="D1346" s="89"/>
      <c r="E1346" s="89"/>
      <c r="F1346" s="89"/>
      <c r="G1346" s="90"/>
      <c r="H1346" s="89"/>
      <c r="I1346" s="91"/>
      <c r="J1346" s="91"/>
      <c r="K1346" s="91"/>
      <c r="L1346" s="86">
        <f t="shared" si="60"/>
        <v>0</v>
      </c>
      <c r="M1346" s="86">
        <f t="shared" si="61"/>
        <v>0</v>
      </c>
      <c r="N1346" s="87">
        <f t="shared" si="62"/>
        <v>0</v>
      </c>
    </row>
    <row r="1347" spans="1:14" ht="15" customHeight="1" x14ac:dyDescent="0.2">
      <c r="A1347" s="88"/>
      <c r="B1347" s="89"/>
      <c r="C1347" s="88"/>
      <c r="D1347" s="89"/>
      <c r="E1347" s="89"/>
      <c r="F1347" s="89"/>
      <c r="G1347" s="90"/>
      <c r="H1347" s="89"/>
      <c r="I1347" s="91"/>
      <c r="J1347" s="91"/>
      <c r="K1347" s="91"/>
      <c r="L1347" s="86">
        <f t="shared" si="60"/>
        <v>0</v>
      </c>
      <c r="M1347" s="86">
        <f t="shared" si="61"/>
        <v>0</v>
      </c>
      <c r="N1347" s="87">
        <f t="shared" si="62"/>
        <v>0</v>
      </c>
    </row>
    <row r="1348" spans="1:14" ht="15" customHeight="1" x14ac:dyDescent="0.2">
      <c r="A1348" s="88"/>
      <c r="B1348" s="89"/>
      <c r="C1348" s="88"/>
      <c r="D1348" s="89"/>
      <c r="E1348" s="89"/>
      <c r="F1348" s="89"/>
      <c r="G1348" s="90"/>
      <c r="H1348" s="89"/>
      <c r="I1348" s="91"/>
      <c r="J1348" s="91"/>
      <c r="K1348" s="91"/>
      <c r="L1348" s="86">
        <f t="shared" ref="L1348:L1350" si="63">SUM(I1348:K1348)</f>
        <v>0</v>
      </c>
      <c r="M1348" s="86">
        <f t="shared" ref="M1348:M1350" si="64">ROUND((1+G1348+0.0765)*(L1348*H1348)/2080,2)</f>
        <v>0</v>
      </c>
      <c r="N1348" s="87">
        <f t="shared" ref="N1348:N1350" si="65">ROUND((1+0.0765)*(L1348*H1348)/2080,2)</f>
        <v>0</v>
      </c>
    </row>
    <row r="1349" spans="1:14" ht="15" customHeight="1" x14ac:dyDescent="0.2">
      <c r="A1349" s="88"/>
      <c r="B1349" s="89"/>
      <c r="C1349" s="88"/>
      <c r="D1349" s="89"/>
      <c r="E1349" s="89"/>
      <c r="F1349" s="89"/>
      <c r="G1349" s="90"/>
      <c r="H1349" s="89"/>
      <c r="I1349" s="91"/>
      <c r="J1349" s="91"/>
      <c r="K1349" s="91"/>
      <c r="L1349" s="86">
        <f t="shared" si="63"/>
        <v>0</v>
      </c>
      <c r="M1349" s="86">
        <f t="shared" si="64"/>
        <v>0</v>
      </c>
      <c r="N1349" s="87">
        <f t="shared" si="65"/>
        <v>0</v>
      </c>
    </row>
    <row r="1350" spans="1:14" ht="15" customHeight="1" x14ac:dyDescent="0.2">
      <c r="A1350" s="88"/>
      <c r="B1350" s="89"/>
      <c r="C1350" s="88"/>
      <c r="D1350" s="89"/>
      <c r="E1350" s="89"/>
      <c r="F1350" s="89"/>
      <c r="G1350" s="90"/>
      <c r="H1350" s="89"/>
      <c r="I1350" s="91"/>
      <c r="J1350" s="91"/>
      <c r="K1350" s="91"/>
      <c r="L1350" s="86">
        <f t="shared" si="63"/>
        <v>0</v>
      </c>
      <c r="M1350" s="86">
        <f t="shared" si="64"/>
        <v>0</v>
      </c>
      <c r="N1350" s="87">
        <f t="shared" si="65"/>
        <v>0</v>
      </c>
    </row>
  </sheetData>
  <autoFilter ref="A2:N1350"/>
  <sortState ref="A3:K753">
    <sortCondition ref="C3:C753"/>
  </sortState>
  <mergeCells count="1">
    <mergeCell ref="L1:N1"/>
  </mergeCells>
  <printOptions horizontalCentered="1"/>
  <pageMargins left="0.45" right="0.45" top="0.75" bottom="0.75" header="0.3" footer="0.3"/>
  <pageSetup scale="10" orientation="landscape" r:id="rId1"/>
  <headerFooter>
    <oddHeader>&amp;CEmployee Rate of Pay Information 
Provided by JAC Human Resources</oddHeader>
    <oddFooter>&amp;C&amp;Z&amp;F\&amp;A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5"/>
  <sheetViews>
    <sheetView workbookViewId="0">
      <selection activeCell="E885" sqref="E885"/>
    </sheetView>
  </sheetViews>
  <sheetFormatPr defaultColWidth="9.140625" defaultRowHeight="15" x14ac:dyDescent="0.25"/>
  <cols>
    <col min="1" max="1" width="12.140625" style="145" bestFit="1" customWidth="1"/>
    <col min="2" max="2" width="20.140625" style="145" bestFit="1" customWidth="1"/>
    <col min="3" max="3" width="37.140625" style="145" bestFit="1" customWidth="1"/>
    <col min="4" max="4" width="37.140625" style="145" customWidth="1"/>
    <col min="5" max="5" width="18.85546875" style="145" bestFit="1" customWidth="1"/>
    <col min="6" max="6" width="24.7109375" style="145" bestFit="1" customWidth="1"/>
    <col min="7" max="7" width="28.85546875" style="145" bestFit="1" customWidth="1"/>
    <col min="8" max="8" width="27.140625" style="145" bestFit="1" customWidth="1"/>
    <col min="9" max="9" width="19.7109375" style="145" bestFit="1" customWidth="1"/>
    <col min="10" max="10" width="18" style="145" bestFit="1" customWidth="1"/>
    <col min="11" max="11" width="26" style="145" bestFit="1" customWidth="1"/>
    <col min="12" max="12" width="24.140625" style="145" bestFit="1" customWidth="1"/>
    <col min="13" max="13" width="16.7109375" style="145" bestFit="1" customWidth="1"/>
    <col min="14" max="14" width="15" style="145" bestFit="1" customWidth="1"/>
    <col min="15" max="15" width="27.7109375" style="145" bestFit="1" customWidth="1"/>
    <col min="16" max="16" width="26" style="145" bestFit="1" customWidth="1"/>
    <col min="17" max="17" width="18.5703125" style="145" bestFit="1" customWidth="1"/>
    <col min="18" max="18" width="16.7109375" style="145" bestFit="1" customWidth="1"/>
    <col min="19" max="16384" width="9.140625" style="145"/>
  </cols>
  <sheetData>
    <row r="1" spans="1:18" x14ac:dyDescent="0.25">
      <c r="D1" s="145">
        <v>1</v>
      </c>
      <c r="E1" s="145">
        <v>2</v>
      </c>
      <c r="F1" s="145">
        <v>3</v>
      </c>
      <c r="G1" s="145">
        <v>4</v>
      </c>
      <c r="H1" s="145">
        <v>5</v>
      </c>
      <c r="I1" s="145">
        <v>6</v>
      </c>
      <c r="J1" s="145">
        <v>7</v>
      </c>
      <c r="K1" s="145">
        <v>8</v>
      </c>
      <c r="L1" s="145">
        <v>9</v>
      </c>
      <c r="M1" s="145">
        <v>10</v>
      </c>
      <c r="N1" s="145">
        <v>11</v>
      </c>
      <c r="O1" s="145">
        <v>12</v>
      </c>
      <c r="P1" s="145">
        <v>13</v>
      </c>
      <c r="Q1" s="145">
        <v>14</v>
      </c>
      <c r="R1" s="145">
        <v>15</v>
      </c>
    </row>
    <row r="2" spans="1:18" x14ac:dyDescent="0.25">
      <c r="A2" s="145" t="s">
        <v>3574</v>
      </c>
      <c r="B2" s="145" t="s">
        <v>3576</v>
      </c>
      <c r="C2" s="145" t="s">
        <v>3573</v>
      </c>
      <c r="D2" s="145" t="s">
        <v>3572</v>
      </c>
      <c r="E2" s="145" t="s">
        <v>3571</v>
      </c>
      <c r="F2" s="145" t="s">
        <v>3570</v>
      </c>
      <c r="G2" s="145" t="s">
        <v>3569</v>
      </c>
      <c r="H2" s="145" t="s">
        <v>3568</v>
      </c>
      <c r="I2" s="145" t="s">
        <v>3567</v>
      </c>
      <c r="J2" s="145" t="s">
        <v>3566</v>
      </c>
      <c r="K2" s="145" t="s">
        <v>3565</v>
      </c>
      <c r="L2" s="145" t="s">
        <v>3564</v>
      </c>
      <c r="M2" s="145" t="s">
        <v>3563</v>
      </c>
      <c r="N2" s="145" t="s">
        <v>3562</v>
      </c>
      <c r="O2" s="145" t="s">
        <v>3561</v>
      </c>
      <c r="P2" s="145" t="s">
        <v>3560</v>
      </c>
      <c r="Q2" s="145" t="s">
        <v>3559</v>
      </c>
      <c r="R2" s="145" t="s">
        <v>3558</v>
      </c>
    </row>
    <row r="3" spans="1:18" x14ac:dyDescent="0.25">
      <c r="A3" s="145">
        <v>1724</v>
      </c>
      <c r="B3" s="145" t="s">
        <v>2153</v>
      </c>
      <c r="C3" s="145" t="s">
        <v>3557</v>
      </c>
      <c r="D3" s="145" t="str">
        <f t="shared" ref="D3:D40" si="0">C3&amp;", "&amp;B3</f>
        <v>Aaberg, Elizabeth</v>
      </c>
      <c r="E3" s="145" t="s">
        <v>2204</v>
      </c>
      <c r="F3" s="145">
        <v>85</v>
      </c>
      <c r="G3" s="145" t="e">
        <f>VLOOKUP($A3,#REF!,7,FALSE)</f>
        <v>#REF!</v>
      </c>
      <c r="H3" s="145">
        <v>154.24299999999999</v>
      </c>
      <c r="I3" s="145">
        <v>129.99600000000001</v>
      </c>
      <c r="J3" s="145">
        <v>43.5</v>
      </c>
      <c r="K3" s="145">
        <v>44.085999999999999</v>
      </c>
      <c r="L3" s="145">
        <v>3.34</v>
      </c>
      <c r="M3" s="145">
        <v>104.004</v>
      </c>
      <c r="N3" s="145">
        <v>144.75</v>
      </c>
      <c r="O3" s="145">
        <v>0</v>
      </c>
      <c r="P3" s="145">
        <v>0</v>
      </c>
      <c r="Q3" s="145">
        <v>0</v>
      </c>
      <c r="R3" s="145">
        <v>0</v>
      </c>
    </row>
    <row r="4" spans="1:18" x14ac:dyDescent="0.25">
      <c r="A4" s="145">
        <v>747</v>
      </c>
      <c r="B4" s="145" t="s">
        <v>3577</v>
      </c>
      <c r="C4" s="145" t="s">
        <v>3556</v>
      </c>
      <c r="D4" s="145" t="str">
        <f t="shared" si="0"/>
        <v>Abaroa, Patricia(County)</v>
      </c>
      <c r="E4" s="145" t="s">
        <v>2151</v>
      </c>
      <c r="F4" s="145">
        <v>21</v>
      </c>
      <c r="G4" s="145">
        <v>0</v>
      </c>
      <c r="H4" s="145">
        <v>0</v>
      </c>
      <c r="I4" s="145">
        <v>0</v>
      </c>
      <c r="J4" s="145">
        <v>0</v>
      </c>
      <c r="K4" s="145">
        <v>0</v>
      </c>
      <c r="L4" s="145">
        <v>0</v>
      </c>
      <c r="M4" s="145">
        <v>0</v>
      </c>
      <c r="N4" s="145">
        <v>0</v>
      </c>
      <c r="O4" s="145">
        <v>0</v>
      </c>
      <c r="P4" s="145">
        <v>0</v>
      </c>
      <c r="Q4" s="145">
        <v>0</v>
      </c>
      <c r="R4" s="145">
        <v>0</v>
      </c>
    </row>
    <row r="5" spans="1:18" x14ac:dyDescent="0.25">
      <c r="A5" s="145">
        <v>863</v>
      </c>
      <c r="B5" s="145" t="s">
        <v>3555</v>
      </c>
      <c r="C5" s="145" t="s">
        <v>3554</v>
      </c>
      <c r="D5" s="145" t="str">
        <f t="shared" si="0"/>
        <v>Abbate, Angelina</v>
      </c>
      <c r="E5" s="145" t="s">
        <v>2186</v>
      </c>
      <c r="F5" s="145">
        <v>13</v>
      </c>
      <c r="G5" s="145">
        <v>0</v>
      </c>
      <c r="H5" s="145">
        <v>67.337000000000003</v>
      </c>
      <c r="I5" s="145">
        <v>95.337000000000003</v>
      </c>
      <c r="J5" s="145">
        <v>28</v>
      </c>
      <c r="K5" s="145">
        <v>0</v>
      </c>
      <c r="L5" s="145">
        <v>95.337000000000003</v>
      </c>
      <c r="M5" s="145">
        <v>95.337000000000003</v>
      </c>
      <c r="N5" s="145">
        <v>0</v>
      </c>
      <c r="O5" s="145">
        <v>0</v>
      </c>
      <c r="P5" s="145">
        <v>0</v>
      </c>
      <c r="Q5" s="145">
        <v>0</v>
      </c>
      <c r="R5" s="145">
        <v>0</v>
      </c>
    </row>
    <row r="6" spans="1:18" x14ac:dyDescent="0.25">
      <c r="A6" s="145">
        <v>2333</v>
      </c>
      <c r="B6" s="145" t="s">
        <v>2600</v>
      </c>
      <c r="C6" s="145" t="s">
        <v>3553</v>
      </c>
      <c r="D6" s="145" t="str">
        <f t="shared" si="0"/>
        <v>Abbott, Jessica</v>
      </c>
      <c r="E6" s="145" t="s">
        <v>2165</v>
      </c>
      <c r="F6" s="145">
        <v>48</v>
      </c>
      <c r="G6" s="145">
        <v>11.335000000000001</v>
      </c>
      <c r="H6" s="145">
        <v>214.84</v>
      </c>
      <c r="I6" s="145">
        <v>104.004</v>
      </c>
      <c r="J6" s="145">
        <v>156.25</v>
      </c>
      <c r="K6" s="145">
        <v>257.08600000000001</v>
      </c>
      <c r="L6" s="145">
        <v>65.09</v>
      </c>
      <c r="M6" s="145">
        <v>104.004</v>
      </c>
      <c r="N6" s="145">
        <v>296</v>
      </c>
      <c r="O6" s="145">
        <v>24</v>
      </c>
      <c r="P6" s="145">
        <v>0</v>
      </c>
      <c r="Q6" s="145">
        <v>44.25</v>
      </c>
      <c r="R6" s="145">
        <v>68.25</v>
      </c>
    </row>
    <row r="7" spans="1:18" x14ac:dyDescent="0.25">
      <c r="A7" s="145">
        <v>816</v>
      </c>
      <c r="B7" s="145" t="s">
        <v>2606</v>
      </c>
      <c r="C7" s="145" t="s">
        <v>3552</v>
      </c>
      <c r="D7" s="145" t="str">
        <f t="shared" si="0"/>
        <v>Abela, Jane</v>
      </c>
      <c r="E7" s="145" t="s">
        <v>2142</v>
      </c>
      <c r="F7" s="145">
        <v>167</v>
      </c>
      <c r="G7" s="145">
        <v>26.75</v>
      </c>
      <c r="H7" s="145">
        <v>70.5</v>
      </c>
      <c r="I7" s="145">
        <v>156</v>
      </c>
      <c r="J7" s="145">
        <v>159.5</v>
      </c>
      <c r="K7" s="145">
        <v>59.835999999999999</v>
      </c>
      <c r="L7" s="145">
        <v>101.09</v>
      </c>
      <c r="M7" s="145">
        <v>104.004</v>
      </c>
      <c r="N7" s="145">
        <v>62.75</v>
      </c>
      <c r="O7" s="145">
        <v>0.125</v>
      </c>
      <c r="P7" s="145">
        <v>1.5</v>
      </c>
      <c r="Q7" s="145">
        <v>4.875</v>
      </c>
      <c r="R7" s="145">
        <v>3.5</v>
      </c>
    </row>
    <row r="8" spans="1:18" x14ac:dyDescent="0.25">
      <c r="A8" s="145">
        <v>1197</v>
      </c>
      <c r="B8" s="145" t="s">
        <v>3073</v>
      </c>
      <c r="C8" s="145" t="s">
        <v>3551</v>
      </c>
      <c r="D8" s="145" t="str">
        <f t="shared" si="0"/>
        <v>Aboussir (Past Employee), Diana</v>
      </c>
      <c r="E8" s="145" t="s">
        <v>2142</v>
      </c>
      <c r="F8" s="145">
        <v>144</v>
      </c>
      <c r="G8" s="145">
        <v>39</v>
      </c>
      <c r="H8" s="145">
        <v>0</v>
      </c>
      <c r="I8" s="145">
        <v>26</v>
      </c>
      <c r="J8" s="145">
        <v>19.25</v>
      </c>
      <c r="K8" s="145">
        <v>26.001999999999999</v>
      </c>
      <c r="L8" s="145">
        <v>0</v>
      </c>
      <c r="M8" s="145">
        <v>17.334</v>
      </c>
      <c r="N8" s="145">
        <v>34.5</v>
      </c>
      <c r="O8" s="145">
        <v>6.625</v>
      </c>
      <c r="P8" s="145">
        <v>0</v>
      </c>
      <c r="Q8" s="145">
        <v>1.5</v>
      </c>
      <c r="R8" s="145">
        <v>9</v>
      </c>
    </row>
    <row r="9" spans="1:18" x14ac:dyDescent="0.25">
      <c r="A9" s="145">
        <v>1455</v>
      </c>
      <c r="B9" s="145" t="s">
        <v>2634</v>
      </c>
      <c r="C9" s="145" t="s">
        <v>3550</v>
      </c>
      <c r="D9" s="145" t="str">
        <f t="shared" si="0"/>
        <v>Abramowitz, Alan</v>
      </c>
      <c r="E9" s="145" t="s">
        <v>2189</v>
      </c>
      <c r="F9" s="145">
        <v>356</v>
      </c>
      <c r="G9" s="145">
        <v>60</v>
      </c>
      <c r="H9" s="145">
        <v>440</v>
      </c>
      <c r="I9" s="145">
        <v>220</v>
      </c>
      <c r="J9" s="145">
        <v>0</v>
      </c>
      <c r="K9" s="145">
        <v>1807.336</v>
      </c>
      <c r="L9" s="145">
        <v>2390.6729999999998</v>
      </c>
      <c r="M9" s="145">
        <v>95.337000000000003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</row>
    <row r="10" spans="1:18" x14ac:dyDescent="0.25">
      <c r="A10" s="145">
        <v>2499</v>
      </c>
      <c r="B10" s="145" t="s">
        <v>2708</v>
      </c>
      <c r="C10" s="145" t="s">
        <v>3549</v>
      </c>
      <c r="D10" s="145" t="str">
        <f t="shared" si="0"/>
        <v>Ace-Carroll (Past Employee), Michelle</v>
      </c>
      <c r="E10" s="145" t="s">
        <v>2176</v>
      </c>
      <c r="F10" s="145">
        <v>129</v>
      </c>
      <c r="G10" s="145">
        <v>0</v>
      </c>
      <c r="H10" s="145">
        <v>0</v>
      </c>
      <c r="I10" s="145">
        <v>0</v>
      </c>
      <c r="J10" s="145">
        <v>0</v>
      </c>
      <c r="K10" s="145">
        <v>0</v>
      </c>
      <c r="L10" s="145">
        <v>0</v>
      </c>
      <c r="M10" s="145">
        <v>0</v>
      </c>
      <c r="N10" s="145">
        <v>0</v>
      </c>
      <c r="O10" s="145">
        <v>0</v>
      </c>
      <c r="P10" s="145">
        <v>0</v>
      </c>
      <c r="Q10" s="145">
        <v>0</v>
      </c>
      <c r="R10" s="145">
        <v>0</v>
      </c>
    </row>
    <row r="11" spans="1:18" x14ac:dyDescent="0.25">
      <c r="A11" s="145">
        <v>2202</v>
      </c>
      <c r="B11" s="145" t="s">
        <v>2294</v>
      </c>
      <c r="C11" s="145" t="s">
        <v>3548</v>
      </c>
      <c r="D11" s="145" t="str">
        <f t="shared" si="0"/>
        <v>Ackerson, Donna</v>
      </c>
      <c r="E11" s="145" t="s">
        <v>2186</v>
      </c>
      <c r="F11" s="145">
        <v>54</v>
      </c>
      <c r="G11" s="145">
        <v>43.335000000000001</v>
      </c>
      <c r="H11" s="145">
        <v>169.34</v>
      </c>
      <c r="I11" s="145">
        <v>104.004</v>
      </c>
      <c r="J11" s="145">
        <v>84</v>
      </c>
      <c r="K11" s="145">
        <v>181.33600000000001</v>
      </c>
      <c r="L11" s="145">
        <v>249.84</v>
      </c>
      <c r="M11" s="145">
        <v>104.004</v>
      </c>
      <c r="N11" s="145">
        <v>35.5</v>
      </c>
      <c r="O11" s="145">
        <v>0</v>
      </c>
      <c r="P11" s="145">
        <v>0</v>
      </c>
      <c r="Q11" s="145">
        <v>0</v>
      </c>
      <c r="R11" s="145">
        <v>0</v>
      </c>
    </row>
    <row r="12" spans="1:18" x14ac:dyDescent="0.25">
      <c r="A12" s="145">
        <v>790</v>
      </c>
      <c r="B12" s="145" t="s">
        <v>2845</v>
      </c>
      <c r="C12" s="145" t="s">
        <v>3547</v>
      </c>
      <c r="D12" s="145" t="str">
        <f t="shared" si="0"/>
        <v>Acosta, Danielle</v>
      </c>
      <c r="E12" s="145" t="s">
        <v>2193</v>
      </c>
      <c r="F12" s="145">
        <v>16</v>
      </c>
      <c r="G12" s="145">
        <v>12.250999999999999</v>
      </c>
      <c r="H12" s="145">
        <v>98.504999999999995</v>
      </c>
      <c r="I12" s="145">
        <v>104.004</v>
      </c>
      <c r="J12" s="145">
        <v>17.75</v>
      </c>
      <c r="K12" s="145">
        <v>1E-3</v>
      </c>
      <c r="L12" s="145">
        <v>57.255000000000003</v>
      </c>
      <c r="M12" s="145">
        <v>104.004</v>
      </c>
      <c r="N12" s="145">
        <v>46.75</v>
      </c>
      <c r="O12" s="145">
        <v>0</v>
      </c>
      <c r="P12" s="145">
        <v>15.25</v>
      </c>
      <c r="Q12" s="145">
        <v>55.75</v>
      </c>
      <c r="R12" s="145">
        <v>40.5</v>
      </c>
    </row>
    <row r="13" spans="1:18" x14ac:dyDescent="0.25">
      <c r="A13" s="145">
        <v>1846</v>
      </c>
      <c r="B13" s="145" t="s">
        <v>2355</v>
      </c>
      <c r="C13" s="145" t="s">
        <v>3543</v>
      </c>
      <c r="D13" s="145" t="str">
        <f t="shared" si="0"/>
        <v>Adams, Kimberly</v>
      </c>
      <c r="E13" s="145" t="s">
        <v>2148</v>
      </c>
      <c r="F13" s="145">
        <v>76</v>
      </c>
      <c r="G13" s="145" t="e">
        <f>VLOOKUP($A13,#REF!,7,FALSE)</f>
        <v>#REF!</v>
      </c>
      <c r="H13" s="145">
        <v>398.16500000000002</v>
      </c>
      <c r="I13" s="145">
        <v>129.99600000000001</v>
      </c>
      <c r="J13" s="145">
        <v>17.5</v>
      </c>
      <c r="K13" s="145">
        <v>216.42</v>
      </c>
      <c r="L13" s="145">
        <v>135.839</v>
      </c>
      <c r="M13" s="145">
        <v>104.004</v>
      </c>
      <c r="N13" s="145">
        <v>199</v>
      </c>
      <c r="O13" s="145">
        <v>0</v>
      </c>
      <c r="P13" s="145">
        <v>0</v>
      </c>
      <c r="Q13" s="145">
        <v>22.5</v>
      </c>
      <c r="R13" s="145">
        <v>22.5</v>
      </c>
    </row>
    <row r="14" spans="1:18" x14ac:dyDescent="0.25">
      <c r="A14" s="145">
        <v>2658</v>
      </c>
      <c r="B14" s="145" t="s">
        <v>3546</v>
      </c>
      <c r="C14" s="145" t="s">
        <v>3545</v>
      </c>
      <c r="D14" s="145" t="str">
        <f t="shared" si="0"/>
        <v>Adams (Past Employee), Tyrone</v>
      </c>
      <c r="E14" s="145" t="s">
        <v>2176</v>
      </c>
      <c r="F14" s="145">
        <v>21</v>
      </c>
      <c r="G14" s="145">
        <v>39.000999999999998</v>
      </c>
      <c r="H14" s="145">
        <v>0</v>
      </c>
      <c r="I14" s="145">
        <v>0</v>
      </c>
      <c r="J14" s="145">
        <v>0</v>
      </c>
      <c r="K14" s="145">
        <v>31.001000000000001</v>
      </c>
      <c r="L14" s="145">
        <v>0</v>
      </c>
      <c r="M14" s="145">
        <v>0</v>
      </c>
      <c r="N14" s="145">
        <v>0</v>
      </c>
      <c r="O14" s="145">
        <v>5</v>
      </c>
      <c r="P14" s="145">
        <v>0</v>
      </c>
      <c r="Q14" s="145">
        <v>0</v>
      </c>
      <c r="R14" s="145">
        <v>0</v>
      </c>
    </row>
    <row r="15" spans="1:18" x14ac:dyDescent="0.25">
      <c r="A15" s="145">
        <v>1999</v>
      </c>
      <c r="B15" s="145" t="s">
        <v>2456</v>
      </c>
      <c r="C15" s="145" t="s">
        <v>3543</v>
      </c>
      <c r="D15" s="145" t="str">
        <f t="shared" si="0"/>
        <v>Adams, Laura</v>
      </c>
      <c r="E15" s="145" t="s">
        <v>2257</v>
      </c>
      <c r="F15" s="145">
        <v>312</v>
      </c>
      <c r="G15" s="145">
        <v>21.75</v>
      </c>
      <c r="H15" s="145">
        <v>167.5</v>
      </c>
      <c r="I15" s="145">
        <v>143</v>
      </c>
      <c r="J15" s="145">
        <v>36.5</v>
      </c>
      <c r="K15" s="145">
        <v>352.08600000000001</v>
      </c>
      <c r="L15" s="145">
        <v>561.423</v>
      </c>
      <c r="M15" s="145">
        <v>95.337000000000003</v>
      </c>
      <c r="N15" s="145">
        <v>42.5</v>
      </c>
      <c r="O15" s="145">
        <v>0</v>
      </c>
      <c r="P15" s="145">
        <v>0</v>
      </c>
      <c r="Q15" s="145">
        <v>8</v>
      </c>
      <c r="R15" s="145">
        <v>8</v>
      </c>
    </row>
    <row r="16" spans="1:18" x14ac:dyDescent="0.25">
      <c r="A16" s="145">
        <v>981</v>
      </c>
      <c r="B16" s="145" t="s">
        <v>3262</v>
      </c>
      <c r="C16" s="145" t="s">
        <v>3543</v>
      </c>
      <c r="D16" s="145" t="str">
        <f t="shared" si="0"/>
        <v>Adams, Wanda</v>
      </c>
      <c r="E16" s="145" t="s">
        <v>2361</v>
      </c>
      <c r="F16" s="145">
        <v>59</v>
      </c>
      <c r="G16" s="145">
        <v>0</v>
      </c>
      <c r="H16" s="145">
        <v>19.834</v>
      </c>
      <c r="I16" s="145">
        <v>23.834</v>
      </c>
      <c r="J16" s="145">
        <v>4</v>
      </c>
      <c r="K16" s="145">
        <v>0</v>
      </c>
      <c r="L16" s="145">
        <v>15.834</v>
      </c>
      <c r="M16" s="145">
        <v>23.834</v>
      </c>
      <c r="N16" s="145">
        <v>8</v>
      </c>
      <c r="O16" s="145">
        <v>0</v>
      </c>
      <c r="P16" s="145">
        <v>0</v>
      </c>
      <c r="Q16" s="145">
        <v>0</v>
      </c>
      <c r="R16" s="145">
        <v>0</v>
      </c>
    </row>
    <row r="17" spans="1:18" x14ac:dyDescent="0.25">
      <c r="A17" s="145">
        <v>730</v>
      </c>
      <c r="B17" s="145" t="s">
        <v>3544</v>
      </c>
      <c r="C17" s="145" t="s">
        <v>3543</v>
      </c>
      <c r="D17" s="145" t="str">
        <f t="shared" si="0"/>
        <v>Adams, Paula</v>
      </c>
      <c r="E17" s="145" t="s">
        <v>2176</v>
      </c>
      <c r="F17" s="145">
        <v>383</v>
      </c>
      <c r="G17" s="145">
        <v>41.75</v>
      </c>
      <c r="H17" s="145">
        <v>274.25</v>
      </c>
      <c r="I17" s="145">
        <v>156</v>
      </c>
      <c r="J17" s="145">
        <v>0</v>
      </c>
      <c r="K17" s="145">
        <v>447.83600000000001</v>
      </c>
      <c r="L17" s="145">
        <v>497.84</v>
      </c>
      <c r="M17" s="145">
        <v>104.004</v>
      </c>
      <c r="N17" s="145">
        <v>54</v>
      </c>
      <c r="O17" s="145">
        <v>26</v>
      </c>
      <c r="P17" s="145">
        <v>16.95</v>
      </c>
      <c r="Q17" s="145">
        <v>49.2</v>
      </c>
      <c r="R17" s="145">
        <v>58.25</v>
      </c>
    </row>
    <row r="18" spans="1:18" x14ac:dyDescent="0.25">
      <c r="A18" s="145">
        <v>2617</v>
      </c>
      <c r="B18" s="145" t="s">
        <v>3542</v>
      </c>
      <c r="C18" s="145" t="s">
        <v>3541</v>
      </c>
      <c r="D18" s="145" t="str">
        <f t="shared" si="0"/>
        <v>Addison, Neal</v>
      </c>
      <c r="E18" s="145" t="s">
        <v>2176</v>
      </c>
      <c r="F18" s="145">
        <v>25</v>
      </c>
      <c r="G18" s="145">
        <v>43.335000000000001</v>
      </c>
      <c r="H18" s="145">
        <v>185.00700000000001</v>
      </c>
      <c r="I18" s="145">
        <v>104.004</v>
      </c>
      <c r="J18" s="145">
        <v>0</v>
      </c>
      <c r="K18" s="145">
        <v>94.503</v>
      </c>
      <c r="L18" s="145">
        <v>188.50700000000001</v>
      </c>
      <c r="M18" s="145">
        <v>104.004</v>
      </c>
      <c r="N18" s="145">
        <v>10</v>
      </c>
      <c r="O18" s="145">
        <v>19</v>
      </c>
      <c r="P18" s="145">
        <v>36.5</v>
      </c>
      <c r="Q18" s="145">
        <v>25.5</v>
      </c>
      <c r="R18" s="145">
        <v>8</v>
      </c>
    </row>
    <row r="19" spans="1:18" x14ac:dyDescent="0.25">
      <c r="A19" s="145">
        <v>2607</v>
      </c>
      <c r="B19" s="145" t="s">
        <v>3222</v>
      </c>
      <c r="C19" s="145" t="s">
        <v>3540</v>
      </c>
      <c r="D19" s="145" t="str">
        <f t="shared" si="0"/>
        <v>Adelman, Sherry</v>
      </c>
      <c r="E19" s="145" t="s">
        <v>2196</v>
      </c>
      <c r="F19" s="145">
        <v>28</v>
      </c>
      <c r="G19" s="145">
        <v>35.335000000000001</v>
      </c>
      <c r="H19" s="145">
        <v>161.423</v>
      </c>
      <c r="I19" s="145">
        <v>95.337000000000003</v>
      </c>
      <c r="J19" s="145">
        <v>40</v>
      </c>
      <c r="K19" s="145">
        <v>114.086</v>
      </c>
      <c r="L19" s="145">
        <v>201.423</v>
      </c>
      <c r="M19" s="145">
        <v>95.337000000000003</v>
      </c>
      <c r="N19" s="145">
        <v>8</v>
      </c>
      <c r="O19" s="145">
        <v>0</v>
      </c>
      <c r="P19" s="145">
        <v>0</v>
      </c>
      <c r="Q19" s="145">
        <v>0</v>
      </c>
      <c r="R19" s="145">
        <v>0</v>
      </c>
    </row>
    <row r="20" spans="1:18" x14ac:dyDescent="0.25">
      <c r="A20" s="145">
        <v>2073</v>
      </c>
      <c r="B20" s="145" t="s">
        <v>2677</v>
      </c>
      <c r="C20" s="145" t="s">
        <v>3539</v>
      </c>
      <c r="D20" s="145" t="str">
        <f t="shared" si="0"/>
        <v>Adelstein, Mark</v>
      </c>
      <c r="E20" s="145" t="s">
        <v>2154</v>
      </c>
      <c r="F20" s="145">
        <v>275</v>
      </c>
      <c r="G20" s="145">
        <v>65</v>
      </c>
      <c r="H20" s="145">
        <v>425</v>
      </c>
      <c r="I20" s="145">
        <v>156</v>
      </c>
      <c r="J20" s="145">
        <v>0</v>
      </c>
      <c r="K20" s="145">
        <v>539.08600000000001</v>
      </c>
      <c r="L20" s="145">
        <v>955.09</v>
      </c>
      <c r="M20" s="145">
        <v>104.004</v>
      </c>
      <c r="N20" s="145">
        <v>0</v>
      </c>
      <c r="O20" s="145">
        <v>203.75</v>
      </c>
      <c r="P20" s="145">
        <v>227.5</v>
      </c>
      <c r="Q20" s="145">
        <v>67.75</v>
      </c>
      <c r="R20" s="145">
        <v>44</v>
      </c>
    </row>
    <row r="21" spans="1:18" x14ac:dyDescent="0.25">
      <c r="A21" s="145">
        <v>775</v>
      </c>
      <c r="B21" s="145" t="s">
        <v>3538</v>
      </c>
      <c r="C21" s="145" t="s">
        <v>3537</v>
      </c>
      <c r="D21" s="145" t="str">
        <f t="shared" si="0"/>
        <v>Agnew, Norma</v>
      </c>
      <c r="E21" s="145" t="s">
        <v>2257</v>
      </c>
      <c r="F21" s="145">
        <v>18</v>
      </c>
      <c r="G21" s="145">
        <v>41.167999999999999</v>
      </c>
      <c r="H21" s="145">
        <v>93.171999999999997</v>
      </c>
      <c r="I21" s="145">
        <v>104.004</v>
      </c>
      <c r="J21" s="145">
        <v>52</v>
      </c>
      <c r="K21" s="145">
        <v>33.167999999999999</v>
      </c>
      <c r="L21" s="145">
        <v>56.171999999999997</v>
      </c>
      <c r="M21" s="145">
        <v>104.004</v>
      </c>
      <c r="N21" s="145">
        <v>81</v>
      </c>
      <c r="O21" s="145">
        <v>0</v>
      </c>
      <c r="P21" s="145">
        <v>0</v>
      </c>
      <c r="Q21" s="145">
        <v>0</v>
      </c>
      <c r="R21" s="145">
        <v>0</v>
      </c>
    </row>
    <row r="22" spans="1:18" x14ac:dyDescent="0.25">
      <c r="A22" s="145">
        <v>1542</v>
      </c>
      <c r="B22" s="145" t="s">
        <v>2279</v>
      </c>
      <c r="C22" s="145" t="s">
        <v>3536</v>
      </c>
      <c r="D22" s="145" t="str">
        <f t="shared" si="0"/>
        <v>Agrusa, Diane</v>
      </c>
      <c r="E22" s="145" t="s">
        <v>2186</v>
      </c>
      <c r="F22" s="145">
        <v>105</v>
      </c>
      <c r="G22" s="145">
        <v>16.164999999999999</v>
      </c>
      <c r="H22" s="145">
        <v>182.41</v>
      </c>
      <c r="I22" s="145">
        <v>129.99600000000001</v>
      </c>
      <c r="J22" s="145">
        <v>166</v>
      </c>
      <c r="K22" s="145">
        <v>59.335999999999999</v>
      </c>
      <c r="L22" s="145">
        <v>82.34</v>
      </c>
      <c r="M22" s="145">
        <v>104.004</v>
      </c>
      <c r="N22" s="145">
        <v>81</v>
      </c>
      <c r="O22" s="145">
        <v>0</v>
      </c>
      <c r="P22" s="145">
        <v>0</v>
      </c>
      <c r="Q22" s="145">
        <v>0</v>
      </c>
      <c r="R22" s="145">
        <v>0</v>
      </c>
    </row>
    <row r="23" spans="1:18" x14ac:dyDescent="0.25">
      <c r="A23" s="145">
        <v>948</v>
      </c>
      <c r="B23" s="145" t="s">
        <v>2153</v>
      </c>
      <c r="C23" s="145" t="s">
        <v>3535</v>
      </c>
      <c r="D23" s="145" t="str">
        <f t="shared" si="0"/>
        <v>Albert, Elizabeth</v>
      </c>
      <c r="E23" s="145" t="s">
        <v>2209</v>
      </c>
      <c r="F23" s="145">
        <v>184</v>
      </c>
      <c r="G23" s="145">
        <v>32.5</v>
      </c>
      <c r="H23" s="145">
        <v>212.75</v>
      </c>
      <c r="I23" s="145">
        <v>78</v>
      </c>
      <c r="J23" s="145">
        <v>24</v>
      </c>
      <c r="K23" s="145">
        <v>31.498000000000001</v>
      </c>
      <c r="L23" s="145">
        <v>17.494</v>
      </c>
      <c r="M23" s="145">
        <v>51.996000000000002</v>
      </c>
      <c r="N23" s="145">
        <v>66</v>
      </c>
      <c r="O23" s="145">
        <v>-16</v>
      </c>
      <c r="P23" s="145">
        <v>0</v>
      </c>
      <c r="Q23" s="145">
        <v>13</v>
      </c>
      <c r="R23" s="145">
        <v>29</v>
      </c>
    </row>
    <row r="24" spans="1:18" x14ac:dyDescent="0.25">
      <c r="A24" s="145">
        <v>284</v>
      </c>
      <c r="B24" s="145" t="s">
        <v>2507</v>
      </c>
      <c r="C24" s="145" t="s">
        <v>3534</v>
      </c>
      <c r="D24" s="145" t="str">
        <f t="shared" si="0"/>
        <v>Alexis, Julie</v>
      </c>
      <c r="E24" s="145" t="s">
        <v>2151</v>
      </c>
      <c r="F24" s="145">
        <v>321</v>
      </c>
      <c r="G24" s="145">
        <v>64</v>
      </c>
      <c r="H24" s="145">
        <v>396</v>
      </c>
      <c r="I24" s="145">
        <v>143</v>
      </c>
      <c r="J24" s="145">
        <v>34</v>
      </c>
      <c r="K24" s="145">
        <v>830.58600000000001</v>
      </c>
      <c r="L24" s="145">
        <v>868.923</v>
      </c>
      <c r="M24" s="145">
        <v>95.337000000000003</v>
      </c>
      <c r="N24" s="145">
        <v>194</v>
      </c>
      <c r="O24" s="145">
        <v>0</v>
      </c>
      <c r="P24" s="145">
        <v>0</v>
      </c>
      <c r="Q24" s="145">
        <v>0</v>
      </c>
      <c r="R24" s="145">
        <v>0</v>
      </c>
    </row>
    <row r="25" spans="1:18" x14ac:dyDescent="0.25">
      <c r="A25" s="145">
        <v>807</v>
      </c>
      <c r="B25" s="145" t="s">
        <v>2538</v>
      </c>
      <c r="C25" s="145" t="s">
        <v>3533</v>
      </c>
      <c r="D25" s="145" t="str">
        <f t="shared" si="0"/>
        <v>Aliprandi, Holly</v>
      </c>
      <c r="E25" s="145" t="s">
        <v>2235</v>
      </c>
      <c r="F25" s="145">
        <v>16</v>
      </c>
      <c r="G25" s="145">
        <v>21.667000000000002</v>
      </c>
      <c r="H25" s="145">
        <v>125.67100000000001</v>
      </c>
      <c r="I25" s="145">
        <v>104.004</v>
      </c>
      <c r="J25" s="145">
        <v>0</v>
      </c>
      <c r="K25" s="145">
        <v>21.667000000000002</v>
      </c>
      <c r="L25" s="145">
        <v>87.671000000000006</v>
      </c>
      <c r="M25" s="145">
        <v>104.004</v>
      </c>
      <c r="N25" s="145">
        <v>38</v>
      </c>
      <c r="O25" s="145">
        <v>37.5</v>
      </c>
      <c r="P25" s="145">
        <v>128.5</v>
      </c>
      <c r="Q25" s="145">
        <v>177</v>
      </c>
      <c r="R25" s="145">
        <v>86</v>
      </c>
    </row>
    <row r="26" spans="1:18" x14ac:dyDescent="0.25">
      <c r="A26" s="145">
        <v>717</v>
      </c>
      <c r="B26" s="145" t="s">
        <v>3532</v>
      </c>
      <c r="C26" s="145" t="s">
        <v>3531</v>
      </c>
      <c r="D26" s="145" t="str">
        <f t="shared" si="0"/>
        <v>Allahar, Khalid</v>
      </c>
      <c r="E26" s="145" t="s">
        <v>2151</v>
      </c>
      <c r="F26" s="145">
        <v>168</v>
      </c>
      <c r="G26" s="145" t="e">
        <f>VLOOKUP($A26,#REF!,7,FALSE)</f>
        <v>#REF!</v>
      </c>
      <c r="H26" s="145">
        <v>389</v>
      </c>
      <c r="I26" s="145">
        <v>156</v>
      </c>
      <c r="J26" s="145">
        <v>96</v>
      </c>
      <c r="K26" s="145">
        <v>1020.503</v>
      </c>
      <c r="L26" s="145">
        <v>1048.5070000000001</v>
      </c>
      <c r="M26" s="145">
        <v>104.004</v>
      </c>
      <c r="N26" s="145">
        <v>76</v>
      </c>
      <c r="O26" s="145">
        <v>0</v>
      </c>
      <c r="P26" s="145">
        <v>0</v>
      </c>
      <c r="Q26" s="145">
        <v>16</v>
      </c>
      <c r="R26" s="145">
        <v>0</v>
      </c>
    </row>
    <row r="27" spans="1:18" x14ac:dyDescent="0.25">
      <c r="A27" s="145">
        <v>1128</v>
      </c>
      <c r="B27" s="145" t="s">
        <v>2600</v>
      </c>
      <c r="C27" s="145" t="s">
        <v>2466</v>
      </c>
      <c r="D27" s="145" t="str">
        <f t="shared" si="0"/>
        <v>Allen, Jessica</v>
      </c>
      <c r="E27" s="145" t="s">
        <v>2151</v>
      </c>
      <c r="F27" s="145">
        <v>152</v>
      </c>
      <c r="G27" s="145">
        <v>44</v>
      </c>
      <c r="H27" s="145">
        <v>444</v>
      </c>
      <c r="I27" s="145">
        <v>240</v>
      </c>
      <c r="J27" s="145">
        <v>142</v>
      </c>
      <c r="K27" s="145">
        <v>674.58600000000001</v>
      </c>
      <c r="L27" s="145">
        <v>851.59</v>
      </c>
      <c r="M27" s="145">
        <v>104.004</v>
      </c>
      <c r="N27" s="145">
        <v>33</v>
      </c>
      <c r="O27" s="145">
        <v>0</v>
      </c>
      <c r="P27" s="145">
        <v>0</v>
      </c>
      <c r="Q27" s="145">
        <v>0</v>
      </c>
      <c r="R27" s="145">
        <v>0</v>
      </c>
    </row>
    <row r="28" spans="1:18" x14ac:dyDescent="0.25">
      <c r="A28" s="145">
        <v>829</v>
      </c>
      <c r="B28" s="145" t="s">
        <v>2228</v>
      </c>
      <c r="C28" s="145" t="s">
        <v>3530</v>
      </c>
      <c r="D28" s="145" t="str">
        <f t="shared" si="0"/>
        <v>Almanzar, Lisa</v>
      </c>
      <c r="E28" s="145" t="s">
        <v>2196</v>
      </c>
      <c r="F28" s="145">
        <v>15</v>
      </c>
      <c r="G28" s="145">
        <v>10.834</v>
      </c>
      <c r="H28" s="145">
        <v>82.171000000000006</v>
      </c>
      <c r="I28" s="145">
        <v>95.337000000000003</v>
      </c>
      <c r="J28" s="145">
        <v>24</v>
      </c>
      <c r="K28" s="145">
        <v>10.834</v>
      </c>
      <c r="L28" s="145">
        <v>77.171000000000006</v>
      </c>
      <c r="M28" s="145">
        <v>95.337000000000003</v>
      </c>
      <c r="N28" s="145">
        <v>29</v>
      </c>
      <c r="O28" s="145">
        <v>0</v>
      </c>
      <c r="P28" s="145">
        <v>0</v>
      </c>
      <c r="Q28" s="145">
        <v>0</v>
      </c>
      <c r="R28" s="145">
        <v>0</v>
      </c>
    </row>
    <row r="29" spans="1:18" x14ac:dyDescent="0.25">
      <c r="A29" s="145">
        <v>1521</v>
      </c>
      <c r="B29" s="145" t="s">
        <v>2256</v>
      </c>
      <c r="C29" s="145" t="s">
        <v>3529</v>
      </c>
      <c r="D29" s="145" t="str">
        <f t="shared" si="0"/>
        <v>Alpaugh, Mary</v>
      </c>
      <c r="E29" s="145" t="s">
        <v>2186</v>
      </c>
      <c r="F29" s="145">
        <v>119</v>
      </c>
      <c r="G29" s="145" t="e">
        <f>VLOOKUP($A29,#REF!,7,FALSE)</f>
        <v>#REF!</v>
      </c>
      <c r="H29" s="145">
        <v>0</v>
      </c>
      <c r="I29" s="145">
        <v>0</v>
      </c>
      <c r="J29" s="145">
        <v>32</v>
      </c>
      <c r="K29" s="145">
        <v>579.58600000000001</v>
      </c>
      <c r="L29" s="145">
        <v>0</v>
      </c>
      <c r="M29" s="145">
        <v>0</v>
      </c>
      <c r="N29" s="145">
        <v>0</v>
      </c>
      <c r="O29" s="145">
        <v>0</v>
      </c>
      <c r="P29" s="145">
        <v>0</v>
      </c>
      <c r="Q29" s="145">
        <v>0</v>
      </c>
      <c r="R29" s="145">
        <v>0</v>
      </c>
    </row>
    <row r="30" spans="1:18" x14ac:dyDescent="0.25">
      <c r="A30" s="145">
        <v>450</v>
      </c>
      <c r="B30" s="145" t="s">
        <v>2351</v>
      </c>
      <c r="C30" s="145" t="s">
        <v>3528</v>
      </c>
      <c r="D30" s="145" t="str">
        <f t="shared" si="0"/>
        <v>Altman (Past Employee), Catherine</v>
      </c>
      <c r="E30" s="145" t="s">
        <v>2165</v>
      </c>
      <c r="F30" s="145">
        <v>209</v>
      </c>
      <c r="G30" s="145" t="e">
        <f>VLOOKUP($A30,#REF!,7,FALSE)</f>
        <v>#REF!</v>
      </c>
      <c r="H30" s="145">
        <v>338.75</v>
      </c>
      <c r="I30" s="145">
        <v>55.25</v>
      </c>
      <c r="J30" s="145">
        <v>36</v>
      </c>
      <c r="K30" s="145">
        <v>797.91399999999999</v>
      </c>
      <c r="L30" s="145">
        <v>843.495</v>
      </c>
      <c r="M30" s="145">
        <v>36.831000000000003</v>
      </c>
      <c r="N30" s="145">
        <v>0</v>
      </c>
      <c r="O30" s="145">
        <v>0</v>
      </c>
      <c r="P30" s="145">
        <v>0</v>
      </c>
      <c r="Q30" s="145">
        <v>8</v>
      </c>
      <c r="R30" s="145">
        <v>8</v>
      </c>
    </row>
    <row r="31" spans="1:18" x14ac:dyDescent="0.25">
      <c r="A31" s="145">
        <v>942</v>
      </c>
      <c r="B31" s="145" t="s">
        <v>3527</v>
      </c>
      <c r="C31" s="145" t="s">
        <v>3526</v>
      </c>
      <c r="D31" s="145" t="str">
        <f t="shared" si="0"/>
        <v>Alvarez, Victor</v>
      </c>
      <c r="E31" s="145" t="s">
        <v>2159</v>
      </c>
      <c r="F31" s="145">
        <v>7</v>
      </c>
      <c r="G31" s="145">
        <v>0</v>
      </c>
      <c r="H31" s="145">
        <v>47.667999999999999</v>
      </c>
      <c r="I31" s="145">
        <v>47.667999999999999</v>
      </c>
      <c r="J31" s="145">
        <v>0</v>
      </c>
      <c r="K31" s="145">
        <v>0</v>
      </c>
      <c r="L31" s="145">
        <v>47.667999999999999</v>
      </c>
      <c r="M31" s="145">
        <v>47.667999999999999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</row>
    <row r="32" spans="1:18" x14ac:dyDescent="0.25">
      <c r="A32" s="145">
        <v>2247</v>
      </c>
      <c r="B32" s="145" t="s">
        <v>3187</v>
      </c>
      <c r="C32" s="145" t="s">
        <v>3525</v>
      </c>
      <c r="D32" s="145" t="str">
        <f t="shared" si="0"/>
        <v>Ammon, Kathryn</v>
      </c>
      <c r="E32" s="145" t="s">
        <v>2209</v>
      </c>
      <c r="F32" s="145">
        <v>52</v>
      </c>
      <c r="G32" s="145" t="e">
        <f>VLOOKUP($A32,#REF!,7,FALSE)</f>
        <v>#REF!</v>
      </c>
      <c r="H32" s="145">
        <v>98.59</v>
      </c>
      <c r="I32" s="145">
        <v>104.004</v>
      </c>
      <c r="J32" s="145">
        <v>68</v>
      </c>
      <c r="K32" s="145">
        <v>252.58600000000001</v>
      </c>
      <c r="L32" s="145">
        <v>330.09</v>
      </c>
      <c r="M32" s="145">
        <v>104.004</v>
      </c>
      <c r="N32" s="145">
        <v>26.5</v>
      </c>
      <c r="O32" s="145">
        <v>0</v>
      </c>
      <c r="P32" s="145">
        <v>0</v>
      </c>
      <c r="Q32" s="145">
        <v>0</v>
      </c>
      <c r="R32" s="145">
        <v>0</v>
      </c>
    </row>
    <row r="33" spans="1:18" x14ac:dyDescent="0.25">
      <c r="A33" s="145">
        <v>1842</v>
      </c>
      <c r="B33" s="145" t="s">
        <v>3524</v>
      </c>
      <c r="C33" s="145" t="s">
        <v>3523</v>
      </c>
      <c r="D33" s="145" t="str">
        <f t="shared" si="0"/>
        <v>Anderson (Past Employee), Janet</v>
      </c>
      <c r="E33" s="145" t="s">
        <v>2257</v>
      </c>
      <c r="F33" s="145">
        <v>193</v>
      </c>
      <c r="G33" s="145" t="e">
        <f>VLOOKUP($A33,#REF!,7,FALSE)</f>
        <v>#REF!</v>
      </c>
      <c r="H33" s="145">
        <v>0</v>
      </c>
      <c r="I33" s="145">
        <v>0</v>
      </c>
      <c r="J33" s="145">
        <v>0</v>
      </c>
      <c r="K33" s="145">
        <v>431.25200000000001</v>
      </c>
      <c r="L33" s="145">
        <v>0</v>
      </c>
      <c r="M33" s="145">
        <v>0</v>
      </c>
      <c r="N33" s="145">
        <v>0</v>
      </c>
      <c r="O33" s="145">
        <v>0</v>
      </c>
      <c r="P33" s="145">
        <v>0</v>
      </c>
      <c r="Q33" s="145">
        <v>0</v>
      </c>
      <c r="R33" s="145">
        <v>0</v>
      </c>
    </row>
    <row r="34" spans="1:18" x14ac:dyDescent="0.25">
      <c r="A34" s="145">
        <v>812</v>
      </c>
      <c r="B34" s="145" t="s">
        <v>3522</v>
      </c>
      <c r="C34" s="145" t="s">
        <v>3521</v>
      </c>
      <c r="D34" s="145" t="str">
        <f t="shared" si="0"/>
        <v>Andreassi (Past Employee), Dillon</v>
      </c>
      <c r="E34" s="145" t="s">
        <v>2165</v>
      </c>
      <c r="F34" s="145">
        <v>21</v>
      </c>
      <c r="G34" s="145">
        <v>21.667000000000002</v>
      </c>
      <c r="H34" s="145">
        <v>0</v>
      </c>
      <c r="I34" s="145">
        <v>0</v>
      </c>
      <c r="J34" s="145">
        <v>0</v>
      </c>
      <c r="K34" s="145">
        <v>21.667000000000002</v>
      </c>
      <c r="L34" s="145">
        <v>0</v>
      </c>
      <c r="M34" s="145">
        <v>0</v>
      </c>
      <c r="N34" s="145">
        <v>0</v>
      </c>
      <c r="O34" s="145">
        <v>0</v>
      </c>
      <c r="P34" s="145">
        <v>0</v>
      </c>
      <c r="Q34" s="145">
        <v>0</v>
      </c>
      <c r="R34" s="145">
        <v>0</v>
      </c>
    </row>
    <row r="35" spans="1:18" x14ac:dyDescent="0.25">
      <c r="A35" s="145">
        <v>855</v>
      </c>
      <c r="B35" s="145" t="s">
        <v>3520</v>
      </c>
      <c r="C35" s="145" t="s">
        <v>3519</v>
      </c>
      <c r="D35" s="145" t="str">
        <f t="shared" si="0"/>
        <v>Andrews (Past Employee), Meredith</v>
      </c>
      <c r="E35" s="145" t="s">
        <v>2168</v>
      </c>
      <c r="F35" s="145">
        <v>12</v>
      </c>
      <c r="G35" s="145">
        <v>0</v>
      </c>
      <c r="H35" s="145">
        <v>0</v>
      </c>
      <c r="I35" s="145">
        <v>17.334</v>
      </c>
      <c r="J35" s="145">
        <v>8</v>
      </c>
      <c r="K35" s="145">
        <v>0</v>
      </c>
      <c r="L35" s="145">
        <v>0</v>
      </c>
      <c r="M35" s="145">
        <v>17.334</v>
      </c>
      <c r="N35" s="145">
        <v>0</v>
      </c>
      <c r="O35" s="145">
        <v>0</v>
      </c>
      <c r="P35" s="145">
        <v>0</v>
      </c>
      <c r="Q35" s="145">
        <v>0</v>
      </c>
      <c r="R35" s="145">
        <v>0</v>
      </c>
    </row>
    <row r="36" spans="1:18" x14ac:dyDescent="0.25">
      <c r="A36" s="145">
        <v>1696</v>
      </c>
      <c r="B36" s="145" t="s">
        <v>2747</v>
      </c>
      <c r="C36" s="145" t="s">
        <v>3518</v>
      </c>
      <c r="D36" s="145" t="str">
        <f t="shared" si="0"/>
        <v>Andriacchi, Christine</v>
      </c>
      <c r="E36" s="145" t="s">
        <v>2189</v>
      </c>
      <c r="F36" s="145">
        <v>344</v>
      </c>
      <c r="G36" s="145">
        <v>65</v>
      </c>
      <c r="H36" s="145">
        <v>425</v>
      </c>
      <c r="I36" s="145">
        <v>156</v>
      </c>
      <c r="J36" s="145">
        <v>0</v>
      </c>
      <c r="K36" s="145">
        <v>343.33600000000001</v>
      </c>
      <c r="L36" s="145">
        <v>603.34</v>
      </c>
      <c r="M36" s="145">
        <v>104.004</v>
      </c>
      <c r="N36" s="145">
        <v>0</v>
      </c>
      <c r="O36" s="145">
        <v>104</v>
      </c>
      <c r="P36" s="145">
        <v>16</v>
      </c>
      <c r="Q36" s="145">
        <v>8</v>
      </c>
      <c r="R36" s="145">
        <v>96</v>
      </c>
    </row>
    <row r="37" spans="1:18" x14ac:dyDescent="0.25">
      <c r="A37" s="145">
        <v>2570</v>
      </c>
      <c r="B37" s="145" t="s">
        <v>2358</v>
      </c>
      <c r="C37" s="145" t="s">
        <v>3517</v>
      </c>
      <c r="D37" s="145" t="str">
        <f t="shared" si="0"/>
        <v>Anduiza (Past Employee), Maria</v>
      </c>
      <c r="E37" s="145" t="s">
        <v>2151</v>
      </c>
      <c r="F37" s="145">
        <v>30</v>
      </c>
      <c r="G37" s="145">
        <v>70.501000000000005</v>
      </c>
      <c r="H37" s="145">
        <v>0</v>
      </c>
      <c r="I37" s="145">
        <v>0</v>
      </c>
      <c r="J37" s="145">
        <v>0</v>
      </c>
      <c r="K37" s="145">
        <v>102.501</v>
      </c>
      <c r="L37" s="145">
        <v>0</v>
      </c>
      <c r="M37" s="145">
        <v>0</v>
      </c>
      <c r="N37" s="145">
        <v>0</v>
      </c>
      <c r="O37" s="145">
        <v>0</v>
      </c>
      <c r="P37" s="145">
        <v>0</v>
      </c>
      <c r="Q37" s="145">
        <v>0</v>
      </c>
      <c r="R37" s="145">
        <v>0</v>
      </c>
    </row>
    <row r="38" spans="1:18" x14ac:dyDescent="0.25">
      <c r="A38" s="145">
        <v>1496</v>
      </c>
      <c r="B38" s="145" t="s">
        <v>2223</v>
      </c>
      <c r="C38" s="145" t="s">
        <v>3516</v>
      </c>
      <c r="D38" s="145" t="str">
        <f t="shared" si="0"/>
        <v>Angell, Michael</v>
      </c>
      <c r="E38" s="145" t="s">
        <v>2165</v>
      </c>
      <c r="F38" s="145">
        <v>147</v>
      </c>
      <c r="G38" s="145">
        <v>65</v>
      </c>
      <c r="H38" s="145">
        <v>425</v>
      </c>
      <c r="I38" s="145">
        <v>156</v>
      </c>
      <c r="J38" s="145">
        <v>56</v>
      </c>
      <c r="K38" s="145">
        <v>326.08600000000001</v>
      </c>
      <c r="L38" s="145">
        <v>431.09</v>
      </c>
      <c r="M38" s="145">
        <v>104.004</v>
      </c>
      <c r="N38" s="145">
        <v>99</v>
      </c>
      <c r="O38" s="145">
        <v>0</v>
      </c>
      <c r="P38" s="145">
        <v>0</v>
      </c>
      <c r="Q38" s="145">
        <v>0</v>
      </c>
      <c r="R38" s="145">
        <v>0</v>
      </c>
    </row>
    <row r="39" spans="1:18" x14ac:dyDescent="0.25">
      <c r="A39" s="145">
        <v>802</v>
      </c>
      <c r="B39" s="145" t="s">
        <v>2509</v>
      </c>
      <c r="C39" s="145" t="s">
        <v>3515</v>
      </c>
      <c r="D39" s="145" t="str">
        <f t="shared" si="0"/>
        <v>Anson, Kristi</v>
      </c>
      <c r="E39" s="145" t="s">
        <v>2142</v>
      </c>
      <c r="F39" s="145">
        <v>17</v>
      </c>
      <c r="G39" s="145">
        <v>17.667000000000002</v>
      </c>
      <c r="H39" s="145">
        <v>59.670999999999999</v>
      </c>
      <c r="I39" s="145">
        <v>104.004</v>
      </c>
      <c r="J39" s="145">
        <v>62</v>
      </c>
      <c r="K39" s="145">
        <v>13.667</v>
      </c>
      <c r="L39" s="145">
        <v>72.171000000000006</v>
      </c>
      <c r="M39" s="145">
        <v>104.004</v>
      </c>
      <c r="N39" s="145">
        <v>45.5</v>
      </c>
      <c r="O39" s="145">
        <v>0.125</v>
      </c>
      <c r="P39" s="145">
        <v>0.125</v>
      </c>
      <c r="Q39" s="145">
        <v>61.5</v>
      </c>
      <c r="R39" s="145">
        <v>61.5</v>
      </c>
    </row>
    <row r="40" spans="1:18" x14ac:dyDescent="0.25">
      <c r="A40" s="145">
        <v>2633</v>
      </c>
      <c r="B40" s="145" t="s">
        <v>3514</v>
      </c>
      <c r="C40" s="145" t="s">
        <v>3513</v>
      </c>
      <c r="D40" s="145" t="str">
        <f t="shared" si="0"/>
        <v>Anuszewski, Justina</v>
      </c>
      <c r="E40" s="145" t="s">
        <v>2189</v>
      </c>
      <c r="F40" s="145">
        <v>24</v>
      </c>
      <c r="G40" s="145">
        <v>52.000999999999998</v>
      </c>
      <c r="H40" s="145">
        <v>26.001000000000001</v>
      </c>
      <c r="I40" s="145">
        <v>112.67100000000001</v>
      </c>
      <c r="J40" s="145">
        <v>26.25</v>
      </c>
      <c r="K40" s="145">
        <v>34.000999999999998</v>
      </c>
      <c r="L40" s="145">
        <v>10.000999999999999</v>
      </c>
      <c r="M40" s="145">
        <v>112.67100000000001</v>
      </c>
      <c r="N40" s="145">
        <v>16</v>
      </c>
      <c r="O40" s="145">
        <v>21.75</v>
      </c>
      <c r="P40" s="145">
        <v>0</v>
      </c>
      <c r="Q40" s="145">
        <v>0</v>
      </c>
      <c r="R40" s="145">
        <v>21.75</v>
      </c>
    </row>
    <row r="41" spans="1:18" x14ac:dyDescent="0.25">
      <c r="A41" s="145">
        <v>1676</v>
      </c>
      <c r="B41" s="145" t="s">
        <v>3512</v>
      </c>
      <c r="C41" s="145" t="s">
        <v>3511</v>
      </c>
      <c r="D41" s="108" t="s">
        <v>614</v>
      </c>
      <c r="E41" s="145" t="s">
        <v>2189</v>
      </c>
      <c r="F41" s="145">
        <v>108</v>
      </c>
      <c r="G41" s="145" t="e">
        <f>VLOOKUP($A41,#REF!,7,FALSE)</f>
        <v>#REF!</v>
      </c>
      <c r="H41" s="145">
        <v>264.57600000000002</v>
      </c>
      <c r="I41" s="145">
        <v>129.99600000000001</v>
      </c>
      <c r="J41" s="145">
        <v>21.5</v>
      </c>
      <c r="K41" s="145">
        <v>68.92</v>
      </c>
      <c r="L41" s="145">
        <v>78.424000000000007</v>
      </c>
      <c r="M41" s="145">
        <v>104.004</v>
      </c>
      <c r="N41" s="145">
        <v>94.5</v>
      </c>
      <c r="O41" s="145">
        <v>0</v>
      </c>
      <c r="P41" s="145">
        <v>0</v>
      </c>
      <c r="Q41" s="145">
        <v>10</v>
      </c>
      <c r="R41" s="145">
        <v>10</v>
      </c>
    </row>
    <row r="42" spans="1:18" x14ac:dyDescent="0.25">
      <c r="A42" s="145">
        <v>1918</v>
      </c>
      <c r="B42" s="145" t="s">
        <v>2179</v>
      </c>
      <c r="C42" s="145" t="s">
        <v>3510</v>
      </c>
      <c r="D42" s="145" t="str">
        <f>C42&amp;", "&amp;B42</f>
        <v>Arias, John</v>
      </c>
      <c r="E42" s="145" t="s">
        <v>2257</v>
      </c>
      <c r="F42" s="145">
        <v>72</v>
      </c>
      <c r="G42" s="145" t="e">
        <f>VLOOKUP($A42,#REF!,7,FALSE)</f>
        <v>#REF!</v>
      </c>
      <c r="H42" s="145">
        <v>170.416</v>
      </c>
      <c r="I42" s="145">
        <v>127.83</v>
      </c>
      <c r="J42" s="145">
        <v>20</v>
      </c>
      <c r="K42" s="145">
        <v>251.08600000000001</v>
      </c>
      <c r="L42" s="145">
        <v>291.08999999999997</v>
      </c>
      <c r="M42" s="145">
        <v>104.004</v>
      </c>
      <c r="N42" s="145">
        <v>64</v>
      </c>
      <c r="O42" s="145">
        <v>0</v>
      </c>
      <c r="P42" s="145">
        <v>0</v>
      </c>
      <c r="Q42" s="145">
        <v>0</v>
      </c>
      <c r="R42" s="145">
        <v>0</v>
      </c>
    </row>
    <row r="43" spans="1:18" x14ac:dyDescent="0.25">
      <c r="A43" s="145">
        <v>2114</v>
      </c>
      <c r="B43" s="145" t="s">
        <v>2413</v>
      </c>
      <c r="C43" s="145" t="s">
        <v>3509</v>
      </c>
      <c r="D43" s="145" t="str">
        <f>C43&amp;", "&amp;B43</f>
        <v>Armstrong, Angela</v>
      </c>
      <c r="E43" s="145" t="s">
        <v>2148</v>
      </c>
      <c r="F43" s="145">
        <v>65</v>
      </c>
      <c r="G43" s="145">
        <v>87</v>
      </c>
      <c r="H43" s="145">
        <v>426</v>
      </c>
      <c r="I43" s="145">
        <v>240</v>
      </c>
      <c r="J43" s="145">
        <v>188.75</v>
      </c>
      <c r="K43" s="145">
        <v>569.08600000000001</v>
      </c>
      <c r="L43" s="145">
        <v>704.09</v>
      </c>
      <c r="M43" s="145">
        <v>104.004</v>
      </c>
      <c r="N43" s="145">
        <v>20.5</v>
      </c>
      <c r="O43" s="145">
        <v>0</v>
      </c>
      <c r="P43" s="145">
        <v>0</v>
      </c>
      <c r="Q43" s="145">
        <v>0</v>
      </c>
      <c r="R43" s="145">
        <v>0</v>
      </c>
    </row>
    <row r="44" spans="1:18" x14ac:dyDescent="0.25">
      <c r="A44" s="145">
        <v>2244</v>
      </c>
      <c r="B44" s="145" t="s">
        <v>3508</v>
      </c>
      <c r="C44" s="145" t="s">
        <v>3507</v>
      </c>
      <c r="D44" s="145" t="str">
        <f>C44&amp;", "&amp;B44</f>
        <v>Armstrong (Past Employee), Sally</v>
      </c>
      <c r="E44" s="145" t="s">
        <v>2168</v>
      </c>
      <c r="F44" s="145">
        <v>52</v>
      </c>
      <c r="G44" s="145">
        <v>52.917999999999999</v>
      </c>
      <c r="H44" s="145">
        <v>0</v>
      </c>
      <c r="I44" s="145">
        <v>0</v>
      </c>
      <c r="J44" s="145">
        <v>0</v>
      </c>
      <c r="K44" s="145">
        <v>112.91800000000001</v>
      </c>
      <c r="L44" s="145">
        <v>0</v>
      </c>
      <c r="M44" s="145">
        <v>0</v>
      </c>
      <c r="N44" s="145">
        <v>0</v>
      </c>
      <c r="O44" s="145">
        <v>0</v>
      </c>
      <c r="P44" s="145">
        <v>0</v>
      </c>
      <c r="Q44" s="145">
        <v>0</v>
      </c>
      <c r="R44" s="145">
        <v>0</v>
      </c>
    </row>
    <row r="45" spans="1:18" x14ac:dyDescent="0.25">
      <c r="A45" s="145">
        <v>1776</v>
      </c>
      <c r="B45" s="145" t="s">
        <v>3506</v>
      </c>
      <c r="C45" s="145" t="s">
        <v>3505</v>
      </c>
      <c r="D45" s="145" t="str">
        <f>C45&amp;", "&amp;B45</f>
        <v>Arreguin, Luz</v>
      </c>
      <c r="E45" s="145" t="s">
        <v>2176</v>
      </c>
      <c r="F45" s="145">
        <v>83</v>
      </c>
      <c r="G45" s="145">
        <v>35.914000000000001</v>
      </c>
      <c r="H45" s="145">
        <v>60.161000000000001</v>
      </c>
      <c r="I45" s="145">
        <v>113.747</v>
      </c>
      <c r="J45" s="145">
        <v>89.5</v>
      </c>
      <c r="K45" s="145">
        <v>151.08600000000001</v>
      </c>
      <c r="L45" s="145">
        <v>41.088999999999999</v>
      </c>
      <c r="M45" s="145">
        <v>91.003</v>
      </c>
      <c r="N45" s="145">
        <v>201</v>
      </c>
      <c r="O45" s="145">
        <v>0</v>
      </c>
      <c r="P45" s="145">
        <v>0</v>
      </c>
      <c r="Q45" s="145">
        <v>0</v>
      </c>
      <c r="R45" s="145">
        <v>0</v>
      </c>
    </row>
    <row r="46" spans="1:18" x14ac:dyDescent="0.25">
      <c r="A46" s="145">
        <v>759</v>
      </c>
      <c r="B46" s="145" t="s">
        <v>2823</v>
      </c>
      <c r="C46" s="145" t="s">
        <v>3504</v>
      </c>
      <c r="D46" s="145" t="s">
        <v>1178</v>
      </c>
      <c r="E46" s="145" t="s">
        <v>2165</v>
      </c>
      <c r="F46" s="145">
        <v>22</v>
      </c>
      <c r="G46" s="145">
        <v>52.668999999999997</v>
      </c>
      <c r="H46" s="145">
        <v>58.673000000000002</v>
      </c>
      <c r="I46" s="145">
        <v>104.004</v>
      </c>
      <c r="J46" s="145">
        <v>98</v>
      </c>
      <c r="K46" s="145">
        <v>60.668999999999997</v>
      </c>
      <c r="L46" s="145">
        <v>156.673</v>
      </c>
      <c r="M46" s="145">
        <v>104.004</v>
      </c>
      <c r="N46" s="145">
        <v>8</v>
      </c>
      <c r="O46" s="145">
        <v>0.125</v>
      </c>
      <c r="P46" s="145">
        <v>18.850000000000001</v>
      </c>
      <c r="Q46" s="145">
        <v>88.724999999999994</v>
      </c>
      <c r="R46" s="145">
        <v>70</v>
      </c>
    </row>
    <row r="47" spans="1:18" x14ac:dyDescent="0.25">
      <c r="A47" s="145">
        <v>164</v>
      </c>
      <c r="B47" s="145" t="s">
        <v>3153</v>
      </c>
      <c r="C47" s="145" t="s">
        <v>3503</v>
      </c>
      <c r="D47" s="145" t="str">
        <f t="shared" ref="D47:D87" si="1">C47&amp;", "&amp;B47</f>
        <v>Ashcraft, Teresa</v>
      </c>
      <c r="E47" s="145" t="s">
        <v>2189</v>
      </c>
      <c r="F47" s="145">
        <v>347</v>
      </c>
      <c r="G47" s="145">
        <v>16</v>
      </c>
      <c r="H47" s="145">
        <v>439</v>
      </c>
      <c r="I47" s="145">
        <v>240</v>
      </c>
      <c r="J47" s="145">
        <v>98</v>
      </c>
      <c r="K47" s="145">
        <v>1119.586</v>
      </c>
      <c r="L47" s="145">
        <v>1322.34</v>
      </c>
      <c r="M47" s="145">
        <v>104.004</v>
      </c>
      <c r="N47" s="145">
        <v>24.5</v>
      </c>
      <c r="O47" s="145">
        <v>0</v>
      </c>
      <c r="P47" s="145">
        <v>0</v>
      </c>
      <c r="Q47" s="145">
        <v>0</v>
      </c>
      <c r="R47" s="145">
        <v>0</v>
      </c>
    </row>
    <row r="48" spans="1:18" x14ac:dyDescent="0.25">
      <c r="A48" s="145">
        <v>2076</v>
      </c>
      <c r="B48" s="145" t="s">
        <v>3502</v>
      </c>
      <c r="C48" s="145" t="s">
        <v>3501</v>
      </c>
      <c r="D48" s="145" t="str">
        <f t="shared" si="1"/>
        <v>Ashmore, Riley</v>
      </c>
      <c r="E48" s="145" t="s">
        <v>2148</v>
      </c>
      <c r="F48" s="145">
        <v>75</v>
      </c>
      <c r="G48" s="145">
        <v>39.417000000000002</v>
      </c>
      <c r="H48" s="145">
        <v>57.664000000000001</v>
      </c>
      <c r="I48" s="145">
        <v>129.99600000000001</v>
      </c>
      <c r="J48" s="145">
        <v>138</v>
      </c>
      <c r="K48" s="145">
        <v>16.753</v>
      </c>
      <c r="L48" s="145">
        <v>35.006999999999998</v>
      </c>
      <c r="M48" s="145">
        <v>104.004</v>
      </c>
      <c r="N48" s="145">
        <v>85.75</v>
      </c>
      <c r="O48" s="145">
        <v>4.5833000000000004</v>
      </c>
      <c r="P48" s="145">
        <v>8.3299999999999999E-2</v>
      </c>
      <c r="Q48" s="145">
        <v>97.25</v>
      </c>
      <c r="R48" s="145">
        <v>109.25</v>
      </c>
    </row>
    <row r="49" spans="1:18" x14ac:dyDescent="0.25">
      <c r="A49" s="145">
        <v>2443</v>
      </c>
      <c r="B49" s="145" t="s">
        <v>2260</v>
      </c>
      <c r="C49" s="145" t="s">
        <v>3500</v>
      </c>
      <c r="D49" s="145" t="str">
        <f t="shared" si="1"/>
        <v>Askew, Kevin</v>
      </c>
      <c r="E49" s="145" t="s">
        <v>2189</v>
      </c>
      <c r="F49" s="145">
        <v>368</v>
      </c>
      <c r="G49" s="145" t="e">
        <f>VLOOKUP($A49,#REF!,7,FALSE)</f>
        <v>#REF!</v>
      </c>
      <c r="H49" s="145">
        <v>7</v>
      </c>
      <c r="I49" s="145">
        <v>156</v>
      </c>
      <c r="J49" s="145">
        <v>338</v>
      </c>
      <c r="K49" s="145">
        <v>101.253</v>
      </c>
      <c r="L49" s="145">
        <v>2.2570000000000001</v>
      </c>
      <c r="M49" s="145">
        <v>576.00400000000002</v>
      </c>
      <c r="N49" s="145">
        <v>675</v>
      </c>
      <c r="O49" s="145">
        <v>0</v>
      </c>
      <c r="P49" s="145">
        <v>0</v>
      </c>
      <c r="Q49" s="145">
        <v>0</v>
      </c>
      <c r="R49" s="145">
        <v>0</v>
      </c>
    </row>
    <row r="50" spans="1:18" x14ac:dyDescent="0.25">
      <c r="A50" s="145">
        <v>938</v>
      </c>
      <c r="B50" s="145" t="s">
        <v>3499</v>
      </c>
      <c r="C50" s="145" t="s">
        <v>3498</v>
      </c>
      <c r="D50" s="145" t="str">
        <f t="shared" si="1"/>
        <v>Atchinson, Denyse</v>
      </c>
      <c r="E50" s="145" t="s">
        <v>2193</v>
      </c>
      <c r="F50" s="145">
        <v>8</v>
      </c>
      <c r="G50" s="145">
        <v>0</v>
      </c>
      <c r="H50" s="145">
        <v>54.168999999999997</v>
      </c>
      <c r="I50" s="145">
        <v>54.168999999999997</v>
      </c>
      <c r="J50" s="145">
        <v>0</v>
      </c>
      <c r="K50" s="145">
        <v>0</v>
      </c>
      <c r="L50" s="145">
        <v>49.418999999999997</v>
      </c>
      <c r="M50" s="145">
        <v>54.168999999999997</v>
      </c>
      <c r="N50" s="145">
        <v>4.75</v>
      </c>
      <c r="O50" s="145">
        <v>0</v>
      </c>
      <c r="P50" s="145">
        <v>20.125</v>
      </c>
      <c r="Q50" s="145">
        <v>32.875</v>
      </c>
      <c r="R50" s="145">
        <v>12.75</v>
      </c>
    </row>
    <row r="51" spans="1:18" x14ac:dyDescent="0.25">
      <c r="A51" s="145">
        <v>2616</v>
      </c>
      <c r="B51" s="145" t="s">
        <v>2561</v>
      </c>
      <c r="C51" s="145" t="s">
        <v>3497</v>
      </c>
      <c r="D51" s="145" t="str">
        <f t="shared" si="1"/>
        <v>Atherholt, Eric</v>
      </c>
      <c r="E51" s="145" t="s">
        <v>2257</v>
      </c>
      <c r="F51" s="145">
        <v>28</v>
      </c>
      <c r="G51" s="145">
        <v>84.085999999999999</v>
      </c>
      <c r="H51" s="145">
        <v>96.09</v>
      </c>
      <c r="I51" s="145">
        <v>104.004</v>
      </c>
      <c r="J51" s="145">
        <v>92</v>
      </c>
      <c r="K51" s="145">
        <v>72.085999999999999</v>
      </c>
      <c r="L51" s="145">
        <v>94.09</v>
      </c>
      <c r="M51" s="145">
        <v>104.004</v>
      </c>
      <c r="N51" s="145">
        <v>82</v>
      </c>
      <c r="O51" s="145">
        <v>0</v>
      </c>
      <c r="P51" s="145">
        <v>0</v>
      </c>
      <c r="Q51" s="145">
        <v>0</v>
      </c>
      <c r="R51" s="145">
        <v>0</v>
      </c>
    </row>
    <row r="52" spans="1:18" x14ac:dyDescent="0.25">
      <c r="A52" s="145">
        <v>2406</v>
      </c>
      <c r="B52" s="145" t="s">
        <v>2355</v>
      </c>
      <c r="C52" s="145" t="s">
        <v>3496</v>
      </c>
      <c r="D52" s="145" t="str">
        <f t="shared" si="1"/>
        <v>Auito, Kimberly</v>
      </c>
      <c r="E52" s="145" t="s">
        <v>2142</v>
      </c>
      <c r="F52" s="145">
        <v>57</v>
      </c>
      <c r="G52" s="145">
        <v>1.665</v>
      </c>
      <c r="H52" s="145">
        <v>35.159999999999997</v>
      </c>
      <c r="I52" s="145">
        <v>51.996000000000002</v>
      </c>
      <c r="J52" s="145">
        <v>56</v>
      </c>
      <c r="K52" s="145">
        <v>62.664000000000001</v>
      </c>
      <c r="L52" s="145">
        <v>100.66</v>
      </c>
      <c r="M52" s="145">
        <v>51.996000000000002</v>
      </c>
      <c r="N52" s="145">
        <v>14</v>
      </c>
      <c r="O52" s="145">
        <v>0</v>
      </c>
      <c r="P52" s="145">
        <v>0</v>
      </c>
      <c r="Q52" s="145">
        <v>0</v>
      </c>
      <c r="R52" s="145">
        <v>0</v>
      </c>
    </row>
    <row r="53" spans="1:18" x14ac:dyDescent="0.25">
      <c r="A53" s="145">
        <v>528</v>
      </c>
      <c r="B53" s="145" t="s">
        <v>3495</v>
      </c>
      <c r="C53" s="145" t="s">
        <v>3494</v>
      </c>
      <c r="D53" s="145" t="str">
        <f t="shared" si="1"/>
        <v>Avila, Xochitl</v>
      </c>
      <c r="E53" s="145" t="s">
        <v>2142</v>
      </c>
      <c r="F53" s="145">
        <v>214</v>
      </c>
      <c r="G53" s="145" t="e">
        <f>VLOOKUP($A53,#REF!,7,FALSE)</f>
        <v>#REF!</v>
      </c>
      <c r="H53" s="145">
        <v>277</v>
      </c>
      <c r="I53" s="145">
        <v>156</v>
      </c>
      <c r="J53" s="145">
        <v>176</v>
      </c>
      <c r="K53" s="145">
        <v>218.83600000000001</v>
      </c>
      <c r="L53" s="145">
        <v>246.34</v>
      </c>
      <c r="M53" s="145">
        <v>104.004</v>
      </c>
      <c r="N53" s="145">
        <v>76.5</v>
      </c>
      <c r="O53" s="145">
        <v>0</v>
      </c>
      <c r="P53" s="145">
        <v>0</v>
      </c>
      <c r="Q53" s="145">
        <v>0</v>
      </c>
      <c r="R53" s="145">
        <v>0</v>
      </c>
    </row>
    <row r="54" spans="1:18" x14ac:dyDescent="0.25">
      <c r="A54" s="145">
        <v>1113</v>
      </c>
      <c r="B54" s="145" t="s">
        <v>3493</v>
      </c>
      <c r="C54" s="145" t="s">
        <v>3492</v>
      </c>
      <c r="D54" s="145" t="str">
        <f t="shared" si="1"/>
        <v>Bachman, Matt</v>
      </c>
      <c r="E54" s="145" t="s">
        <v>2186</v>
      </c>
      <c r="F54" s="145">
        <v>153</v>
      </c>
      <c r="G54" s="145">
        <v>13.5</v>
      </c>
      <c r="H54" s="145">
        <v>0</v>
      </c>
      <c r="I54" s="145">
        <v>26</v>
      </c>
      <c r="J54" s="145">
        <v>100</v>
      </c>
      <c r="K54" s="145">
        <v>645.83600000000001</v>
      </c>
      <c r="L54" s="145">
        <v>0</v>
      </c>
      <c r="M54" s="145">
        <v>17.334</v>
      </c>
      <c r="N54" s="145">
        <v>0</v>
      </c>
      <c r="O54" s="145">
        <v>12</v>
      </c>
      <c r="P54" s="145">
        <v>0</v>
      </c>
      <c r="Q54" s="145">
        <v>0</v>
      </c>
      <c r="R54" s="145">
        <v>12</v>
      </c>
    </row>
    <row r="55" spans="1:18" x14ac:dyDescent="0.25">
      <c r="A55" s="145">
        <v>906</v>
      </c>
      <c r="B55" s="145" t="s">
        <v>3491</v>
      </c>
      <c r="C55" s="145" t="s">
        <v>3490</v>
      </c>
      <c r="D55" s="145" t="str">
        <f t="shared" si="1"/>
        <v>Baeten, Maureen</v>
      </c>
      <c r="E55" s="145" t="s">
        <v>2142</v>
      </c>
      <c r="F55" s="145">
        <v>10</v>
      </c>
      <c r="G55" s="145">
        <v>0</v>
      </c>
      <c r="H55" s="145">
        <v>31.003</v>
      </c>
      <c r="I55" s="145">
        <v>84.503</v>
      </c>
      <c r="J55" s="145">
        <v>53.5</v>
      </c>
      <c r="K55" s="145">
        <v>0</v>
      </c>
      <c r="L55" s="145">
        <v>50.003</v>
      </c>
      <c r="M55" s="145">
        <v>84.503</v>
      </c>
      <c r="N55" s="145">
        <v>34.5</v>
      </c>
      <c r="O55" s="145">
        <v>0</v>
      </c>
      <c r="P55" s="145">
        <v>0</v>
      </c>
      <c r="Q55" s="145">
        <v>0</v>
      </c>
      <c r="R55" s="145">
        <v>0</v>
      </c>
    </row>
    <row r="56" spans="1:18" x14ac:dyDescent="0.25">
      <c r="A56" s="145">
        <v>908</v>
      </c>
      <c r="B56" s="145" t="s">
        <v>3062</v>
      </c>
      <c r="C56" s="145" t="s">
        <v>3488</v>
      </c>
      <c r="D56" s="145" t="str">
        <f t="shared" si="1"/>
        <v>Bailey, Jamie</v>
      </c>
      <c r="E56" s="145" t="s">
        <v>2148</v>
      </c>
      <c r="F56" s="145">
        <v>10</v>
      </c>
      <c r="G56" s="145">
        <v>0</v>
      </c>
      <c r="H56" s="145">
        <v>45.585999999999999</v>
      </c>
      <c r="I56" s="145">
        <v>75.835999999999999</v>
      </c>
      <c r="J56" s="145">
        <v>30.25</v>
      </c>
      <c r="K56" s="145">
        <v>0</v>
      </c>
      <c r="L56" s="145">
        <v>42.085999999999999</v>
      </c>
      <c r="M56" s="145">
        <v>75.835999999999999</v>
      </c>
      <c r="N56" s="145">
        <v>33.75</v>
      </c>
      <c r="O56" s="145">
        <v>0</v>
      </c>
      <c r="P56" s="145">
        <v>1.5</v>
      </c>
      <c r="Q56" s="145">
        <v>6.25</v>
      </c>
      <c r="R56" s="145">
        <v>4.75</v>
      </c>
    </row>
    <row r="57" spans="1:18" x14ac:dyDescent="0.25">
      <c r="A57" s="145">
        <v>2598</v>
      </c>
      <c r="B57" s="145" t="s">
        <v>3489</v>
      </c>
      <c r="C57" s="145" t="s">
        <v>3488</v>
      </c>
      <c r="D57" s="145" t="str">
        <f t="shared" si="1"/>
        <v>Bailey, Shanna</v>
      </c>
      <c r="E57" s="145" t="s">
        <v>2186</v>
      </c>
      <c r="F57" s="145">
        <v>35</v>
      </c>
      <c r="G57" s="145" t="e">
        <f>VLOOKUP($A57,#REF!,7,FALSE)</f>
        <v>#REF!</v>
      </c>
      <c r="H57" s="145">
        <v>96.423000000000002</v>
      </c>
      <c r="I57" s="145">
        <v>95.337000000000003</v>
      </c>
      <c r="J57" s="145">
        <v>33</v>
      </c>
      <c r="K57" s="145">
        <v>50.585999999999999</v>
      </c>
      <c r="L57" s="145">
        <v>135.923</v>
      </c>
      <c r="M57" s="145">
        <v>95.337000000000003</v>
      </c>
      <c r="N57" s="145">
        <v>10</v>
      </c>
      <c r="O57" s="145">
        <v>0</v>
      </c>
      <c r="P57" s="145">
        <v>110.625</v>
      </c>
      <c r="Q57" s="145">
        <v>240.125</v>
      </c>
      <c r="R57" s="145">
        <v>129.5</v>
      </c>
    </row>
    <row r="58" spans="1:18" x14ac:dyDescent="0.25">
      <c r="A58" s="145">
        <v>952</v>
      </c>
      <c r="B58" s="145" t="s">
        <v>2473</v>
      </c>
      <c r="C58" s="145" t="s">
        <v>3487</v>
      </c>
      <c r="D58" s="145" t="str">
        <f t="shared" si="1"/>
        <v>Baker, Carrie</v>
      </c>
      <c r="E58" s="145" t="s">
        <v>2204</v>
      </c>
      <c r="F58" s="145">
        <v>6</v>
      </c>
      <c r="G58" s="145">
        <v>0</v>
      </c>
      <c r="H58" s="145">
        <v>21.664999999999999</v>
      </c>
      <c r="I58" s="145">
        <v>21.664999999999999</v>
      </c>
      <c r="J58" s="145">
        <v>0</v>
      </c>
      <c r="K58" s="145">
        <v>0</v>
      </c>
      <c r="L58" s="145">
        <v>21.664999999999999</v>
      </c>
      <c r="M58" s="145">
        <v>21.664999999999999</v>
      </c>
      <c r="N58" s="145">
        <v>0</v>
      </c>
      <c r="O58" s="145">
        <v>0</v>
      </c>
      <c r="P58" s="145">
        <v>0</v>
      </c>
      <c r="Q58" s="145">
        <v>11.25</v>
      </c>
      <c r="R58" s="145">
        <v>11.25</v>
      </c>
    </row>
    <row r="59" spans="1:18" x14ac:dyDescent="0.25">
      <c r="A59" s="145">
        <v>1100</v>
      </c>
      <c r="B59" s="145" t="s">
        <v>2413</v>
      </c>
      <c r="C59" s="145" t="s">
        <v>3486</v>
      </c>
      <c r="D59" s="145" t="str">
        <f t="shared" si="1"/>
        <v>Ball, Angela</v>
      </c>
      <c r="E59" s="145" t="s">
        <v>2361</v>
      </c>
      <c r="F59" s="145">
        <v>154</v>
      </c>
      <c r="G59" s="145">
        <v>24.5</v>
      </c>
      <c r="H59" s="145">
        <v>348.5</v>
      </c>
      <c r="I59" s="145">
        <v>71.5</v>
      </c>
      <c r="J59" s="145">
        <v>52</v>
      </c>
      <c r="K59" s="145">
        <v>730.24400000000003</v>
      </c>
      <c r="L59" s="145">
        <v>796.40700000000004</v>
      </c>
      <c r="M59" s="145">
        <v>47.662999999999997</v>
      </c>
      <c r="N59" s="145">
        <v>0</v>
      </c>
      <c r="O59" s="145">
        <v>4</v>
      </c>
      <c r="P59" s="145">
        <v>0</v>
      </c>
      <c r="Q59" s="145">
        <v>4</v>
      </c>
      <c r="R59" s="145">
        <v>8</v>
      </c>
    </row>
    <row r="60" spans="1:18" x14ac:dyDescent="0.25">
      <c r="A60" s="145">
        <v>2209</v>
      </c>
      <c r="B60" s="145" t="s">
        <v>3485</v>
      </c>
      <c r="C60" s="145" t="s">
        <v>3484</v>
      </c>
      <c r="D60" s="145" t="str">
        <f t="shared" si="1"/>
        <v>Bambard, Alyssa</v>
      </c>
      <c r="E60" s="145" t="s">
        <v>2142</v>
      </c>
      <c r="F60" s="145">
        <v>56</v>
      </c>
      <c r="G60" s="145">
        <v>111.169</v>
      </c>
      <c r="H60" s="145">
        <v>195.84</v>
      </c>
      <c r="I60" s="145">
        <v>112.67100000000001</v>
      </c>
      <c r="J60" s="145">
        <v>28</v>
      </c>
      <c r="K60" s="145">
        <v>302.16899999999998</v>
      </c>
      <c r="L60" s="145">
        <v>386.84</v>
      </c>
      <c r="M60" s="145">
        <v>112.67100000000001</v>
      </c>
      <c r="N60" s="145">
        <v>28</v>
      </c>
      <c r="O60" s="145">
        <v>16</v>
      </c>
      <c r="P60" s="145">
        <v>3.5</v>
      </c>
      <c r="Q60" s="145">
        <v>46.5</v>
      </c>
      <c r="R60" s="145">
        <v>59</v>
      </c>
    </row>
    <row r="61" spans="1:18" x14ac:dyDescent="0.25">
      <c r="A61" s="145">
        <v>1600</v>
      </c>
      <c r="B61" s="145" t="s">
        <v>3483</v>
      </c>
      <c r="C61" s="145" t="s">
        <v>3482</v>
      </c>
      <c r="D61" s="145" t="str">
        <f t="shared" si="1"/>
        <v>Banks (Past Employee), Judie</v>
      </c>
      <c r="E61" s="145" t="s">
        <v>2159</v>
      </c>
      <c r="F61" s="145">
        <v>326</v>
      </c>
      <c r="G61" s="145">
        <v>263.75</v>
      </c>
      <c r="H61" s="145">
        <v>0</v>
      </c>
      <c r="I61" s="145">
        <v>29.25</v>
      </c>
      <c r="J61" s="145">
        <v>8</v>
      </c>
      <c r="K61" s="145">
        <v>14.502000000000001</v>
      </c>
      <c r="L61" s="145">
        <v>0</v>
      </c>
      <c r="M61" s="145">
        <v>19.501000000000001</v>
      </c>
      <c r="N61" s="145">
        <v>22</v>
      </c>
      <c r="O61" s="145">
        <v>0</v>
      </c>
      <c r="P61" s="145">
        <v>0</v>
      </c>
      <c r="Q61" s="145">
        <v>0</v>
      </c>
      <c r="R61" s="145">
        <v>0</v>
      </c>
    </row>
    <row r="62" spans="1:18" x14ac:dyDescent="0.25">
      <c r="A62" s="145">
        <v>1873</v>
      </c>
      <c r="B62" s="145" t="s">
        <v>2810</v>
      </c>
      <c r="C62" s="145" t="s">
        <v>3481</v>
      </c>
      <c r="D62" s="145" t="str">
        <f t="shared" si="1"/>
        <v>Barefield, Dana</v>
      </c>
      <c r="E62" s="145" t="s">
        <v>2180</v>
      </c>
      <c r="F62" s="145">
        <v>195</v>
      </c>
      <c r="G62" s="145" t="e">
        <f>VLOOKUP($A62,#REF!,7,FALSE)</f>
        <v>#REF!</v>
      </c>
      <c r="H62" s="145">
        <v>48</v>
      </c>
      <c r="I62" s="145">
        <v>156</v>
      </c>
      <c r="J62" s="145">
        <v>108</v>
      </c>
      <c r="K62" s="145">
        <v>7.0030000000000001</v>
      </c>
      <c r="L62" s="145">
        <v>-4.9930000000000003</v>
      </c>
      <c r="M62" s="145">
        <v>104.004</v>
      </c>
      <c r="N62" s="145">
        <v>116</v>
      </c>
      <c r="O62" s="145">
        <v>0</v>
      </c>
      <c r="P62" s="145">
        <v>0</v>
      </c>
      <c r="Q62" s="145">
        <v>30.5</v>
      </c>
      <c r="R62" s="145">
        <v>28.5</v>
      </c>
    </row>
    <row r="63" spans="1:18" x14ac:dyDescent="0.25">
      <c r="A63" s="145">
        <v>1091</v>
      </c>
      <c r="B63" s="145" t="s">
        <v>2426</v>
      </c>
      <c r="C63" s="145" t="s">
        <v>3480</v>
      </c>
      <c r="D63" s="145" t="str">
        <f t="shared" si="1"/>
        <v>Barkley, Pamela</v>
      </c>
      <c r="E63" s="145" t="s">
        <v>2142</v>
      </c>
      <c r="F63" s="145">
        <v>154</v>
      </c>
      <c r="G63" s="145">
        <v>9.5</v>
      </c>
      <c r="H63" s="145">
        <v>309.5</v>
      </c>
      <c r="I63" s="145">
        <v>156</v>
      </c>
      <c r="J63" s="145">
        <v>135.25</v>
      </c>
      <c r="K63" s="145">
        <v>153.08600000000001</v>
      </c>
      <c r="L63" s="145">
        <v>48.09</v>
      </c>
      <c r="M63" s="145">
        <v>104.004</v>
      </c>
      <c r="N63" s="145">
        <v>209</v>
      </c>
      <c r="O63" s="145">
        <v>0</v>
      </c>
      <c r="P63" s="145">
        <v>0</v>
      </c>
      <c r="Q63" s="145">
        <v>0</v>
      </c>
      <c r="R63" s="145">
        <v>0</v>
      </c>
    </row>
    <row r="64" spans="1:18" x14ac:dyDescent="0.25">
      <c r="A64" s="145">
        <v>1884</v>
      </c>
      <c r="B64" s="145" t="s">
        <v>2462</v>
      </c>
      <c r="C64" s="145" t="s">
        <v>3479</v>
      </c>
      <c r="D64" s="145" t="str">
        <f t="shared" si="1"/>
        <v>Barlow (Past Employee), Stephanie</v>
      </c>
      <c r="E64" s="145" t="s">
        <v>2180</v>
      </c>
      <c r="F64" s="145">
        <v>73</v>
      </c>
      <c r="G64" s="145" t="e">
        <f>VLOOKUP($A64,#REF!,7,FALSE)</f>
        <v>#REF!</v>
      </c>
      <c r="H64" s="145">
        <v>0</v>
      </c>
      <c r="I64" s="145">
        <v>27.081</v>
      </c>
      <c r="J64" s="145">
        <v>0</v>
      </c>
      <c r="K64" s="145">
        <v>16.585999999999999</v>
      </c>
      <c r="L64" s="145">
        <v>0</v>
      </c>
      <c r="M64" s="145">
        <v>19.501000000000001</v>
      </c>
      <c r="N64" s="145">
        <v>4</v>
      </c>
      <c r="O64" s="145">
        <v>6.75</v>
      </c>
      <c r="P64" s="145">
        <v>0</v>
      </c>
      <c r="Q64" s="145">
        <v>0</v>
      </c>
      <c r="R64" s="145">
        <v>4</v>
      </c>
    </row>
    <row r="65" spans="1:18" x14ac:dyDescent="0.25">
      <c r="A65" s="145">
        <v>853</v>
      </c>
      <c r="B65" s="145" t="s">
        <v>3478</v>
      </c>
      <c r="C65" s="145" t="s">
        <v>3477</v>
      </c>
      <c r="D65" s="145" t="str">
        <f t="shared" si="1"/>
        <v>Barrera, Ivanna</v>
      </c>
      <c r="E65" s="145" t="s">
        <v>2151</v>
      </c>
      <c r="F65" s="145">
        <v>13</v>
      </c>
      <c r="G65" s="145">
        <v>0</v>
      </c>
      <c r="H65" s="145">
        <v>72.837000000000003</v>
      </c>
      <c r="I65" s="145">
        <v>88.837000000000003</v>
      </c>
      <c r="J65" s="145">
        <v>16</v>
      </c>
      <c r="K65" s="145">
        <v>0</v>
      </c>
      <c r="L65" s="145">
        <v>88.837000000000003</v>
      </c>
      <c r="M65" s="145">
        <v>88.837000000000003</v>
      </c>
      <c r="N65" s="145">
        <v>0</v>
      </c>
      <c r="O65" s="145">
        <v>0</v>
      </c>
      <c r="P65" s="145">
        <v>0</v>
      </c>
      <c r="Q65" s="145">
        <v>0</v>
      </c>
      <c r="R65" s="145">
        <v>0</v>
      </c>
    </row>
    <row r="66" spans="1:18" x14ac:dyDescent="0.25">
      <c r="A66" s="145">
        <v>896</v>
      </c>
      <c r="B66" s="145" t="s">
        <v>2188</v>
      </c>
      <c r="C66" s="145" t="s">
        <v>3476</v>
      </c>
      <c r="D66" s="145" t="str">
        <f t="shared" si="1"/>
        <v>Barrett, Amy</v>
      </c>
      <c r="E66" s="145" t="s">
        <v>2168</v>
      </c>
      <c r="F66" s="145">
        <v>11</v>
      </c>
      <c r="G66" s="145">
        <v>0</v>
      </c>
      <c r="H66" s="145">
        <v>86.67</v>
      </c>
      <c r="I66" s="145">
        <v>86.67</v>
      </c>
      <c r="J66" s="145">
        <v>0</v>
      </c>
      <c r="K66" s="145">
        <v>0</v>
      </c>
      <c r="L66" s="145">
        <v>20.67</v>
      </c>
      <c r="M66" s="145">
        <v>86.67</v>
      </c>
      <c r="N66" s="145">
        <v>66</v>
      </c>
      <c r="O66" s="145">
        <v>-6</v>
      </c>
      <c r="P66" s="145">
        <v>23.25</v>
      </c>
      <c r="Q66" s="145">
        <v>80.25</v>
      </c>
      <c r="R66" s="145">
        <v>51</v>
      </c>
    </row>
    <row r="67" spans="1:18" x14ac:dyDescent="0.25">
      <c r="A67" s="145">
        <v>885</v>
      </c>
      <c r="B67" s="145" t="s">
        <v>3475</v>
      </c>
      <c r="C67" s="145" t="s">
        <v>3474</v>
      </c>
      <c r="D67" s="145" t="str">
        <f t="shared" si="1"/>
        <v>Barry, Meghan</v>
      </c>
      <c r="E67" s="145" t="s">
        <v>2257</v>
      </c>
      <c r="F67" s="145">
        <v>76</v>
      </c>
      <c r="G67" s="145">
        <v>0</v>
      </c>
      <c r="H67" s="145">
        <v>47.587000000000003</v>
      </c>
      <c r="I67" s="145">
        <v>59.587000000000003</v>
      </c>
      <c r="J67" s="145">
        <v>12</v>
      </c>
      <c r="K67" s="145">
        <v>0</v>
      </c>
      <c r="L67" s="145">
        <v>39.662999999999997</v>
      </c>
      <c r="M67" s="145">
        <v>47.662999999999997</v>
      </c>
      <c r="N67" s="145">
        <v>8</v>
      </c>
      <c r="O67" s="145">
        <v>0</v>
      </c>
      <c r="P67" s="145">
        <v>0</v>
      </c>
      <c r="Q67" s="145">
        <v>12</v>
      </c>
      <c r="R67" s="145">
        <v>12</v>
      </c>
    </row>
    <row r="68" spans="1:18" x14ac:dyDescent="0.25">
      <c r="A68" s="145">
        <v>2089</v>
      </c>
      <c r="B68" s="145" t="s">
        <v>2402</v>
      </c>
      <c r="C68" s="145" t="s">
        <v>3473</v>
      </c>
      <c r="D68" s="145" t="str">
        <f t="shared" si="1"/>
        <v>Bartczak-Carbone, Eva</v>
      </c>
      <c r="E68" s="145" t="s">
        <v>2235</v>
      </c>
      <c r="F68" s="145">
        <v>301</v>
      </c>
      <c r="G68" s="145">
        <v>9</v>
      </c>
      <c r="H68" s="145">
        <v>172.5</v>
      </c>
      <c r="I68" s="145">
        <v>91</v>
      </c>
      <c r="J68" s="145">
        <v>172</v>
      </c>
      <c r="K68" s="145">
        <v>484.08600000000001</v>
      </c>
      <c r="L68" s="145">
        <v>514.255</v>
      </c>
      <c r="M68" s="145">
        <v>60.668999999999997</v>
      </c>
      <c r="N68" s="145">
        <v>30.5</v>
      </c>
      <c r="O68" s="145">
        <v>0</v>
      </c>
      <c r="P68" s="145">
        <v>0</v>
      </c>
      <c r="Q68" s="145">
        <v>0</v>
      </c>
      <c r="R68" s="145">
        <v>0</v>
      </c>
    </row>
    <row r="69" spans="1:18" x14ac:dyDescent="0.25">
      <c r="A69" s="145">
        <v>2416</v>
      </c>
      <c r="B69" s="145" t="s">
        <v>2787</v>
      </c>
      <c r="C69" s="145" t="s">
        <v>3472</v>
      </c>
      <c r="D69" s="145" t="str">
        <f t="shared" si="1"/>
        <v>Bartleson, Constance</v>
      </c>
      <c r="E69" s="145" t="s">
        <v>2180</v>
      </c>
      <c r="F69" s="145">
        <v>42</v>
      </c>
      <c r="G69" s="145">
        <v>43.335999999999999</v>
      </c>
      <c r="H69" s="145">
        <v>71.34</v>
      </c>
      <c r="I69" s="145">
        <v>104.004</v>
      </c>
      <c r="J69" s="145">
        <v>76</v>
      </c>
      <c r="K69" s="145">
        <v>48.835999999999999</v>
      </c>
      <c r="L69" s="145">
        <v>35.590000000000003</v>
      </c>
      <c r="M69" s="145">
        <v>104.004</v>
      </c>
      <c r="N69" s="145">
        <v>117.25</v>
      </c>
      <c r="O69" s="145">
        <v>0</v>
      </c>
      <c r="P69" s="145">
        <v>0</v>
      </c>
      <c r="Q69" s="145">
        <v>0</v>
      </c>
      <c r="R69" s="145">
        <v>0</v>
      </c>
    </row>
    <row r="70" spans="1:18" x14ac:dyDescent="0.25">
      <c r="A70" s="145">
        <v>805</v>
      </c>
      <c r="B70" s="145" t="s">
        <v>3471</v>
      </c>
      <c r="C70" s="145" t="s">
        <v>3470</v>
      </c>
      <c r="D70" s="145" t="str">
        <f t="shared" si="1"/>
        <v>Bartley (Past Employee), Nefertiti</v>
      </c>
      <c r="E70" s="145" t="s">
        <v>2159</v>
      </c>
      <c r="F70" s="145">
        <v>16</v>
      </c>
      <c r="G70" s="145">
        <v>0</v>
      </c>
      <c r="H70" s="145">
        <v>0</v>
      </c>
      <c r="I70" s="145">
        <v>0</v>
      </c>
      <c r="J70" s="145">
        <v>0</v>
      </c>
      <c r="K70" s="145">
        <v>0</v>
      </c>
      <c r="L70" s="145">
        <v>0</v>
      </c>
      <c r="M70" s="145">
        <v>0</v>
      </c>
      <c r="N70" s="145">
        <v>0</v>
      </c>
      <c r="O70" s="145">
        <v>0</v>
      </c>
      <c r="P70" s="145">
        <v>0</v>
      </c>
      <c r="Q70" s="145">
        <v>0</v>
      </c>
      <c r="R70" s="145">
        <v>0</v>
      </c>
    </row>
    <row r="71" spans="1:18" x14ac:dyDescent="0.25">
      <c r="A71" s="145">
        <v>744</v>
      </c>
      <c r="B71" s="145" t="s">
        <v>3578</v>
      </c>
      <c r="C71" s="145" t="s">
        <v>3469</v>
      </c>
      <c r="D71" s="145" t="str">
        <f t="shared" si="1"/>
        <v>Bartley, Brandon(X)</v>
      </c>
      <c r="E71" s="145" t="s">
        <v>2151</v>
      </c>
      <c r="F71" s="145">
        <v>21</v>
      </c>
      <c r="G71" s="145">
        <v>0</v>
      </c>
      <c r="H71" s="145">
        <v>0</v>
      </c>
      <c r="I71" s="145">
        <v>0</v>
      </c>
      <c r="J71" s="145">
        <v>0</v>
      </c>
      <c r="K71" s="145">
        <v>0</v>
      </c>
      <c r="L71" s="145">
        <v>0</v>
      </c>
      <c r="M71" s="145">
        <v>0</v>
      </c>
      <c r="N71" s="145">
        <v>0</v>
      </c>
      <c r="O71" s="145">
        <v>0</v>
      </c>
      <c r="P71" s="145">
        <v>0</v>
      </c>
      <c r="Q71" s="145">
        <v>0</v>
      </c>
      <c r="R71" s="145">
        <v>0</v>
      </c>
    </row>
    <row r="72" spans="1:18" x14ac:dyDescent="0.25">
      <c r="A72" s="145">
        <v>748</v>
      </c>
      <c r="B72" s="145" t="s">
        <v>2256</v>
      </c>
      <c r="C72" s="145" t="s">
        <v>3468</v>
      </c>
      <c r="D72" s="145" t="str">
        <f t="shared" si="1"/>
        <v>Batchelor, Mary</v>
      </c>
      <c r="E72" s="145" t="s">
        <v>2183</v>
      </c>
      <c r="F72" s="145">
        <v>168</v>
      </c>
      <c r="G72" s="145">
        <v>27.5</v>
      </c>
      <c r="H72" s="145">
        <v>115.25</v>
      </c>
      <c r="I72" s="145">
        <v>156</v>
      </c>
      <c r="J72" s="145">
        <v>140.5</v>
      </c>
      <c r="K72" s="145">
        <v>141.08600000000001</v>
      </c>
      <c r="L72" s="145">
        <v>202.09</v>
      </c>
      <c r="M72" s="145">
        <v>104.004</v>
      </c>
      <c r="N72" s="145">
        <v>43</v>
      </c>
      <c r="O72" s="145">
        <v>0</v>
      </c>
      <c r="P72" s="145">
        <v>0</v>
      </c>
      <c r="Q72" s="145">
        <v>0</v>
      </c>
      <c r="R72" s="145">
        <v>0</v>
      </c>
    </row>
    <row r="73" spans="1:18" x14ac:dyDescent="0.25">
      <c r="A73" s="145">
        <v>757</v>
      </c>
      <c r="B73" s="145" t="s">
        <v>3467</v>
      </c>
      <c r="C73" s="145" t="s">
        <v>3466</v>
      </c>
      <c r="D73" s="145" t="str">
        <f t="shared" si="1"/>
        <v>Batista (Past Employee), Anamary</v>
      </c>
      <c r="E73" s="145" t="s">
        <v>2159</v>
      </c>
      <c r="F73" s="145">
        <v>18</v>
      </c>
      <c r="G73" s="145">
        <v>40.835000000000001</v>
      </c>
      <c r="H73" s="145">
        <v>0</v>
      </c>
      <c r="I73" s="145">
        <v>54.168999999999997</v>
      </c>
      <c r="J73" s="145">
        <v>60.5</v>
      </c>
      <c r="K73" s="145">
        <v>34.335000000000001</v>
      </c>
      <c r="L73" s="145">
        <v>0</v>
      </c>
      <c r="M73" s="145">
        <v>54.168999999999997</v>
      </c>
      <c r="N73" s="145">
        <v>41</v>
      </c>
      <c r="O73" s="145">
        <v>4.5</v>
      </c>
      <c r="P73" s="145">
        <v>0</v>
      </c>
      <c r="Q73" s="145">
        <v>9.5</v>
      </c>
      <c r="R73" s="145">
        <v>13</v>
      </c>
    </row>
    <row r="74" spans="1:18" x14ac:dyDescent="0.25">
      <c r="A74" s="145">
        <v>1549</v>
      </c>
      <c r="B74" s="145" t="s">
        <v>2310</v>
      </c>
      <c r="C74" s="145" t="s">
        <v>3465</v>
      </c>
      <c r="D74" s="145" t="str">
        <f t="shared" si="1"/>
        <v>Bauknight, Lauren</v>
      </c>
      <c r="E74" s="145" t="s">
        <v>2196</v>
      </c>
      <c r="F74" s="145">
        <v>215</v>
      </c>
      <c r="G74" s="145">
        <v>62.25</v>
      </c>
      <c r="H74" s="145">
        <v>69.25</v>
      </c>
      <c r="I74" s="145">
        <v>143</v>
      </c>
      <c r="J74" s="145">
        <v>144</v>
      </c>
      <c r="K74" s="145">
        <v>681.83600000000001</v>
      </c>
      <c r="L74" s="145">
        <v>741.173</v>
      </c>
      <c r="M74" s="145">
        <v>95.337000000000003</v>
      </c>
      <c r="N74" s="145">
        <v>36</v>
      </c>
      <c r="O74" s="145">
        <v>0</v>
      </c>
      <c r="P74" s="145">
        <v>0</v>
      </c>
      <c r="Q74" s="145">
        <v>0</v>
      </c>
      <c r="R74" s="145">
        <v>0</v>
      </c>
    </row>
    <row r="75" spans="1:18" x14ac:dyDescent="0.25">
      <c r="A75" s="145">
        <v>731</v>
      </c>
      <c r="B75" s="145" t="s">
        <v>3464</v>
      </c>
      <c r="C75" s="145" t="s">
        <v>3463</v>
      </c>
      <c r="D75" s="145" t="str">
        <f t="shared" si="1"/>
        <v>Bavaro, Nicholas</v>
      </c>
      <c r="E75" s="145" t="s">
        <v>2159</v>
      </c>
      <c r="F75" s="145">
        <v>20</v>
      </c>
      <c r="G75" s="145">
        <v>42.502000000000002</v>
      </c>
      <c r="H75" s="145">
        <v>85.006</v>
      </c>
      <c r="I75" s="145">
        <v>104.004</v>
      </c>
      <c r="J75" s="145">
        <v>61.5</v>
      </c>
      <c r="K75" s="145">
        <v>35.502000000000002</v>
      </c>
      <c r="L75" s="145">
        <v>87.506</v>
      </c>
      <c r="M75" s="145">
        <v>104.004</v>
      </c>
      <c r="N75" s="145">
        <v>52</v>
      </c>
      <c r="O75" s="145">
        <v>0</v>
      </c>
      <c r="P75" s="145">
        <v>0</v>
      </c>
      <c r="Q75" s="145">
        <v>3</v>
      </c>
      <c r="R75" s="145">
        <v>3</v>
      </c>
    </row>
    <row r="76" spans="1:18" x14ac:dyDescent="0.25">
      <c r="A76" s="145">
        <v>822</v>
      </c>
      <c r="B76" s="145" t="s">
        <v>3352</v>
      </c>
      <c r="C76" s="145" t="s">
        <v>3462</v>
      </c>
      <c r="D76" s="145" t="str">
        <f t="shared" si="1"/>
        <v>Beasley, Timothy</v>
      </c>
      <c r="E76" s="145" t="s">
        <v>2180</v>
      </c>
      <c r="F76" s="145">
        <v>122</v>
      </c>
      <c r="G76" s="145">
        <v>16.25</v>
      </c>
      <c r="H76" s="145">
        <v>64.412999999999997</v>
      </c>
      <c r="I76" s="145">
        <v>132.16300000000001</v>
      </c>
      <c r="J76" s="145">
        <v>84</v>
      </c>
      <c r="K76" s="145">
        <v>13</v>
      </c>
      <c r="L76" s="145">
        <v>85.004000000000005</v>
      </c>
      <c r="M76" s="145">
        <v>104.004</v>
      </c>
      <c r="N76" s="145">
        <v>32</v>
      </c>
      <c r="O76" s="145">
        <v>21</v>
      </c>
      <c r="P76" s="145">
        <v>39</v>
      </c>
      <c r="Q76" s="145">
        <v>87</v>
      </c>
      <c r="R76" s="145">
        <v>66</v>
      </c>
    </row>
    <row r="77" spans="1:18" x14ac:dyDescent="0.25">
      <c r="A77" s="145">
        <v>991</v>
      </c>
      <c r="B77" s="145" t="s">
        <v>2435</v>
      </c>
      <c r="C77" s="145" t="s">
        <v>3462</v>
      </c>
      <c r="D77" s="145" t="str">
        <f t="shared" si="1"/>
        <v>Beasley, Denise</v>
      </c>
      <c r="E77" s="145" t="s">
        <v>2168</v>
      </c>
      <c r="F77" s="145">
        <v>126</v>
      </c>
      <c r="G77" s="145">
        <v>0</v>
      </c>
      <c r="H77" s="145">
        <v>13</v>
      </c>
      <c r="I77" s="145">
        <v>13</v>
      </c>
      <c r="J77" s="145">
        <v>0</v>
      </c>
      <c r="K77" s="145">
        <v>0</v>
      </c>
      <c r="L77" s="145">
        <v>8.6669999999999998</v>
      </c>
      <c r="M77" s="145">
        <v>8.6669999999999998</v>
      </c>
      <c r="N77" s="145">
        <v>0</v>
      </c>
      <c r="O77" s="145">
        <v>0</v>
      </c>
      <c r="P77" s="145">
        <v>0</v>
      </c>
      <c r="Q77" s="145">
        <v>0</v>
      </c>
      <c r="R77" s="145">
        <v>0</v>
      </c>
    </row>
    <row r="78" spans="1:18" x14ac:dyDescent="0.25">
      <c r="A78" s="145">
        <v>766</v>
      </c>
      <c r="B78" s="145" t="s">
        <v>2188</v>
      </c>
      <c r="C78" s="145" t="s">
        <v>3461</v>
      </c>
      <c r="D78" s="145" t="str">
        <f t="shared" si="1"/>
        <v>Beauchaine, Amy</v>
      </c>
      <c r="E78" s="145" t="s">
        <v>2165</v>
      </c>
      <c r="F78" s="145">
        <v>22</v>
      </c>
      <c r="G78" s="145">
        <v>3.335</v>
      </c>
      <c r="H78" s="145">
        <v>41.006</v>
      </c>
      <c r="I78" s="145">
        <v>104.004</v>
      </c>
      <c r="J78" s="145">
        <v>81.5</v>
      </c>
      <c r="K78" s="145">
        <v>51.502000000000002</v>
      </c>
      <c r="L78" s="145">
        <v>116.506</v>
      </c>
      <c r="M78" s="145">
        <v>104.004</v>
      </c>
      <c r="N78" s="145">
        <v>39</v>
      </c>
      <c r="O78" s="145">
        <v>0</v>
      </c>
      <c r="P78" s="145">
        <v>0</v>
      </c>
      <c r="Q78" s="145">
        <v>3.5</v>
      </c>
      <c r="R78" s="145">
        <v>3.5</v>
      </c>
    </row>
    <row r="79" spans="1:18" x14ac:dyDescent="0.25">
      <c r="A79" s="145">
        <v>2599</v>
      </c>
      <c r="B79" s="145" t="s">
        <v>3407</v>
      </c>
      <c r="C79" s="145" t="s">
        <v>3460</v>
      </c>
      <c r="D79" s="145" t="str">
        <f t="shared" si="1"/>
        <v>Beck  (Past Employee), Megan</v>
      </c>
      <c r="E79" s="145" t="s">
        <v>2159</v>
      </c>
      <c r="F79" s="145">
        <v>27</v>
      </c>
      <c r="G79" s="145" t="e">
        <f>VLOOKUP($A79,#REF!,7,FALSE)</f>
        <v>#REF!</v>
      </c>
      <c r="H79" s="145">
        <v>0</v>
      </c>
      <c r="I79" s="145">
        <v>0</v>
      </c>
      <c r="J79" s="145">
        <v>0</v>
      </c>
      <c r="K79" s="145">
        <v>-0.91400000000000003</v>
      </c>
      <c r="L79" s="145">
        <v>0</v>
      </c>
      <c r="M79" s="145">
        <v>0</v>
      </c>
      <c r="N79" s="145">
        <v>0</v>
      </c>
      <c r="O79" s="145">
        <v>2.0499999999999998</v>
      </c>
      <c r="P79" s="145">
        <v>0</v>
      </c>
      <c r="Q79" s="145">
        <v>0</v>
      </c>
      <c r="R79" s="145">
        <v>0</v>
      </c>
    </row>
    <row r="80" spans="1:18" x14ac:dyDescent="0.25">
      <c r="A80" s="145">
        <v>1557</v>
      </c>
      <c r="B80" s="145" t="s">
        <v>2345</v>
      </c>
      <c r="C80" s="145" t="s">
        <v>3459</v>
      </c>
      <c r="D80" s="108" t="s">
        <v>1789</v>
      </c>
      <c r="E80" s="145" t="s">
        <v>2145</v>
      </c>
      <c r="F80" s="145">
        <v>103</v>
      </c>
      <c r="G80" s="145">
        <v>132.66399999999999</v>
      </c>
      <c r="H80" s="145">
        <v>220.66</v>
      </c>
      <c r="I80" s="145">
        <v>129.99600000000001</v>
      </c>
      <c r="J80" s="145">
        <v>42</v>
      </c>
      <c r="K80" s="145">
        <v>84.835999999999999</v>
      </c>
      <c r="L80" s="145">
        <v>134.34</v>
      </c>
      <c r="M80" s="145">
        <v>104.004</v>
      </c>
      <c r="N80" s="145">
        <v>54.5</v>
      </c>
      <c r="O80" s="145">
        <v>0</v>
      </c>
      <c r="P80" s="145">
        <v>0</v>
      </c>
      <c r="Q80" s="145">
        <v>0</v>
      </c>
      <c r="R80" s="145">
        <v>0</v>
      </c>
    </row>
    <row r="81" spans="1:18" x14ac:dyDescent="0.25">
      <c r="A81" s="145">
        <v>1033</v>
      </c>
      <c r="B81" s="145" t="s">
        <v>3458</v>
      </c>
      <c r="C81" s="145" t="s">
        <v>3457</v>
      </c>
      <c r="D81" s="145" t="str">
        <f t="shared" si="1"/>
        <v>Bedinotti (Past Employee), Gail</v>
      </c>
      <c r="E81" s="145" t="s">
        <v>2257</v>
      </c>
      <c r="F81" s="145">
        <v>171</v>
      </c>
      <c r="G81" s="145">
        <v>84</v>
      </c>
      <c r="H81" s="145">
        <v>0</v>
      </c>
      <c r="I81" s="145">
        <v>0</v>
      </c>
      <c r="J81" s="145">
        <v>0</v>
      </c>
      <c r="K81" s="145">
        <v>25.919</v>
      </c>
      <c r="L81" s="145">
        <v>0</v>
      </c>
      <c r="M81" s="145">
        <v>0</v>
      </c>
      <c r="N81" s="145">
        <v>0</v>
      </c>
      <c r="O81" s="145">
        <v>0</v>
      </c>
      <c r="P81" s="145">
        <v>0</v>
      </c>
      <c r="Q81" s="145">
        <v>0</v>
      </c>
      <c r="R81" s="145">
        <v>0</v>
      </c>
    </row>
    <row r="82" spans="1:18" x14ac:dyDescent="0.25">
      <c r="A82" s="145">
        <v>1737</v>
      </c>
      <c r="B82" s="145" t="s">
        <v>2167</v>
      </c>
      <c r="C82" s="145" t="s">
        <v>3456</v>
      </c>
      <c r="D82" s="145" t="str">
        <f t="shared" si="1"/>
        <v>Bemenderfer, Andrea</v>
      </c>
      <c r="E82" s="145" t="s">
        <v>2323</v>
      </c>
      <c r="F82" s="145">
        <v>282</v>
      </c>
      <c r="G82" s="145" t="e">
        <f>VLOOKUP($A82,#REF!,7,FALSE)</f>
        <v>#REF!</v>
      </c>
      <c r="H82" s="145">
        <v>146.75</v>
      </c>
      <c r="I82" s="145">
        <v>156</v>
      </c>
      <c r="J82" s="145">
        <v>138</v>
      </c>
      <c r="K82" s="145">
        <v>18.585999999999999</v>
      </c>
      <c r="L82" s="145">
        <v>10.09</v>
      </c>
      <c r="M82" s="145">
        <v>104.004</v>
      </c>
      <c r="N82" s="145">
        <v>112.5</v>
      </c>
      <c r="O82" s="145">
        <v>0</v>
      </c>
      <c r="P82" s="145">
        <v>0</v>
      </c>
      <c r="Q82" s="145">
        <v>0</v>
      </c>
      <c r="R82" s="145">
        <v>0</v>
      </c>
    </row>
    <row r="83" spans="1:18" x14ac:dyDescent="0.25">
      <c r="A83" s="145">
        <v>2262</v>
      </c>
      <c r="B83" s="145" t="s">
        <v>2438</v>
      </c>
      <c r="C83" s="145" t="s">
        <v>3455</v>
      </c>
      <c r="D83" s="145" t="str">
        <f t="shared" si="1"/>
        <v>Beningfield, Sharon</v>
      </c>
      <c r="E83" s="145" t="s">
        <v>2186</v>
      </c>
      <c r="F83" s="145">
        <v>51</v>
      </c>
      <c r="G83" s="145" t="e">
        <f>VLOOKUP($A83,#REF!,7,FALSE)</f>
        <v>#REF!</v>
      </c>
      <c r="H83" s="145">
        <v>131.09</v>
      </c>
      <c r="I83" s="145">
        <v>104.004</v>
      </c>
      <c r="J83" s="145">
        <v>113.5</v>
      </c>
      <c r="K83" s="145">
        <v>229.83600000000001</v>
      </c>
      <c r="L83" s="145">
        <v>279.33999999999997</v>
      </c>
      <c r="M83" s="145">
        <v>104.004</v>
      </c>
      <c r="N83" s="145">
        <v>54.5</v>
      </c>
      <c r="O83" s="145">
        <v>0</v>
      </c>
      <c r="P83" s="145">
        <v>0</v>
      </c>
      <c r="Q83" s="145">
        <v>0</v>
      </c>
      <c r="R83" s="145">
        <v>0</v>
      </c>
    </row>
    <row r="84" spans="1:18" x14ac:dyDescent="0.25">
      <c r="A84" s="145">
        <v>2476</v>
      </c>
      <c r="B84" s="145" t="s">
        <v>3454</v>
      </c>
      <c r="C84" s="145" t="s">
        <v>3453</v>
      </c>
      <c r="D84" s="145" t="str">
        <f t="shared" si="1"/>
        <v>Benton, Linn</v>
      </c>
      <c r="E84" s="145" t="s">
        <v>2193</v>
      </c>
      <c r="F84" s="145">
        <v>37</v>
      </c>
      <c r="G84" s="145" t="e">
        <f>VLOOKUP($A84,#REF!,7,FALSE)</f>
        <v>#REF!</v>
      </c>
      <c r="H84" s="145">
        <v>72.09</v>
      </c>
      <c r="I84" s="145">
        <v>104.004</v>
      </c>
      <c r="J84" s="145">
        <v>64</v>
      </c>
      <c r="K84" s="145">
        <v>133.08600000000001</v>
      </c>
      <c r="L84" s="145">
        <v>134.09</v>
      </c>
      <c r="M84" s="145">
        <v>104.004</v>
      </c>
      <c r="N84" s="145">
        <v>103</v>
      </c>
      <c r="O84" s="145">
        <v>0</v>
      </c>
      <c r="P84" s="145">
        <v>0</v>
      </c>
      <c r="Q84" s="145">
        <v>0</v>
      </c>
      <c r="R84" s="145">
        <v>0</v>
      </c>
    </row>
    <row r="85" spans="1:18" x14ac:dyDescent="0.25">
      <c r="A85" s="145">
        <v>3006</v>
      </c>
      <c r="B85" s="145" t="s">
        <v>2708</v>
      </c>
      <c r="C85" s="145" t="s">
        <v>3453</v>
      </c>
      <c r="D85" s="145" t="str">
        <f t="shared" si="1"/>
        <v>Benton, Michelle</v>
      </c>
      <c r="E85" s="145" t="s">
        <v>2168</v>
      </c>
      <c r="F85" s="145">
        <v>1</v>
      </c>
      <c r="G85" s="145">
        <v>0</v>
      </c>
      <c r="H85" s="145">
        <v>0</v>
      </c>
      <c r="I85" s="145">
        <v>0</v>
      </c>
      <c r="J85" s="145">
        <v>0</v>
      </c>
      <c r="K85" s="145">
        <v>0</v>
      </c>
      <c r="L85" s="145">
        <v>0</v>
      </c>
      <c r="M85" s="145">
        <v>0</v>
      </c>
      <c r="N85" s="145">
        <v>0</v>
      </c>
      <c r="O85" s="145">
        <v>0</v>
      </c>
      <c r="P85" s="145">
        <v>0</v>
      </c>
      <c r="Q85" s="145">
        <v>0</v>
      </c>
      <c r="R85" s="145">
        <v>0</v>
      </c>
    </row>
    <row r="86" spans="1:18" x14ac:dyDescent="0.25">
      <c r="A86" s="145">
        <v>626</v>
      </c>
      <c r="B86" s="145" t="s">
        <v>3452</v>
      </c>
      <c r="C86" s="145" t="s">
        <v>3451</v>
      </c>
      <c r="D86" s="145" t="str">
        <f t="shared" si="1"/>
        <v>Berg, Vernie</v>
      </c>
      <c r="E86" s="145" t="s">
        <v>2209</v>
      </c>
      <c r="F86" s="145">
        <v>174</v>
      </c>
      <c r="G86" s="145" t="e">
        <f>VLOOKUP($A86,#REF!,7,FALSE)</f>
        <v>#REF!</v>
      </c>
      <c r="H86" s="145">
        <v>159.75</v>
      </c>
      <c r="I86" s="145">
        <v>156</v>
      </c>
      <c r="J86" s="145">
        <v>70.25</v>
      </c>
      <c r="K86" s="145">
        <v>98.085999999999999</v>
      </c>
      <c r="L86" s="145">
        <v>102.09</v>
      </c>
      <c r="M86" s="145">
        <v>104.004</v>
      </c>
      <c r="N86" s="145">
        <v>100</v>
      </c>
      <c r="O86" s="145">
        <v>5</v>
      </c>
      <c r="P86" s="145">
        <v>0</v>
      </c>
      <c r="Q86" s="145">
        <v>40.25</v>
      </c>
      <c r="R86" s="145">
        <v>53.25</v>
      </c>
    </row>
    <row r="87" spans="1:18" x14ac:dyDescent="0.25">
      <c r="A87" s="145">
        <v>2091</v>
      </c>
      <c r="B87" s="145" t="s">
        <v>2383</v>
      </c>
      <c r="C87" s="145" t="s">
        <v>3450</v>
      </c>
      <c r="D87" s="145" t="str">
        <f t="shared" si="1"/>
        <v>Berlin, Kelly</v>
      </c>
      <c r="E87" s="145" t="s">
        <v>2168</v>
      </c>
      <c r="F87" s="145">
        <v>66</v>
      </c>
      <c r="G87" s="145">
        <v>43.335000000000001</v>
      </c>
      <c r="H87" s="145">
        <v>216.33699999999999</v>
      </c>
      <c r="I87" s="145">
        <v>114.834</v>
      </c>
      <c r="J87" s="145">
        <v>108.5</v>
      </c>
      <c r="K87" s="145">
        <v>67.085999999999999</v>
      </c>
      <c r="L87" s="145">
        <v>146.59</v>
      </c>
      <c r="M87" s="145">
        <v>104.004</v>
      </c>
      <c r="N87" s="145">
        <v>24.5</v>
      </c>
      <c r="O87" s="145">
        <v>12.5</v>
      </c>
      <c r="P87" s="145">
        <v>0</v>
      </c>
      <c r="Q87" s="145">
        <v>28</v>
      </c>
      <c r="R87" s="145">
        <v>40.5</v>
      </c>
    </row>
    <row r="88" spans="1:18" x14ac:dyDescent="0.25">
      <c r="A88" s="145">
        <v>1398</v>
      </c>
      <c r="B88" s="145" t="s">
        <v>3449</v>
      </c>
      <c r="C88" s="145" t="s">
        <v>3448</v>
      </c>
      <c r="D88" s="145" t="s">
        <v>1062</v>
      </c>
      <c r="E88" s="145" t="s">
        <v>2142</v>
      </c>
      <c r="F88" s="145">
        <v>121</v>
      </c>
      <c r="G88" s="145">
        <v>30.414999999999999</v>
      </c>
      <c r="H88" s="145">
        <v>181.16</v>
      </c>
      <c r="I88" s="145">
        <v>129.99600000000001</v>
      </c>
      <c r="J88" s="145">
        <v>95</v>
      </c>
      <c r="K88" s="145">
        <v>480.58600000000001</v>
      </c>
      <c r="L88" s="145">
        <v>536.59</v>
      </c>
      <c r="M88" s="145">
        <v>104.004</v>
      </c>
      <c r="N88" s="145">
        <v>48</v>
      </c>
      <c r="O88" s="145">
        <v>5.125</v>
      </c>
      <c r="P88" s="145">
        <v>1.25</v>
      </c>
      <c r="Q88" s="145">
        <v>34.375</v>
      </c>
      <c r="R88" s="145">
        <v>46.25</v>
      </c>
    </row>
    <row r="89" spans="1:18" x14ac:dyDescent="0.25">
      <c r="A89" s="145">
        <v>2498</v>
      </c>
      <c r="B89" s="145" t="s">
        <v>3406</v>
      </c>
      <c r="C89" s="145" t="s">
        <v>3447</v>
      </c>
      <c r="D89" s="145" t="str">
        <f t="shared" ref="D89:D119" si="2">C89&amp;", "&amp;B89</f>
        <v>Betz, Kayla</v>
      </c>
      <c r="E89" s="145" t="s">
        <v>2165</v>
      </c>
      <c r="F89" s="145">
        <v>36</v>
      </c>
      <c r="G89" s="145">
        <v>43.668999999999997</v>
      </c>
      <c r="H89" s="145">
        <v>112.173</v>
      </c>
      <c r="I89" s="145">
        <v>104.004</v>
      </c>
      <c r="J89" s="145">
        <v>35.5</v>
      </c>
      <c r="K89" s="145">
        <v>167.66900000000001</v>
      </c>
      <c r="L89" s="145">
        <v>212.673</v>
      </c>
      <c r="M89" s="145">
        <v>104.004</v>
      </c>
      <c r="N89" s="145">
        <v>59</v>
      </c>
      <c r="O89" s="145">
        <v>6.875</v>
      </c>
      <c r="P89" s="145">
        <v>0</v>
      </c>
      <c r="Q89" s="145">
        <v>35.625</v>
      </c>
      <c r="R89" s="145">
        <v>42.5</v>
      </c>
    </row>
    <row r="90" spans="1:18" x14ac:dyDescent="0.25">
      <c r="A90" s="145">
        <v>2167</v>
      </c>
      <c r="B90" s="145" t="s">
        <v>3446</v>
      </c>
      <c r="C90" s="145" t="s">
        <v>3445</v>
      </c>
      <c r="D90" s="145" t="str">
        <f t="shared" si="2"/>
        <v>Black, Lashara</v>
      </c>
      <c r="E90" s="145" t="s">
        <v>2151</v>
      </c>
      <c r="F90" s="145">
        <v>71</v>
      </c>
      <c r="G90" s="145">
        <v>27.335000000000001</v>
      </c>
      <c r="H90" s="145">
        <v>38.46</v>
      </c>
      <c r="I90" s="145">
        <v>95.873999999999995</v>
      </c>
      <c r="J90" s="145">
        <v>184</v>
      </c>
      <c r="K90" s="145">
        <v>86.585999999999999</v>
      </c>
      <c r="L90" s="145">
        <v>54.755000000000003</v>
      </c>
      <c r="M90" s="145">
        <v>80.168999999999997</v>
      </c>
      <c r="N90" s="145">
        <v>112</v>
      </c>
      <c r="O90" s="145">
        <v>8</v>
      </c>
      <c r="P90" s="145">
        <v>0</v>
      </c>
      <c r="Q90" s="145">
        <v>8</v>
      </c>
      <c r="R90" s="145">
        <v>16</v>
      </c>
    </row>
    <row r="91" spans="1:18" x14ac:dyDescent="0.25">
      <c r="A91" s="145">
        <v>2294</v>
      </c>
      <c r="B91" s="145" t="s">
        <v>2600</v>
      </c>
      <c r="C91" s="145" t="s">
        <v>3444</v>
      </c>
      <c r="D91" s="145" t="str">
        <f t="shared" si="2"/>
        <v>Blackrick, Jessica</v>
      </c>
      <c r="E91" s="145" t="s">
        <v>2176</v>
      </c>
      <c r="F91" s="145">
        <v>48</v>
      </c>
      <c r="G91" s="145" t="e">
        <f>VLOOKUP($A91,#REF!,7,FALSE)</f>
        <v>#REF!</v>
      </c>
      <c r="H91" s="145">
        <v>26.84</v>
      </c>
      <c r="I91" s="145">
        <v>104.004</v>
      </c>
      <c r="J91" s="145">
        <v>117</v>
      </c>
      <c r="K91" s="145">
        <v>14.336</v>
      </c>
      <c r="L91" s="145">
        <v>20.84</v>
      </c>
      <c r="M91" s="145">
        <v>104.004</v>
      </c>
      <c r="N91" s="145">
        <v>97.5</v>
      </c>
      <c r="O91" s="145">
        <v>0</v>
      </c>
      <c r="P91" s="145">
        <v>0</v>
      </c>
      <c r="Q91" s="145">
        <v>0</v>
      </c>
      <c r="R91" s="145">
        <v>0</v>
      </c>
    </row>
    <row r="92" spans="1:18" x14ac:dyDescent="0.25">
      <c r="A92" s="145">
        <v>726</v>
      </c>
      <c r="B92" s="145" t="s">
        <v>2212</v>
      </c>
      <c r="C92" s="145" t="s">
        <v>3443</v>
      </c>
      <c r="D92" s="145" t="str">
        <f t="shared" si="2"/>
        <v>Blades, Laurie</v>
      </c>
      <c r="E92" s="145" t="s">
        <v>2189</v>
      </c>
      <c r="F92" s="145">
        <v>209</v>
      </c>
      <c r="G92" s="145">
        <v>54</v>
      </c>
      <c r="H92" s="145">
        <v>412</v>
      </c>
      <c r="I92" s="145">
        <v>240</v>
      </c>
      <c r="J92" s="145">
        <v>177.5</v>
      </c>
      <c r="K92" s="145">
        <v>450.08600000000001</v>
      </c>
      <c r="L92" s="145">
        <v>748.59</v>
      </c>
      <c r="M92" s="145">
        <v>104.004</v>
      </c>
      <c r="N92" s="145">
        <v>26.5</v>
      </c>
      <c r="O92" s="145">
        <v>0</v>
      </c>
      <c r="P92" s="145">
        <v>0</v>
      </c>
      <c r="Q92" s="145">
        <v>0</v>
      </c>
      <c r="R92" s="145">
        <v>0</v>
      </c>
    </row>
    <row r="93" spans="1:18" x14ac:dyDescent="0.25">
      <c r="A93" s="145">
        <v>819</v>
      </c>
      <c r="B93" s="145" t="s">
        <v>3026</v>
      </c>
      <c r="C93" s="145" t="s">
        <v>3442</v>
      </c>
      <c r="D93" s="145" t="str">
        <f t="shared" si="2"/>
        <v>Blazek, Christopher</v>
      </c>
      <c r="E93" s="145" t="s">
        <v>2168</v>
      </c>
      <c r="F93" s="145">
        <v>15</v>
      </c>
      <c r="G93" s="145">
        <v>17.334</v>
      </c>
      <c r="H93" s="145">
        <v>45.338000000000001</v>
      </c>
      <c r="I93" s="145">
        <v>104.004</v>
      </c>
      <c r="J93" s="145">
        <v>76</v>
      </c>
      <c r="K93" s="145">
        <v>17.334</v>
      </c>
      <c r="L93" s="145">
        <v>34.838000000000001</v>
      </c>
      <c r="M93" s="145">
        <v>104.004</v>
      </c>
      <c r="N93" s="145">
        <v>86.5</v>
      </c>
      <c r="O93" s="145">
        <v>0</v>
      </c>
      <c r="P93" s="145">
        <v>0.125</v>
      </c>
      <c r="Q93" s="145">
        <v>4.875</v>
      </c>
      <c r="R93" s="145">
        <v>4.75</v>
      </c>
    </row>
    <row r="94" spans="1:18" x14ac:dyDescent="0.25">
      <c r="A94" s="145">
        <v>2496</v>
      </c>
      <c r="B94" s="145" t="s">
        <v>3008</v>
      </c>
      <c r="C94" s="145" t="s">
        <v>3441</v>
      </c>
      <c r="D94" s="145" t="str">
        <f t="shared" si="2"/>
        <v>Bleeke, Margaret</v>
      </c>
      <c r="E94" s="145" t="s">
        <v>2148</v>
      </c>
      <c r="F94" s="145">
        <v>36</v>
      </c>
      <c r="G94" s="145">
        <v>13.164999999999999</v>
      </c>
      <c r="H94" s="145">
        <v>48.16</v>
      </c>
      <c r="I94" s="145">
        <v>51.996000000000002</v>
      </c>
      <c r="J94" s="145">
        <v>60</v>
      </c>
      <c r="K94" s="145">
        <v>52.664000000000001</v>
      </c>
      <c r="L94" s="145">
        <v>81.66</v>
      </c>
      <c r="M94" s="145">
        <v>51.996000000000002</v>
      </c>
      <c r="N94" s="145">
        <v>27</v>
      </c>
      <c r="O94" s="145">
        <v>0</v>
      </c>
      <c r="P94" s="145">
        <v>0</v>
      </c>
      <c r="Q94" s="145">
        <v>0</v>
      </c>
      <c r="R94" s="145">
        <v>0</v>
      </c>
    </row>
    <row r="95" spans="1:18" x14ac:dyDescent="0.25">
      <c r="A95" s="145">
        <v>2328</v>
      </c>
      <c r="B95" s="145" t="s">
        <v>2708</v>
      </c>
      <c r="C95" s="145" t="s">
        <v>3440</v>
      </c>
      <c r="D95" s="145" t="str">
        <f t="shared" si="2"/>
        <v>Blume, Michelle</v>
      </c>
      <c r="E95" s="145" t="s">
        <v>2186</v>
      </c>
      <c r="F95" s="145">
        <v>82</v>
      </c>
      <c r="G95" s="145" t="e">
        <f>VLOOKUP($A95,#REF!,7,FALSE)</f>
        <v>#REF!</v>
      </c>
      <c r="H95" s="145">
        <v>72.745000000000005</v>
      </c>
      <c r="I95" s="145">
        <v>116.455</v>
      </c>
      <c r="J95" s="145">
        <v>43.75</v>
      </c>
      <c r="K95" s="145">
        <v>17.419</v>
      </c>
      <c r="L95" s="145">
        <v>71.088999999999999</v>
      </c>
      <c r="M95" s="145">
        <v>93.17</v>
      </c>
      <c r="N95" s="145">
        <v>39.5</v>
      </c>
      <c r="O95" s="145">
        <v>0</v>
      </c>
      <c r="P95" s="145">
        <v>-1</v>
      </c>
      <c r="Q95" s="145">
        <v>45.25</v>
      </c>
      <c r="R95" s="145">
        <v>46.25</v>
      </c>
    </row>
    <row r="96" spans="1:18" x14ac:dyDescent="0.25">
      <c r="A96" s="145">
        <v>2594</v>
      </c>
      <c r="B96" s="145" t="s">
        <v>3439</v>
      </c>
      <c r="C96" s="145" t="s">
        <v>3438</v>
      </c>
      <c r="D96" s="145" t="str">
        <f t="shared" si="2"/>
        <v>Boarman, Sarabeth</v>
      </c>
      <c r="E96" s="145" t="s">
        <v>2209</v>
      </c>
      <c r="F96" s="145">
        <v>27</v>
      </c>
      <c r="G96" s="145">
        <v>22.085000000000001</v>
      </c>
      <c r="H96" s="145">
        <v>55.423999999999999</v>
      </c>
      <c r="I96" s="145">
        <v>104.004</v>
      </c>
      <c r="J96" s="145">
        <v>112</v>
      </c>
      <c r="K96" s="145">
        <v>56.335999999999999</v>
      </c>
      <c r="L96" s="145">
        <v>116.59</v>
      </c>
      <c r="M96" s="145">
        <v>104.004</v>
      </c>
      <c r="N96" s="145">
        <v>43.75</v>
      </c>
      <c r="O96" s="145">
        <v>0</v>
      </c>
      <c r="P96" s="145">
        <v>0</v>
      </c>
      <c r="Q96" s="145">
        <v>0</v>
      </c>
      <c r="R96" s="145">
        <v>0</v>
      </c>
    </row>
    <row r="97" spans="1:18" x14ac:dyDescent="0.25">
      <c r="A97" s="145">
        <v>2453</v>
      </c>
      <c r="B97" s="145" t="s">
        <v>3195</v>
      </c>
      <c r="C97" s="145" t="s">
        <v>3437</v>
      </c>
      <c r="D97" s="145" t="str">
        <f t="shared" si="2"/>
        <v>Bobadilla, Cindy</v>
      </c>
      <c r="E97" s="145" t="s">
        <v>2151</v>
      </c>
      <c r="F97" s="145">
        <v>39</v>
      </c>
      <c r="G97" s="145">
        <v>122.336</v>
      </c>
      <c r="H97" s="145">
        <v>210.34</v>
      </c>
      <c r="I97" s="145">
        <v>104.004</v>
      </c>
      <c r="J97" s="145">
        <v>16</v>
      </c>
      <c r="K97" s="145">
        <v>136.33600000000001</v>
      </c>
      <c r="L97" s="145">
        <v>189.34</v>
      </c>
      <c r="M97" s="145">
        <v>104.004</v>
      </c>
      <c r="N97" s="145">
        <v>51</v>
      </c>
      <c r="O97" s="145">
        <v>0</v>
      </c>
      <c r="P97" s="145">
        <v>0</v>
      </c>
      <c r="Q97" s="145">
        <v>0</v>
      </c>
      <c r="R97" s="145">
        <v>0</v>
      </c>
    </row>
    <row r="98" spans="1:18" x14ac:dyDescent="0.25">
      <c r="A98" s="145">
        <v>197</v>
      </c>
      <c r="B98" s="145" t="s">
        <v>3436</v>
      </c>
      <c r="C98" s="145" t="s">
        <v>3435</v>
      </c>
      <c r="D98" s="145" t="str">
        <f t="shared" si="2"/>
        <v>Bobbitt, Bradford</v>
      </c>
      <c r="E98" s="145" t="s">
        <v>2189</v>
      </c>
      <c r="F98" s="145">
        <v>358</v>
      </c>
      <c r="G98" s="145">
        <v>52</v>
      </c>
      <c r="H98" s="145">
        <v>400</v>
      </c>
      <c r="I98" s="145">
        <v>220</v>
      </c>
      <c r="J98" s="145">
        <v>48</v>
      </c>
      <c r="K98" s="145">
        <v>3569.3359999999998</v>
      </c>
      <c r="L98" s="145">
        <v>3737.6729999999998</v>
      </c>
      <c r="M98" s="145">
        <v>95.337000000000003</v>
      </c>
      <c r="N98" s="145">
        <v>30</v>
      </c>
      <c r="O98" s="145">
        <v>0</v>
      </c>
      <c r="P98" s="145">
        <v>0</v>
      </c>
      <c r="Q98" s="145">
        <v>0</v>
      </c>
      <c r="R98" s="145">
        <v>0</v>
      </c>
    </row>
    <row r="99" spans="1:18" x14ac:dyDescent="0.25">
      <c r="A99" s="145">
        <v>1465</v>
      </c>
      <c r="B99" s="145" t="s">
        <v>3359</v>
      </c>
      <c r="C99" s="145" t="s">
        <v>3434</v>
      </c>
      <c r="D99" s="145" t="str">
        <f t="shared" si="2"/>
        <v>Bokas, Gary</v>
      </c>
      <c r="E99" s="145" t="s">
        <v>2323</v>
      </c>
      <c r="F99" s="145">
        <v>113</v>
      </c>
      <c r="G99" s="145" t="e">
        <f>VLOOKUP($A99,#REF!,7,FALSE)</f>
        <v>#REF!</v>
      </c>
      <c r="H99" s="145">
        <v>207.41</v>
      </c>
      <c r="I99" s="145">
        <v>129.99600000000001</v>
      </c>
      <c r="J99" s="145">
        <v>70.5</v>
      </c>
      <c r="K99" s="145">
        <v>609.58600000000001</v>
      </c>
      <c r="L99" s="145">
        <v>678.09</v>
      </c>
      <c r="M99" s="145">
        <v>104.004</v>
      </c>
      <c r="N99" s="145">
        <v>35.5</v>
      </c>
      <c r="O99" s="145">
        <v>5.75</v>
      </c>
      <c r="P99" s="145">
        <v>0</v>
      </c>
      <c r="Q99" s="145">
        <v>3</v>
      </c>
      <c r="R99" s="145">
        <v>12</v>
      </c>
    </row>
    <row r="100" spans="1:18" x14ac:dyDescent="0.25">
      <c r="A100" s="145">
        <v>2369</v>
      </c>
      <c r="B100" s="145" t="s">
        <v>3355</v>
      </c>
      <c r="C100" s="145" t="s">
        <v>3433</v>
      </c>
      <c r="D100" s="145" t="str">
        <f t="shared" si="2"/>
        <v>Bombard (Past Employee), Sarah</v>
      </c>
      <c r="E100" s="145" t="s">
        <v>2257</v>
      </c>
      <c r="F100" s="145">
        <v>46</v>
      </c>
      <c r="G100" s="145">
        <v>17.334</v>
      </c>
      <c r="H100" s="145">
        <v>0</v>
      </c>
      <c r="I100" s="145">
        <v>0</v>
      </c>
      <c r="J100" s="145">
        <v>0</v>
      </c>
      <c r="K100" s="145">
        <v>16.335000000000001</v>
      </c>
      <c r="L100" s="145">
        <v>0</v>
      </c>
      <c r="M100" s="145">
        <v>0</v>
      </c>
      <c r="N100" s="145">
        <v>0</v>
      </c>
      <c r="O100" s="145">
        <v>-5.5</v>
      </c>
      <c r="P100" s="145">
        <v>0</v>
      </c>
      <c r="Q100" s="145">
        <v>0</v>
      </c>
      <c r="R100" s="145">
        <v>0</v>
      </c>
    </row>
    <row r="101" spans="1:18" x14ac:dyDescent="0.25">
      <c r="A101" s="145">
        <v>871</v>
      </c>
      <c r="B101" s="145" t="s">
        <v>3289</v>
      </c>
      <c r="C101" s="145" t="s">
        <v>3432</v>
      </c>
      <c r="D101" s="145" t="str">
        <f t="shared" si="2"/>
        <v>Bone, Jacqueline</v>
      </c>
      <c r="E101" s="145" t="s">
        <v>2145</v>
      </c>
      <c r="F101" s="145">
        <v>172</v>
      </c>
      <c r="G101" s="145" t="e">
        <f>VLOOKUP($A101,#REF!,7,FALSE)</f>
        <v>#REF!</v>
      </c>
      <c r="H101" s="145">
        <v>201.25</v>
      </c>
      <c r="I101" s="145">
        <v>156</v>
      </c>
      <c r="J101" s="145">
        <v>135</v>
      </c>
      <c r="K101" s="145">
        <v>805.33600000000001</v>
      </c>
      <c r="L101" s="145">
        <v>879.84</v>
      </c>
      <c r="M101" s="145">
        <v>104.004</v>
      </c>
      <c r="N101" s="145">
        <v>29.5</v>
      </c>
      <c r="O101" s="145">
        <v>0</v>
      </c>
      <c r="P101" s="145">
        <v>0</v>
      </c>
      <c r="Q101" s="145">
        <v>0</v>
      </c>
      <c r="R101" s="145">
        <v>0</v>
      </c>
    </row>
    <row r="102" spans="1:18" x14ac:dyDescent="0.25">
      <c r="A102" s="145">
        <v>1844</v>
      </c>
      <c r="B102" s="145" t="s">
        <v>2167</v>
      </c>
      <c r="C102" s="145" t="s">
        <v>3431</v>
      </c>
      <c r="D102" s="145" t="str">
        <f t="shared" si="2"/>
        <v>Bose, Andrea</v>
      </c>
      <c r="E102" s="145" t="s">
        <v>2196</v>
      </c>
      <c r="F102" s="145">
        <v>78</v>
      </c>
      <c r="G102" s="145">
        <v>22.164999999999999</v>
      </c>
      <c r="H102" s="145">
        <v>152.07900000000001</v>
      </c>
      <c r="I102" s="145">
        <v>119.163</v>
      </c>
      <c r="J102" s="145">
        <v>48</v>
      </c>
      <c r="K102" s="145">
        <v>312.08600000000001</v>
      </c>
      <c r="L102" s="145">
        <v>361.423</v>
      </c>
      <c r="M102" s="145">
        <v>95.337000000000003</v>
      </c>
      <c r="N102" s="145">
        <v>46</v>
      </c>
      <c r="O102" s="145">
        <v>0</v>
      </c>
      <c r="P102" s="145">
        <v>0</v>
      </c>
      <c r="Q102" s="145">
        <v>0</v>
      </c>
      <c r="R102" s="145">
        <v>0</v>
      </c>
    </row>
    <row r="103" spans="1:18" x14ac:dyDescent="0.25">
      <c r="A103" s="145">
        <v>2144</v>
      </c>
      <c r="B103" s="145" t="s">
        <v>2487</v>
      </c>
      <c r="C103" s="145" t="s">
        <v>3430</v>
      </c>
      <c r="D103" s="145" t="str">
        <f t="shared" si="2"/>
        <v>Boslow, Barbara</v>
      </c>
      <c r="E103" s="145" t="s">
        <v>2145</v>
      </c>
      <c r="F103" s="145">
        <v>63</v>
      </c>
      <c r="G103" s="145">
        <v>17.585999999999999</v>
      </c>
      <c r="H103" s="145">
        <v>43.421999999999997</v>
      </c>
      <c r="I103" s="145">
        <v>108.336</v>
      </c>
      <c r="J103" s="145">
        <v>82.5</v>
      </c>
      <c r="K103" s="145">
        <v>17.585999999999999</v>
      </c>
      <c r="L103" s="145">
        <v>25.59</v>
      </c>
      <c r="M103" s="145">
        <v>104.004</v>
      </c>
      <c r="N103" s="145">
        <v>96</v>
      </c>
      <c r="O103" s="145">
        <v>0</v>
      </c>
      <c r="P103" s="145">
        <v>0</v>
      </c>
      <c r="Q103" s="145">
        <v>0</v>
      </c>
      <c r="R103" s="145">
        <v>0</v>
      </c>
    </row>
    <row r="104" spans="1:18" x14ac:dyDescent="0.25">
      <c r="A104" s="145">
        <v>2385</v>
      </c>
      <c r="B104" s="145" t="s">
        <v>3429</v>
      </c>
      <c r="C104" s="145" t="s">
        <v>3428</v>
      </c>
      <c r="D104" s="145" t="str">
        <f t="shared" si="2"/>
        <v>Bouchard (Past Employee), Dayna</v>
      </c>
      <c r="E104" s="145" t="s">
        <v>2257</v>
      </c>
      <c r="F104" s="145">
        <v>114</v>
      </c>
      <c r="G104" s="145">
        <v>46.164999999999999</v>
      </c>
      <c r="H104" s="145">
        <v>0</v>
      </c>
      <c r="I104" s="145">
        <v>56.872999999999998</v>
      </c>
      <c r="J104" s="145">
        <v>16</v>
      </c>
      <c r="K104" s="145">
        <v>53.335000000000001</v>
      </c>
      <c r="L104" s="145">
        <v>0</v>
      </c>
      <c r="M104" s="145">
        <v>45.502000000000002</v>
      </c>
      <c r="N104" s="145">
        <v>33</v>
      </c>
      <c r="O104" s="145">
        <v>0</v>
      </c>
      <c r="P104" s="145">
        <v>0</v>
      </c>
      <c r="Q104" s="145">
        <v>2.5</v>
      </c>
      <c r="R104" s="145">
        <v>2.5</v>
      </c>
    </row>
    <row r="105" spans="1:18" x14ac:dyDescent="0.25">
      <c r="A105" s="145">
        <v>2558</v>
      </c>
      <c r="B105" s="145" t="s">
        <v>3427</v>
      </c>
      <c r="C105" s="145" t="s">
        <v>3426</v>
      </c>
      <c r="D105" s="145" t="str">
        <f t="shared" si="2"/>
        <v>Boughner, Anette</v>
      </c>
      <c r="E105" s="145" t="s">
        <v>2204</v>
      </c>
      <c r="F105" s="145">
        <v>80</v>
      </c>
      <c r="G105" s="145">
        <v>17.664999999999999</v>
      </c>
      <c r="H105" s="145">
        <v>53.078000000000003</v>
      </c>
      <c r="I105" s="145">
        <v>129.99600000000001</v>
      </c>
      <c r="J105" s="145">
        <v>116</v>
      </c>
      <c r="K105" s="145">
        <v>9.0860000000000003</v>
      </c>
      <c r="L105" s="145">
        <v>41.09</v>
      </c>
      <c r="M105" s="145">
        <v>104.004</v>
      </c>
      <c r="N105" s="145">
        <v>72</v>
      </c>
      <c r="O105" s="145">
        <v>2</v>
      </c>
      <c r="P105" s="145">
        <v>8</v>
      </c>
      <c r="Q105" s="145">
        <v>8</v>
      </c>
      <c r="R105" s="145">
        <v>4</v>
      </c>
    </row>
    <row r="106" spans="1:18" x14ac:dyDescent="0.25">
      <c r="A106" s="145">
        <v>2509</v>
      </c>
      <c r="B106" s="145" t="s">
        <v>3425</v>
      </c>
      <c r="C106" s="145" t="s">
        <v>3424</v>
      </c>
      <c r="D106" s="145" t="str">
        <f t="shared" si="2"/>
        <v>Bowdry, Charlen</v>
      </c>
      <c r="E106" s="145" t="s">
        <v>2361</v>
      </c>
      <c r="F106" s="145">
        <v>35</v>
      </c>
      <c r="G106" s="145" t="e">
        <f>VLOOKUP($A106,#REF!,7,FALSE)</f>
        <v>#REF!</v>
      </c>
      <c r="H106" s="145">
        <v>55.41</v>
      </c>
      <c r="I106" s="145">
        <v>51.996000000000002</v>
      </c>
      <c r="J106" s="145">
        <v>10.75</v>
      </c>
      <c r="K106" s="145">
        <v>57.914000000000001</v>
      </c>
      <c r="L106" s="145">
        <v>101.16</v>
      </c>
      <c r="M106" s="145">
        <v>51.996000000000002</v>
      </c>
      <c r="N106" s="145">
        <v>8.75</v>
      </c>
      <c r="O106" s="145">
        <v>0.5</v>
      </c>
      <c r="P106" s="145">
        <v>0</v>
      </c>
      <c r="Q106" s="145">
        <v>13.5</v>
      </c>
      <c r="R106" s="145">
        <v>14</v>
      </c>
    </row>
    <row r="107" spans="1:18" x14ac:dyDescent="0.25">
      <c r="A107" s="145">
        <v>871</v>
      </c>
      <c r="B107" s="145" t="s">
        <v>3423</v>
      </c>
      <c r="C107" s="145" t="s">
        <v>3422</v>
      </c>
      <c r="D107" s="145" t="str">
        <f t="shared" si="2"/>
        <v>Boyer, Libia</v>
      </c>
      <c r="E107" s="145" t="s">
        <v>2209</v>
      </c>
      <c r="F107" s="145">
        <v>12</v>
      </c>
      <c r="G107" s="145">
        <v>0</v>
      </c>
      <c r="H107" s="145">
        <v>71.5</v>
      </c>
      <c r="I107" s="145">
        <v>71.5</v>
      </c>
      <c r="J107" s="145">
        <v>0</v>
      </c>
      <c r="K107" s="145">
        <v>0</v>
      </c>
      <c r="L107" s="145">
        <v>67.5</v>
      </c>
      <c r="M107" s="145">
        <v>71.5</v>
      </c>
      <c r="N107" s="145">
        <v>4</v>
      </c>
      <c r="O107" s="145">
        <v>0</v>
      </c>
      <c r="P107" s="145">
        <v>0</v>
      </c>
      <c r="Q107" s="145">
        <v>0</v>
      </c>
      <c r="R107" s="145">
        <v>0</v>
      </c>
    </row>
    <row r="108" spans="1:18" x14ac:dyDescent="0.25">
      <c r="A108" s="145">
        <v>910</v>
      </c>
      <c r="B108" s="145" t="s">
        <v>2321</v>
      </c>
      <c r="C108" s="145" t="s">
        <v>3421</v>
      </c>
      <c r="D108" s="145" t="str">
        <f t="shared" si="2"/>
        <v>Brandon, Jennifer</v>
      </c>
      <c r="E108" s="145" t="s">
        <v>2180</v>
      </c>
      <c r="F108" s="145">
        <v>9</v>
      </c>
      <c r="G108" s="145">
        <v>0</v>
      </c>
      <c r="H108" s="145">
        <v>53.335999999999999</v>
      </c>
      <c r="I108" s="145">
        <v>69.335999999999999</v>
      </c>
      <c r="J108" s="145">
        <v>16</v>
      </c>
      <c r="K108" s="145">
        <v>0</v>
      </c>
      <c r="L108" s="145">
        <v>61.335999999999999</v>
      </c>
      <c r="M108" s="145">
        <v>69.335999999999999</v>
      </c>
      <c r="N108" s="145">
        <v>8</v>
      </c>
      <c r="O108" s="145">
        <v>0</v>
      </c>
      <c r="P108" s="145">
        <v>0</v>
      </c>
      <c r="Q108" s="145">
        <v>6</v>
      </c>
      <c r="R108" s="145">
        <v>6</v>
      </c>
    </row>
    <row r="109" spans="1:18" x14ac:dyDescent="0.25">
      <c r="A109" s="145">
        <v>2398</v>
      </c>
      <c r="B109" s="145" t="s">
        <v>2290</v>
      </c>
      <c r="C109" s="145" t="s">
        <v>3420</v>
      </c>
      <c r="D109" s="145" t="str">
        <f t="shared" si="2"/>
        <v>Branney, Anna</v>
      </c>
      <c r="E109" s="145" t="s">
        <v>2145</v>
      </c>
      <c r="F109" s="145">
        <v>44</v>
      </c>
      <c r="G109" s="145">
        <v>45.085999999999999</v>
      </c>
      <c r="H109" s="145">
        <v>88.59</v>
      </c>
      <c r="I109" s="145">
        <v>104.004</v>
      </c>
      <c r="J109" s="145">
        <v>60.5</v>
      </c>
      <c r="K109" s="145">
        <v>174.58600000000001</v>
      </c>
      <c r="L109" s="145">
        <v>220.59</v>
      </c>
      <c r="M109" s="145">
        <v>104.004</v>
      </c>
      <c r="N109" s="145">
        <v>58</v>
      </c>
      <c r="O109" s="145">
        <v>0</v>
      </c>
      <c r="P109" s="145">
        <v>0</v>
      </c>
      <c r="Q109" s="145">
        <v>0</v>
      </c>
      <c r="R109" s="145">
        <v>0</v>
      </c>
    </row>
    <row r="110" spans="1:18" x14ac:dyDescent="0.25">
      <c r="A110" s="145">
        <v>1173</v>
      </c>
      <c r="B110" s="145" t="s">
        <v>2277</v>
      </c>
      <c r="C110" s="145" t="s">
        <v>3419</v>
      </c>
      <c r="D110" s="145" t="str">
        <f t="shared" si="2"/>
        <v>Brantley (Past Employee), Charles</v>
      </c>
      <c r="E110" s="145" t="s">
        <v>2209</v>
      </c>
      <c r="F110" s="145">
        <v>223</v>
      </c>
      <c r="G110" s="145">
        <v>0</v>
      </c>
      <c r="H110" s="145">
        <v>0</v>
      </c>
      <c r="I110" s="145">
        <v>0</v>
      </c>
      <c r="J110" s="145">
        <v>0</v>
      </c>
      <c r="K110" s="145">
        <v>0</v>
      </c>
      <c r="L110" s="145">
        <v>0</v>
      </c>
      <c r="M110" s="145">
        <v>0</v>
      </c>
      <c r="N110" s="145">
        <v>0</v>
      </c>
      <c r="O110" s="145">
        <v>0</v>
      </c>
      <c r="P110" s="145">
        <v>0</v>
      </c>
      <c r="Q110" s="145">
        <v>0</v>
      </c>
      <c r="R110" s="145">
        <v>0</v>
      </c>
    </row>
    <row r="111" spans="1:18" x14ac:dyDescent="0.25">
      <c r="A111" s="145">
        <v>2532</v>
      </c>
      <c r="B111" s="145" t="s">
        <v>2845</v>
      </c>
      <c r="C111" s="145" t="s">
        <v>3418</v>
      </c>
      <c r="D111" s="145" t="str">
        <f t="shared" si="2"/>
        <v>Braun (Past Employee), Danielle</v>
      </c>
      <c r="E111" s="145" t="s">
        <v>2193</v>
      </c>
      <c r="F111" s="145">
        <v>33</v>
      </c>
      <c r="G111" s="145">
        <v>9.3350000000000009</v>
      </c>
      <c r="H111" s="145">
        <v>48.255000000000003</v>
      </c>
      <c r="I111" s="145">
        <v>67.168999999999997</v>
      </c>
      <c r="J111" s="145">
        <v>41.5</v>
      </c>
      <c r="K111" s="145">
        <v>86.585999999999999</v>
      </c>
      <c r="L111" s="145">
        <v>98.754999999999995</v>
      </c>
      <c r="M111" s="145">
        <v>67.168999999999997</v>
      </c>
      <c r="N111" s="145">
        <v>55</v>
      </c>
      <c r="O111" s="145">
        <v>0</v>
      </c>
      <c r="P111" s="145">
        <v>0</v>
      </c>
      <c r="Q111" s="145">
        <v>0</v>
      </c>
      <c r="R111" s="145">
        <v>0</v>
      </c>
    </row>
    <row r="112" spans="1:18" x14ac:dyDescent="0.25">
      <c r="A112" s="145">
        <v>2165</v>
      </c>
      <c r="B112" s="145" t="s">
        <v>2223</v>
      </c>
      <c r="C112" s="145" t="s">
        <v>3417</v>
      </c>
      <c r="D112" s="145" t="str">
        <f t="shared" si="2"/>
        <v>Brennan (Past Employee), Michael</v>
      </c>
      <c r="E112" s="145" t="s">
        <v>2159</v>
      </c>
      <c r="F112" s="145">
        <v>60</v>
      </c>
      <c r="G112" s="145">
        <v>61.584000000000003</v>
      </c>
      <c r="H112" s="145">
        <v>0</v>
      </c>
      <c r="I112" s="145">
        <v>0</v>
      </c>
      <c r="J112" s="145">
        <v>0</v>
      </c>
      <c r="K112" s="145">
        <v>49.834000000000003</v>
      </c>
      <c r="L112" s="145">
        <v>0</v>
      </c>
      <c r="M112" s="145">
        <v>0</v>
      </c>
      <c r="N112" s="145">
        <v>0</v>
      </c>
      <c r="O112" s="145">
        <v>0</v>
      </c>
      <c r="P112" s="145">
        <v>0</v>
      </c>
      <c r="Q112" s="145">
        <v>0</v>
      </c>
      <c r="R112" s="145">
        <v>0</v>
      </c>
    </row>
    <row r="113" spans="1:18" x14ac:dyDescent="0.25">
      <c r="A113" s="145">
        <v>972</v>
      </c>
      <c r="B113" s="145" t="s">
        <v>3416</v>
      </c>
      <c r="C113" s="145" t="s">
        <v>2534</v>
      </c>
      <c r="D113" s="145" t="str">
        <f t="shared" si="2"/>
        <v>Brian, Colleen</v>
      </c>
      <c r="E113" s="145" t="s">
        <v>2151</v>
      </c>
      <c r="F113" s="145">
        <v>4</v>
      </c>
      <c r="G113" s="145">
        <v>0</v>
      </c>
      <c r="H113" s="145">
        <v>26.001000000000001</v>
      </c>
      <c r="I113" s="145">
        <v>26.001000000000001</v>
      </c>
      <c r="J113" s="145">
        <v>0</v>
      </c>
      <c r="K113" s="145">
        <v>0</v>
      </c>
      <c r="L113" s="145">
        <v>26.001000000000001</v>
      </c>
      <c r="M113" s="145">
        <v>26.001000000000001</v>
      </c>
      <c r="N113" s="145">
        <v>0</v>
      </c>
      <c r="O113" s="145">
        <v>0</v>
      </c>
      <c r="P113" s="145">
        <v>0</v>
      </c>
      <c r="Q113" s="145">
        <v>0</v>
      </c>
      <c r="R113" s="145">
        <v>0</v>
      </c>
    </row>
    <row r="114" spans="1:18" x14ac:dyDescent="0.25">
      <c r="A114" s="145">
        <v>983</v>
      </c>
      <c r="B114" s="145" t="s">
        <v>2277</v>
      </c>
      <c r="C114" s="145" t="s">
        <v>3415</v>
      </c>
      <c r="D114" s="145" t="str">
        <f t="shared" si="2"/>
        <v>Britt, Charles</v>
      </c>
      <c r="E114" s="145" t="s">
        <v>2235</v>
      </c>
      <c r="F114" s="145">
        <v>3</v>
      </c>
      <c r="G114" s="145">
        <v>0</v>
      </c>
      <c r="H114" s="145">
        <v>17.334</v>
      </c>
      <c r="I114" s="145">
        <v>17.334</v>
      </c>
      <c r="J114" s="145">
        <v>0</v>
      </c>
      <c r="K114" s="145">
        <v>0</v>
      </c>
      <c r="L114" s="145">
        <v>17.334</v>
      </c>
      <c r="M114" s="145">
        <v>17.334</v>
      </c>
      <c r="N114" s="145">
        <v>0</v>
      </c>
      <c r="O114" s="145">
        <v>0</v>
      </c>
      <c r="P114" s="145">
        <v>0</v>
      </c>
      <c r="Q114" s="145">
        <v>8</v>
      </c>
      <c r="R114" s="145">
        <v>8</v>
      </c>
    </row>
    <row r="115" spans="1:18" x14ac:dyDescent="0.25">
      <c r="A115" s="145">
        <v>981</v>
      </c>
      <c r="B115" s="145" t="s">
        <v>3414</v>
      </c>
      <c r="C115" s="145" t="s">
        <v>3413</v>
      </c>
      <c r="D115" s="145" t="str">
        <f t="shared" si="2"/>
        <v>Brock, Bobbie</v>
      </c>
      <c r="E115" s="145" t="s">
        <v>2183</v>
      </c>
      <c r="F115" s="145">
        <v>255</v>
      </c>
      <c r="G115" s="145">
        <v>28.25</v>
      </c>
      <c r="H115" s="145">
        <v>407.75</v>
      </c>
      <c r="I115" s="145">
        <v>156</v>
      </c>
      <c r="J115" s="145">
        <v>76.75</v>
      </c>
      <c r="K115" s="145">
        <v>1038.086</v>
      </c>
      <c r="L115" s="145">
        <v>1099.5899999999999</v>
      </c>
      <c r="M115" s="145">
        <v>104.004</v>
      </c>
      <c r="N115" s="145">
        <v>115.25</v>
      </c>
      <c r="O115" s="145">
        <v>7.75</v>
      </c>
      <c r="P115" s="145">
        <v>6.75</v>
      </c>
      <c r="Q115" s="145">
        <v>8.5</v>
      </c>
      <c r="R115" s="145">
        <v>9.5</v>
      </c>
    </row>
    <row r="116" spans="1:18" x14ac:dyDescent="0.25">
      <c r="A116" s="145">
        <v>2084</v>
      </c>
      <c r="B116" s="145" t="s">
        <v>2426</v>
      </c>
      <c r="C116" s="145" t="s">
        <v>3412</v>
      </c>
      <c r="D116" s="145" t="str">
        <f t="shared" si="2"/>
        <v>Brooks, Pamela</v>
      </c>
      <c r="E116" s="145" t="s">
        <v>2145</v>
      </c>
      <c r="F116" s="145">
        <v>66</v>
      </c>
      <c r="G116" s="145" t="e">
        <f>VLOOKUP($A116,#REF!,7,FALSE)</f>
        <v>#REF!</v>
      </c>
      <c r="H116" s="145">
        <v>90.995999999999995</v>
      </c>
      <c r="I116" s="145">
        <v>56.332000000000001</v>
      </c>
      <c r="J116" s="145">
        <v>20</v>
      </c>
      <c r="K116" s="145">
        <v>79.414000000000001</v>
      </c>
      <c r="L116" s="145">
        <v>95.41</v>
      </c>
      <c r="M116" s="145">
        <v>51.996000000000002</v>
      </c>
      <c r="N116" s="145">
        <v>36</v>
      </c>
      <c r="O116" s="145">
        <v>0</v>
      </c>
      <c r="P116" s="145">
        <v>4</v>
      </c>
      <c r="Q116" s="145">
        <v>4</v>
      </c>
      <c r="R116" s="145">
        <v>4</v>
      </c>
    </row>
    <row r="117" spans="1:18" x14ac:dyDescent="0.25">
      <c r="A117" s="145">
        <v>771</v>
      </c>
      <c r="B117" s="145" t="s">
        <v>2473</v>
      </c>
      <c r="C117" s="145" t="s">
        <v>3405</v>
      </c>
      <c r="D117" s="145" t="str">
        <f t="shared" si="2"/>
        <v>Brown, Carrie</v>
      </c>
      <c r="E117" s="145" t="s">
        <v>2165</v>
      </c>
      <c r="F117" s="145">
        <v>18</v>
      </c>
      <c r="G117" s="145">
        <v>8.6679999999999993</v>
      </c>
      <c r="H117" s="145">
        <v>64.421999999999997</v>
      </c>
      <c r="I117" s="145">
        <v>104.004</v>
      </c>
      <c r="J117" s="145">
        <v>48.25</v>
      </c>
      <c r="K117" s="145">
        <v>3.6680000000000001</v>
      </c>
      <c r="L117" s="145">
        <v>73.671999999999997</v>
      </c>
      <c r="M117" s="145">
        <v>104.004</v>
      </c>
      <c r="N117" s="145">
        <v>34</v>
      </c>
      <c r="O117" s="145">
        <v>4.625</v>
      </c>
      <c r="P117" s="145">
        <v>6.75</v>
      </c>
      <c r="Q117" s="145">
        <v>91.125</v>
      </c>
      <c r="R117" s="145">
        <v>89</v>
      </c>
    </row>
    <row r="118" spans="1:18" x14ac:dyDescent="0.25">
      <c r="A118" s="145">
        <v>772</v>
      </c>
      <c r="B118" s="145" t="s">
        <v>3411</v>
      </c>
      <c r="C118" s="145" t="s">
        <v>3405</v>
      </c>
      <c r="D118" s="145" t="str">
        <f t="shared" si="2"/>
        <v>Brown, Shaunda</v>
      </c>
      <c r="E118" s="145" t="s">
        <v>2186</v>
      </c>
      <c r="F118" s="145">
        <v>18</v>
      </c>
      <c r="G118" s="145">
        <v>36.835000000000001</v>
      </c>
      <c r="H118" s="145">
        <v>140.839</v>
      </c>
      <c r="I118" s="145">
        <v>104.004</v>
      </c>
      <c r="J118" s="145">
        <v>0</v>
      </c>
      <c r="K118" s="145">
        <v>17.335000000000001</v>
      </c>
      <c r="L118" s="145">
        <v>121.339</v>
      </c>
      <c r="M118" s="145">
        <v>104.004</v>
      </c>
      <c r="N118" s="145">
        <v>0</v>
      </c>
      <c r="O118" s="145">
        <v>138.25</v>
      </c>
      <c r="P118" s="145">
        <v>203.25</v>
      </c>
      <c r="Q118" s="145">
        <v>173</v>
      </c>
      <c r="R118" s="145">
        <v>108</v>
      </c>
    </row>
    <row r="119" spans="1:18" x14ac:dyDescent="0.25">
      <c r="A119" s="145">
        <v>2417</v>
      </c>
      <c r="B119" s="145" t="s">
        <v>2507</v>
      </c>
      <c r="C119" s="145" t="s">
        <v>3405</v>
      </c>
      <c r="D119" s="145" t="str">
        <f t="shared" si="2"/>
        <v>Brown, Julie</v>
      </c>
      <c r="E119" s="145" t="s">
        <v>2180</v>
      </c>
      <c r="F119" s="145">
        <v>42</v>
      </c>
      <c r="G119" s="145">
        <v>17.335000000000001</v>
      </c>
      <c r="H119" s="145">
        <v>159.34</v>
      </c>
      <c r="I119" s="145">
        <v>104.004</v>
      </c>
      <c r="J119" s="145">
        <v>26.5</v>
      </c>
      <c r="K119" s="145">
        <v>103.086</v>
      </c>
      <c r="L119" s="145">
        <v>151.59</v>
      </c>
      <c r="M119" s="145">
        <v>104.004</v>
      </c>
      <c r="N119" s="145">
        <v>55.5</v>
      </c>
      <c r="O119" s="145">
        <v>0</v>
      </c>
      <c r="P119" s="145">
        <v>0</v>
      </c>
      <c r="Q119" s="145">
        <v>0</v>
      </c>
      <c r="R119" s="145">
        <v>0</v>
      </c>
    </row>
    <row r="120" spans="1:18" x14ac:dyDescent="0.25">
      <c r="A120" s="145">
        <v>1964</v>
      </c>
      <c r="B120" s="145" t="s">
        <v>3579</v>
      </c>
      <c r="C120" s="145" t="s">
        <v>3405</v>
      </c>
      <c r="D120" s="145" t="s">
        <v>1861</v>
      </c>
      <c r="E120" s="145" t="s">
        <v>2159</v>
      </c>
      <c r="F120" s="145">
        <v>72</v>
      </c>
      <c r="G120" s="145">
        <v>19.335000000000001</v>
      </c>
      <c r="H120" s="145">
        <v>144.333</v>
      </c>
      <c r="I120" s="145">
        <v>127.83</v>
      </c>
      <c r="J120" s="145">
        <v>79</v>
      </c>
      <c r="K120" s="145">
        <v>129.08600000000001</v>
      </c>
      <c r="L120" s="145">
        <v>171.09</v>
      </c>
      <c r="M120" s="145">
        <v>104.004</v>
      </c>
      <c r="N120" s="145">
        <v>62</v>
      </c>
      <c r="O120" s="145">
        <v>0</v>
      </c>
      <c r="P120" s="145">
        <v>0</v>
      </c>
      <c r="Q120" s="145">
        <v>0</v>
      </c>
      <c r="R120" s="145">
        <v>0</v>
      </c>
    </row>
    <row r="121" spans="1:18" x14ac:dyDescent="0.25">
      <c r="A121" s="145">
        <v>676</v>
      </c>
      <c r="B121" s="145" t="s">
        <v>3410</v>
      </c>
      <c r="C121" s="145" t="s">
        <v>3405</v>
      </c>
      <c r="D121" s="145" t="str">
        <f>C121&amp;", "&amp;B121</f>
        <v>Brown, Marion</v>
      </c>
      <c r="E121" s="145" t="s">
        <v>2159</v>
      </c>
      <c r="F121" s="145">
        <v>168</v>
      </c>
      <c r="G121" s="145">
        <v>330.5</v>
      </c>
      <c r="H121" s="145">
        <v>334.5</v>
      </c>
      <c r="I121" s="145">
        <v>156</v>
      </c>
      <c r="J121" s="145">
        <v>152</v>
      </c>
      <c r="K121" s="145">
        <v>862.83600000000001</v>
      </c>
      <c r="L121" s="145">
        <v>885.84</v>
      </c>
      <c r="M121" s="145">
        <v>104.004</v>
      </c>
      <c r="N121" s="145">
        <v>81</v>
      </c>
      <c r="O121" s="145">
        <v>0</v>
      </c>
      <c r="P121" s="145">
        <v>0</v>
      </c>
      <c r="Q121" s="145">
        <v>0</v>
      </c>
      <c r="R121" s="145">
        <v>0</v>
      </c>
    </row>
    <row r="122" spans="1:18" x14ac:dyDescent="0.25">
      <c r="A122" s="145">
        <v>1781</v>
      </c>
      <c r="B122" s="145" t="s">
        <v>3409</v>
      </c>
      <c r="C122" s="145" t="s">
        <v>3405</v>
      </c>
      <c r="D122" s="145" t="str">
        <f>C122&amp;", "&amp;B122</f>
        <v>Brown, Shuneki</v>
      </c>
      <c r="E122" s="145" t="s">
        <v>2154</v>
      </c>
      <c r="F122" s="145">
        <v>83</v>
      </c>
      <c r="G122" s="145">
        <v>10.414999999999999</v>
      </c>
      <c r="H122" s="145">
        <v>88.41</v>
      </c>
      <c r="I122" s="145">
        <v>129.99600000000001</v>
      </c>
      <c r="J122" s="145">
        <v>77.5</v>
      </c>
      <c r="K122" s="145">
        <v>46.253</v>
      </c>
      <c r="L122" s="145">
        <v>56.006999999999998</v>
      </c>
      <c r="M122" s="145">
        <v>104.004</v>
      </c>
      <c r="N122" s="145">
        <v>94.25</v>
      </c>
      <c r="O122" s="145">
        <v>0.5</v>
      </c>
      <c r="P122" s="145">
        <v>0.125</v>
      </c>
      <c r="Q122" s="145">
        <v>19.125</v>
      </c>
      <c r="R122" s="145">
        <v>19.5</v>
      </c>
    </row>
    <row r="123" spans="1:18" x14ac:dyDescent="0.25">
      <c r="A123" s="145">
        <v>920</v>
      </c>
      <c r="B123" s="145" t="s">
        <v>3408</v>
      </c>
      <c r="C123" s="145" t="s">
        <v>3405</v>
      </c>
      <c r="D123" s="108" t="s">
        <v>1859</v>
      </c>
      <c r="E123" s="145" t="s">
        <v>2159</v>
      </c>
      <c r="F123" s="145">
        <v>9</v>
      </c>
      <c r="G123" s="145">
        <v>0</v>
      </c>
      <c r="H123" s="145">
        <v>54.835999999999999</v>
      </c>
      <c r="I123" s="145">
        <v>69.335999999999999</v>
      </c>
      <c r="J123" s="145">
        <v>14.5</v>
      </c>
      <c r="K123" s="145">
        <v>0</v>
      </c>
      <c r="L123" s="145">
        <v>43.335999999999999</v>
      </c>
      <c r="M123" s="145">
        <v>69.335999999999999</v>
      </c>
      <c r="N123" s="145">
        <v>26</v>
      </c>
      <c r="O123" s="145">
        <v>0</v>
      </c>
      <c r="P123" s="145">
        <v>0</v>
      </c>
      <c r="Q123" s="145">
        <v>0</v>
      </c>
      <c r="R123" s="145">
        <v>0</v>
      </c>
    </row>
    <row r="124" spans="1:18" x14ac:dyDescent="0.25">
      <c r="A124" s="145">
        <v>951</v>
      </c>
      <c r="B124" s="145" t="s">
        <v>3407</v>
      </c>
      <c r="C124" s="145" t="s">
        <v>3405</v>
      </c>
      <c r="D124" s="145" t="str">
        <f t="shared" ref="D124:D135" si="3">C124&amp;", "&amp;B124</f>
        <v>Brown, Megan</v>
      </c>
      <c r="E124" s="145" t="s">
        <v>2204</v>
      </c>
      <c r="F124" s="145">
        <v>12</v>
      </c>
      <c r="G124" s="145">
        <v>0</v>
      </c>
      <c r="H124" s="145">
        <v>13.502000000000001</v>
      </c>
      <c r="I124" s="145">
        <v>45.502000000000002</v>
      </c>
      <c r="J124" s="145">
        <v>32</v>
      </c>
      <c r="K124" s="145">
        <v>0</v>
      </c>
      <c r="L124" s="145">
        <v>29.501999999999999</v>
      </c>
      <c r="M124" s="145">
        <v>45.502000000000002</v>
      </c>
      <c r="N124" s="145">
        <v>16</v>
      </c>
      <c r="O124" s="145">
        <v>0</v>
      </c>
      <c r="P124" s="145">
        <v>0</v>
      </c>
      <c r="Q124" s="145">
        <v>0</v>
      </c>
      <c r="R124" s="145">
        <v>0</v>
      </c>
    </row>
    <row r="125" spans="1:18" x14ac:dyDescent="0.25">
      <c r="A125" s="145">
        <v>987</v>
      </c>
      <c r="B125" s="145" t="s">
        <v>3406</v>
      </c>
      <c r="C125" s="145" t="s">
        <v>3405</v>
      </c>
      <c r="D125" s="145" t="str">
        <f t="shared" si="3"/>
        <v>Brown, Kayla</v>
      </c>
      <c r="E125" s="145" t="s">
        <v>2142</v>
      </c>
      <c r="F125" s="145">
        <v>3</v>
      </c>
      <c r="G125" s="145">
        <v>0</v>
      </c>
      <c r="H125" s="145">
        <v>21.667000000000002</v>
      </c>
      <c r="I125" s="145">
        <v>21.667000000000002</v>
      </c>
      <c r="J125" s="145">
        <v>0</v>
      </c>
      <c r="K125" s="145">
        <v>0</v>
      </c>
      <c r="L125" s="145">
        <v>21.667000000000002</v>
      </c>
      <c r="M125" s="145">
        <v>21.667000000000002</v>
      </c>
      <c r="N125" s="145">
        <v>0</v>
      </c>
      <c r="O125" s="145">
        <v>0</v>
      </c>
      <c r="P125" s="145">
        <v>0</v>
      </c>
      <c r="Q125" s="145">
        <v>0</v>
      </c>
      <c r="R125" s="145">
        <v>0</v>
      </c>
    </row>
    <row r="126" spans="1:18" x14ac:dyDescent="0.25">
      <c r="A126" s="145">
        <v>733</v>
      </c>
      <c r="B126" s="145" t="s">
        <v>3404</v>
      </c>
      <c r="C126" s="145" t="s">
        <v>3403</v>
      </c>
      <c r="D126" s="145" t="str">
        <f t="shared" si="3"/>
        <v>Brumm, Schyler</v>
      </c>
      <c r="E126" s="145" t="s">
        <v>2154</v>
      </c>
      <c r="F126" s="145">
        <v>21</v>
      </c>
      <c r="G126" s="145">
        <v>36.834000000000003</v>
      </c>
      <c r="H126" s="145">
        <v>91.587999999999994</v>
      </c>
      <c r="I126" s="145">
        <v>104.004</v>
      </c>
      <c r="J126" s="145">
        <v>50.5</v>
      </c>
      <c r="K126" s="145">
        <v>18.334</v>
      </c>
      <c r="L126" s="145">
        <v>40.588000000000001</v>
      </c>
      <c r="M126" s="145">
        <v>104.004</v>
      </c>
      <c r="N126" s="145">
        <v>81.75</v>
      </c>
      <c r="O126" s="145">
        <v>0.375</v>
      </c>
      <c r="P126" s="145">
        <v>0</v>
      </c>
      <c r="Q126" s="145">
        <v>10.125</v>
      </c>
      <c r="R126" s="145">
        <v>10.5</v>
      </c>
    </row>
    <row r="127" spans="1:18" x14ac:dyDescent="0.25">
      <c r="A127" s="145">
        <v>2654</v>
      </c>
      <c r="B127" s="145" t="s">
        <v>2734</v>
      </c>
      <c r="C127" s="145" t="s">
        <v>3402</v>
      </c>
      <c r="D127" s="145" t="s">
        <v>694</v>
      </c>
      <c r="E127" s="145" t="s">
        <v>2189</v>
      </c>
      <c r="F127" s="145">
        <v>60</v>
      </c>
      <c r="G127" s="145">
        <v>39.835000000000001</v>
      </c>
      <c r="H127" s="145">
        <v>137.923</v>
      </c>
      <c r="I127" s="145">
        <v>104.004</v>
      </c>
      <c r="J127" s="145">
        <v>32</v>
      </c>
      <c r="K127" s="145">
        <v>61.418999999999997</v>
      </c>
      <c r="L127" s="145">
        <v>161.423</v>
      </c>
      <c r="M127" s="145">
        <v>104.004</v>
      </c>
      <c r="N127" s="145">
        <v>4</v>
      </c>
      <c r="O127" s="145">
        <v>0</v>
      </c>
      <c r="P127" s="145">
        <v>4</v>
      </c>
      <c r="Q127" s="145">
        <v>12</v>
      </c>
      <c r="R127" s="145">
        <v>8</v>
      </c>
    </row>
    <row r="128" spans="1:18" x14ac:dyDescent="0.25">
      <c r="A128" s="145">
        <v>2335</v>
      </c>
      <c r="B128" s="145" t="s">
        <v>3401</v>
      </c>
      <c r="C128" s="145" t="s">
        <v>3400</v>
      </c>
      <c r="D128" s="145" t="str">
        <f t="shared" si="3"/>
        <v>Bruther (Past Employee), Tonia</v>
      </c>
      <c r="E128" s="145" t="s">
        <v>2165</v>
      </c>
      <c r="F128" s="145">
        <v>48</v>
      </c>
      <c r="G128" s="145">
        <v>298.58600000000001</v>
      </c>
      <c r="H128" s="145">
        <v>0</v>
      </c>
      <c r="I128" s="145">
        <v>0</v>
      </c>
      <c r="J128" s="145">
        <v>0</v>
      </c>
      <c r="K128" s="145">
        <v>301.08600000000001</v>
      </c>
      <c r="L128" s="145">
        <v>0</v>
      </c>
      <c r="M128" s="145">
        <v>0</v>
      </c>
      <c r="N128" s="145">
        <v>0</v>
      </c>
      <c r="O128" s="145">
        <v>22.25</v>
      </c>
      <c r="P128" s="145">
        <v>0</v>
      </c>
      <c r="Q128" s="145">
        <v>0</v>
      </c>
      <c r="R128" s="145">
        <v>0</v>
      </c>
    </row>
    <row r="129" spans="1:18" x14ac:dyDescent="0.25">
      <c r="A129" s="145">
        <v>2536</v>
      </c>
      <c r="B129" s="145" t="s">
        <v>2167</v>
      </c>
      <c r="C129" s="145" t="s">
        <v>3399</v>
      </c>
      <c r="D129" s="145" t="str">
        <f t="shared" si="3"/>
        <v>Bryant (Past Employee), Andrea</v>
      </c>
      <c r="E129" s="145" t="s">
        <v>2168</v>
      </c>
      <c r="F129" s="145">
        <v>33</v>
      </c>
      <c r="G129" s="145" t="e">
        <f>VLOOKUP($A129,#REF!,7,FALSE)</f>
        <v>#REF!</v>
      </c>
      <c r="H129" s="145">
        <v>25.172999999999998</v>
      </c>
      <c r="I129" s="145">
        <v>78.003</v>
      </c>
      <c r="J129" s="145">
        <v>127.25</v>
      </c>
      <c r="K129" s="145">
        <v>42.835999999999999</v>
      </c>
      <c r="L129" s="145">
        <v>62.838999999999999</v>
      </c>
      <c r="M129" s="145">
        <v>78.003</v>
      </c>
      <c r="N129" s="145">
        <v>58</v>
      </c>
      <c r="O129" s="145">
        <v>0</v>
      </c>
      <c r="P129" s="145">
        <v>0</v>
      </c>
      <c r="Q129" s="145">
        <v>0</v>
      </c>
      <c r="R129" s="145">
        <v>0</v>
      </c>
    </row>
    <row r="130" spans="1:18" x14ac:dyDescent="0.25">
      <c r="A130" s="145">
        <v>2475</v>
      </c>
      <c r="B130" s="145" t="s">
        <v>2647</v>
      </c>
      <c r="C130" s="145" t="s">
        <v>3399</v>
      </c>
      <c r="D130" s="145" t="str">
        <f t="shared" si="3"/>
        <v>Bryant (Past Employee), Lindsay</v>
      </c>
      <c r="E130" s="145" t="s">
        <v>2168</v>
      </c>
      <c r="F130" s="145">
        <v>38</v>
      </c>
      <c r="G130" s="145">
        <v>11.752000000000001</v>
      </c>
      <c r="H130" s="145">
        <v>0</v>
      </c>
      <c r="I130" s="145">
        <v>0</v>
      </c>
      <c r="J130" s="145">
        <v>0</v>
      </c>
      <c r="K130" s="145">
        <v>87.251999999999995</v>
      </c>
      <c r="L130" s="145">
        <v>0</v>
      </c>
      <c r="M130" s="145">
        <v>0</v>
      </c>
      <c r="N130" s="145">
        <v>0</v>
      </c>
      <c r="O130" s="145">
        <v>0</v>
      </c>
      <c r="P130" s="145">
        <v>0</v>
      </c>
      <c r="Q130" s="145">
        <v>0</v>
      </c>
      <c r="R130" s="145">
        <v>0</v>
      </c>
    </row>
    <row r="131" spans="1:18" x14ac:dyDescent="0.25">
      <c r="A131" s="145">
        <v>1</v>
      </c>
      <c r="B131" s="145" t="s">
        <v>3398</v>
      </c>
      <c r="C131" s="145" t="s">
        <v>3397</v>
      </c>
      <c r="D131" s="145" t="str">
        <f t="shared" si="3"/>
        <v>Bryant, Kasia</v>
      </c>
      <c r="E131" s="145" t="s">
        <v>2159</v>
      </c>
      <c r="F131" s="145">
        <v>1</v>
      </c>
      <c r="G131" s="145">
        <v>0</v>
      </c>
      <c r="H131" s="145">
        <v>0</v>
      </c>
      <c r="I131" s="145">
        <v>0</v>
      </c>
      <c r="J131" s="145">
        <v>0</v>
      </c>
      <c r="K131" s="145">
        <v>0</v>
      </c>
      <c r="L131" s="145">
        <v>0</v>
      </c>
      <c r="M131" s="145">
        <v>0</v>
      </c>
      <c r="N131" s="145">
        <v>0</v>
      </c>
      <c r="O131" s="145">
        <v>0</v>
      </c>
      <c r="P131" s="145">
        <v>0</v>
      </c>
      <c r="Q131" s="145">
        <v>0</v>
      </c>
      <c r="R131" s="145">
        <v>0</v>
      </c>
    </row>
    <row r="132" spans="1:18" x14ac:dyDescent="0.25">
      <c r="A132" s="145">
        <v>749</v>
      </c>
      <c r="B132" s="145" t="s">
        <v>2730</v>
      </c>
      <c r="C132" s="145" t="s">
        <v>3396</v>
      </c>
      <c r="D132" s="145" t="str">
        <f t="shared" si="3"/>
        <v>Buchanan (Past Employee), Nancy</v>
      </c>
      <c r="E132" s="145" t="s">
        <v>2361</v>
      </c>
      <c r="F132" s="145">
        <v>20</v>
      </c>
      <c r="G132" s="145">
        <v>2.1669999999999998</v>
      </c>
      <c r="H132" s="145">
        <v>0</v>
      </c>
      <c r="I132" s="145">
        <v>0</v>
      </c>
      <c r="J132" s="145">
        <v>0</v>
      </c>
      <c r="K132" s="145">
        <v>9.7505000000000006</v>
      </c>
      <c r="L132" s="145">
        <v>0</v>
      </c>
      <c r="M132" s="145">
        <v>0</v>
      </c>
      <c r="N132" s="145">
        <v>0</v>
      </c>
      <c r="O132" s="145">
        <v>0</v>
      </c>
      <c r="P132" s="145">
        <v>0</v>
      </c>
      <c r="Q132" s="145">
        <v>0</v>
      </c>
      <c r="R132" s="145">
        <v>0</v>
      </c>
    </row>
    <row r="133" spans="1:18" x14ac:dyDescent="0.25">
      <c r="A133" s="145">
        <v>985</v>
      </c>
      <c r="B133" s="145" t="s">
        <v>3395</v>
      </c>
      <c r="C133" s="145" t="s">
        <v>3394</v>
      </c>
      <c r="D133" s="145" t="str">
        <f t="shared" si="3"/>
        <v>Buchbinder, Lana</v>
      </c>
      <c r="E133" s="145" t="s">
        <v>2151</v>
      </c>
      <c r="F133" s="145">
        <v>3</v>
      </c>
      <c r="G133" s="145">
        <v>0</v>
      </c>
      <c r="H133" s="145">
        <v>17.334</v>
      </c>
      <c r="I133" s="145">
        <v>17.334</v>
      </c>
      <c r="J133" s="145">
        <v>0</v>
      </c>
      <c r="K133" s="145">
        <v>0</v>
      </c>
      <c r="L133" s="145">
        <v>17.334</v>
      </c>
      <c r="M133" s="145">
        <v>17.334</v>
      </c>
      <c r="N133" s="145">
        <v>0</v>
      </c>
      <c r="O133" s="145">
        <v>0</v>
      </c>
      <c r="P133" s="145">
        <v>0</v>
      </c>
      <c r="Q133" s="145">
        <v>0</v>
      </c>
      <c r="R133" s="145">
        <v>0</v>
      </c>
    </row>
    <row r="134" spans="1:18" x14ac:dyDescent="0.25">
      <c r="A134" s="145">
        <v>1725</v>
      </c>
      <c r="B134" s="145" t="s">
        <v>2244</v>
      </c>
      <c r="C134" s="145" t="s">
        <v>3393</v>
      </c>
      <c r="D134" s="145" t="str">
        <f t="shared" si="3"/>
        <v>Budwick, Justin</v>
      </c>
      <c r="E134" s="145" t="s">
        <v>2361</v>
      </c>
      <c r="F134" s="145">
        <v>85</v>
      </c>
      <c r="G134" s="145" t="e">
        <f>VLOOKUP($A134,#REF!,7,FALSE)</f>
        <v>#REF!</v>
      </c>
      <c r="H134" s="145">
        <v>75.075999999999993</v>
      </c>
      <c r="I134" s="145">
        <v>129.99600000000001</v>
      </c>
      <c r="J134" s="145">
        <v>100.75</v>
      </c>
      <c r="K134" s="145">
        <v>71.085999999999999</v>
      </c>
      <c r="L134" s="145">
        <v>100.34</v>
      </c>
      <c r="M134" s="145">
        <v>104.004</v>
      </c>
      <c r="N134" s="145">
        <v>74.75</v>
      </c>
      <c r="O134" s="145">
        <v>0</v>
      </c>
      <c r="P134" s="145">
        <v>0</v>
      </c>
      <c r="Q134" s="145">
        <v>4.5</v>
      </c>
      <c r="R134" s="145">
        <v>4.5</v>
      </c>
    </row>
    <row r="135" spans="1:18" x14ac:dyDescent="0.25">
      <c r="A135" s="145">
        <v>778</v>
      </c>
      <c r="B135" s="145" t="s">
        <v>3392</v>
      </c>
      <c r="C135" s="145" t="s">
        <v>3391</v>
      </c>
      <c r="D135" s="145" t="str">
        <f t="shared" si="3"/>
        <v>Burke, Abigail</v>
      </c>
      <c r="E135" s="145" t="s">
        <v>2186</v>
      </c>
      <c r="F135" s="145">
        <v>17</v>
      </c>
      <c r="G135" s="145">
        <v>1.6679999999999999</v>
      </c>
      <c r="H135" s="145">
        <v>45.171999999999997</v>
      </c>
      <c r="I135" s="145">
        <v>104.004</v>
      </c>
      <c r="J135" s="145">
        <v>60.5</v>
      </c>
      <c r="K135" s="145">
        <v>34.667999999999999</v>
      </c>
      <c r="L135" s="145">
        <v>79.921999999999997</v>
      </c>
      <c r="M135" s="145">
        <v>104.004</v>
      </c>
      <c r="N135" s="145">
        <v>58.75</v>
      </c>
      <c r="O135" s="145">
        <v>0</v>
      </c>
      <c r="P135" s="145">
        <v>0</v>
      </c>
      <c r="Q135" s="145">
        <v>9</v>
      </c>
      <c r="R135" s="145">
        <v>9</v>
      </c>
    </row>
    <row r="136" spans="1:18" x14ac:dyDescent="0.25">
      <c r="A136" s="145">
        <v>951</v>
      </c>
      <c r="B136" s="145" t="s">
        <v>2374</v>
      </c>
      <c r="C136" s="145" t="s">
        <v>3391</v>
      </c>
      <c r="D136" s="145" t="s">
        <v>1590</v>
      </c>
      <c r="E136" s="145" t="s">
        <v>2186</v>
      </c>
      <c r="F136" s="145">
        <v>161</v>
      </c>
      <c r="G136" s="145" t="e">
        <f>VLOOKUP($A136,#REF!,7,FALSE)</f>
        <v>#REF!</v>
      </c>
      <c r="H136" s="145">
        <v>133.5</v>
      </c>
      <c r="I136" s="145">
        <v>156</v>
      </c>
      <c r="J136" s="145">
        <v>66.5</v>
      </c>
      <c r="K136" s="145">
        <v>87.335999999999999</v>
      </c>
      <c r="L136" s="145">
        <v>143.84</v>
      </c>
      <c r="M136" s="145">
        <v>104.004</v>
      </c>
      <c r="N136" s="145">
        <v>47.5</v>
      </c>
      <c r="O136" s="145">
        <v>14</v>
      </c>
      <c r="P136" s="145">
        <v>6</v>
      </c>
      <c r="Q136" s="145">
        <v>104.75</v>
      </c>
      <c r="R136" s="145">
        <v>129.75</v>
      </c>
    </row>
    <row r="137" spans="1:18" x14ac:dyDescent="0.25">
      <c r="A137" s="145">
        <v>1659</v>
      </c>
      <c r="B137" s="145" t="s">
        <v>2734</v>
      </c>
      <c r="C137" s="145" t="s">
        <v>3390</v>
      </c>
      <c r="D137" s="145" t="str">
        <f t="shared" ref="D137:D142" si="4">C137&amp;", "&amp;B137</f>
        <v>Burns, Joanna</v>
      </c>
      <c r="E137" s="145" t="s">
        <v>2209</v>
      </c>
      <c r="F137" s="145">
        <v>95</v>
      </c>
      <c r="G137" s="145">
        <v>3.165</v>
      </c>
      <c r="H137" s="145">
        <v>176.82599999999999</v>
      </c>
      <c r="I137" s="145">
        <v>129.99600000000001</v>
      </c>
      <c r="J137" s="145">
        <v>51.75</v>
      </c>
      <c r="K137" s="145">
        <v>444.58600000000001</v>
      </c>
      <c r="L137" s="145">
        <v>497.09</v>
      </c>
      <c r="M137" s="145">
        <v>104.004</v>
      </c>
      <c r="N137" s="145">
        <v>51.5</v>
      </c>
      <c r="O137" s="145">
        <v>0</v>
      </c>
      <c r="P137" s="145">
        <v>0</v>
      </c>
      <c r="Q137" s="145">
        <v>0</v>
      </c>
      <c r="R137" s="145">
        <v>0</v>
      </c>
    </row>
    <row r="138" spans="1:18" x14ac:dyDescent="0.25">
      <c r="A138" s="145">
        <v>2596</v>
      </c>
      <c r="B138" s="145" t="s">
        <v>2462</v>
      </c>
      <c r="C138" s="145" t="s">
        <v>3390</v>
      </c>
      <c r="D138" s="145" t="str">
        <f t="shared" si="4"/>
        <v>Burns, Stephanie</v>
      </c>
      <c r="E138" s="145" t="s">
        <v>2257</v>
      </c>
      <c r="F138" s="145">
        <v>27</v>
      </c>
      <c r="G138" s="145">
        <v>117.836</v>
      </c>
      <c r="H138" s="145">
        <v>203.84</v>
      </c>
      <c r="I138" s="145">
        <v>104.004</v>
      </c>
      <c r="J138" s="145">
        <v>18</v>
      </c>
      <c r="K138" s="145">
        <v>85.335999999999999</v>
      </c>
      <c r="L138" s="145">
        <v>173.34</v>
      </c>
      <c r="M138" s="145">
        <v>104.004</v>
      </c>
      <c r="N138" s="145">
        <v>16</v>
      </c>
      <c r="O138" s="145">
        <v>30</v>
      </c>
      <c r="P138" s="145">
        <v>27</v>
      </c>
      <c r="Q138" s="145">
        <v>33</v>
      </c>
      <c r="R138" s="145">
        <v>44</v>
      </c>
    </row>
    <row r="139" spans="1:18" x14ac:dyDescent="0.25">
      <c r="A139" s="145">
        <v>902</v>
      </c>
      <c r="B139" s="145" t="s">
        <v>3580</v>
      </c>
      <c r="C139" s="145" t="s">
        <v>3389</v>
      </c>
      <c r="D139" s="145" t="str">
        <f t="shared" si="4"/>
        <v>Burris, Sara(GRANT)</v>
      </c>
      <c r="E139" s="145" t="s">
        <v>2151</v>
      </c>
      <c r="F139" s="145">
        <v>10</v>
      </c>
      <c r="G139" s="145">
        <v>0</v>
      </c>
      <c r="H139" s="145">
        <v>0</v>
      </c>
      <c r="I139" s="145">
        <v>0</v>
      </c>
      <c r="J139" s="145">
        <v>0</v>
      </c>
      <c r="K139" s="145">
        <v>0</v>
      </c>
      <c r="L139" s="145">
        <v>0</v>
      </c>
      <c r="M139" s="145">
        <v>0</v>
      </c>
      <c r="N139" s="145">
        <v>0</v>
      </c>
      <c r="O139" s="145">
        <v>0</v>
      </c>
      <c r="P139" s="145">
        <v>0</v>
      </c>
      <c r="Q139" s="145">
        <v>0</v>
      </c>
      <c r="R139" s="145">
        <v>0</v>
      </c>
    </row>
    <row r="140" spans="1:18" x14ac:dyDescent="0.25">
      <c r="A140" s="145">
        <v>903</v>
      </c>
      <c r="B140" s="145" t="s">
        <v>3581</v>
      </c>
      <c r="C140" s="145" t="s">
        <v>3389</v>
      </c>
      <c r="D140" s="145" t="str">
        <f t="shared" si="4"/>
        <v>Burris, Sara(GRANT</v>
      </c>
      <c r="E140" s="145" t="s">
        <v>2151</v>
      </c>
      <c r="F140" s="145">
        <v>10</v>
      </c>
      <c r="G140" s="145">
        <v>0</v>
      </c>
      <c r="H140" s="145">
        <v>0</v>
      </c>
      <c r="I140" s="145">
        <v>0</v>
      </c>
      <c r="J140" s="145">
        <v>0</v>
      </c>
      <c r="K140" s="145">
        <v>0</v>
      </c>
      <c r="L140" s="145">
        <v>0</v>
      </c>
      <c r="M140" s="145">
        <v>0</v>
      </c>
      <c r="N140" s="145">
        <v>0</v>
      </c>
      <c r="O140" s="145">
        <v>0</v>
      </c>
      <c r="P140" s="145">
        <v>0</v>
      </c>
      <c r="Q140" s="145">
        <v>0</v>
      </c>
      <c r="R140" s="145">
        <v>0</v>
      </c>
    </row>
    <row r="141" spans="1:18" x14ac:dyDescent="0.25">
      <c r="A141" s="145">
        <v>1368</v>
      </c>
      <c r="B141" s="145" t="s">
        <v>3388</v>
      </c>
      <c r="C141" s="145" t="s">
        <v>3387</v>
      </c>
      <c r="D141" s="145" t="str">
        <f t="shared" si="4"/>
        <v>Burson-Cartwright, Eldra</v>
      </c>
      <c r="E141" s="145" t="s">
        <v>2159</v>
      </c>
      <c r="F141" s="145">
        <v>383</v>
      </c>
      <c r="G141" s="145">
        <v>37.25</v>
      </c>
      <c r="H141" s="145">
        <v>135.25</v>
      </c>
      <c r="I141" s="145">
        <v>156</v>
      </c>
      <c r="J141" s="145">
        <v>162</v>
      </c>
      <c r="K141" s="145">
        <v>6.67</v>
      </c>
      <c r="L141" s="145">
        <v>5.6740000000000004</v>
      </c>
      <c r="M141" s="145">
        <v>104.004</v>
      </c>
      <c r="N141" s="145">
        <v>105</v>
      </c>
      <c r="O141" s="145">
        <v>0</v>
      </c>
      <c r="P141" s="145">
        <v>0</v>
      </c>
      <c r="Q141" s="145">
        <v>0</v>
      </c>
      <c r="R141" s="145">
        <v>0</v>
      </c>
    </row>
    <row r="142" spans="1:18" x14ac:dyDescent="0.25">
      <c r="A142" s="145">
        <v>2124</v>
      </c>
      <c r="B142" s="145" t="s">
        <v>3386</v>
      </c>
      <c r="C142" s="145" t="s">
        <v>3385</v>
      </c>
      <c r="D142" s="145" t="str">
        <f t="shared" si="4"/>
        <v>Burton, Della</v>
      </c>
      <c r="E142" s="145" t="s">
        <v>2183</v>
      </c>
      <c r="F142" s="145">
        <v>65</v>
      </c>
      <c r="G142" s="145" t="e">
        <f>VLOOKUP($A142,#REF!,7,FALSE)</f>
        <v>#REF!</v>
      </c>
      <c r="H142" s="145">
        <v>97.536000000000001</v>
      </c>
      <c r="I142" s="145">
        <v>89.372</v>
      </c>
      <c r="J142" s="145">
        <v>30</v>
      </c>
      <c r="K142" s="145">
        <v>34.664000000000001</v>
      </c>
      <c r="L142" s="145">
        <v>76.997</v>
      </c>
      <c r="M142" s="145">
        <v>75.832999999999998</v>
      </c>
      <c r="N142" s="145">
        <v>33.5</v>
      </c>
      <c r="O142" s="145">
        <v>0</v>
      </c>
      <c r="P142" s="145">
        <v>0</v>
      </c>
      <c r="Q142" s="145">
        <v>0</v>
      </c>
      <c r="R142" s="145">
        <v>0</v>
      </c>
    </row>
    <row r="143" spans="1:18" x14ac:dyDescent="0.25">
      <c r="A143" s="145">
        <v>2609</v>
      </c>
      <c r="B143" s="145" t="s">
        <v>3384</v>
      </c>
      <c r="C143" s="145" t="s">
        <v>3383</v>
      </c>
      <c r="D143" s="145" t="s">
        <v>1516</v>
      </c>
      <c r="E143" s="145" t="s">
        <v>2176</v>
      </c>
      <c r="F143" s="145">
        <v>26</v>
      </c>
      <c r="G143" s="145" t="e">
        <f>VLOOKUP($A143,#REF!,7,FALSE)</f>
        <v>#REF!</v>
      </c>
      <c r="H143" s="145">
        <v>95.59</v>
      </c>
      <c r="I143" s="145">
        <v>104.004</v>
      </c>
      <c r="J143" s="145">
        <v>48</v>
      </c>
      <c r="K143" s="145">
        <v>96.585999999999999</v>
      </c>
      <c r="L143" s="145">
        <v>106.59</v>
      </c>
      <c r="M143" s="145">
        <v>104.004</v>
      </c>
      <c r="N143" s="145">
        <v>94</v>
      </c>
      <c r="O143" s="145">
        <v>0</v>
      </c>
      <c r="P143" s="145">
        <v>0</v>
      </c>
      <c r="Q143" s="145">
        <v>0</v>
      </c>
      <c r="R143" s="145">
        <v>0</v>
      </c>
    </row>
    <row r="144" spans="1:18" x14ac:dyDescent="0.25">
      <c r="A144" s="145">
        <v>764</v>
      </c>
      <c r="B144" s="145" t="s">
        <v>3382</v>
      </c>
      <c r="C144" s="145" t="s">
        <v>3381</v>
      </c>
      <c r="D144" s="145" t="str">
        <f t="shared" ref="D144:D164" si="5">C144&amp;", "&amp;B144</f>
        <v>Butcher, Joshua</v>
      </c>
      <c r="E144" s="145" t="s">
        <v>2176</v>
      </c>
      <c r="F144" s="145">
        <v>18</v>
      </c>
      <c r="G144" s="145">
        <v>32.335000000000001</v>
      </c>
      <c r="H144" s="145">
        <v>32.671999999999997</v>
      </c>
      <c r="I144" s="145">
        <v>95.337000000000003</v>
      </c>
      <c r="J144" s="145">
        <v>95</v>
      </c>
      <c r="K144" s="145">
        <v>73.834999999999994</v>
      </c>
      <c r="L144" s="145">
        <v>42.171999999999997</v>
      </c>
      <c r="M144" s="145">
        <v>95.337000000000003</v>
      </c>
      <c r="N144" s="145">
        <v>127</v>
      </c>
      <c r="O144" s="145">
        <v>0</v>
      </c>
      <c r="P144" s="145">
        <v>0</v>
      </c>
      <c r="Q144" s="145">
        <v>3</v>
      </c>
      <c r="R144" s="145">
        <v>3</v>
      </c>
    </row>
    <row r="145" spans="1:18" x14ac:dyDescent="0.25">
      <c r="A145" s="145">
        <v>1819</v>
      </c>
      <c r="B145" s="145" t="s">
        <v>2534</v>
      </c>
      <c r="C145" s="145" t="s">
        <v>3379</v>
      </c>
      <c r="D145" s="145" t="str">
        <f t="shared" si="5"/>
        <v>Butler, Brian</v>
      </c>
      <c r="E145" s="145" t="s">
        <v>2189</v>
      </c>
      <c r="F145" s="145">
        <v>79</v>
      </c>
      <c r="G145" s="145">
        <v>54.164999999999999</v>
      </c>
      <c r="H145" s="145">
        <v>349.58199999999999</v>
      </c>
      <c r="I145" s="145">
        <v>119.163</v>
      </c>
      <c r="J145" s="145">
        <v>78.5</v>
      </c>
      <c r="K145" s="145">
        <v>155.08600000000001</v>
      </c>
      <c r="L145" s="145">
        <v>271.33600000000001</v>
      </c>
      <c r="M145" s="145">
        <v>95.337000000000003</v>
      </c>
      <c r="N145" s="145">
        <v>15.25</v>
      </c>
      <c r="O145" s="145">
        <v>16</v>
      </c>
      <c r="P145" s="145">
        <v>19</v>
      </c>
      <c r="Q145" s="145">
        <v>34.75</v>
      </c>
      <c r="R145" s="145">
        <v>31.75</v>
      </c>
    </row>
    <row r="146" spans="1:18" x14ac:dyDescent="0.25">
      <c r="A146" s="145">
        <v>2306</v>
      </c>
      <c r="B146" s="145" t="s">
        <v>3380</v>
      </c>
      <c r="C146" s="145" t="s">
        <v>3379</v>
      </c>
      <c r="D146" s="145" t="str">
        <f t="shared" si="5"/>
        <v>Butler, Malik</v>
      </c>
      <c r="E146" s="145" t="s">
        <v>2189</v>
      </c>
      <c r="F146" s="145">
        <v>48</v>
      </c>
      <c r="G146" s="145">
        <v>20.085000000000001</v>
      </c>
      <c r="H146" s="145">
        <v>251.173</v>
      </c>
      <c r="I146" s="145">
        <v>95.337000000000003</v>
      </c>
      <c r="J146" s="145">
        <v>32</v>
      </c>
      <c r="K146" s="145">
        <v>17.335999999999999</v>
      </c>
      <c r="L146" s="145">
        <v>39.173000000000002</v>
      </c>
      <c r="M146" s="145">
        <v>95.337000000000003</v>
      </c>
      <c r="N146" s="145">
        <v>73.5</v>
      </c>
      <c r="O146" s="145">
        <v>0</v>
      </c>
      <c r="P146" s="145">
        <v>9</v>
      </c>
      <c r="Q146" s="145">
        <v>27</v>
      </c>
      <c r="R146" s="145">
        <v>18</v>
      </c>
    </row>
    <row r="147" spans="1:18" x14ac:dyDescent="0.25">
      <c r="A147" s="145">
        <v>2372</v>
      </c>
      <c r="B147" s="145" t="s">
        <v>3026</v>
      </c>
      <c r="C147" s="145" t="s">
        <v>3379</v>
      </c>
      <c r="D147" s="145" t="str">
        <f t="shared" si="5"/>
        <v>Butler, Christopher</v>
      </c>
      <c r="E147" s="145" t="s">
        <v>2183</v>
      </c>
      <c r="F147" s="145">
        <v>45</v>
      </c>
      <c r="G147" s="145">
        <v>178.83600000000001</v>
      </c>
      <c r="H147" s="145">
        <v>247.59</v>
      </c>
      <c r="I147" s="145">
        <v>104.004</v>
      </c>
      <c r="J147" s="145">
        <v>35.25</v>
      </c>
      <c r="K147" s="145">
        <v>170.83600000000001</v>
      </c>
      <c r="L147" s="145">
        <v>235.34</v>
      </c>
      <c r="M147" s="145">
        <v>104.004</v>
      </c>
      <c r="N147" s="145">
        <v>41.5</v>
      </c>
      <c r="O147" s="145">
        <v>0</v>
      </c>
      <c r="P147" s="145">
        <v>0</v>
      </c>
      <c r="Q147" s="145">
        <v>47.75</v>
      </c>
      <c r="R147" s="145">
        <v>47.75</v>
      </c>
    </row>
    <row r="148" spans="1:18" x14ac:dyDescent="0.25">
      <c r="A148" s="145">
        <v>1680</v>
      </c>
      <c r="B148" s="145" t="s">
        <v>3378</v>
      </c>
      <c r="C148" s="145" t="s">
        <v>3377</v>
      </c>
      <c r="D148" s="145" t="str">
        <f t="shared" si="5"/>
        <v>Calderwood, Shari</v>
      </c>
      <c r="E148" s="145" t="s">
        <v>2145</v>
      </c>
      <c r="F148" s="145">
        <v>92</v>
      </c>
      <c r="G148" s="145" t="e">
        <f>VLOOKUP($A148,#REF!,7,FALSE)</f>
        <v>#REF!</v>
      </c>
      <c r="H148" s="145">
        <v>54.41</v>
      </c>
      <c r="I148" s="145">
        <v>129.99600000000001</v>
      </c>
      <c r="J148" s="145">
        <v>102</v>
      </c>
      <c r="K148" s="145">
        <v>24.835999999999999</v>
      </c>
      <c r="L148" s="145">
        <v>60.84</v>
      </c>
      <c r="M148" s="145">
        <v>104.004</v>
      </c>
      <c r="N148" s="145">
        <v>68</v>
      </c>
      <c r="O148" s="145">
        <v>0</v>
      </c>
      <c r="P148" s="145">
        <v>0</v>
      </c>
      <c r="Q148" s="145">
        <v>0</v>
      </c>
      <c r="R148" s="145">
        <v>0</v>
      </c>
    </row>
    <row r="149" spans="1:18" x14ac:dyDescent="0.25">
      <c r="A149" s="145">
        <v>1914</v>
      </c>
      <c r="B149" s="145" t="s">
        <v>3376</v>
      </c>
      <c r="C149" s="145" t="s">
        <v>3375</v>
      </c>
      <c r="D149" s="145" t="str">
        <f t="shared" si="5"/>
        <v>Campbell (Past Employee), Alison</v>
      </c>
      <c r="E149" s="145" t="s">
        <v>2148</v>
      </c>
      <c r="F149" s="145">
        <v>88</v>
      </c>
      <c r="G149" s="145" t="e">
        <f>VLOOKUP($A149,#REF!,7,FALSE)</f>
        <v>#REF!</v>
      </c>
      <c r="H149" s="145">
        <v>0</v>
      </c>
      <c r="I149" s="145">
        <v>21.666</v>
      </c>
      <c r="J149" s="145">
        <v>24.5</v>
      </c>
      <c r="K149" s="145">
        <v>218.00299999999999</v>
      </c>
      <c r="L149" s="145">
        <v>0</v>
      </c>
      <c r="M149" s="145">
        <v>17.334</v>
      </c>
      <c r="N149" s="145">
        <v>20.5</v>
      </c>
      <c r="O149" s="145">
        <v>0</v>
      </c>
      <c r="P149" s="145">
        <v>0</v>
      </c>
      <c r="Q149" s="145">
        <v>0</v>
      </c>
      <c r="R149" s="145">
        <v>0</v>
      </c>
    </row>
    <row r="150" spans="1:18" x14ac:dyDescent="0.25">
      <c r="A150" s="145">
        <v>651</v>
      </c>
      <c r="B150" s="145" t="s">
        <v>3374</v>
      </c>
      <c r="C150" s="145" t="s">
        <v>3373</v>
      </c>
      <c r="D150" s="145" t="str">
        <f t="shared" si="5"/>
        <v>Campbell, Deanna</v>
      </c>
      <c r="E150" s="145" t="s">
        <v>2209</v>
      </c>
      <c r="F150" s="145">
        <v>168</v>
      </c>
      <c r="G150" s="145" t="e">
        <f>VLOOKUP($A150,#REF!,7,FALSE)</f>
        <v>#REF!</v>
      </c>
      <c r="H150" s="145">
        <v>162.5</v>
      </c>
      <c r="I150" s="145">
        <v>156</v>
      </c>
      <c r="J150" s="145">
        <v>130.5</v>
      </c>
      <c r="K150" s="145">
        <v>156.08600000000001</v>
      </c>
      <c r="L150" s="145">
        <v>174.09</v>
      </c>
      <c r="M150" s="145">
        <v>104.004</v>
      </c>
      <c r="N150" s="145">
        <v>86</v>
      </c>
      <c r="O150" s="145">
        <v>0</v>
      </c>
      <c r="P150" s="145">
        <v>0</v>
      </c>
      <c r="Q150" s="145">
        <v>0</v>
      </c>
      <c r="R150" s="145">
        <v>0</v>
      </c>
    </row>
    <row r="151" spans="1:18" x14ac:dyDescent="0.25">
      <c r="A151" s="145">
        <v>2169</v>
      </c>
      <c r="B151" s="145" t="s">
        <v>2708</v>
      </c>
      <c r="C151" s="145" t="s">
        <v>3372</v>
      </c>
      <c r="D151" s="145" t="str">
        <f t="shared" si="5"/>
        <v>Canaday, Michelle</v>
      </c>
      <c r="E151" s="145" t="s">
        <v>2145</v>
      </c>
      <c r="F151" s="145">
        <v>60</v>
      </c>
      <c r="G151" s="145">
        <v>50</v>
      </c>
      <c r="H151" s="145">
        <v>434</v>
      </c>
      <c r="I151" s="145">
        <v>240</v>
      </c>
      <c r="J151" s="145">
        <v>144</v>
      </c>
      <c r="K151" s="145">
        <v>463.33600000000001</v>
      </c>
      <c r="L151" s="145">
        <v>625.84</v>
      </c>
      <c r="M151" s="145">
        <v>104.004</v>
      </c>
      <c r="N151" s="145">
        <v>56.5</v>
      </c>
      <c r="O151" s="145">
        <v>0</v>
      </c>
      <c r="P151" s="145">
        <v>0</v>
      </c>
      <c r="Q151" s="145">
        <v>0</v>
      </c>
      <c r="R151" s="145">
        <v>0</v>
      </c>
    </row>
    <row r="152" spans="1:18" x14ac:dyDescent="0.25">
      <c r="A152" s="145">
        <v>2541</v>
      </c>
      <c r="B152" s="145" t="s">
        <v>3371</v>
      </c>
      <c r="C152" s="145" t="s">
        <v>3370</v>
      </c>
      <c r="D152" s="145" t="str">
        <f t="shared" si="5"/>
        <v>Canington (Past Employee), Allison</v>
      </c>
      <c r="E152" s="145" t="s">
        <v>2168</v>
      </c>
      <c r="F152" s="145">
        <v>32</v>
      </c>
      <c r="G152" s="145">
        <v>69.585999999999999</v>
      </c>
      <c r="H152" s="145">
        <v>0</v>
      </c>
      <c r="I152" s="145">
        <v>0</v>
      </c>
      <c r="J152" s="145">
        <v>0</v>
      </c>
      <c r="K152" s="145">
        <v>113.086</v>
      </c>
      <c r="L152" s="145">
        <v>0</v>
      </c>
      <c r="M152" s="145">
        <v>0</v>
      </c>
      <c r="N152" s="145">
        <v>0</v>
      </c>
      <c r="O152" s="145">
        <v>0</v>
      </c>
      <c r="P152" s="145">
        <v>0</v>
      </c>
      <c r="Q152" s="145">
        <v>0</v>
      </c>
      <c r="R152" s="145">
        <v>0</v>
      </c>
    </row>
    <row r="153" spans="1:18" x14ac:dyDescent="0.25">
      <c r="A153" s="145">
        <v>2341</v>
      </c>
      <c r="B153" s="145" t="s">
        <v>2596</v>
      </c>
      <c r="C153" s="145" t="s">
        <v>3369</v>
      </c>
      <c r="D153" s="145" t="str">
        <f t="shared" si="5"/>
        <v>Cantrell Stagner, Emily</v>
      </c>
      <c r="E153" s="145" t="s">
        <v>2168</v>
      </c>
      <c r="F153" s="145">
        <v>47</v>
      </c>
      <c r="G153" s="145" t="e">
        <f>VLOOKUP($A153,#REF!,7,FALSE)</f>
        <v>#REF!</v>
      </c>
      <c r="H153" s="145">
        <v>26.672000000000001</v>
      </c>
      <c r="I153" s="145">
        <v>95.335999999999999</v>
      </c>
      <c r="J153" s="145">
        <v>124.75</v>
      </c>
      <c r="K153" s="145">
        <v>97.085999999999999</v>
      </c>
      <c r="L153" s="145">
        <v>6.5010000000000003</v>
      </c>
      <c r="M153" s="145">
        <v>95.335999999999999</v>
      </c>
      <c r="N153" s="145">
        <v>188.25</v>
      </c>
      <c r="O153" s="145">
        <v>0</v>
      </c>
      <c r="P153" s="145">
        <v>0</v>
      </c>
      <c r="Q153" s="145">
        <v>6</v>
      </c>
      <c r="R153" s="145">
        <v>6</v>
      </c>
    </row>
    <row r="154" spans="1:18" x14ac:dyDescent="0.25">
      <c r="A154" s="145">
        <v>2222</v>
      </c>
      <c r="B154" s="145" t="s">
        <v>3368</v>
      </c>
      <c r="C154" s="145" t="s">
        <v>3367</v>
      </c>
      <c r="D154" s="145" t="str">
        <f t="shared" si="5"/>
        <v>Capron, Vikki</v>
      </c>
      <c r="E154" s="145" t="s">
        <v>2209</v>
      </c>
      <c r="F154" s="145">
        <v>53</v>
      </c>
      <c r="G154" s="145" t="e">
        <f>VLOOKUP($A154,#REF!,7,FALSE)</f>
        <v>#REF!</v>
      </c>
      <c r="H154" s="145">
        <v>79.59</v>
      </c>
      <c r="I154" s="145">
        <v>104.004</v>
      </c>
      <c r="J154" s="145">
        <v>82</v>
      </c>
      <c r="K154" s="145">
        <v>92.085999999999999</v>
      </c>
      <c r="L154" s="145">
        <v>73.09</v>
      </c>
      <c r="M154" s="145">
        <v>104.004</v>
      </c>
      <c r="N154" s="145">
        <v>123</v>
      </c>
      <c r="O154" s="145">
        <v>0</v>
      </c>
      <c r="P154" s="145">
        <v>0</v>
      </c>
      <c r="Q154" s="145">
        <v>3</v>
      </c>
      <c r="R154" s="145">
        <v>3</v>
      </c>
    </row>
    <row r="155" spans="1:18" x14ac:dyDescent="0.25">
      <c r="A155" s="145">
        <v>1401</v>
      </c>
      <c r="B155" s="145" t="s">
        <v>3582</v>
      </c>
      <c r="C155" s="145" t="s">
        <v>3366</v>
      </c>
      <c r="D155" s="145" t="str">
        <f t="shared" si="5"/>
        <v>Caraballo, LacyX(County)</v>
      </c>
      <c r="E155" s="145" t="s">
        <v>2235</v>
      </c>
      <c r="F155" s="145">
        <v>121</v>
      </c>
      <c r="G155" s="145">
        <v>0</v>
      </c>
      <c r="H155" s="145">
        <v>0</v>
      </c>
      <c r="I155" s="145">
        <v>0</v>
      </c>
      <c r="J155" s="145">
        <v>0</v>
      </c>
      <c r="K155" s="145">
        <v>0</v>
      </c>
      <c r="L155" s="145">
        <v>0</v>
      </c>
      <c r="M155" s="145">
        <v>0</v>
      </c>
      <c r="N155" s="145">
        <v>0</v>
      </c>
      <c r="O155" s="145">
        <v>0</v>
      </c>
      <c r="P155" s="145">
        <v>0</v>
      </c>
      <c r="Q155" s="145">
        <v>0</v>
      </c>
      <c r="R155" s="145">
        <v>0</v>
      </c>
    </row>
    <row r="156" spans="1:18" x14ac:dyDescent="0.25">
      <c r="A156" s="145">
        <v>1628</v>
      </c>
      <c r="B156" s="145" t="s">
        <v>2413</v>
      </c>
      <c r="C156" s="145" t="s">
        <v>3365</v>
      </c>
      <c r="D156" s="145" t="str">
        <f t="shared" si="5"/>
        <v>Carden, Angela</v>
      </c>
      <c r="E156" s="145" t="s">
        <v>2180</v>
      </c>
      <c r="F156" s="145">
        <v>96</v>
      </c>
      <c r="G156" s="145" t="e">
        <f>VLOOKUP($A156,#REF!,7,FALSE)</f>
        <v>#REF!</v>
      </c>
      <c r="H156" s="145">
        <v>75.41</v>
      </c>
      <c r="I156" s="145">
        <v>129.99600000000001</v>
      </c>
      <c r="J156" s="145">
        <v>93.75</v>
      </c>
      <c r="K156" s="145">
        <v>85.085999999999999</v>
      </c>
      <c r="L156" s="145">
        <v>35.590000000000003</v>
      </c>
      <c r="M156" s="145">
        <v>104.004</v>
      </c>
      <c r="N156" s="145">
        <v>153.5</v>
      </c>
      <c r="O156" s="145">
        <v>2.25</v>
      </c>
      <c r="P156" s="145">
        <v>0</v>
      </c>
      <c r="Q156" s="145">
        <v>0</v>
      </c>
      <c r="R156" s="145">
        <v>2.25</v>
      </c>
    </row>
    <row r="157" spans="1:18" x14ac:dyDescent="0.25">
      <c r="A157" s="145">
        <v>203</v>
      </c>
      <c r="B157" s="145" t="s">
        <v>3364</v>
      </c>
      <c r="C157" s="145" t="s">
        <v>3363</v>
      </c>
      <c r="D157" s="145" t="str">
        <f t="shared" si="5"/>
        <v>Cardona, Verna</v>
      </c>
      <c r="E157" s="145" t="s">
        <v>2193</v>
      </c>
      <c r="F157" s="145">
        <v>224</v>
      </c>
      <c r="G157" s="145">
        <v>15.5</v>
      </c>
      <c r="H157" s="145">
        <v>352</v>
      </c>
      <c r="I157" s="145">
        <v>156</v>
      </c>
      <c r="J157" s="145">
        <v>126.5</v>
      </c>
      <c r="K157" s="145">
        <v>543.58600000000001</v>
      </c>
      <c r="L157" s="145">
        <v>492.09</v>
      </c>
      <c r="M157" s="145">
        <v>104.004</v>
      </c>
      <c r="N157" s="145">
        <v>191.75</v>
      </c>
      <c r="O157" s="145">
        <v>4.875</v>
      </c>
      <c r="P157" s="145">
        <v>13.875</v>
      </c>
      <c r="Q157" s="145">
        <v>56</v>
      </c>
      <c r="R157" s="145">
        <v>47</v>
      </c>
    </row>
    <row r="158" spans="1:18" x14ac:dyDescent="0.25">
      <c r="A158" s="145">
        <v>2190</v>
      </c>
      <c r="B158" s="145" t="s">
        <v>3362</v>
      </c>
      <c r="C158" s="145" t="s">
        <v>3361</v>
      </c>
      <c r="D158" s="145" t="str">
        <f t="shared" si="5"/>
        <v>Carlon, Gladimar</v>
      </c>
      <c r="E158" s="145" t="s">
        <v>2168</v>
      </c>
      <c r="F158" s="145">
        <v>56</v>
      </c>
      <c r="G158" s="145">
        <v>0.33500000000000002</v>
      </c>
      <c r="H158" s="145">
        <v>333.59</v>
      </c>
      <c r="I158" s="145">
        <v>104.004</v>
      </c>
      <c r="J158" s="145">
        <v>44.75</v>
      </c>
      <c r="K158" s="145">
        <v>196.08600000000001</v>
      </c>
      <c r="L158" s="145">
        <v>224.09</v>
      </c>
      <c r="M158" s="145">
        <v>104.004</v>
      </c>
      <c r="N158" s="145">
        <v>76</v>
      </c>
      <c r="O158" s="145">
        <v>11.25</v>
      </c>
      <c r="P158" s="145">
        <v>62</v>
      </c>
      <c r="Q158" s="145">
        <v>109</v>
      </c>
      <c r="R158" s="145">
        <v>58.25</v>
      </c>
    </row>
    <row r="159" spans="1:18" x14ac:dyDescent="0.25">
      <c r="A159" s="145">
        <v>2535</v>
      </c>
      <c r="B159" s="145" t="s">
        <v>3100</v>
      </c>
      <c r="C159" s="145" t="s">
        <v>3360</v>
      </c>
      <c r="D159" s="145" t="str">
        <f t="shared" si="5"/>
        <v>Carlson, Cynthia</v>
      </c>
      <c r="E159" s="145" t="s">
        <v>2204</v>
      </c>
      <c r="F159" s="145">
        <v>205</v>
      </c>
      <c r="G159" s="145">
        <v>49</v>
      </c>
      <c r="H159" s="145">
        <v>185.75</v>
      </c>
      <c r="I159" s="145">
        <v>156</v>
      </c>
      <c r="J159" s="145">
        <v>112</v>
      </c>
      <c r="K159" s="145">
        <v>76.585999999999999</v>
      </c>
      <c r="L159" s="145">
        <v>166.59</v>
      </c>
      <c r="M159" s="145">
        <v>104.004</v>
      </c>
      <c r="N159" s="145">
        <v>14</v>
      </c>
      <c r="O159" s="145">
        <v>0</v>
      </c>
      <c r="P159" s="145">
        <v>0</v>
      </c>
      <c r="Q159" s="145">
        <v>0</v>
      </c>
      <c r="R159" s="145">
        <v>0</v>
      </c>
    </row>
    <row r="160" spans="1:18" x14ac:dyDescent="0.25">
      <c r="A160" s="145">
        <v>2094</v>
      </c>
      <c r="B160" s="145" t="s">
        <v>3359</v>
      </c>
      <c r="C160" s="145" t="s">
        <v>3358</v>
      </c>
      <c r="D160" s="145" t="str">
        <f t="shared" si="5"/>
        <v>Carpenter, Gary</v>
      </c>
      <c r="E160" s="145" t="s">
        <v>2142</v>
      </c>
      <c r="F160" s="145">
        <v>67</v>
      </c>
      <c r="G160" s="145" t="e">
        <f>VLOOKUP($A160,#REF!,7,FALSE)</f>
        <v>#REF!</v>
      </c>
      <c r="H160" s="145">
        <v>109.914</v>
      </c>
      <c r="I160" s="145">
        <v>58.5</v>
      </c>
      <c r="J160" s="145">
        <v>4</v>
      </c>
      <c r="K160" s="145">
        <v>32.414000000000001</v>
      </c>
      <c r="L160" s="145">
        <v>58.91</v>
      </c>
      <c r="M160" s="145">
        <v>51.996000000000002</v>
      </c>
      <c r="N160" s="145">
        <v>25.5</v>
      </c>
      <c r="O160" s="145">
        <v>1.5</v>
      </c>
      <c r="P160" s="145">
        <v>4</v>
      </c>
      <c r="Q160" s="145">
        <v>47.5</v>
      </c>
      <c r="R160" s="145">
        <v>45</v>
      </c>
    </row>
    <row r="161" spans="1:18" x14ac:dyDescent="0.25">
      <c r="A161" s="145">
        <v>2289</v>
      </c>
      <c r="B161" s="145" t="s">
        <v>3357</v>
      </c>
      <c r="C161" s="145" t="s">
        <v>3356</v>
      </c>
      <c r="D161" s="145" t="str">
        <f t="shared" si="5"/>
        <v>Carrerou, Jensen</v>
      </c>
      <c r="E161" s="145" t="s">
        <v>2209</v>
      </c>
      <c r="F161" s="145">
        <v>49</v>
      </c>
      <c r="G161" s="145">
        <v>7.335</v>
      </c>
      <c r="H161" s="145">
        <v>44.006999999999998</v>
      </c>
      <c r="I161" s="145">
        <v>101.837</v>
      </c>
      <c r="J161" s="145">
        <v>104</v>
      </c>
      <c r="K161" s="145">
        <v>61.92</v>
      </c>
      <c r="L161" s="145">
        <v>91.257000000000005</v>
      </c>
      <c r="M161" s="145">
        <v>101.837</v>
      </c>
      <c r="N161" s="145">
        <v>80.5</v>
      </c>
      <c r="O161" s="145">
        <v>0</v>
      </c>
      <c r="P161" s="145">
        <v>0</v>
      </c>
      <c r="Q161" s="145">
        <v>0</v>
      </c>
      <c r="R161" s="145">
        <v>0</v>
      </c>
    </row>
    <row r="162" spans="1:18" x14ac:dyDescent="0.25">
      <c r="A162" s="145">
        <v>2608</v>
      </c>
      <c r="B162" s="145" t="s">
        <v>3355</v>
      </c>
      <c r="C162" s="145" t="s">
        <v>3354</v>
      </c>
      <c r="D162" s="145" t="str">
        <f t="shared" si="5"/>
        <v>Carrigan, Sarah</v>
      </c>
      <c r="E162" s="145" t="s">
        <v>2165</v>
      </c>
      <c r="F162" s="145">
        <v>27</v>
      </c>
      <c r="G162" s="145">
        <v>119.086</v>
      </c>
      <c r="H162" s="145">
        <v>151.09</v>
      </c>
      <c r="I162" s="145">
        <v>104.004</v>
      </c>
      <c r="J162" s="145">
        <v>72</v>
      </c>
      <c r="K162" s="145">
        <v>103.086</v>
      </c>
      <c r="L162" s="145">
        <v>148.59</v>
      </c>
      <c r="M162" s="145">
        <v>104.004</v>
      </c>
      <c r="N162" s="145">
        <v>58.5</v>
      </c>
      <c r="O162" s="145">
        <v>9.75</v>
      </c>
      <c r="P162" s="145">
        <v>3</v>
      </c>
      <c r="Q162" s="145">
        <v>14.25</v>
      </c>
      <c r="R162" s="145">
        <v>21</v>
      </c>
    </row>
    <row r="163" spans="1:18" x14ac:dyDescent="0.25">
      <c r="A163" s="145">
        <v>199</v>
      </c>
      <c r="B163" s="145" t="s">
        <v>2237</v>
      </c>
      <c r="C163" s="145" t="s">
        <v>3353</v>
      </c>
      <c r="D163" s="145" t="str">
        <f t="shared" si="5"/>
        <v>Carroll, Sandra</v>
      </c>
      <c r="E163" s="145" t="s">
        <v>2180</v>
      </c>
      <c r="F163" s="145">
        <v>209</v>
      </c>
      <c r="G163" s="145">
        <v>86.25</v>
      </c>
      <c r="H163" s="145">
        <v>150.25</v>
      </c>
      <c r="I163" s="145">
        <v>156</v>
      </c>
      <c r="J163" s="145">
        <v>100</v>
      </c>
      <c r="K163" s="145">
        <v>41.335999999999999</v>
      </c>
      <c r="L163" s="145">
        <v>127.34</v>
      </c>
      <c r="M163" s="145">
        <v>104.004</v>
      </c>
      <c r="N163" s="145">
        <v>18</v>
      </c>
      <c r="O163" s="145">
        <v>0</v>
      </c>
      <c r="P163" s="145">
        <v>0</v>
      </c>
      <c r="Q163" s="145">
        <v>0</v>
      </c>
      <c r="R163" s="145">
        <v>0</v>
      </c>
    </row>
    <row r="164" spans="1:18" x14ac:dyDescent="0.25">
      <c r="A164" s="145">
        <v>2577</v>
      </c>
      <c r="B164" s="145" t="s">
        <v>3352</v>
      </c>
      <c r="C164" s="145" t="s">
        <v>3351</v>
      </c>
      <c r="D164" s="145" t="str">
        <f t="shared" si="5"/>
        <v>Carroll (Past Employee), Timothy</v>
      </c>
      <c r="E164" s="145" t="s">
        <v>2204</v>
      </c>
      <c r="F164" s="145">
        <v>139</v>
      </c>
      <c r="G164" s="145">
        <v>55</v>
      </c>
      <c r="H164" s="145">
        <v>33.499000000000002</v>
      </c>
      <c r="I164" s="145">
        <v>130</v>
      </c>
      <c r="J164" s="145">
        <v>215</v>
      </c>
      <c r="K164" s="145">
        <v>93.085999999999999</v>
      </c>
      <c r="L164" s="145">
        <v>0.75600000000000001</v>
      </c>
      <c r="M164" s="145">
        <v>86.67</v>
      </c>
      <c r="N164" s="145">
        <v>179</v>
      </c>
      <c r="O164" s="145">
        <v>0</v>
      </c>
      <c r="P164" s="145">
        <v>0</v>
      </c>
      <c r="Q164" s="145">
        <v>0</v>
      </c>
      <c r="R164" s="145">
        <v>0</v>
      </c>
    </row>
    <row r="165" spans="1:18" x14ac:dyDescent="0.25">
      <c r="A165" s="145">
        <v>1391</v>
      </c>
      <c r="B165" s="145" t="s">
        <v>3350</v>
      </c>
      <c r="C165" s="145" t="s">
        <v>3348</v>
      </c>
      <c r="D165" s="145" t="s">
        <v>1741</v>
      </c>
      <c r="E165" s="145" t="s">
        <v>2145</v>
      </c>
      <c r="F165" s="145">
        <v>121</v>
      </c>
      <c r="G165" s="145">
        <v>54.164999999999999</v>
      </c>
      <c r="H165" s="145">
        <v>414.16500000000002</v>
      </c>
      <c r="I165" s="145">
        <v>129.99600000000001</v>
      </c>
      <c r="J165" s="145">
        <v>0</v>
      </c>
      <c r="K165" s="145">
        <v>318.08600000000001</v>
      </c>
      <c r="L165" s="145">
        <v>379.33499999999998</v>
      </c>
      <c r="M165" s="145">
        <v>104.004</v>
      </c>
      <c r="N165" s="145">
        <v>148</v>
      </c>
      <c r="O165" s="145">
        <v>17.5</v>
      </c>
      <c r="P165" s="145">
        <v>15.5</v>
      </c>
      <c r="Q165" s="145">
        <v>28</v>
      </c>
      <c r="R165" s="145">
        <v>30</v>
      </c>
    </row>
    <row r="166" spans="1:18" x14ac:dyDescent="0.25">
      <c r="A166" s="145">
        <v>783</v>
      </c>
      <c r="B166" s="145" t="s">
        <v>3349</v>
      </c>
      <c r="C166" s="145" t="s">
        <v>3348</v>
      </c>
      <c r="D166" s="145" t="str">
        <f>C166&amp;", "&amp;B166</f>
        <v>Carter, Bryan</v>
      </c>
      <c r="E166" s="145" t="s">
        <v>2180</v>
      </c>
      <c r="F166" s="145">
        <v>168</v>
      </c>
      <c r="G166" s="145" t="e">
        <f>VLOOKUP($A166,#REF!,7,FALSE)</f>
        <v>#REF!</v>
      </c>
      <c r="H166" s="145">
        <v>388</v>
      </c>
      <c r="I166" s="145">
        <v>240</v>
      </c>
      <c r="J166" s="145">
        <v>160</v>
      </c>
      <c r="K166" s="145">
        <v>955.33600000000001</v>
      </c>
      <c r="L166" s="145">
        <v>1002.84</v>
      </c>
      <c r="M166" s="145">
        <v>104.004</v>
      </c>
      <c r="N166" s="145">
        <v>69.75</v>
      </c>
      <c r="O166" s="145">
        <v>0</v>
      </c>
      <c r="P166" s="145">
        <v>0</v>
      </c>
      <c r="Q166" s="145">
        <v>0</v>
      </c>
      <c r="R166" s="145">
        <v>0</v>
      </c>
    </row>
    <row r="167" spans="1:18" x14ac:dyDescent="0.25">
      <c r="A167" s="145">
        <v>650</v>
      </c>
      <c r="B167" s="145" t="s">
        <v>2393</v>
      </c>
      <c r="C167" s="145" t="s">
        <v>3347</v>
      </c>
      <c r="D167" s="145" t="str">
        <f>C167&amp;", "&amp;B167</f>
        <v>Case, Gregory</v>
      </c>
      <c r="E167" s="145" t="s">
        <v>2209</v>
      </c>
      <c r="F167" s="145">
        <v>172</v>
      </c>
      <c r="G167" s="145" t="e">
        <f>VLOOKUP($A167,#REF!,7,FALSE)</f>
        <v>#REF!</v>
      </c>
      <c r="H167" s="145">
        <v>187.25</v>
      </c>
      <c r="I167" s="145">
        <v>156</v>
      </c>
      <c r="J167" s="145">
        <v>150</v>
      </c>
      <c r="K167" s="145">
        <v>572.75300000000004</v>
      </c>
      <c r="L167" s="145">
        <v>633.75699999999995</v>
      </c>
      <c r="M167" s="145">
        <v>104.004</v>
      </c>
      <c r="N167" s="145">
        <v>43</v>
      </c>
      <c r="O167" s="145">
        <v>0</v>
      </c>
      <c r="P167" s="145">
        <v>0</v>
      </c>
      <c r="Q167" s="145">
        <v>0</v>
      </c>
      <c r="R167" s="145">
        <v>0</v>
      </c>
    </row>
    <row r="168" spans="1:18" x14ac:dyDescent="0.25">
      <c r="A168" s="145">
        <v>2479</v>
      </c>
      <c r="B168" s="145" t="s">
        <v>3346</v>
      </c>
      <c r="C168" s="145" t="s">
        <v>3345</v>
      </c>
      <c r="D168" s="145" t="str">
        <f>C168&amp;", "&amp;B168</f>
        <v>Casimir (Past Employee), Kassiana</v>
      </c>
      <c r="E168" s="145" t="s">
        <v>2151</v>
      </c>
      <c r="F168" s="145">
        <v>38</v>
      </c>
      <c r="G168" s="145">
        <v>74.585999999999999</v>
      </c>
      <c r="H168" s="145">
        <v>0</v>
      </c>
      <c r="I168" s="145">
        <v>56.335000000000001</v>
      </c>
      <c r="J168" s="145">
        <v>104</v>
      </c>
      <c r="K168" s="145">
        <v>90.585999999999999</v>
      </c>
      <c r="L168" s="145">
        <v>0</v>
      </c>
      <c r="M168" s="145">
        <v>56.335000000000001</v>
      </c>
      <c r="N168" s="145">
        <v>117</v>
      </c>
      <c r="O168" s="145">
        <v>0</v>
      </c>
      <c r="P168" s="145">
        <v>0</v>
      </c>
      <c r="Q168" s="145">
        <v>0</v>
      </c>
      <c r="R168" s="145">
        <v>0</v>
      </c>
    </row>
    <row r="169" spans="1:18" x14ac:dyDescent="0.25">
      <c r="A169" s="145">
        <v>968</v>
      </c>
      <c r="B169" s="145" t="s">
        <v>2362</v>
      </c>
      <c r="C169" s="145" t="s">
        <v>3344</v>
      </c>
      <c r="D169" s="145" t="s">
        <v>1422</v>
      </c>
      <c r="E169" s="145" t="s">
        <v>2151</v>
      </c>
      <c r="F169" s="145">
        <v>5</v>
      </c>
      <c r="G169" s="145">
        <v>0</v>
      </c>
      <c r="H169" s="145">
        <v>26.001000000000001</v>
      </c>
      <c r="I169" s="145">
        <v>26.001000000000001</v>
      </c>
      <c r="J169" s="145">
        <v>0</v>
      </c>
      <c r="K169" s="145">
        <v>0</v>
      </c>
      <c r="L169" s="145">
        <v>26.001000000000001</v>
      </c>
      <c r="M169" s="145">
        <v>26.001000000000001</v>
      </c>
      <c r="N169" s="145">
        <v>0</v>
      </c>
      <c r="O169" s="145">
        <v>0</v>
      </c>
      <c r="P169" s="145">
        <v>0</v>
      </c>
      <c r="Q169" s="145">
        <v>0</v>
      </c>
      <c r="R169" s="145">
        <v>0</v>
      </c>
    </row>
    <row r="170" spans="1:18" x14ac:dyDescent="0.25">
      <c r="A170" s="145">
        <v>832</v>
      </c>
      <c r="B170" s="145" t="s">
        <v>3343</v>
      </c>
      <c r="C170" s="145" t="s">
        <v>3342</v>
      </c>
      <c r="D170" s="145" t="str">
        <f>C170&amp;", "&amp;B170</f>
        <v>Castillo (Past Employee), Ruth</v>
      </c>
      <c r="E170" s="145" t="s">
        <v>2151</v>
      </c>
      <c r="F170" s="145">
        <v>14</v>
      </c>
      <c r="G170" s="145">
        <v>8.6669999999999998</v>
      </c>
      <c r="H170" s="145">
        <v>77.004000000000005</v>
      </c>
      <c r="I170" s="145">
        <v>108.337</v>
      </c>
      <c r="J170" s="145">
        <v>40</v>
      </c>
      <c r="K170" s="145">
        <v>8.6669999999999998</v>
      </c>
      <c r="L170" s="145">
        <v>117.004</v>
      </c>
      <c r="M170" s="145">
        <v>108.337</v>
      </c>
      <c r="N170" s="145">
        <v>0</v>
      </c>
      <c r="O170" s="145">
        <v>8</v>
      </c>
      <c r="P170" s="145">
        <v>0</v>
      </c>
      <c r="Q170" s="145">
        <v>0</v>
      </c>
      <c r="R170" s="145">
        <v>0</v>
      </c>
    </row>
    <row r="171" spans="1:18" x14ac:dyDescent="0.25">
      <c r="A171" s="145">
        <v>1807</v>
      </c>
      <c r="B171" s="145" t="s">
        <v>2429</v>
      </c>
      <c r="C171" s="145" t="s">
        <v>3342</v>
      </c>
      <c r="D171" s="145" t="str">
        <f>C171&amp;", "&amp;B171</f>
        <v>Castillo (Past Employee), Kristen</v>
      </c>
      <c r="E171" s="145" t="s">
        <v>2209</v>
      </c>
      <c r="F171" s="145">
        <v>80</v>
      </c>
      <c r="G171" s="145">
        <v>14.084</v>
      </c>
      <c r="H171" s="145">
        <v>0</v>
      </c>
      <c r="I171" s="145">
        <v>0</v>
      </c>
      <c r="J171" s="145">
        <v>0</v>
      </c>
      <c r="K171" s="145">
        <v>5.5839999999999996</v>
      </c>
      <c r="L171" s="145">
        <v>0</v>
      </c>
      <c r="M171" s="145">
        <v>0</v>
      </c>
      <c r="N171" s="145">
        <v>0</v>
      </c>
      <c r="O171" s="145">
        <v>0</v>
      </c>
      <c r="P171" s="145">
        <v>0</v>
      </c>
      <c r="Q171" s="145">
        <v>0</v>
      </c>
      <c r="R171" s="145">
        <v>0</v>
      </c>
    </row>
    <row r="172" spans="1:18" x14ac:dyDescent="0.25">
      <c r="A172" s="145">
        <v>2018</v>
      </c>
      <c r="B172" s="145" t="s">
        <v>2310</v>
      </c>
      <c r="C172" s="145" t="s">
        <v>3341</v>
      </c>
      <c r="D172" s="145" t="s">
        <v>1743</v>
      </c>
      <c r="E172" s="145" t="s">
        <v>2145</v>
      </c>
      <c r="F172" s="145">
        <v>72</v>
      </c>
      <c r="G172" s="145">
        <v>31.835000000000001</v>
      </c>
      <c r="H172" s="145">
        <v>112.083</v>
      </c>
      <c r="I172" s="145">
        <v>127.83</v>
      </c>
      <c r="J172" s="145">
        <v>91</v>
      </c>
      <c r="K172" s="145">
        <v>21.585999999999999</v>
      </c>
      <c r="L172" s="145">
        <v>52.59</v>
      </c>
      <c r="M172" s="145">
        <v>104.004</v>
      </c>
      <c r="N172" s="145">
        <v>73</v>
      </c>
      <c r="O172" s="145">
        <v>4</v>
      </c>
      <c r="P172" s="145">
        <v>0</v>
      </c>
      <c r="Q172" s="145">
        <v>9</v>
      </c>
      <c r="R172" s="145">
        <v>17.5</v>
      </c>
    </row>
    <row r="173" spans="1:18" x14ac:dyDescent="0.25">
      <c r="A173" s="145">
        <v>2023</v>
      </c>
      <c r="B173" s="145" t="s">
        <v>3340</v>
      </c>
      <c r="C173" s="145" t="s">
        <v>3339</v>
      </c>
      <c r="D173" s="145" t="str">
        <f t="shared" ref="D173:D193" si="6">C173&amp;", "&amp;B173</f>
        <v>Chacko, Leila</v>
      </c>
      <c r="E173" s="145" t="s">
        <v>2204</v>
      </c>
      <c r="F173" s="145">
        <v>70</v>
      </c>
      <c r="G173" s="145">
        <v>79.585999999999999</v>
      </c>
      <c r="H173" s="145">
        <v>107.334</v>
      </c>
      <c r="I173" s="145">
        <v>123.498</v>
      </c>
      <c r="J173" s="145">
        <v>95.75</v>
      </c>
      <c r="K173" s="145">
        <v>147.58600000000001</v>
      </c>
      <c r="L173" s="145">
        <v>218.59</v>
      </c>
      <c r="M173" s="145">
        <v>104.004</v>
      </c>
      <c r="N173" s="145">
        <v>33</v>
      </c>
      <c r="O173" s="145">
        <v>50.25</v>
      </c>
      <c r="P173" s="145">
        <v>4.5</v>
      </c>
      <c r="Q173" s="145">
        <v>26</v>
      </c>
      <c r="R173" s="145">
        <v>79.75</v>
      </c>
    </row>
    <row r="174" spans="1:18" x14ac:dyDescent="0.25">
      <c r="A174" s="145">
        <v>1791</v>
      </c>
      <c r="B174" s="145" t="s">
        <v>2983</v>
      </c>
      <c r="C174" s="145" t="s">
        <v>3338</v>
      </c>
      <c r="D174" s="145" t="str">
        <f t="shared" si="6"/>
        <v>Chafee (Past Employee), Lynne</v>
      </c>
      <c r="E174" s="145" t="s">
        <v>2168</v>
      </c>
      <c r="F174" s="145">
        <v>106</v>
      </c>
      <c r="G174" s="145">
        <v>163.87200000000001</v>
      </c>
      <c r="H174" s="145">
        <v>0</v>
      </c>
      <c r="I174" s="145">
        <v>0</v>
      </c>
      <c r="J174" s="145">
        <v>0</v>
      </c>
      <c r="K174" s="145">
        <v>103.253</v>
      </c>
      <c r="L174" s="145">
        <v>0</v>
      </c>
      <c r="M174" s="145">
        <v>0</v>
      </c>
      <c r="N174" s="145">
        <v>0</v>
      </c>
      <c r="O174" s="145">
        <v>42.75</v>
      </c>
      <c r="P174" s="145">
        <v>0</v>
      </c>
      <c r="Q174" s="145">
        <v>0</v>
      </c>
      <c r="R174" s="145">
        <v>0</v>
      </c>
    </row>
    <row r="175" spans="1:18" x14ac:dyDescent="0.25">
      <c r="A175" s="145">
        <v>833</v>
      </c>
      <c r="B175" s="145" t="s">
        <v>3337</v>
      </c>
      <c r="C175" s="145" t="s">
        <v>3336</v>
      </c>
      <c r="D175" s="145" t="str">
        <f t="shared" si="6"/>
        <v>Chapman, Brenda</v>
      </c>
      <c r="E175" s="145" t="s">
        <v>2257</v>
      </c>
      <c r="F175" s="145">
        <v>14</v>
      </c>
      <c r="G175" s="145">
        <v>8.6669999999999998</v>
      </c>
      <c r="H175" s="145">
        <v>121.33799999999999</v>
      </c>
      <c r="I175" s="145">
        <v>112.67100000000001</v>
      </c>
      <c r="J175" s="145">
        <v>0</v>
      </c>
      <c r="K175" s="145">
        <v>8.6669999999999998</v>
      </c>
      <c r="L175" s="145">
        <v>72.671000000000006</v>
      </c>
      <c r="M175" s="145">
        <v>104.004</v>
      </c>
      <c r="N175" s="145">
        <v>40</v>
      </c>
      <c r="O175" s="145">
        <v>0</v>
      </c>
      <c r="P175" s="145">
        <v>1.25</v>
      </c>
      <c r="Q175" s="145">
        <v>21.25</v>
      </c>
      <c r="R175" s="145">
        <v>20</v>
      </c>
    </row>
    <row r="176" spans="1:18" x14ac:dyDescent="0.25">
      <c r="A176" s="145">
        <v>950</v>
      </c>
      <c r="B176" s="145" t="s">
        <v>3335</v>
      </c>
      <c r="C176" s="145" t="s">
        <v>2277</v>
      </c>
      <c r="D176" s="145" t="str">
        <f t="shared" si="6"/>
        <v>Charles, Fabiola</v>
      </c>
      <c r="E176" s="145" t="s">
        <v>2159</v>
      </c>
      <c r="F176" s="145">
        <v>6</v>
      </c>
      <c r="G176" s="145">
        <v>0</v>
      </c>
      <c r="H176" s="145">
        <v>81.001000000000005</v>
      </c>
      <c r="I176" s="145">
        <v>97.001000000000005</v>
      </c>
      <c r="J176" s="145">
        <v>16</v>
      </c>
      <c r="K176" s="145">
        <v>0</v>
      </c>
      <c r="L176" s="145">
        <v>108.001</v>
      </c>
      <c r="M176" s="145">
        <v>116.001</v>
      </c>
      <c r="N176" s="145">
        <v>8</v>
      </c>
      <c r="O176" s="145">
        <v>0</v>
      </c>
      <c r="P176" s="145">
        <v>0</v>
      </c>
      <c r="Q176" s="145">
        <v>0</v>
      </c>
      <c r="R176" s="145">
        <v>0</v>
      </c>
    </row>
    <row r="177" spans="1:18" x14ac:dyDescent="0.25">
      <c r="A177" s="145">
        <v>791</v>
      </c>
      <c r="B177" s="145" t="s">
        <v>2888</v>
      </c>
      <c r="C177" s="145" t="s">
        <v>3334</v>
      </c>
      <c r="D177" s="145" t="str">
        <f t="shared" si="6"/>
        <v>Charlier, Jill</v>
      </c>
      <c r="E177" s="145" t="s">
        <v>2209</v>
      </c>
      <c r="F177" s="145">
        <v>16</v>
      </c>
      <c r="G177" s="145">
        <v>15.000999999999999</v>
      </c>
      <c r="H177" s="145">
        <v>57.588000000000001</v>
      </c>
      <c r="I177" s="145">
        <v>101.837</v>
      </c>
      <c r="J177" s="145">
        <v>59.25</v>
      </c>
      <c r="K177" s="145">
        <v>15.500999999999999</v>
      </c>
      <c r="L177" s="145">
        <v>51.588000000000001</v>
      </c>
      <c r="M177" s="145">
        <v>101.837</v>
      </c>
      <c r="N177" s="145">
        <v>65.75</v>
      </c>
      <c r="O177" s="145">
        <v>0</v>
      </c>
      <c r="P177" s="145">
        <v>0</v>
      </c>
      <c r="Q177" s="145">
        <v>0</v>
      </c>
      <c r="R177" s="145">
        <v>0</v>
      </c>
    </row>
    <row r="178" spans="1:18" x14ac:dyDescent="0.25">
      <c r="A178" s="145">
        <v>2275</v>
      </c>
      <c r="B178" s="145" t="s">
        <v>2321</v>
      </c>
      <c r="C178" s="145" t="s">
        <v>3333</v>
      </c>
      <c r="D178" s="145" t="str">
        <f t="shared" si="6"/>
        <v>Chasin, Jennifer</v>
      </c>
      <c r="E178" s="145" t="s">
        <v>2186</v>
      </c>
      <c r="F178" s="145">
        <v>50</v>
      </c>
      <c r="G178" s="145">
        <v>2.835</v>
      </c>
      <c r="H178" s="145">
        <v>99.84</v>
      </c>
      <c r="I178" s="145">
        <v>104.004</v>
      </c>
      <c r="J178" s="145">
        <v>101</v>
      </c>
      <c r="K178" s="145">
        <v>219.83600000000001</v>
      </c>
      <c r="L178" s="145">
        <v>293.83999999999997</v>
      </c>
      <c r="M178" s="145">
        <v>104.004</v>
      </c>
      <c r="N178" s="145">
        <v>30</v>
      </c>
      <c r="O178" s="145">
        <v>0</v>
      </c>
      <c r="P178" s="145">
        <v>-3.5</v>
      </c>
      <c r="Q178" s="145">
        <v>17</v>
      </c>
      <c r="R178" s="145">
        <v>20.5</v>
      </c>
    </row>
    <row r="179" spans="1:18" x14ac:dyDescent="0.25">
      <c r="A179" s="145">
        <v>2399</v>
      </c>
      <c r="B179" s="145" t="s">
        <v>3332</v>
      </c>
      <c r="C179" s="145" t="s">
        <v>3331</v>
      </c>
      <c r="D179" s="145" t="str">
        <f t="shared" si="6"/>
        <v>Chavez, Robin</v>
      </c>
      <c r="E179" s="145" t="s">
        <v>2186</v>
      </c>
      <c r="F179" s="145">
        <v>43</v>
      </c>
      <c r="G179" s="145">
        <v>27.335000000000001</v>
      </c>
      <c r="H179" s="145">
        <v>62.84</v>
      </c>
      <c r="I179" s="145">
        <v>104.004</v>
      </c>
      <c r="J179" s="145">
        <v>105</v>
      </c>
      <c r="K179" s="145">
        <v>34.67</v>
      </c>
      <c r="L179" s="145">
        <v>51.923999999999999</v>
      </c>
      <c r="M179" s="145">
        <v>104.004</v>
      </c>
      <c r="N179" s="145">
        <v>88</v>
      </c>
      <c r="O179" s="145">
        <v>0</v>
      </c>
      <c r="P179" s="145">
        <v>-2</v>
      </c>
      <c r="Q179" s="145">
        <v>0</v>
      </c>
      <c r="R179" s="145">
        <v>2</v>
      </c>
    </row>
    <row r="180" spans="1:18" x14ac:dyDescent="0.25">
      <c r="A180" s="145">
        <v>870</v>
      </c>
      <c r="B180" s="145" t="s">
        <v>3197</v>
      </c>
      <c r="C180" s="145" t="s">
        <v>3330</v>
      </c>
      <c r="D180" s="145" t="str">
        <f t="shared" si="6"/>
        <v>Cherry, Olivia</v>
      </c>
      <c r="E180" s="145" t="s">
        <v>2176</v>
      </c>
      <c r="F180" s="145">
        <v>12</v>
      </c>
      <c r="G180" s="145">
        <v>0</v>
      </c>
      <c r="H180" s="145">
        <v>32.67</v>
      </c>
      <c r="I180" s="145">
        <v>93.17</v>
      </c>
      <c r="J180" s="145">
        <v>60.5</v>
      </c>
      <c r="K180" s="145">
        <v>0</v>
      </c>
      <c r="L180" s="145">
        <v>74.42</v>
      </c>
      <c r="M180" s="145">
        <v>93.17</v>
      </c>
      <c r="N180" s="145">
        <v>18.75</v>
      </c>
      <c r="O180" s="145">
        <v>0</v>
      </c>
      <c r="P180" s="145">
        <v>0</v>
      </c>
      <c r="Q180" s="145">
        <v>0</v>
      </c>
      <c r="R180" s="145">
        <v>0</v>
      </c>
    </row>
    <row r="181" spans="1:18" x14ac:dyDescent="0.25">
      <c r="A181" s="145">
        <v>1795</v>
      </c>
      <c r="B181" s="145" t="s">
        <v>2179</v>
      </c>
      <c r="C181" s="145" t="s">
        <v>3329</v>
      </c>
      <c r="D181" s="145" t="str">
        <f t="shared" si="6"/>
        <v>Ciminillo, John</v>
      </c>
      <c r="E181" s="145" t="s">
        <v>2148</v>
      </c>
      <c r="F181" s="145">
        <v>81</v>
      </c>
      <c r="G181" s="145">
        <v>17.664999999999999</v>
      </c>
      <c r="H181" s="145">
        <v>379.33199999999999</v>
      </c>
      <c r="I181" s="145">
        <v>119.163</v>
      </c>
      <c r="J181" s="145">
        <v>73</v>
      </c>
      <c r="K181" s="145">
        <v>410.42</v>
      </c>
      <c r="L181" s="145">
        <v>460.83600000000001</v>
      </c>
      <c r="M181" s="145">
        <v>95.337000000000003</v>
      </c>
      <c r="N181" s="145">
        <v>47.5</v>
      </c>
      <c r="O181" s="145">
        <v>0</v>
      </c>
      <c r="P181" s="145">
        <v>0</v>
      </c>
      <c r="Q181" s="145">
        <v>0</v>
      </c>
      <c r="R181" s="145">
        <v>0</v>
      </c>
    </row>
    <row r="182" spans="1:18" x14ac:dyDescent="0.25">
      <c r="A182" s="145">
        <v>927</v>
      </c>
      <c r="B182" s="145" t="s">
        <v>2462</v>
      </c>
      <c r="C182" s="145" t="s">
        <v>3328</v>
      </c>
      <c r="D182" s="145" t="str">
        <f t="shared" si="6"/>
        <v>Circosta, Stephanie</v>
      </c>
      <c r="E182" s="145" t="s">
        <v>2204</v>
      </c>
      <c r="F182" s="145">
        <v>9</v>
      </c>
      <c r="G182" s="145">
        <v>0</v>
      </c>
      <c r="H182" s="145">
        <v>67.168999999999997</v>
      </c>
      <c r="I182" s="145">
        <v>67.168999999999997</v>
      </c>
      <c r="J182" s="145">
        <v>0</v>
      </c>
      <c r="K182" s="145">
        <v>0</v>
      </c>
      <c r="L182" s="145">
        <v>62.668999999999997</v>
      </c>
      <c r="M182" s="145">
        <v>67.168999999999997</v>
      </c>
      <c r="N182" s="145">
        <v>4.5</v>
      </c>
      <c r="O182" s="145">
        <v>0</v>
      </c>
      <c r="P182" s="145">
        <v>41</v>
      </c>
      <c r="Q182" s="145">
        <v>47</v>
      </c>
      <c r="R182" s="145">
        <v>6</v>
      </c>
    </row>
    <row r="183" spans="1:18" x14ac:dyDescent="0.25">
      <c r="A183" s="145">
        <v>950</v>
      </c>
      <c r="B183" s="145" t="s">
        <v>2237</v>
      </c>
      <c r="C183" s="145" t="s">
        <v>3327</v>
      </c>
      <c r="D183" s="145" t="str">
        <f t="shared" si="6"/>
        <v>Ciuba, Sandra</v>
      </c>
      <c r="E183" s="145" t="s">
        <v>2204</v>
      </c>
      <c r="F183" s="145">
        <v>175</v>
      </c>
      <c r="G183" s="145">
        <v>41</v>
      </c>
      <c r="H183" s="145">
        <v>425</v>
      </c>
      <c r="I183" s="145">
        <v>156</v>
      </c>
      <c r="J183" s="145">
        <v>29.25</v>
      </c>
      <c r="K183" s="145">
        <v>1621.336</v>
      </c>
      <c r="L183" s="145">
        <v>1949.09</v>
      </c>
      <c r="M183" s="145">
        <v>104.004</v>
      </c>
      <c r="N183" s="145">
        <v>19</v>
      </c>
      <c r="O183" s="145">
        <v>29.704999999999998</v>
      </c>
      <c r="P183" s="145">
        <v>0.20499999999999999</v>
      </c>
      <c r="Q183" s="145">
        <v>33.5</v>
      </c>
      <c r="R183" s="145">
        <v>63</v>
      </c>
    </row>
    <row r="184" spans="1:18" x14ac:dyDescent="0.25">
      <c r="A184" s="145">
        <v>979</v>
      </c>
      <c r="B184" s="145" t="s">
        <v>2534</v>
      </c>
      <c r="C184" s="145" t="s">
        <v>3326</v>
      </c>
      <c r="D184" s="145" t="str">
        <f t="shared" si="6"/>
        <v>Ciulla (Past Employee), Brian</v>
      </c>
      <c r="E184" s="145" t="s">
        <v>2180</v>
      </c>
      <c r="F184" s="145">
        <v>221</v>
      </c>
      <c r="G184" s="145">
        <v>65</v>
      </c>
      <c r="H184" s="145">
        <v>0</v>
      </c>
      <c r="I184" s="145">
        <v>0</v>
      </c>
      <c r="J184" s="145">
        <v>0</v>
      </c>
      <c r="K184" s="145">
        <v>1386.336</v>
      </c>
      <c r="L184" s="145">
        <v>0</v>
      </c>
      <c r="M184" s="145">
        <v>0</v>
      </c>
      <c r="N184" s="145">
        <v>0</v>
      </c>
      <c r="O184" s="145">
        <v>0</v>
      </c>
      <c r="P184" s="145">
        <v>0</v>
      </c>
      <c r="Q184" s="145">
        <v>0</v>
      </c>
      <c r="R184" s="145">
        <v>0</v>
      </c>
    </row>
    <row r="185" spans="1:18" x14ac:dyDescent="0.25">
      <c r="A185" s="145">
        <v>2388</v>
      </c>
      <c r="B185" s="145" t="s">
        <v>2561</v>
      </c>
      <c r="C185" s="145" t="s">
        <v>3325</v>
      </c>
      <c r="D185" s="145" t="str">
        <f t="shared" si="6"/>
        <v>Clark (Past Employee), Eric</v>
      </c>
      <c r="E185" s="145" t="s">
        <v>2189</v>
      </c>
      <c r="F185" s="145">
        <v>45</v>
      </c>
      <c r="G185" s="145">
        <v>84</v>
      </c>
      <c r="H185" s="145">
        <v>0</v>
      </c>
      <c r="I185" s="145">
        <v>100</v>
      </c>
      <c r="J185" s="145">
        <v>112</v>
      </c>
      <c r="K185" s="145">
        <v>67.835999999999999</v>
      </c>
      <c r="L185" s="145">
        <v>0</v>
      </c>
      <c r="M185" s="145">
        <v>43.335000000000001</v>
      </c>
      <c r="N185" s="145">
        <v>12</v>
      </c>
      <c r="O185" s="145">
        <v>0</v>
      </c>
      <c r="P185" s="145">
        <v>0</v>
      </c>
      <c r="Q185" s="145">
        <v>0</v>
      </c>
      <c r="R185" s="145">
        <v>0</v>
      </c>
    </row>
    <row r="186" spans="1:18" x14ac:dyDescent="0.25">
      <c r="A186" s="145">
        <v>2378</v>
      </c>
      <c r="B186" s="145" t="s">
        <v>2167</v>
      </c>
      <c r="C186" s="145" t="s">
        <v>3323</v>
      </c>
      <c r="D186" s="145" t="str">
        <f t="shared" si="6"/>
        <v>Clark, Andrea</v>
      </c>
      <c r="E186" s="145" t="s">
        <v>2196</v>
      </c>
      <c r="F186" s="145">
        <v>45</v>
      </c>
      <c r="G186" s="145">
        <v>45.085999999999999</v>
      </c>
      <c r="H186" s="145">
        <v>68.423000000000002</v>
      </c>
      <c r="I186" s="145">
        <v>95.337000000000003</v>
      </c>
      <c r="J186" s="145">
        <v>72</v>
      </c>
      <c r="K186" s="145">
        <v>192.08600000000001</v>
      </c>
      <c r="L186" s="145">
        <v>263.423</v>
      </c>
      <c r="M186" s="145">
        <v>95.337000000000003</v>
      </c>
      <c r="N186" s="145">
        <v>24</v>
      </c>
      <c r="O186" s="145">
        <v>0</v>
      </c>
      <c r="P186" s="145">
        <v>0</v>
      </c>
      <c r="Q186" s="145">
        <v>0</v>
      </c>
      <c r="R186" s="145">
        <v>0</v>
      </c>
    </row>
    <row r="187" spans="1:18" x14ac:dyDescent="0.25">
      <c r="A187" s="145">
        <v>920</v>
      </c>
      <c r="B187" s="145" t="s">
        <v>2188</v>
      </c>
      <c r="C187" s="145" t="s">
        <v>3323</v>
      </c>
      <c r="D187" s="145" t="str">
        <f t="shared" si="6"/>
        <v>Clark, Amy</v>
      </c>
      <c r="E187" s="145" t="s">
        <v>2176</v>
      </c>
      <c r="F187" s="145">
        <v>163</v>
      </c>
      <c r="G187" s="145" t="e">
        <f>VLOOKUP($A187,#REF!,7,FALSE)</f>
        <v>#REF!</v>
      </c>
      <c r="H187" s="145">
        <v>151.75</v>
      </c>
      <c r="I187" s="145">
        <v>71.5</v>
      </c>
      <c r="J187" s="145">
        <v>69</v>
      </c>
      <c r="K187" s="145">
        <v>358.91399999999999</v>
      </c>
      <c r="L187" s="145">
        <v>406.577</v>
      </c>
      <c r="M187" s="145">
        <v>47.662999999999997</v>
      </c>
      <c r="N187" s="145">
        <v>0</v>
      </c>
      <c r="O187" s="145">
        <v>0</v>
      </c>
      <c r="P187" s="145">
        <v>8</v>
      </c>
      <c r="Q187" s="145">
        <v>19</v>
      </c>
      <c r="R187" s="145">
        <v>11</v>
      </c>
    </row>
    <row r="188" spans="1:18" x14ac:dyDescent="0.25">
      <c r="A188" s="145">
        <v>953</v>
      </c>
      <c r="B188" s="145" t="s">
        <v>3324</v>
      </c>
      <c r="C188" s="145" t="s">
        <v>3323</v>
      </c>
      <c r="D188" s="145" t="str">
        <f t="shared" si="6"/>
        <v>Clark, Bethany</v>
      </c>
      <c r="E188" s="145" t="s">
        <v>2196</v>
      </c>
      <c r="F188" s="145">
        <v>6</v>
      </c>
      <c r="G188" s="145">
        <v>0</v>
      </c>
      <c r="H188" s="145">
        <v>49.835000000000001</v>
      </c>
      <c r="I188" s="145">
        <v>49.835000000000001</v>
      </c>
      <c r="J188" s="145">
        <v>0</v>
      </c>
      <c r="K188" s="145">
        <v>0</v>
      </c>
      <c r="L188" s="145">
        <v>41.835000000000001</v>
      </c>
      <c r="M188" s="145">
        <v>49.835000000000001</v>
      </c>
      <c r="N188" s="145">
        <v>8</v>
      </c>
      <c r="O188" s="145">
        <v>0</v>
      </c>
      <c r="P188" s="145">
        <v>0</v>
      </c>
      <c r="Q188" s="145">
        <v>0</v>
      </c>
      <c r="R188" s="145">
        <v>0</v>
      </c>
    </row>
    <row r="189" spans="1:18" x14ac:dyDescent="0.25">
      <c r="A189" s="145">
        <v>810</v>
      </c>
      <c r="B189" s="145" t="s">
        <v>2800</v>
      </c>
      <c r="C189" s="145" t="s">
        <v>3322</v>
      </c>
      <c r="D189" s="145" t="str">
        <f t="shared" si="6"/>
        <v>Clarke, Nicole</v>
      </c>
      <c r="E189" s="145" t="s">
        <v>2145</v>
      </c>
      <c r="F189" s="145">
        <v>16</v>
      </c>
      <c r="G189" s="145">
        <v>11.500999999999999</v>
      </c>
      <c r="H189" s="145">
        <v>63.171999999999997</v>
      </c>
      <c r="I189" s="145">
        <v>112.67100000000001</v>
      </c>
      <c r="J189" s="145">
        <v>61</v>
      </c>
      <c r="K189" s="145">
        <v>19.501000000000001</v>
      </c>
      <c r="L189" s="145">
        <v>75.171999999999997</v>
      </c>
      <c r="M189" s="145">
        <v>112.67100000000001</v>
      </c>
      <c r="N189" s="145">
        <v>57</v>
      </c>
      <c r="O189" s="145">
        <v>0</v>
      </c>
      <c r="P189" s="145">
        <v>0</v>
      </c>
      <c r="Q189" s="145">
        <v>0</v>
      </c>
      <c r="R189" s="145">
        <v>0</v>
      </c>
    </row>
    <row r="190" spans="1:18" x14ac:dyDescent="0.25">
      <c r="A190" s="145">
        <v>2010</v>
      </c>
      <c r="B190" s="145" t="s">
        <v>3321</v>
      </c>
      <c r="C190" s="145" t="s">
        <v>3320</v>
      </c>
      <c r="D190" s="146" t="s">
        <v>1805</v>
      </c>
      <c r="E190" s="145" t="s">
        <v>2145</v>
      </c>
      <c r="F190" s="145">
        <v>166</v>
      </c>
      <c r="G190" s="145" t="e">
        <f>VLOOKUP($A190,#REF!,7,FALSE)</f>
        <v>#REF!</v>
      </c>
      <c r="H190" s="145">
        <v>161.917</v>
      </c>
      <c r="I190" s="145">
        <v>164.667</v>
      </c>
      <c r="J190" s="145">
        <v>108</v>
      </c>
      <c r="K190" s="145">
        <v>18.335999999999999</v>
      </c>
      <c r="L190" s="145">
        <v>73.007000000000005</v>
      </c>
      <c r="M190" s="145">
        <v>112.67100000000001</v>
      </c>
      <c r="N190" s="145">
        <v>58</v>
      </c>
      <c r="O190" s="145">
        <v>0</v>
      </c>
      <c r="P190" s="145">
        <v>0</v>
      </c>
      <c r="Q190" s="145">
        <v>0</v>
      </c>
      <c r="R190" s="145">
        <v>0</v>
      </c>
    </row>
    <row r="191" spans="1:18" x14ac:dyDescent="0.25">
      <c r="A191" s="145">
        <v>2621</v>
      </c>
      <c r="B191" s="145" t="s">
        <v>3319</v>
      </c>
      <c r="C191" s="145" t="s">
        <v>3318</v>
      </c>
      <c r="D191" s="145" t="str">
        <f t="shared" si="6"/>
        <v>Claudio, Lourdes</v>
      </c>
      <c r="E191" s="145" t="s">
        <v>2145</v>
      </c>
      <c r="F191" s="145">
        <v>25</v>
      </c>
      <c r="G191" s="145">
        <v>9.8350000000000009</v>
      </c>
      <c r="H191" s="145">
        <v>115.173</v>
      </c>
      <c r="I191" s="145">
        <v>108.337</v>
      </c>
      <c r="J191" s="145">
        <v>53.5</v>
      </c>
      <c r="K191" s="145">
        <v>50.585999999999999</v>
      </c>
      <c r="L191" s="145">
        <v>73.423000000000002</v>
      </c>
      <c r="M191" s="145">
        <v>108.337</v>
      </c>
      <c r="N191" s="145">
        <v>85.5</v>
      </c>
      <c r="O191" s="145">
        <v>0</v>
      </c>
      <c r="P191" s="145">
        <v>0</v>
      </c>
      <c r="Q191" s="145">
        <v>0</v>
      </c>
      <c r="R191" s="145">
        <v>0</v>
      </c>
    </row>
    <row r="192" spans="1:18" x14ac:dyDescent="0.25">
      <c r="A192" s="145">
        <v>2157</v>
      </c>
      <c r="B192" s="145" t="s">
        <v>3317</v>
      </c>
      <c r="C192" s="145" t="s">
        <v>3316</v>
      </c>
      <c r="D192" s="145" t="str">
        <f t="shared" si="6"/>
        <v>Clay (Past Employee), Mattie</v>
      </c>
      <c r="E192" s="145" t="s">
        <v>2180</v>
      </c>
      <c r="F192" s="145">
        <v>64</v>
      </c>
      <c r="G192" s="145">
        <v>146.00200000000001</v>
      </c>
      <c r="H192" s="145">
        <v>0</v>
      </c>
      <c r="I192" s="145">
        <v>0</v>
      </c>
      <c r="J192" s="145">
        <v>0</v>
      </c>
      <c r="K192" s="145">
        <v>187.50200000000001</v>
      </c>
      <c r="L192" s="145">
        <v>0</v>
      </c>
      <c r="M192" s="145">
        <v>0</v>
      </c>
      <c r="N192" s="145">
        <v>0</v>
      </c>
      <c r="O192" s="145">
        <v>-1.5</v>
      </c>
      <c r="P192" s="145">
        <v>0</v>
      </c>
      <c r="Q192" s="145">
        <v>0</v>
      </c>
      <c r="R192" s="145">
        <v>0</v>
      </c>
    </row>
    <row r="193" spans="1:18" x14ac:dyDescent="0.25">
      <c r="A193" s="145">
        <v>509</v>
      </c>
      <c r="B193" s="145" t="s">
        <v>2287</v>
      </c>
      <c r="C193" s="145" t="s">
        <v>3315</v>
      </c>
      <c r="D193" s="145" t="str">
        <f t="shared" si="6"/>
        <v>Clemenson, Christina</v>
      </c>
      <c r="E193" s="145" t="s">
        <v>2142</v>
      </c>
      <c r="F193" s="145">
        <v>251</v>
      </c>
      <c r="G193" s="145">
        <v>65</v>
      </c>
      <c r="H193" s="145">
        <v>425</v>
      </c>
      <c r="I193" s="145">
        <v>156</v>
      </c>
      <c r="J193" s="145">
        <v>0</v>
      </c>
      <c r="K193" s="145">
        <v>2098.3359999999998</v>
      </c>
      <c r="L193" s="145">
        <v>2495.09</v>
      </c>
      <c r="M193" s="145">
        <v>104.004</v>
      </c>
      <c r="N193" s="145">
        <v>19.25</v>
      </c>
      <c r="O193" s="145">
        <v>275.5</v>
      </c>
      <c r="P193" s="145">
        <v>109.25</v>
      </c>
      <c r="Q193" s="145">
        <v>64.75</v>
      </c>
      <c r="R193" s="145">
        <v>231</v>
      </c>
    </row>
    <row r="194" spans="1:18" x14ac:dyDescent="0.25">
      <c r="A194" s="145">
        <v>2037</v>
      </c>
      <c r="B194" s="145" t="s">
        <v>3583</v>
      </c>
      <c r="C194" s="145" t="s">
        <v>3314</v>
      </c>
      <c r="D194" s="145" t="s">
        <v>1745</v>
      </c>
      <c r="E194" s="145" t="s">
        <v>2145</v>
      </c>
      <c r="F194" s="145">
        <v>149</v>
      </c>
      <c r="G194" s="145">
        <v>25</v>
      </c>
      <c r="H194" s="145">
        <v>411</v>
      </c>
      <c r="I194" s="145">
        <v>169</v>
      </c>
      <c r="J194" s="145">
        <v>98</v>
      </c>
      <c r="K194" s="145">
        <v>916.08600000000001</v>
      </c>
      <c r="L194" s="145">
        <v>1027.2570000000001</v>
      </c>
      <c r="M194" s="145">
        <v>112.67100000000001</v>
      </c>
      <c r="N194" s="145">
        <v>78</v>
      </c>
      <c r="O194" s="145">
        <v>0</v>
      </c>
      <c r="P194" s="145">
        <v>0</v>
      </c>
      <c r="Q194" s="145">
        <v>0</v>
      </c>
      <c r="R194" s="145">
        <v>0</v>
      </c>
    </row>
    <row r="195" spans="1:18" x14ac:dyDescent="0.25">
      <c r="A195" s="145">
        <v>2148</v>
      </c>
      <c r="B195" s="145" t="s">
        <v>2310</v>
      </c>
      <c r="C195" s="145" t="s">
        <v>3313</v>
      </c>
      <c r="D195" s="145" t="str">
        <f t="shared" ref="D195:D200" si="7">C195&amp;", "&amp;B195</f>
        <v>Clifton, Lauren</v>
      </c>
      <c r="E195" s="145" t="s">
        <v>2145</v>
      </c>
      <c r="F195" s="145">
        <v>64</v>
      </c>
      <c r="G195" s="145">
        <v>205.33600000000001</v>
      </c>
      <c r="H195" s="145">
        <v>106.83799999999999</v>
      </c>
      <c r="I195" s="145">
        <v>110.502</v>
      </c>
      <c r="J195" s="145">
        <v>209</v>
      </c>
      <c r="K195" s="145">
        <v>319.33600000000001</v>
      </c>
      <c r="L195" s="145">
        <v>79.34</v>
      </c>
      <c r="M195" s="145">
        <v>104.004</v>
      </c>
      <c r="N195" s="145">
        <v>344</v>
      </c>
      <c r="O195" s="145">
        <v>0</v>
      </c>
      <c r="P195" s="145">
        <v>30</v>
      </c>
      <c r="Q195" s="145">
        <v>42</v>
      </c>
      <c r="R195" s="145">
        <v>12</v>
      </c>
    </row>
    <row r="196" spans="1:18" x14ac:dyDescent="0.25">
      <c r="A196" s="145">
        <v>2283</v>
      </c>
      <c r="B196" s="145" t="s">
        <v>3312</v>
      </c>
      <c r="C196" s="145" t="s">
        <v>3311</v>
      </c>
      <c r="D196" s="145" t="str">
        <f t="shared" si="7"/>
        <v>Cline, Audry</v>
      </c>
      <c r="E196" s="145" t="s">
        <v>2186</v>
      </c>
      <c r="F196" s="145">
        <v>49</v>
      </c>
      <c r="G196" s="145">
        <v>30.335000000000001</v>
      </c>
      <c r="H196" s="145">
        <v>166.33799999999999</v>
      </c>
      <c r="I196" s="145">
        <v>71.501999999999995</v>
      </c>
      <c r="J196" s="145">
        <v>93</v>
      </c>
      <c r="K196" s="145">
        <v>233.33600000000001</v>
      </c>
      <c r="L196" s="145">
        <v>267.33800000000002</v>
      </c>
      <c r="M196" s="145">
        <v>71.501999999999995</v>
      </c>
      <c r="N196" s="145">
        <v>37.5</v>
      </c>
      <c r="O196" s="145">
        <v>-4</v>
      </c>
      <c r="P196" s="145">
        <v>-2</v>
      </c>
      <c r="Q196" s="145">
        <v>12</v>
      </c>
      <c r="R196" s="145">
        <v>14</v>
      </c>
    </row>
    <row r="197" spans="1:18" x14ac:dyDescent="0.25">
      <c r="A197" s="145">
        <v>1784</v>
      </c>
      <c r="B197" s="145" t="s">
        <v>3310</v>
      </c>
      <c r="C197" s="145" t="s">
        <v>3309</v>
      </c>
      <c r="D197" s="145" t="str">
        <f t="shared" si="7"/>
        <v>Cobian Oronoz, Doris</v>
      </c>
      <c r="E197" s="145" t="s">
        <v>2196</v>
      </c>
      <c r="F197" s="145">
        <v>145</v>
      </c>
      <c r="G197" s="145">
        <v>110.5</v>
      </c>
      <c r="H197" s="145">
        <v>141.5</v>
      </c>
      <c r="I197" s="145">
        <v>143</v>
      </c>
      <c r="J197" s="145">
        <v>112</v>
      </c>
      <c r="K197" s="145">
        <v>238.08600000000001</v>
      </c>
      <c r="L197" s="145">
        <v>267.423</v>
      </c>
      <c r="M197" s="145">
        <v>95.337000000000003</v>
      </c>
      <c r="N197" s="145">
        <v>66</v>
      </c>
      <c r="O197" s="145">
        <v>0</v>
      </c>
      <c r="P197" s="145">
        <v>0</v>
      </c>
      <c r="Q197" s="145">
        <v>0</v>
      </c>
      <c r="R197" s="145">
        <v>0</v>
      </c>
    </row>
    <row r="198" spans="1:18" x14ac:dyDescent="0.25">
      <c r="A198" s="145">
        <v>788</v>
      </c>
      <c r="B198" s="145" t="s">
        <v>2800</v>
      </c>
      <c r="C198" s="145" t="s">
        <v>3308</v>
      </c>
      <c r="D198" s="145" t="str">
        <f t="shared" si="7"/>
        <v>Cole, Nicole</v>
      </c>
      <c r="E198" s="145" t="s">
        <v>2193</v>
      </c>
      <c r="F198" s="145">
        <v>17</v>
      </c>
      <c r="G198" s="145">
        <v>27.834</v>
      </c>
      <c r="H198" s="145">
        <v>115.83799999999999</v>
      </c>
      <c r="I198" s="145">
        <v>104.004</v>
      </c>
      <c r="J198" s="145">
        <v>16</v>
      </c>
      <c r="K198" s="145">
        <v>27.334</v>
      </c>
      <c r="L198" s="145">
        <v>73.837999999999994</v>
      </c>
      <c r="M198" s="145">
        <v>104.004</v>
      </c>
      <c r="N198" s="145">
        <v>57.5</v>
      </c>
      <c r="O198" s="145">
        <v>0</v>
      </c>
      <c r="P198" s="145">
        <v>0</v>
      </c>
      <c r="Q198" s="145">
        <v>0</v>
      </c>
      <c r="R198" s="145">
        <v>0</v>
      </c>
    </row>
    <row r="199" spans="1:18" x14ac:dyDescent="0.25">
      <c r="A199" s="145">
        <v>958</v>
      </c>
      <c r="B199" s="145" t="s">
        <v>2677</v>
      </c>
      <c r="C199" s="145" t="s">
        <v>3307</v>
      </c>
      <c r="D199" s="145" t="str">
        <f t="shared" si="7"/>
        <v>Coleman, Mark</v>
      </c>
      <c r="E199" s="145" t="s">
        <v>2235</v>
      </c>
      <c r="F199" s="145">
        <v>5</v>
      </c>
      <c r="G199" s="145">
        <v>0</v>
      </c>
      <c r="H199" s="145">
        <v>34.667999999999999</v>
      </c>
      <c r="I199" s="145">
        <v>34.667999999999999</v>
      </c>
      <c r="J199" s="145">
        <v>0</v>
      </c>
      <c r="K199" s="145">
        <v>0</v>
      </c>
      <c r="L199" s="145">
        <v>34.667999999999999</v>
      </c>
      <c r="M199" s="145">
        <v>34.667999999999999</v>
      </c>
      <c r="N199" s="145">
        <v>0</v>
      </c>
      <c r="O199" s="145">
        <v>0</v>
      </c>
      <c r="P199" s="145">
        <v>0</v>
      </c>
      <c r="Q199" s="145">
        <v>0</v>
      </c>
      <c r="R199" s="145">
        <v>0</v>
      </c>
    </row>
    <row r="200" spans="1:18" x14ac:dyDescent="0.25">
      <c r="A200" s="145">
        <v>727</v>
      </c>
      <c r="B200" s="145" t="s">
        <v>3584</v>
      </c>
      <c r="C200" s="145" t="s">
        <v>3307</v>
      </c>
      <c r="D200" s="145" t="str">
        <f t="shared" si="7"/>
        <v>Coleman, WayneX(County)</v>
      </c>
      <c r="E200" s="145" t="s">
        <v>2186</v>
      </c>
      <c r="F200" s="145">
        <v>21</v>
      </c>
      <c r="G200" s="145">
        <v>0</v>
      </c>
      <c r="H200" s="145">
        <v>0</v>
      </c>
      <c r="I200" s="145">
        <v>0</v>
      </c>
      <c r="J200" s="145">
        <v>0</v>
      </c>
      <c r="K200" s="145">
        <v>0</v>
      </c>
      <c r="L200" s="145">
        <v>0</v>
      </c>
      <c r="M200" s="145">
        <v>0</v>
      </c>
      <c r="N200" s="145">
        <v>0</v>
      </c>
      <c r="O200" s="145">
        <v>0</v>
      </c>
      <c r="P200" s="145">
        <v>0</v>
      </c>
      <c r="Q200" s="145">
        <v>0</v>
      </c>
      <c r="R200" s="145">
        <v>0</v>
      </c>
    </row>
    <row r="201" spans="1:18" x14ac:dyDescent="0.25">
      <c r="A201" s="145">
        <v>977</v>
      </c>
      <c r="B201" s="145" t="s">
        <v>3287</v>
      </c>
      <c r="C201" s="145" t="s">
        <v>3306</v>
      </c>
      <c r="D201" s="145" t="s">
        <v>970</v>
      </c>
      <c r="E201" s="145" t="s">
        <v>2193</v>
      </c>
      <c r="F201" s="145">
        <v>15</v>
      </c>
      <c r="G201" s="145">
        <v>0</v>
      </c>
      <c r="H201" s="145">
        <v>23.834</v>
      </c>
      <c r="I201" s="145">
        <v>23.834</v>
      </c>
      <c r="J201" s="145">
        <v>0</v>
      </c>
      <c r="K201" s="145">
        <v>0</v>
      </c>
      <c r="L201" s="145">
        <v>23.834</v>
      </c>
      <c r="M201" s="145">
        <v>23.834</v>
      </c>
      <c r="N201" s="145">
        <v>0</v>
      </c>
      <c r="O201" s="145">
        <v>0</v>
      </c>
      <c r="P201" s="145">
        <v>0</v>
      </c>
      <c r="Q201" s="145">
        <v>0</v>
      </c>
      <c r="R201" s="145">
        <v>0</v>
      </c>
    </row>
    <row r="202" spans="1:18" x14ac:dyDescent="0.25">
      <c r="A202" s="145">
        <v>1790</v>
      </c>
      <c r="B202" s="145" t="s">
        <v>3305</v>
      </c>
      <c r="C202" s="145" t="s">
        <v>3304</v>
      </c>
      <c r="D202" s="145" t="str">
        <f t="shared" ref="D202:D212" si="8">C202&amp;", "&amp;B202</f>
        <v>Condon, Courtney</v>
      </c>
      <c r="E202" s="145" t="s">
        <v>2142</v>
      </c>
      <c r="F202" s="145">
        <v>82</v>
      </c>
      <c r="G202" s="145">
        <v>0.748</v>
      </c>
      <c r="H202" s="145">
        <v>46.994</v>
      </c>
      <c r="I202" s="145">
        <v>129.99600000000001</v>
      </c>
      <c r="J202" s="145">
        <v>83.75</v>
      </c>
      <c r="K202" s="145">
        <v>0.502</v>
      </c>
      <c r="L202" s="145">
        <v>46.256</v>
      </c>
      <c r="M202" s="145">
        <v>104.004</v>
      </c>
      <c r="N202" s="145">
        <v>58.25</v>
      </c>
      <c r="O202" s="145">
        <v>4.5</v>
      </c>
      <c r="P202" s="145">
        <v>0</v>
      </c>
      <c r="Q202" s="145">
        <v>23.25</v>
      </c>
      <c r="R202" s="145">
        <v>26.25</v>
      </c>
    </row>
    <row r="203" spans="1:18" x14ac:dyDescent="0.25">
      <c r="A203" s="145">
        <v>857</v>
      </c>
      <c r="B203" s="145" t="s">
        <v>3303</v>
      </c>
      <c r="C203" s="145" t="s">
        <v>3302</v>
      </c>
      <c r="D203" s="145" t="str">
        <f t="shared" si="8"/>
        <v>Conover, Terrence</v>
      </c>
      <c r="E203" s="145" t="s">
        <v>2159</v>
      </c>
      <c r="F203" s="145">
        <v>12</v>
      </c>
      <c r="G203" s="145">
        <v>0</v>
      </c>
      <c r="H203" s="145">
        <v>95.337000000000003</v>
      </c>
      <c r="I203" s="145">
        <v>95.337000000000003</v>
      </c>
      <c r="J203" s="145">
        <v>0</v>
      </c>
      <c r="K203" s="145">
        <v>0</v>
      </c>
      <c r="L203" s="145">
        <v>95.337000000000003</v>
      </c>
      <c r="M203" s="145">
        <v>95.337000000000003</v>
      </c>
      <c r="N203" s="145">
        <v>0</v>
      </c>
      <c r="O203" s="145">
        <v>0</v>
      </c>
      <c r="P203" s="145">
        <v>19</v>
      </c>
      <c r="Q203" s="145">
        <v>48</v>
      </c>
      <c r="R203" s="145">
        <v>29</v>
      </c>
    </row>
    <row r="204" spans="1:18" x14ac:dyDescent="0.25">
      <c r="A204" s="145">
        <v>1446</v>
      </c>
      <c r="B204" s="145" t="s">
        <v>2321</v>
      </c>
      <c r="C204" s="145" t="s">
        <v>3301</v>
      </c>
      <c r="D204" s="145" t="str">
        <f t="shared" si="8"/>
        <v>Conroy (Past Employee), Jennifer</v>
      </c>
      <c r="E204" s="145" t="s">
        <v>2180</v>
      </c>
      <c r="F204" s="145">
        <v>133</v>
      </c>
      <c r="G204" s="145" t="e">
        <f>VLOOKUP($A204,#REF!,7,FALSE)</f>
        <v>#REF!</v>
      </c>
      <c r="H204" s="145">
        <v>131.91399999999999</v>
      </c>
      <c r="I204" s="145">
        <v>91</v>
      </c>
      <c r="J204" s="145">
        <v>75.5</v>
      </c>
      <c r="K204" s="145">
        <v>98.335999999999999</v>
      </c>
      <c r="L204" s="145">
        <v>55.005000000000003</v>
      </c>
      <c r="M204" s="145">
        <v>60.668999999999997</v>
      </c>
      <c r="N204" s="145">
        <v>104</v>
      </c>
      <c r="O204" s="145">
        <v>7</v>
      </c>
      <c r="P204" s="145">
        <v>0</v>
      </c>
      <c r="Q204" s="145">
        <v>15.5</v>
      </c>
      <c r="R204" s="145">
        <v>22.5</v>
      </c>
    </row>
    <row r="205" spans="1:18" x14ac:dyDescent="0.25">
      <c r="A205" s="145">
        <v>2414</v>
      </c>
      <c r="B205" s="145" t="s">
        <v>2456</v>
      </c>
      <c r="C205" s="145" t="s">
        <v>3300</v>
      </c>
      <c r="D205" s="145" t="str">
        <f t="shared" si="8"/>
        <v>Contess, Laura</v>
      </c>
      <c r="E205" s="145" t="s">
        <v>2168</v>
      </c>
      <c r="F205" s="145">
        <v>43</v>
      </c>
      <c r="G205" s="145" t="e">
        <f>VLOOKUP($A205,#REF!,7,FALSE)</f>
        <v>#REF!</v>
      </c>
      <c r="H205" s="145">
        <v>52.673999999999999</v>
      </c>
      <c r="I205" s="145">
        <v>104.004</v>
      </c>
      <c r="J205" s="145">
        <v>79.5</v>
      </c>
      <c r="K205" s="145">
        <v>177.58600000000001</v>
      </c>
      <c r="L205" s="145">
        <v>220.84</v>
      </c>
      <c r="M205" s="145">
        <v>104.004</v>
      </c>
      <c r="N205" s="145">
        <v>60.75</v>
      </c>
      <c r="O205" s="145">
        <v>6</v>
      </c>
      <c r="P205" s="145">
        <v>0</v>
      </c>
      <c r="Q205" s="145">
        <v>2.5</v>
      </c>
      <c r="R205" s="145">
        <v>8.5</v>
      </c>
    </row>
    <row r="206" spans="1:18" x14ac:dyDescent="0.25">
      <c r="A206" s="145">
        <v>2522</v>
      </c>
      <c r="B206" s="145" t="s">
        <v>2331</v>
      </c>
      <c r="C206" s="145" t="s">
        <v>3299</v>
      </c>
      <c r="D206" s="145" t="str">
        <f t="shared" si="8"/>
        <v>Cook, Vanessa</v>
      </c>
      <c r="E206" s="145" t="s">
        <v>2159</v>
      </c>
      <c r="F206" s="145">
        <v>34</v>
      </c>
      <c r="G206" s="145" t="e">
        <f>VLOOKUP($A206,#REF!,7,FALSE)</f>
        <v>#REF!</v>
      </c>
      <c r="H206" s="145">
        <v>54.423000000000002</v>
      </c>
      <c r="I206" s="145">
        <v>101.837</v>
      </c>
      <c r="J206" s="145">
        <v>117</v>
      </c>
      <c r="K206" s="145">
        <v>36.92</v>
      </c>
      <c r="L206" s="145">
        <v>75.757000000000005</v>
      </c>
      <c r="M206" s="145">
        <v>101.837</v>
      </c>
      <c r="N206" s="145">
        <v>63</v>
      </c>
      <c r="O206" s="145">
        <v>0</v>
      </c>
      <c r="P206" s="145">
        <v>0</v>
      </c>
      <c r="Q206" s="145">
        <v>0</v>
      </c>
      <c r="R206" s="145">
        <v>0</v>
      </c>
    </row>
    <row r="207" spans="1:18" x14ac:dyDescent="0.25">
      <c r="A207" s="145">
        <v>839</v>
      </c>
      <c r="B207" s="145" t="s">
        <v>2511</v>
      </c>
      <c r="C207" s="145" t="s">
        <v>3298</v>
      </c>
      <c r="D207" s="145" t="str">
        <f t="shared" si="8"/>
        <v>Cooper (Past Employee), Natalie</v>
      </c>
      <c r="E207" s="145" t="s">
        <v>2165</v>
      </c>
      <c r="F207" s="145">
        <v>122</v>
      </c>
      <c r="G207" s="145">
        <v>220</v>
      </c>
      <c r="H207" s="145">
        <v>168.49700000000001</v>
      </c>
      <c r="I207" s="145">
        <v>97.497</v>
      </c>
      <c r="J207" s="145">
        <v>149</v>
      </c>
      <c r="K207" s="145">
        <v>387.75</v>
      </c>
      <c r="L207" s="145">
        <v>409.75299999999999</v>
      </c>
      <c r="M207" s="145">
        <v>78.003</v>
      </c>
      <c r="N207" s="145">
        <v>56</v>
      </c>
      <c r="O207" s="145">
        <v>0</v>
      </c>
      <c r="P207" s="145">
        <v>0</v>
      </c>
      <c r="Q207" s="145">
        <v>1.5</v>
      </c>
      <c r="R207" s="145">
        <v>1.5</v>
      </c>
    </row>
    <row r="208" spans="1:18" x14ac:dyDescent="0.25">
      <c r="A208" s="145">
        <v>457</v>
      </c>
      <c r="B208" s="145" t="s">
        <v>3297</v>
      </c>
      <c r="C208" s="145" t="s">
        <v>3296</v>
      </c>
      <c r="D208" s="145" t="str">
        <f t="shared" si="8"/>
        <v>Copeland, Melida</v>
      </c>
      <c r="E208" s="145" t="s">
        <v>2142</v>
      </c>
      <c r="F208" s="145">
        <v>430</v>
      </c>
      <c r="G208" s="145">
        <v>186.25</v>
      </c>
      <c r="H208" s="145">
        <v>231</v>
      </c>
      <c r="I208" s="145">
        <v>156</v>
      </c>
      <c r="J208" s="145">
        <v>111.25</v>
      </c>
      <c r="K208" s="145">
        <v>380.58600000000001</v>
      </c>
      <c r="L208" s="145">
        <v>390.59</v>
      </c>
      <c r="M208" s="145">
        <v>104.004</v>
      </c>
      <c r="N208" s="145">
        <v>94</v>
      </c>
      <c r="O208" s="145">
        <v>0</v>
      </c>
      <c r="P208" s="145">
        <v>0</v>
      </c>
      <c r="Q208" s="145">
        <v>3</v>
      </c>
      <c r="R208" s="145">
        <v>3</v>
      </c>
    </row>
    <row r="209" spans="1:18" x14ac:dyDescent="0.25">
      <c r="A209" s="145">
        <v>955</v>
      </c>
      <c r="B209" s="145" t="s">
        <v>2521</v>
      </c>
      <c r="C209" s="145" t="s">
        <v>3294</v>
      </c>
      <c r="D209" s="145" t="str">
        <f t="shared" si="8"/>
        <v>Cordero, Brittany</v>
      </c>
      <c r="E209" s="145" t="s">
        <v>2323</v>
      </c>
      <c r="F209" s="145">
        <v>43</v>
      </c>
      <c r="G209" s="145">
        <v>0</v>
      </c>
      <c r="H209" s="145">
        <v>72.168000000000006</v>
      </c>
      <c r="I209" s="145">
        <v>93.168000000000006</v>
      </c>
      <c r="J209" s="145">
        <v>21</v>
      </c>
      <c r="K209" s="145">
        <v>0</v>
      </c>
      <c r="L209" s="145">
        <v>127.41800000000001</v>
      </c>
      <c r="M209" s="145">
        <v>137.41800000000001</v>
      </c>
      <c r="N209" s="145">
        <v>10</v>
      </c>
      <c r="O209" s="145">
        <v>0</v>
      </c>
      <c r="P209" s="145">
        <v>0</v>
      </c>
      <c r="Q209" s="145">
        <v>0</v>
      </c>
      <c r="R209" s="145">
        <v>0</v>
      </c>
    </row>
    <row r="210" spans="1:18" x14ac:dyDescent="0.25">
      <c r="A210" s="145">
        <v>2317</v>
      </c>
      <c r="B210" s="145" t="s">
        <v>3295</v>
      </c>
      <c r="C210" s="145" t="s">
        <v>3294</v>
      </c>
      <c r="D210" s="145" t="str">
        <f t="shared" si="8"/>
        <v>Cordero, Omodele</v>
      </c>
      <c r="E210" s="145" t="s">
        <v>2186</v>
      </c>
      <c r="F210" s="145">
        <v>48</v>
      </c>
      <c r="G210" s="145">
        <v>0.83499999999999996</v>
      </c>
      <c r="H210" s="145">
        <v>41.673999999999999</v>
      </c>
      <c r="I210" s="145">
        <v>104.004</v>
      </c>
      <c r="J210" s="145">
        <v>104</v>
      </c>
      <c r="K210" s="145">
        <v>10.836</v>
      </c>
      <c r="L210" s="145">
        <v>32.840000000000003</v>
      </c>
      <c r="M210" s="145">
        <v>104.004</v>
      </c>
      <c r="N210" s="145">
        <v>82</v>
      </c>
      <c r="O210" s="145">
        <v>0</v>
      </c>
      <c r="P210" s="145">
        <v>0</v>
      </c>
      <c r="Q210" s="145">
        <v>0</v>
      </c>
      <c r="R210" s="145">
        <v>0</v>
      </c>
    </row>
    <row r="211" spans="1:18" x14ac:dyDescent="0.25">
      <c r="A211" s="145">
        <v>1359</v>
      </c>
      <c r="B211" s="145" t="s">
        <v>3293</v>
      </c>
      <c r="C211" s="145" t="s">
        <v>3292</v>
      </c>
      <c r="D211" s="145" t="str">
        <f t="shared" si="8"/>
        <v>Cornelius (Past Employee), Nancye</v>
      </c>
      <c r="E211" s="145" t="s">
        <v>2209</v>
      </c>
      <c r="F211" s="145">
        <v>254</v>
      </c>
      <c r="G211" s="145">
        <v>0</v>
      </c>
      <c r="H211" s="145">
        <v>0</v>
      </c>
      <c r="I211" s="145">
        <v>0</v>
      </c>
      <c r="J211" s="145">
        <v>0</v>
      </c>
      <c r="K211" s="145">
        <v>0</v>
      </c>
      <c r="L211" s="145">
        <v>0</v>
      </c>
      <c r="M211" s="145">
        <v>0</v>
      </c>
      <c r="N211" s="145">
        <v>0</v>
      </c>
      <c r="O211" s="145">
        <v>0</v>
      </c>
      <c r="P211" s="145">
        <v>0</v>
      </c>
      <c r="Q211" s="145">
        <v>0</v>
      </c>
      <c r="R211" s="145">
        <v>0</v>
      </c>
    </row>
    <row r="212" spans="1:18" x14ac:dyDescent="0.25">
      <c r="A212" s="145">
        <v>1821</v>
      </c>
      <c r="B212" s="145" t="s">
        <v>3291</v>
      </c>
      <c r="C212" s="145" t="s">
        <v>3290</v>
      </c>
      <c r="D212" s="145" t="str">
        <f t="shared" si="8"/>
        <v>Cosson (Past Employee), Caleb</v>
      </c>
      <c r="E212" s="145" t="s">
        <v>2180</v>
      </c>
      <c r="F212" s="145">
        <v>78</v>
      </c>
      <c r="G212" s="145">
        <v>31.664999999999999</v>
      </c>
      <c r="H212" s="145">
        <v>369.791</v>
      </c>
      <c r="I212" s="145">
        <v>105.622</v>
      </c>
      <c r="J212" s="145">
        <v>52</v>
      </c>
      <c r="K212" s="145">
        <v>476.83600000000001</v>
      </c>
      <c r="L212" s="145">
        <v>595.33600000000001</v>
      </c>
      <c r="M212" s="145">
        <v>84.503</v>
      </c>
      <c r="N212" s="145">
        <v>16</v>
      </c>
      <c r="O212" s="145">
        <v>0</v>
      </c>
      <c r="P212" s="145">
        <v>0</v>
      </c>
      <c r="Q212" s="145">
        <v>0</v>
      </c>
      <c r="R212" s="145">
        <v>0</v>
      </c>
    </row>
    <row r="213" spans="1:18" x14ac:dyDescent="0.25">
      <c r="A213" s="145">
        <v>288</v>
      </c>
      <c r="B213" s="145" t="s">
        <v>3289</v>
      </c>
      <c r="C213" s="145" t="s">
        <v>3288</v>
      </c>
      <c r="D213" s="145" t="s">
        <v>1468</v>
      </c>
      <c r="E213" s="145" t="s">
        <v>2151</v>
      </c>
      <c r="F213" s="145">
        <v>250</v>
      </c>
      <c r="G213" s="145">
        <v>30</v>
      </c>
      <c r="H213" s="145">
        <v>366.5</v>
      </c>
      <c r="I213" s="145">
        <v>71.5</v>
      </c>
      <c r="J213" s="145">
        <v>22</v>
      </c>
      <c r="K213" s="145">
        <v>168.91399999999999</v>
      </c>
      <c r="L213" s="145">
        <v>196.077</v>
      </c>
      <c r="M213" s="145">
        <v>47.662999999999997</v>
      </c>
      <c r="N213" s="145">
        <v>25.5</v>
      </c>
      <c r="O213" s="145">
        <v>7</v>
      </c>
      <c r="P213" s="145">
        <v>-1</v>
      </c>
      <c r="Q213" s="145">
        <v>1</v>
      </c>
      <c r="R213" s="145">
        <v>11</v>
      </c>
    </row>
    <row r="214" spans="1:18" x14ac:dyDescent="0.25">
      <c r="A214" s="145">
        <v>2240</v>
      </c>
      <c r="B214" s="145" t="s">
        <v>3287</v>
      </c>
      <c r="C214" s="145" t="s">
        <v>3286</v>
      </c>
      <c r="D214" s="145" t="str">
        <f t="shared" ref="D214:D240" si="9">C214&amp;", "&amp;B214</f>
        <v>Council, Melody</v>
      </c>
      <c r="E214" s="145" t="s">
        <v>2193</v>
      </c>
      <c r="F214" s="145">
        <v>122</v>
      </c>
      <c r="G214" s="145">
        <v>53.914000000000001</v>
      </c>
      <c r="H214" s="145">
        <v>111.077</v>
      </c>
      <c r="I214" s="145">
        <v>132.16300000000001</v>
      </c>
      <c r="J214" s="145">
        <v>63</v>
      </c>
      <c r="K214" s="145">
        <v>123.086</v>
      </c>
      <c r="L214" s="145">
        <v>68.59</v>
      </c>
      <c r="M214" s="145">
        <v>104.004</v>
      </c>
      <c r="N214" s="145">
        <v>158.5</v>
      </c>
      <c r="O214" s="145">
        <v>0</v>
      </c>
      <c r="P214" s="145">
        <v>0</v>
      </c>
      <c r="Q214" s="145">
        <v>6</v>
      </c>
      <c r="R214" s="145">
        <v>6</v>
      </c>
    </row>
    <row r="215" spans="1:18" x14ac:dyDescent="0.25">
      <c r="A215" s="145">
        <v>1325</v>
      </c>
      <c r="B215" s="145" t="s">
        <v>2682</v>
      </c>
      <c r="C215" s="145" t="s">
        <v>3285</v>
      </c>
      <c r="D215" s="145" t="str">
        <f t="shared" si="9"/>
        <v>Crawford, Paul</v>
      </c>
      <c r="E215" s="145" t="s">
        <v>2189</v>
      </c>
      <c r="F215" s="145">
        <v>477</v>
      </c>
      <c r="G215" s="145">
        <v>70</v>
      </c>
      <c r="H215" s="145">
        <v>355.5</v>
      </c>
      <c r="I215" s="145">
        <v>240</v>
      </c>
      <c r="J215" s="145">
        <v>127.5</v>
      </c>
      <c r="K215" s="145">
        <v>1378.086</v>
      </c>
      <c r="L215" s="145">
        <v>1874.59</v>
      </c>
      <c r="M215" s="145">
        <v>104.004</v>
      </c>
      <c r="N215" s="145">
        <v>30</v>
      </c>
      <c r="O215" s="145">
        <v>0</v>
      </c>
      <c r="P215" s="145">
        <v>0</v>
      </c>
      <c r="Q215" s="145">
        <v>0</v>
      </c>
      <c r="R215" s="145">
        <v>0</v>
      </c>
    </row>
    <row r="216" spans="1:18" x14ac:dyDescent="0.25">
      <c r="A216" s="145">
        <v>821</v>
      </c>
      <c r="B216" s="145" t="s">
        <v>2223</v>
      </c>
      <c r="C216" s="145" t="s">
        <v>3284</v>
      </c>
      <c r="D216" s="145" t="str">
        <f t="shared" si="9"/>
        <v>Cribbs, Michael</v>
      </c>
      <c r="E216" s="145" t="s">
        <v>2186</v>
      </c>
      <c r="F216" s="145">
        <v>167</v>
      </c>
      <c r="G216" s="145">
        <v>9</v>
      </c>
      <c r="H216" s="145">
        <v>259.5</v>
      </c>
      <c r="I216" s="145">
        <v>156</v>
      </c>
      <c r="J216" s="145">
        <v>92</v>
      </c>
      <c r="K216" s="145">
        <v>121.336</v>
      </c>
      <c r="L216" s="145">
        <v>141.34</v>
      </c>
      <c r="M216" s="145">
        <v>104.004</v>
      </c>
      <c r="N216" s="145">
        <v>84</v>
      </c>
      <c r="O216" s="145">
        <v>0</v>
      </c>
      <c r="P216" s="145">
        <v>0</v>
      </c>
      <c r="Q216" s="145">
        <v>0</v>
      </c>
      <c r="R216" s="145">
        <v>0</v>
      </c>
    </row>
    <row r="217" spans="1:18" x14ac:dyDescent="0.25">
      <c r="A217" s="145">
        <v>1922</v>
      </c>
      <c r="B217" s="145" t="s">
        <v>3283</v>
      </c>
      <c r="C217" s="145" t="s">
        <v>3282</v>
      </c>
      <c r="D217" s="145" t="str">
        <f t="shared" si="9"/>
        <v>Croft, Virginia</v>
      </c>
      <c r="E217" s="145" t="s">
        <v>2361</v>
      </c>
      <c r="F217" s="145">
        <v>90</v>
      </c>
      <c r="G217" s="145">
        <v>41.164999999999999</v>
      </c>
      <c r="H217" s="145">
        <v>96.91</v>
      </c>
      <c r="I217" s="145">
        <v>129.99600000000001</v>
      </c>
      <c r="J217" s="145">
        <v>119</v>
      </c>
      <c r="K217" s="145">
        <v>90.335999999999999</v>
      </c>
      <c r="L217" s="145">
        <v>160.34</v>
      </c>
      <c r="M217" s="145">
        <v>104.004</v>
      </c>
      <c r="N217" s="145">
        <v>34</v>
      </c>
      <c r="O217" s="145">
        <v>8.375</v>
      </c>
      <c r="P217" s="145">
        <v>0.125</v>
      </c>
      <c r="Q217" s="145">
        <v>36.75</v>
      </c>
      <c r="R217" s="145">
        <v>45</v>
      </c>
    </row>
    <row r="218" spans="1:18" x14ac:dyDescent="0.25">
      <c r="A218" s="145">
        <v>2177</v>
      </c>
      <c r="B218" s="145" t="s">
        <v>2337</v>
      </c>
      <c r="C218" s="145" t="s">
        <v>3281</v>
      </c>
      <c r="D218" s="145" t="str">
        <f t="shared" si="9"/>
        <v>Crosby, Melissa</v>
      </c>
      <c r="E218" s="145" t="s">
        <v>2204</v>
      </c>
      <c r="F218" s="145">
        <v>58</v>
      </c>
      <c r="G218" s="145" t="e">
        <f>VLOOKUP($A218,#REF!,7,FALSE)</f>
        <v>#REF!</v>
      </c>
      <c r="H218" s="145">
        <v>96.59</v>
      </c>
      <c r="I218" s="145">
        <v>104.004</v>
      </c>
      <c r="J218" s="145">
        <v>19</v>
      </c>
      <c r="K218" s="145">
        <v>26.67</v>
      </c>
      <c r="L218" s="145">
        <v>90.674000000000007</v>
      </c>
      <c r="M218" s="145">
        <v>104.004</v>
      </c>
      <c r="N218" s="145">
        <v>40</v>
      </c>
      <c r="O218" s="145">
        <v>9</v>
      </c>
      <c r="P218" s="145">
        <v>0</v>
      </c>
      <c r="Q218" s="145">
        <v>4.5</v>
      </c>
      <c r="R218" s="145">
        <v>13.5</v>
      </c>
    </row>
    <row r="219" spans="1:18" x14ac:dyDescent="0.25">
      <c r="A219" s="145">
        <v>2270</v>
      </c>
      <c r="B219" s="145" t="s">
        <v>3280</v>
      </c>
      <c r="C219" s="145" t="s">
        <v>3279</v>
      </c>
      <c r="D219" s="145" t="str">
        <f t="shared" si="9"/>
        <v>Crouch, Teri</v>
      </c>
      <c r="E219" s="145" t="s">
        <v>2193</v>
      </c>
      <c r="F219" s="145">
        <v>51</v>
      </c>
      <c r="G219" s="145">
        <v>75.085999999999999</v>
      </c>
      <c r="H219" s="145">
        <v>107.09</v>
      </c>
      <c r="I219" s="145">
        <v>104.004</v>
      </c>
      <c r="J219" s="145">
        <v>72</v>
      </c>
      <c r="K219" s="145">
        <v>235.08600000000001</v>
      </c>
      <c r="L219" s="145">
        <v>284.08999999999997</v>
      </c>
      <c r="M219" s="145">
        <v>104.004</v>
      </c>
      <c r="N219" s="145">
        <v>55</v>
      </c>
      <c r="O219" s="145">
        <v>0</v>
      </c>
      <c r="P219" s="145">
        <v>0</v>
      </c>
      <c r="Q219" s="145">
        <v>0</v>
      </c>
      <c r="R219" s="145">
        <v>0</v>
      </c>
    </row>
    <row r="220" spans="1:18" x14ac:dyDescent="0.25">
      <c r="A220" s="145">
        <v>2134</v>
      </c>
      <c r="B220" s="145" t="s">
        <v>2358</v>
      </c>
      <c r="C220" s="145" t="s">
        <v>3278</v>
      </c>
      <c r="D220" s="145" t="str">
        <f t="shared" si="9"/>
        <v>Cuevas, Maria</v>
      </c>
      <c r="E220" s="145" t="s">
        <v>2186</v>
      </c>
      <c r="F220" s="145">
        <v>64</v>
      </c>
      <c r="G220" s="145">
        <v>106.086</v>
      </c>
      <c r="H220" s="145">
        <v>80.753</v>
      </c>
      <c r="I220" s="145">
        <v>73.667000000000002</v>
      </c>
      <c r="J220" s="145">
        <v>99</v>
      </c>
      <c r="K220" s="145">
        <v>306.33600000000001</v>
      </c>
      <c r="L220" s="145">
        <v>366.83699999999999</v>
      </c>
      <c r="M220" s="145">
        <v>71.501000000000005</v>
      </c>
      <c r="N220" s="145">
        <v>11</v>
      </c>
      <c r="O220" s="145">
        <v>0</v>
      </c>
      <c r="P220" s="145">
        <v>0</v>
      </c>
      <c r="Q220" s="145">
        <v>0</v>
      </c>
      <c r="R220" s="145">
        <v>0</v>
      </c>
    </row>
    <row r="221" spans="1:18" x14ac:dyDescent="0.25">
      <c r="A221" s="145">
        <v>2438</v>
      </c>
      <c r="B221" s="145" t="s">
        <v>2620</v>
      </c>
      <c r="C221" s="145" t="s">
        <v>3277</v>
      </c>
      <c r="D221" s="145" t="str">
        <f t="shared" si="9"/>
        <v>Culbert, Christian</v>
      </c>
      <c r="E221" s="145" t="s">
        <v>2186</v>
      </c>
      <c r="F221" s="145">
        <v>41</v>
      </c>
      <c r="G221" s="145">
        <v>148.08600000000001</v>
      </c>
      <c r="H221" s="145">
        <v>171.423</v>
      </c>
      <c r="I221" s="145">
        <v>95.337000000000003</v>
      </c>
      <c r="J221" s="145">
        <v>72</v>
      </c>
      <c r="K221" s="145">
        <v>189.08600000000001</v>
      </c>
      <c r="L221" s="145">
        <v>240.423</v>
      </c>
      <c r="M221" s="145">
        <v>95.337000000000003</v>
      </c>
      <c r="N221" s="145">
        <v>44</v>
      </c>
      <c r="O221" s="145">
        <v>0</v>
      </c>
      <c r="P221" s="145">
        <v>0</v>
      </c>
      <c r="Q221" s="145">
        <v>5.25</v>
      </c>
      <c r="R221" s="145">
        <v>5.25</v>
      </c>
    </row>
    <row r="222" spans="1:18" x14ac:dyDescent="0.25">
      <c r="A222" s="145">
        <v>2276</v>
      </c>
      <c r="B222" s="145" t="s">
        <v>3276</v>
      </c>
      <c r="C222" s="145" t="s">
        <v>3275</v>
      </c>
      <c r="D222" s="145" t="str">
        <f t="shared" si="9"/>
        <v>Cummings, Salina</v>
      </c>
      <c r="E222" s="145" t="s">
        <v>2142</v>
      </c>
      <c r="F222" s="145">
        <v>50</v>
      </c>
      <c r="G222" s="145">
        <v>93.335999999999999</v>
      </c>
      <c r="H222" s="145">
        <v>117.84</v>
      </c>
      <c r="I222" s="145">
        <v>104.004</v>
      </c>
      <c r="J222" s="145">
        <v>79.5</v>
      </c>
      <c r="K222" s="145">
        <v>74.335999999999999</v>
      </c>
      <c r="L222" s="145">
        <v>146.84</v>
      </c>
      <c r="M222" s="145">
        <v>104.004</v>
      </c>
      <c r="N222" s="145">
        <v>31.5</v>
      </c>
      <c r="O222" s="145">
        <v>9</v>
      </c>
      <c r="P222" s="145">
        <v>0</v>
      </c>
      <c r="Q222" s="145">
        <v>29</v>
      </c>
      <c r="R222" s="145">
        <v>38</v>
      </c>
    </row>
    <row r="223" spans="1:18" x14ac:dyDescent="0.25">
      <c r="A223" s="145">
        <v>1230</v>
      </c>
      <c r="B223" s="145" t="s">
        <v>2355</v>
      </c>
      <c r="C223" s="145" t="s">
        <v>3274</v>
      </c>
      <c r="D223" s="145" t="str">
        <f t="shared" si="9"/>
        <v>Cunningham, Kimberly</v>
      </c>
      <c r="E223" s="145" t="s">
        <v>2186</v>
      </c>
      <c r="F223" s="145">
        <v>249</v>
      </c>
      <c r="G223" s="145" t="e">
        <f>VLOOKUP($A223,#REF!,7,FALSE)</f>
        <v>#REF!</v>
      </c>
      <c r="H223" s="145">
        <v>278.75</v>
      </c>
      <c r="I223" s="145">
        <v>156</v>
      </c>
      <c r="J223" s="145">
        <v>88</v>
      </c>
      <c r="K223" s="145">
        <v>602.58600000000001</v>
      </c>
      <c r="L223" s="145">
        <v>646.59</v>
      </c>
      <c r="M223" s="145">
        <v>104.004</v>
      </c>
      <c r="N223" s="145">
        <v>60</v>
      </c>
      <c r="O223" s="145">
        <v>0</v>
      </c>
      <c r="P223" s="145">
        <v>0</v>
      </c>
      <c r="Q223" s="145">
        <v>0</v>
      </c>
      <c r="R223" s="145">
        <v>0</v>
      </c>
    </row>
    <row r="224" spans="1:18" x14ac:dyDescent="0.25">
      <c r="A224" s="145">
        <v>2358</v>
      </c>
      <c r="B224" s="145" t="s">
        <v>3273</v>
      </c>
      <c r="C224" s="145" t="s">
        <v>3272</v>
      </c>
      <c r="D224" s="145" t="str">
        <f t="shared" si="9"/>
        <v>Daffner, MaryAnn</v>
      </c>
      <c r="E224" s="145" t="s">
        <v>2257</v>
      </c>
      <c r="F224" s="145">
        <v>56</v>
      </c>
      <c r="G224" s="145">
        <v>135.58600000000001</v>
      </c>
      <c r="H224" s="145">
        <v>199.59</v>
      </c>
      <c r="I224" s="145">
        <v>104.004</v>
      </c>
      <c r="J224" s="145">
        <v>40</v>
      </c>
      <c r="K224" s="145">
        <v>152.83600000000001</v>
      </c>
      <c r="L224" s="145">
        <v>216.84</v>
      </c>
      <c r="M224" s="145">
        <v>104.004</v>
      </c>
      <c r="N224" s="145">
        <v>40</v>
      </c>
      <c r="O224" s="145">
        <v>0</v>
      </c>
      <c r="P224" s="145">
        <v>0</v>
      </c>
      <c r="Q224" s="145">
        <v>0</v>
      </c>
      <c r="R224" s="145">
        <v>0</v>
      </c>
    </row>
    <row r="225" spans="1:18" x14ac:dyDescent="0.25">
      <c r="A225" s="145">
        <v>1883</v>
      </c>
      <c r="B225" s="145" t="s">
        <v>3271</v>
      </c>
      <c r="C225" s="145" t="s">
        <v>3270</v>
      </c>
      <c r="D225" s="145" t="str">
        <f t="shared" si="9"/>
        <v>Damus (Past Employee), Frances</v>
      </c>
      <c r="E225" s="145" t="s">
        <v>2151</v>
      </c>
      <c r="F225" s="145">
        <v>73</v>
      </c>
      <c r="G225" s="145">
        <v>140.08600000000001</v>
      </c>
      <c r="H225" s="145">
        <v>0</v>
      </c>
      <c r="I225" s="145">
        <v>21.667000000000002</v>
      </c>
      <c r="J225" s="145">
        <v>0</v>
      </c>
      <c r="K225" s="145">
        <v>277.58600000000001</v>
      </c>
      <c r="L225" s="145">
        <v>0</v>
      </c>
      <c r="M225" s="145">
        <v>21.667000000000002</v>
      </c>
      <c r="N225" s="145">
        <v>11</v>
      </c>
      <c r="O225" s="145">
        <v>0</v>
      </c>
      <c r="P225" s="145">
        <v>0</v>
      </c>
      <c r="Q225" s="145">
        <v>0</v>
      </c>
      <c r="R225" s="145">
        <v>0</v>
      </c>
    </row>
    <row r="226" spans="1:18" x14ac:dyDescent="0.25">
      <c r="A226" s="145">
        <v>2428</v>
      </c>
      <c r="B226" s="145" t="s">
        <v>2223</v>
      </c>
      <c r="C226" s="145" t="s">
        <v>3269</v>
      </c>
      <c r="D226" s="145" t="str">
        <f t="shared" si="9"/>
        <v>Dandurand (Past Employee), Michael</v>
      </c>
      <c r="E226" s="145" t="s">
        <v>2193</v>
      </c>
      <c r="F226" s="145">
        <v>41</v>
      </c>
      <c r="G226" s="145">
        <v>43.335000000000001</v>
      </c>
      <c r="H226" s="145">
        <v>0</v>
      </c>
      <c r="I226" s="145">
        <v>26.001000000000001</v>
      </c>
      <c r="J226" s="145">
        <v>0</v>
      </c>
      <c r="K226" s="145">
        <v>183.33600000000001</v>
      </c>
      <c r="L226" s="145">
        <v>0</v>
      </c>
      <c r="M226" s="145">
        <v>26.001000000000001</v>
      </c>
      <c r="N226" s="145">
        <v>137</v>
      </c>
      <c r="O226" s="145">
        <v>63.5</v>
      </c>
      <c r="P226" s="145">
        <v>0</v>
      </c>
      <c r="Q226" s="145">
        <v>0</v>
      </c>
      <c r="R226" s="145">
        <v>20</v>
      </c>
    </row>
    <row r="227" spans="1:18" x14ac:dyDescent="0.25">
      <c r="A227" s="145">
        <v>335</v>
      </c>
      <c r="B227" s="145" t="s">
        <v>2317</v>
      </c>
      <c r="C227" s="145" t="s">
        <v>3232</v>
      </c>
      <c r="D227" s="145" t="str">
        <f t="shared" si="9"/>
        <v>Daniel, Thomas</v>
      </c>
      <c r="E227" s="145" t="s">
        <v>2148</v>
      </c>
      <c r="F227" s="145">
        <v>264</v>
      </c>
      <c r="G227" s="145">
        <v>20.5</v>
      </c>
      <c r="H227" s="145">
        <v>314.75</v>
      </c>
      <c r="I227" s="145">
        <v>78</v>
      </c>
      <c r="J227" s="145">
        <v>76</v>
      </c>
      <c r="K227" s="145">
        <v>830.41399999999999</v>
      </c>
      <c r="L227" s="145">
        <v>874.41</v>
      </c>
      <c r="M227" s="145">
        <v>51.996000000000002</v>
      </c>
      <c r="N227" s="145">
        <v>8</v>
      </c>
      <c r="O227" s="145">
        <v>0</v>
      </c>
      <c r="P227" s="145">
        <v>0</v>
      </c>
      <c r="Q227" s="145">
        <v>5</v>
      </c>
      <c r="R227" s="145">
        <v>5</v>
      </c>
    </row>
    <row r="228" spans="1:18" x14ac:dyDescent="0.25">
      <c r="A228" s="145">
        <v>2440</v>
      </c>
      <c r="B228" s="145" t="s">
        <v>3268</v>
      </c>
      <c r="C228" s="145" t="s">
        <v>3267</v>
      </c>
      <c r="D228" s="145" t="str">
        <f t="shared" si="9"/>
        <v>Daniels, Eleah</v>
      </c>
      <c r="E228" s="145" t="s">
        <v>2168</v>
      </c>
      <c r="F228" s="145">
        <v>262</v>
      </c>
      <c r="G228" s="145">
        <v>1</v>
      </c>
      <c r="H228" s="145">
        <v>255.5</v>
      </c>
      <c r="I228" s="145">
        <v>156</v>
      </c>
      <c r="J228" s="145">
        <v>108.5</v>
      </c>
      <c r="K228" s="145">
        <v>198.58600000000001</v>
      </c>
      <c r="L228" s="145">
        <v>198.84</v>
      </c>
      <c r="M228" s="145">
        <v>104.004</v>
      </c>
      <c r="N228" s="145">
        <v>103.75</v>
      </c>
      <c r="O228" s="145">
        <v>0</v>
      </c>
      <c r="P228" s="145">
        <v>0.125</v>
      </c>
      <c r="Q228" s="145">
        <v>0.375</v>
      </c>
      <c r="R228" s="145">
        <v>0.25</v>
      </c>
    </row>
    <row r="229" spans="1:18" x14ac:dyDescent="0.25">
      <c r="A229" s="145">
        <v>922</v>
      </c>
      <c r="B229" s="145" t="s">
        <v>3266</v>
      </c>
      <c r="C229" s="145" t="s">
        <v>3265</v>
      </c>
      <c r="D229" s="145" t="str">
        <f t="shared" si="9"/>
        <v>Danvers, Katherine</v>
      </c>
      <c r="E229" s="145" t="s">
        <v>2186</v>
      </c>
      <c r="F229" s="145">
        <v>9</v>
      </c>
      <c r="G229" s="145">
        <v>0</v>
      </c>
      <c r="H229" s="145">
        <v>59.168999999999997</v>
      </c>
      <c r="I229" s="145">
        <v>67.168999999999997</v>
      </c>
      <c r="J229" s="145">
        <v>8</v>
      </c>
      <c r="K229" s="145">
        <v>0</v>
      </c>
      <c r="L229" s="145">
        <v>67.168999999999997</v>
      </c>
      <c r="M229" s="145">
        <v>67.168999999999997</v>
      </c>
      <c r="N229" s="145">
        <v>0</v>
      </c>
      <c r="O229" s="145">
        <v>0</v>
      </c>
      <c r="P229" s="145">
        <v>0</v>
      </c>
      <c r="Q229" s="145">
        <v>0</v>
      </c>
      <c r="R229" s="145">
        <v>0</v>
      </c>
    </row>
    <row r="230" spans="1:18" x14ac:dyDescent="0.25">
      <c r="A230" s="145">
        <v>1700</v>
      </c>
      <c r="B230" s="145" t="s">
        <v>3264</v>
      </c>
      <c r="C230" s="145" t="s">
        <v>3263</v>
      </c>
      <c r="D230" s="145" t="str">
        <f t="shared" si="9"/>
        <v>Dass, Marissa</v>
      </c>
      <c r="E230" s="145" t="s">
        <v>2145</v>
      </c>
      <c r="F230" s="145">
        <v>89</v>
      </c>
      <c r="G230" s="145">
        <v>5.6660000000000004</v>
      </c>
      <c r="H230" s="145">
        <v>0</v>
      </c>
      <c r="I230" s="145">
        <v>0</v>
      </c>
      <c r="J230" s="145">
        <v>0</v>
      </c>
      <c r="K230" s="145">
        <v>263.08499999999998</v>
      </c>
      <c r="L230" s="145">
        <v>0</v>
      </c>
      <c r="M230" s="145">
        <v>0</v>
      </c>
      <c r="N230" s="145">
        <v>0</v>
      </c>
      <c r="O230" s="145">
        <v>-4.5</v>
      </c>
      <c r="P230" s="145">
        <v>0</v>
      </c>
      <c r="Q230" s="145">
        <v>0</v>
      </c>
      <c r="R230" s="145">
        <v>0</v>
      </c>
    </row>
    <row r="231" spans="1:18" x14ac:dyDescent="0.25">
      <c r="A231" s="145">
        <v>1488</v>
      </c>
      <c r="B231" s="145" t="s">
        <v>2435</v>
      </c>
      <c r="C231" s="145" t="s">
        <v>3259</v>
      </c>
      <c r="D231" s="145" t="str">
        <f t="shared" si="9"/>
        <v>Davis, Denise</v>
      </c>
      <c r="E231" s="145" t="s">
        <v>2145</v>
      </c>
      <c r="F231" s="145">
        <v>137</v>
      </c>
      <c r="G231" s="145">
        <v>17.832999999999998</v>
      </c>
      <c r="H231" s="145">
        <v>157.58199999999999</v>
      </c>
      <c r="I231" s="145">
        <v>156</v>
      </c>
      <c r="J231" s="145">
        <v>129.25</v>
      </c>
      <c r="K231" s="145">
        <v>169.83600000000001</v>
      </c>
      <c r="L231" s="145">
        <v>203.09</v>
      </c>
      <c r="M231" s="145">
        <v>104.004</v>
      </c>
      <c r="N231" s="145">
        <v>70.75</v>
      </c>
      <c r="O231" s="145">
        <v>0</v>
      </c>
      <c r="P231" s="145">
        <v>0</v>
      </c>
      <c r="Q231" s="145">
        <v>0</v>
      </c>
      <c r="R231" s="145">
        <v>0</v>
      </c>
    </row>
    <row r="232" spans="1:18" x14ac:dyDescent="0.25">
      <c r="A232" s="145">
        <v>532</v>
      </c>
      <c r="B232" s="145" t="s">
        <v>3262</v>
      </c>
      <c r="C232" s="145" t="s">
        <v>3261</v>
      </c>
      <c r="D232" s="145" t="str">
        <f t="shared" si="9"/>
        <v>Davis (Past Employee), Wanda</v>
      </c>
      <c r="E232" s="145" t="s">
        <v>2142</v>
      </c>
      <c r="F232" s="145">
        <v>230</v>
      </c>
      <c r="G232" s="145">
        <v>0</v>
      </c>
      <c r="H232" s="145">
        <v>0</v>
      </c>
      <c r="I232" s="145">
        <v>0</v>
      </c>
      <c r="J232" s="145">
        <v>0</v>
      </c>
      <c r="K232" s="145">
        <v>0</v>
      </c>
      <c r="L232" s="145">
        <v>0</v>
      </c>
      <c r="M232" s="145">
        <v>0</v>
      </c>
      <c r="N232" s="145">
        <v>0</v>
      </c>
      <c r="O232" s="145">
        <v>0</v>
      </c>
      <c r="P232" s="145">
        <v>0</v>
      </c>
      <c r="Q232" s="145">
        <v>0</v>
      </c>
      <c r="R232" s="145">
        <v>0</v>
      </c>
    </row>
    <row r="233" spans="1:18" x14ac:dyDescent="0.25">
      <c r="A233" s="145">
        <v>996</v>
      </c>
      <c r="B233" s="145" t="s">
        <v>3260</v>
      </c>
      <c r="C233" s="145" t="s">
        <v>3259</v>
      </c>
      <c r="D233" s="145" t="str">
        <f t="shared" si="9"/>
        <v>Davis, Terri</v>
      </c>
      <c r="E233" s="145" t="s">
        <v>2176</v>
      </c>
      <c r="F233" s="145">
        <v>2</v>
      </c>
      <c r="G233" s="145">
        <v>0</v>
      </c>
      <c r="H233" s="145">
        <v>6.5</v>
      </c>
      <c r="I233" s="145">
        <v>6.5</v>
      </c>
      <c r="J233" s="145">
        <v>0</v>
      </c>
      <c r="K233" s="145">
        <v>0</v>
      </c>
      <c r="L233" s="145">
        <v>6.5</v>
      </c>
      <c r="M233" s="145">
        <v>6.5</v>
      </c>
      <c r="N233" s="145">
        <v>0</v>
      </c>
      <c r="O233" s="145">
        <v>0</v>
      </c>
      <c r="P233" s="145">
        <v>0</v>
      </c>
      <c r="Q233" s="145">
        <v>0</v>
      </c>
      <c r="R233" s="145">
        <v>0</v>
      </c>
    </row>
    <row r="234" spans="1:18" x14ac:dyDescent="0.25">
      <c r="A234" s="145">
        <v>2396</v>
      </c>
      <c r="B234" s="145" t="s">
        <v>3258</v>
      </c>
      <c r="C234" s="145" t="s">
        <v>3257</v>
      </c>
      <c r="D234" s="145" t="str">
        <f t="shared" si="9"/>
        <v>Dawkins, Deanne</v>
      </c>
      <c r="E234" s="145" t="s">
        <v>2204</v>
      </c>
      <c r="F234" s="145">
        <v>153</v>
      </c>
      <c r="G234" s="145">
        <v>5.5</v>
      </c>
      <c r="H234" s="145">
        <v>263.75</v>
      </c>
      <c r="I234" s="145">
        <v>156</v>
      </c>
      <c r="J234" s="145">
        <v>56</v>
      </c>
      <c r="K234" s="145">
        <v>209.08600000000001</v>
      </c>
      <c r="L234" s="145">
        <v>270.58999999999997</v>
      </c>
      <c r="M234" s="145">
        <v>104.004</v>
      </c>
      <c r="N234" s="145">
        <v>42.5</v>
      </c>
      <c r="O234" s="145">
        <v>0</v>
      </c>
      <c r="P234" s="145">
        <v>0</v>
      </c>
      <c r="Q234" s="145">
        <v>0</v>
      </c>
      <c r="R234" s="145">
        <v>0</v>
      </c>
    </row>
    <row r="235" spans="1:18" x14ac:dyDescent="0.25">
      <c r="A235" s="145">
        <v>312</v>
      </c>
      <c r="B235" s="145" t="s">
        <v>2353</v>
      </c>
      <c r="C235" s="145" t="s">
        <v>3256</v>
      </c>
      <c r="D235" s="145" t="str">
        <f t="shared" si="9"/>
        <v>Dedge (Past Employee), Linda</v>
      </c>
      <c r="E235" s="145" t="s">
        <v>2361</v>
      </c>
      <c r="F235" s="145">
        <v>237</v>
      </c>
      <c r="G235" s="145">
        <v>6</v>
      </c>
      <c r="H235" s="145">
        <v>48.5</v>
      </c>
      <c r="I235" s="145">
        <v>140</v>
      </c>
      <c r="J235" s="145">
        <v>141.75</v>
      </c>
      <c r="K235" s="145">
        <v>1841.086</v>
      </c>
      <c r="L235" s="145">
        <v>1728.7550000000001</v>
      </c>
      <c r="M235" s="145">
        <v>60.668999999999997</v>
      </c>
      <c r="N235" s="145">
        <v>173</v>
      </c>
      <c r="O235" s="145">
        <v>0</v>
      </c>
      <c r="P235" s="145">
        <v>0</v>
      </c>
      <c r="Q235" s="145">
        <v>0</v>
      </c>
      <c r="R235" s="145">
        <v>0</v>
      </c>
    </row>
    <row r="236" spans="1:18" x14ac:dyDescent="0.25">
      <c r="A236" s="145">
        <v>1511</v>
      </c>
      <c r="B236" s="145" t="s">
        <v>2364</v>
      </c>
      <c r="C236" s="145" t="s">
        <v>3255</v>
      </c>
      <c r="D236" s="145" t="str">
        <f t="shared" si="9"/>
        <v>Dedrick, Andrew</v>
      </c>
      <c r="E236" s="145" t="s">
        <v>2168</v>
      </c>
      <c r="F236" s="145">
        <v>107</v>
      </c>
      <c r="G236" s="145">
        <v>54.164999999999999</v>
      </c>
      <c r="H236" s="145">
        <v>210.41</v>
      </c>
      <c r="I236" s="145">
        <v>129.99600000000001</v>
      </c>
      <c r="J236" s="145">
        <v>104</v>
      </c>
      <c r="K236" s="145">
        <v>431.58600000000001</v>
      </c>
      <c r="L236" s="145">
        <v>481.59</v>
      </c>
      <c r="M236" s="145">
        <v>104.004</v>
      </c>
      <c r="N236" s="145">
        <v>54</v>
      </c>
      <c r="O236" s="145">
        <v>-40</v>
      </c>
      <c r="P236" s="145">
        <v>0</v>
      </c>
      <c r="Q236" s="145">
        <v>0</v>
      </c>
      <c r="R236" s="145">
        <v>0</v>
      </c>
    </row>
    <row r="237" spans="1:18" x14ac:dyDescent="0.25">
      <c r="A237" s="145">
        <v>1262</v>
      </c>
      <c r="B237" s="145" t="s">
        <v>3254</v>
      </c>
      <c r="C237" s="145" t="s">
        <v>3253</v>
      </c>
      <c r="D237" s="145" t="str">
        <f t="shared" si="9"/>
        <v>Deen (Past Employee), Hazel</v>
      </c>
      <c r="E237" s="145" t="s">
        <v>2148</v>
      </c>
      <c r="F237" s="145">
        <v>141</v>
      </c>
      <c r="G237" s="145">
        <v>0</v>
      </c>
      <c r="H237" s="145">
        <v>0</v>
      </c>
      <c r="I237" s="145">
        <v>0</v>
      </c>
      <c r="J237" s="145">
        <v>0</v>
      </c>
      <c r="K237" s="145">
        <v>0</v>
      </c>
      <c r="L237" s="145">
        <v>0</v>
      </c>
      <c r="M237" s="145">
        <v>0</v>
      </c>
      <c r="N237" s="145">
        <v>0</v>
      </c>
      <c r="O237" s="145">
        <v>0</v>
      </c>
      <c r="P237" s="145">
        <v>0</v>
      </c>
      <c r="Q237" s="145">
        <v>0</v>
      </c>
      <c r="R237" s="145">
        <v>0</v>
      </c>
    </row>
    <row r="238" spans="1:18" x14ac:dyDescent="0.25">
      <c r="A238" s="145">
        <v>2172</v>
      </c>
      <c r="B238" s="145" t="s">
        <v>2285</v>
      </c>
      <c r="C238" s="145" t="s">
        <v>3252</v>
      </c>
      <c r="D238" s="145" t="str">
        <f t="shared" si="9"/>
        <v>Deer-Katz, Rachel</v>
      </c>
      <c r="E238" s="145" t="s">
        <v>2186</v>
      </c>
      <c r="F238" s="145">
        <v>58</v>
      </c>
      <c r="G238" s="145">
        <v>11.335000000000001</v>
      </c>
      <c r="H238" s="145">
        <v>126.59</v>
      </c>
      <c r="I238" s="145">
        <v>104.004</v>
      </c>
      <c r="J238" s="145">
        <v>57.75</v>
      </c>
      <c r="K238" s="145">
        <v>219.83600000000001</v>
      </c>
      <c r="L238" s="145">
        <v>67.84</v>
      </c>
      <c r="M238" s="145">
        <v>104.004</v>
      </c>
      <c r="N238" s="145">
        <v>256</v>
      </c>
      <c r="O238" s="145">
        <v>0</v>
      </c>
      <c r="P238" s="145">
        <v>0</v>
      </c>
      <c r="Q238" s="145">
        <v>6.75</v>
      </c>
      <c r="R238" s="145">
        <v>6.75</v>
      </c>
    </row>
    <row r="239" spans="1:18" x14ac:dyDescent="0.25">
      <c r="A239" s="145">
        <v>593</v>
      </c>
      <c r="B239" s="145" t="s">
        <v>2353</v>
      </c>
      <c r="C239" s="145" t="s">
        <v>3251</v>
      </c>
      <c r="D239" s="145" t="str">
        <f t="shared" si="9"/>
        <v>DeHoet, Linda</v>
      </c>
      <c r="E239" s="145" t="s">
        <v>2159</v>
      </c>
      <c r="F239" s="145">
        <v>177</v>
      </c>
      <c r="G239" s="145" t="e">
        <f>VLOOKUP($A239,#REF!,7,FALSE)</f>
        <v>#REF!</v>
      </c>
      <c r="H239" s="145">
        <v>322</v>
      </c>
      <c r="I239" s="145">
        <v>156</v>
      </c>
      <c r="J239" s="145">
        <v>163</v>
      </c>
      <c r="K239" s="145">
        <v>1097.7529999999999</v>
      </c>
      <c r="L239" s="145">
        <v>1191.5070000000001</v>
      </c>
      <c r="M239" s="145">
        <v>104.004</v>
      </c>
      <c r="N239" s="145">
        <v>23.25</v>
      </c>
      <c r="O239" s="145">
        <v>0</v>
      </c>
      <c r="P239" s="145">
        <v>0</v>
      </c>
      <c r="Q239" s="145">
        <v>0</v>
      </c>
      <c r="R239" s="145">
        <v>0</v>
      </c>
    </row>
    <row r="240" spans="1:18" x14ac:dyDescent="0.25">
      <c r="A240" s="145">
        <v>379</v>
      </c>
      <c r="B240" s="145" t="s">
        <v>3060</v>
      </c>
      <c r="C240" s="145" t="s">
        <v>3250</v>
      </c>
      <c r="D240" s="145" t="str">
        <f t="shared" si="9"/>
        <v>DelCastillo, Sheila</v>
      </c>
      <c r="E240" s="145" t="s">
        <v>2189</v>
      </c>
      <c r="F240" s="145">
        <v>180</v>
      </c>
      <c r="G240" s="145">
        <v>65</v>
      </c>
      <c r="H240" s="145">
        <v>425</v>
      </c>
      <c r="I240" s="145">
        <v>156</v>
      </c>
      <c r="J240" s="145">
        <v>0</v>
      </c>
      <c r="K240" s="145">
        <v>893.58600000000001</v>
      </c>
      <c r="L240" s="145">
        <v>1176.5899999999999</v>
      </c>
      <c r="M240" s="145">
        <v>104.004</v>
      </c>
      <c r="N240" s="145">
        <v>3</v>
      </c>
      <c r="O240" s="145">
        <v>85</v>
      </c>
      <c r="P240" s="145">
        <v>33.25</v>
      </c>
      <c r="Q240" s="145">
        <v>135.25</v>
      </c>
      <c r="R240" s="145">
        <v>187</v>
      </c>
    </row>
    <row r="241" spans="1:18" x14ac:dyDescent="0.25">
      <c r="A241" s="145">
        <v>2583</v>
      </c>
      <c r="B241" s="145" t="s">
        <v>2416</v>
      </c>
      <c r="C241" s="145" t="s">
        <v>3249</v>
      </c>
      <c r="D241" s="145" t="s">
        <v>2086</v>
      </c>
      <c r="E241" s="145" t="s">
        <v>2257</v>
      </c>
      <c r="F241" s="145">
        <v>39</v>
      </c>
      <c r="G241" s="145" t="e">
        <f>VLOOKUP($A241,#REF!,7,FALSE)</f>
        <v>#REF!</v>
      </c>
      <c r="H241" s="145">
        <v>49.66</v>
      </c>
      <c r="I241" s="145">
        <v>51.996000000000002</v>
      </c>
      <c r="J241" s="145">
        <v>24</v>
      </c>
      <c r="K241" s="145">
        <v>30.664000000000001</v>
      </c>
      <c r="L241" s="145">
        <v>44.66</v>
      </c>
      <c r="M241" s="145">
        <v>51.996000000000002</v>
      </c>
      <c r="N241" s="145">
        <v>38</v>
      </c>
      <c r="O241" s="145">
        <v>23</v>
      </c>
      <c r="P241" s="145">
        <v>2</v>
      </c>
      <c r="Q241" s="145">
        <v>64</v>
      </c>
      <c r="R241" s="145">
        <v>85</v>
      </c>
    </row>
    <row r="242" spans="1:18" x14ac:dyDescent="0.25">
      <c r="A242" s="145">
        <v>1162</v>
      </c>
      <c r="B242" s="145" t="s">
        <v>2355</v>
      </c>
      <c r="C242" s="145" t="s">
        <v>3248</v>
      </c>
      <c r="D242" s="145" t="str">
        <f t="shared" ref="D242:D273" si="10">C242&amp;", "&amp;B242</f>
        <v>DelGaudio, Kimberly</v>
      </c>
      <c r="E242" s="145" t="s">
        <v>2189</v>
      </c>
      <c r="F242" s="145">
        <v>253</v>
      </c>
      <c r="G242" s="145">
        <v>82</v>
      </c>
      <c r="H242" s="145">
        <v>442</v>
      </c>
      <c r="I242" s="145">
        <v>240</v>
      </c>
      <c r="J242" s="145">
        <v>118</v>
      </c>
      <c r="K242" s="145">
        <v>2631.0859999999998</v>
      </c>
      <c r="L242" s="145">
        <v>3001.09</v>
      </c>
      <c r="M242" s="145">
        <v>104.004</v>
      </c>
      <c r="N242" s="145">
        <v>8</v>
      </c>
      <c r="O242" s="145">
        <v>0</v>
      </c>
      <c r="P242" s="145">
        <v>0</v>
      </c>
      <c r="Q242" s="145">
        <v>0</v>
      </c>
      <c r="R242" s="145">
        <v>0</v>
      </c>
    </row>
    <row r="243" spans="1:18" x14ac:dyDescent="0.25">
      <c r="A243" s="145">
        <v>237</v>
      </c>
      <c r="B243" s="145" t="s">
        <v>3247</v>
      </c>
      <c r="C243" s="145" t="s">
        <v>3246</v>
      </c>
      <c r="D243" s="145" t="str">
        <f t="shared" si="10"/>
        <v>Demeter (Past Employee), Kate</v>
      </c>
      <c r="E243" s="145" t="s">
        <v>2165</v>
      </c>
      <c r="F243" s="145">
        <v>185</v>
      </c>
      <c r="G243" s="145" t="e">
        <f>VLOOKUP($A243,#REF!,7,FALSE)</f>
        <v>#REF!</v>
      </c>
      <c r="H243" s="145">
        <v>26.25</v>
      </c>
      <c r="I243" s="145">
        <v>104</v>
      </c>
      <c r="J243" s="145">
        <v>281</v>
      </c>
      <c r="K243" s="145">
        <v>47.585999999999999</v>
      </c>
      <c r="L243" s="145">
        <v>17.422000000000001</v>
      </c>
      <c r="M243" s="145">
        <v>69.335999999999999</v>
      </c>
      <c r="N243" s="145">
        <v>99.5</v>
      </c>
      <c r="O243" s="145">
        <v>1.5</v>
      </c>
      <c r="P243" s="145">
        <v>0.75</v>
      </c>
      <c r="Q243" s="145">
        <v>0</v>
      </c>
      <c r="R243" s="145">
        <v>0.75</v>
      </c>
    </row>
    <row r="244" spans="1:18" x14ac:dyDescent="0.25">
      <c r="A244" s="145">
        <v>2615</v>
      </c>
      <c r="B244" s="145" t="s">
        <v>3585</v>
      </c>
      <c r="C244" s="145" t="s">
        <v>3245</v>
      </c>
      <c r="D244" s="145" t="str">
        <f t="shared" si="10"/>
        <v>Denman, Rachael</v>
      </c>
      <c r="E244" s="145" t="s">
        <v>2159</v>
      </c>
      <c r="F244" s="145">
        <v>25</v>
      </c>
      <c r="G244" s="145">
        <v>15.335000000000001</v>
      </c>
      <c r="H244" s="145">
        <v>26.922999999999998</v>
      </c>
      <c r="I244" s="145">
        <v>88.837000000000003</v>
      </c>
      <c r="J244" s="145">
        <v>106</v>
      </c>
      <c r="K244" s="145">
        <v>36.335999999999999</v>
      </c>
      <c r="L244" s="145">
        <v>5.173</v>
      </c>
      <c r="M244" s="145">
        <v>88.837000000000003</v>
      </c>
      <c r="N244" s="145">
        <v>120</v>
      </c>
      <c r="O244" s="145">
        <v>0</v>
      </c>
      <c r="P244" s="145">
        <v>0</v>
      </c>
      <c r="Q244" s="145">
        <v>0</v>
      </c>
      <c r="R244" s="145">
        <v>0</v>
      </c>
    </row>
    <row r="245" spans="1:18" x14ac:dyDescent="0.25">
      <c r="A245" s="145">
        <v>2421</v>
      </c>
      <c r="B245" s="145" t="s">
        <v>3244</v>
      </c>
      <c r="C245" s="145" t="s">
        <v>3243</v>
      </c>
      <c r="D245" s="145" t="str">
        <f t="shared" si="10"/>
        <v>Dew, Alyson</v>
      </c>
      <c r="E245" s="145" t="s">
        <v>2148</v>
      </c>
      <c r="F245" s="145">
        <v>42</v>
      </c>
      <c r="G245" s="145">
        <v>21.664999999999999</v>
      </c>
      <c r="H245" s="145">
        <v>133.25</v>
      </c>
      <c r="I245" s="145">
        <v>95.335999999999999</v>
      </c>
      <c r="J245" s="145">
        <v>83.5</v>
      </c>
      <c r="K245" s="145">
        <v>123.414</v>
      </c>
      <c r="L245" s="145">
        <v>177</v>
      </c>
      <c r="M245" s="145">
        <v>95.335999999999999</v>
      </c>
      <c r="N245" s="145">
        <v>41.75</v>
      </c>
      <c r="O245" s="145">
        <v>9.5</v>
      </c>
      <c r="P245" s="145">
        <v>6.25</v>
      </c>
      <c r="Q245" s="145">
        <v>4.75</v>
      </c>
      <c r="R245" s="145">
        <v>8</v>
      </c>
    </row>
    <row r="246" spans="1:18" x14ac:dyDescent="0.25">
      <c r="A246" s="145">
        <v>2627</v>
      </c>
      <c r="B246" s="145" t="s">
        <v>3242</v>
      </c>
      <c r="C246" s="145" t="s">
        <v>3241</v>
      </c>
      <c r="D246" s="145" t="str">
        <f t="shared" si="10"/>
        <v>Diaz, Rebekah</v>
      </c>
      <c r="E246" s="145" t="s">
        <v>2186</v>
      </c>
      <c r="F246" s="145">
        <v>24</v>
      </c>
      <c r="G246" s="145">
        <v>31.085999999999999</v>
      </c>
      <c r="H246" s="145">
        <v>32.090000000000003</v>
      </c>
      <c r="I246" s="145">
        <v>104.004</v>
      </c>
      <c r="J246" s="145">
        <v>105.5</v>
      </c>
      <c r="K246" s="145">
        <v>53.585999999999999</v>
      </c>
      <c r="L246" s="145">
        <v>18.09</v>
      </c>
      <c r="M246" s="145">
        <v>104.004</v>
      </c>
      <c r="N246" s="145">
        <v>139.5</v>
      </c>
      <c r="O246" s="145">
        <v>0</v>
      </c>
      <c r="P246" s="145">
        <v>0</v>
      </c>
      <c r="Q246" s="145">
        <v>0</v>
      </c>
      <c r="R246" s="145">
        <v>0</v>
      </c>
    </row>
    <row r="247" spans="1:18" x14ac:dyDescent="0.25">
      <c r="A247" s="145">
        <v>887</v>
      </c>
      <c r="B247" s="145" t="s">
        <v>3129</v>
      </c>
      <c r="C247" s="145" t="s">
        <v>3240</v>
      </c>
      <c r="D247" s="145" t="str">
        <f t="shared" si="10"/>
        <v>Dickinson, Marie</v>
      </c>
      <c r="E247" s="145" t="s">
        <v>2165</v>
      </c>
      <c r="F247" s="145">
        <v>11</v>
      </c>
      <c r="G247" s="145">
        <v>0</v>
      </c>
      <c r="H247" s="145">
        <v>86.67</v>
      </c>
      <c r="I247" s="145">
        <v>86.67</v>
      </c>
      <c r="J247" s="145">
        <v>0</v>
      </c>
      <c r="K247" s="145">
        <v>0</v>
      </c>
      <c r="L247" s="145">
        <v>71.17</v>
      </c>
      <c r="M247" s="145">
        <v>86.67</v>
      </c>
      <c r="N247" s="145">
        <v>15.5</v>
      </c>
      <c r="O247" s="145">
        <v>0</v>
      </c>
      <c r="P247" s="145">
        <v>51.5</v>
      </c>
      <c r="Q247" s="145">
        <v>84.5</v>
      </c>
      <c r="R247" s="145">
        <v>33</v>
      </c>
    </row>
    <row r="248" spans="1:18" x14ac:dyDescent="0.25">
      <c r="A248" s="145">
        <v>2412</v>
      </c>
      <c r="B248" s="145" t="s">
        <v>3239</v>
      </c>
      <c r="C248" s="145" t="s">
        <v>3238</v>
      </c>
      <c r="D248" s="145" t="str">
        <f t="shared" si="10"/>
        <v>Dickman (Past Employee), Belinda</v>
      </c>
      <c r="E248" s="145" t="s">
        <v>2159</v>
      </c>
      <c r="F248" s="145">
        <v>43</v>
      </c>
      <c r="G248" s="145">
        <v>15.585000000000001</v>
      </c>
      <c r="H248" s="145">
        <v>168.505</v>
      </c>
      <c r="I248" s="145">
        <v>60.668999999999997</v>
      </c>
      <c r="J248" s="145">
        <v>80</v>
      </c>
      <c r="K248" s="145">
        <v>164.92</v>
      </c>
      <c r="L248" s="145">
        <v>182.089</v>
      </c>
      <c r="M248" s="145">
        <v>60.668999999999997</v>
      </c>
      <c r="N248" s="145">
        <v>43.5</v>
      </c>
      <c r="O248" s="145">
        <v>0</v>
      </c>
      <c r="P248" s="145">
        <v>0</v>
      </c>
      <c r="Q248" s="145">
        <v>0</v>
      </c>
      <c r="R248" s="145">
        <v>0</v>
      </c>
    </row>
    <row r="249" spans="1:18" x14ac:dyDescent="0.25">
      <c r="A249" s="145">
        <v>2098</v>
      </c>
      <c r="B249" s="145" t="s">
        <v>3096</v>
      </c>
      <c r="C249" s="145" t="s">
        <v>3237</v>
      </c>
      <c r="D249" s="145" t="str">
        <f t="shared" si="10"/>
        <v>Dietz (Past Employee), Kellie</v>
      </c>
      <c r="E249" s="145" t="s">
        <v>2176</v>
      </c>
      <c r="F249" s="145">
        <v>183</v>
      </c>
      <c r="G249" s="145" t="e">
        <f>VLOOKUP($A249,#REF!,7,FALSE)</f>
        <v>#REF!</v>
      </c>
      <c r="H249" s="145">
        <v>0</v>
      </c>
      <c r="I249" s="145">
        <v>0</v>
      </c>
      <c r="J249" s="145">
        <v>0</v>
      </c>
      <c r="K249" s="145">
        <v>43.085000000000001</v>
      </c>
      <c r="L249" s="145">
        <v>0</v>
      </c>
      <c r="M249" s="145">
        <v>0</v>
      </c>
      <c r="N249" s="145">
        <v>0</v>
      </c>
      <c r="O249" s="145">
        <v>0</v>
      </c>
      <c r="P249" s="145">
        <v>0</v>
      </c>
      <c r="Q249" s="145">
        <v>0</v>
      </c>
      <c r="R249" s="145">
        <v>0</v>
      </c>
    </row>
    <row r="250" spans="1:18" x14ac:dyDescent="0.25">
      <c r="A250" s="145">
        <v>2456</v>
      </c>
      <c r="B250" s="145" t="s">
        <v>2385</v>
      </c>
      <c r="C250" s="145" t="s">
        <v>3236</v>
      </c>
      <c r="D250" s="145" t="str">
        <f t="shared" si="10"/>
        <v>Dilley, Rebecca</v>
      </c>
      <c r="E250" s="145" t="s">
        <v>2142</v>
      </c>
      <c r="F250" s="145">
        <v>40</v>
      </c>
      <c r="G250" s="145" t="e">
        <f>VLOOKUP($A250,#REF!,7,FALSE)</f>
        <v>#REF!</v>
      </c>
      <c r="H250" s="145">
        <v>59.59</v>
      </c>
      <c r="I250" s="145">
        <v>104.004</v>
      </c>
      <c r="J250" s="145">
        <v>105.5</v>
      </c>
      <c r="K250" s="145">
        <v>35.835999999999999</v>
      </c>
      <c r="L250" s="145">
        <v>59.84</v>
      </c>
      <c r="M250" s="145">
        <v>104.004</v>
      </c>
      <c r="N250" s="145">
        <v>80</v>
      </c>
      <c r="O250" s="145">
        <v>-0.25</v>
      </c>
      <c r="P250" s="145">
        <v>-2.25</v>
      </c>
      <c r="Q250" s="145">
        <v>28.5</v>
      </c>
      <c r="R250" s="145">
        <v>30.5</v>
      </c>
    </row>
    <row r="251" spans="1:18" x14ac:dyDescent="0.25">
      <c r="A251" s="145">
        <v>2111</v>
      </c>
      <c r="B251" s="145" t="s">
        <v>3235</v>
      </c>
      <c r="C251" s="145" t="s">
        <v>3234</v>
      </c>
      <c r="D251" s="145" t="str">
        <f t="shared" si="10"/>
        <v>Dixon, Jasmine</v>
      </c>
      <c r="E251" s="145" t="s">
        <v>2168</v>
      </c>
      <c r="F251" s="145">
        <v>333</v>
      </c>
      <c r="G251" s="145">
        <v>23.75</v>
      </c>
      <c r="H251" s="145">
        <v>373.25</v>
      </c>
      <c r="I251" s="145">
        <v>156</v>
      </c>
      <c r="J251" s="145">
        <v>118.5</v>
      </c>
      <c r="K251" s="145">
        <v>108.919</v>
      </c>
      <c r="L251" s="145">
        <v>148.256</v>
      </c>
      <c r="M251" s="145">
        <v>104.004</v>
      </c>
      <c r="N251" s="145">
        <v>81.25</v>
      </c>
      <c r="O251" s="145">
        <v>0.375</v>
      </c>
      <c r="P251" s="145">
        <v>0</v>
      </c>
      <c r="Q251" s="145">
        <v>34.75</v>
      </c>
      <c r="R251" s="145">
        <v>31.75</v>
      </c>
    </row>
    <row r="252" spans="1:18" x14ac:dyDescent="0.25">
      <c r="A252" s="145">
        <v>821</v>
      </c>
      <c r="B252" s="145" t="s">
        <v>2223</v>
      </c>
      <c r="C252" s="145" t="s">
        <v>3233</v>
      </c>
      <c r="D252" s="145" t="str">
        <f t="shared" si="10"/>
        <v>Doherty, Michael</v>
      </c>
      <c r="E252" s="145" t="s">
        <v>2142</v>
      </c>
      <c r="F252" s="145">
        <v>16</v>
      </c>
      <c r="G252" s="145">
        <v>19.501000000000001</v>
      </c>
      <c r="H252" s="145">
        <v>116.755</v>
      </c>
      <c r="I252" s="145">
        <v>104.004</v>
      </c>
      <c r="J252" s="145">
        <v>6.75</v>
      </c>
      <c r="K252" s="145">
        <v>19.501000000000001</v>
      </c>
      <c r="L252" s="145">
        <v>94.754999999999995</v>
      </c>
      <c r="M252" s="145">
        <v>104.004</v>
      </c>
      <c r="N252" s="145">
        <v>28.75</v>
      </c>
      <c r="O252" s="145">
        <v>45.75</v>
      </c>
      <c r="P252" s="145">
        <v>42.5</v>
      </c>
      <c r="Q252" s="145">
        <v>123</v>
      </c>
      <c r="R252" s="145">
        <v>126.25</v>
      </c>
    </row>
    <row r="253" spans="1:18" x14ac:dyDescent="0.25">
      <c r="A253" s="145">
        <v>794</v>
      </c>
      <c r="B253" s="145" t="s">
        <v>3232</v>
      </c>
      <c r="C253" s="145" t="s">
        <v>3231</v>
      </c>
      <c r="D253" s="145" t="str">
        <f t="shared" si="10"/>
        <v>Dombroski, Daniel</v>
      </c>
      <c r="E253" s="145" t="s">
        <v>2235</v>
      </c>
      <c r="F253" s="145">
        <v>17</v>
      </c>
      <c r="G253" s="145">
        <v>26.001000000000001</v>
      </c>
      <c r="H253" s="145">
        <v>90.004999999999995</v>
      </c>
      <c r="I253" s="145">
        <v>104.004</v>
      </c>
      <c r="J253" s="145">
        <v>40</v>
      </c>
      <c r="K253" s="145">
        <v>26.001000000000001</v>
      </c>
      <c r="L253" s="145">
        <v>122.005</v>
      </c>
      <c r="M253" s="145">
        <v>104.004</v>
      </c>
      <c r="N253" s="145">
        <v>8</v>
      </c>
      <c r="O253" s="145">
        <v>0</v>
      </c>
      <c r="P253" s="145">
        <v>0</v>
      </c>
      <c r="Q253" s="145">
        <v>0</v>
      </c>
      <c r="R253" s="145">
        <v>0</v>
      </c>
    </row>
    <row r="254" spans="1:18" x14ac:dyDescent="0.25">
      <c r="A254" s="145">
        <v>765</v>
      </c>
      <c r="B254" s="145" t="s">
        <v>2179</v>
      </c>
      <c r="C254" s="145" t="s">
        <v>3230</v>
      </c>
      <c r="D254" s="145" t="str">
        <f t="shared" si="10"/>
        <v>Dorris (Past Employee), John</v>
      </c>
      <c r="E254" s="145" t="s">
        <v>2165</v>
      </c>
      <c r="F254" s="145">
        <v>22</v>
      </c>
      <c r="G254" s="145">
        <v>37.418999999999997</v>
      </c>
      <c r="H254" s="145">
        <v>0</v>
      </c>
      <c r="I254" s="145">
        <v>6.5</v>
      </c>
      <c r="J254" s="145">
        <v>0</v>
      </c>
      <c r="K254" s="145">
        <v>54.168999999999997</v>
      </c>
      <c r="L254" s="145">
        <v>0</v>
      </c>
      <c r="M254" s="145">
        <v>6.5</v>
      </c>
      <c r="N254" s="145">
        <v>0</v>
      </c>
      <c r="O254" s="145">
        <v>0.125</v>
      </c>
      <c r="P254" s="145">
        <v>0</v>
      </c>
      <c r="Q254" s="145">
        <v>0</v>
      </c>
      <c r="R254" s="145">
        <v>0</v>
      </c>
    </row>
    <row r="255" spans="1:18" x14ac:dyDescent="0.25">
      <c r="A255" s="145">
        <v>1758</v>
      </c>
      <c r="B255" s="145" t="s">
        <v>2223</v>
      </c>
      <c r="C255" s="145" t="s">
        <v>3229</v>
      </c>
      <c r="D255" s="145" t="str">
        <f t="shared" si="10"/>
        <v>Dorsett, Michael</v>
      </c>
      <c r="E255" s="145" t="s">
        <v>2209</v>
      </c>
      <c r="F255" s="145">
        <v>84</v>
      </c>
      <c r="G255" s="145">
        <v>46.164999999999999</v>
      </c>
      <c r="H255" s="145">
        <v>229.82599999999999</v>
      </c>
      <c r="I255" s="145">
        <v>129.99600000000001</v>
      </c>
      <c r="J255" s="145">
        <v>48</v>
      </c>
      <c r="K255" s="145">
        <v>394.83600000000001</v>
      </c>
      <c r="L255" s="145">
        <v>474.84</v>
      </c>
      <c r="M255" s="145">
        <v>104.004</v>
      </c>
      <c r="N255" s="145">
        <v>24</v>
      </c>
      <c r="O255" s="145">
        <v>0</v>
      </c>
      <c r="P255" s="145">
        <v>0</v>
      </c>
      <c r="Q255" s="145">
        <v>0</v>
      </c>
      <c r="R255" s="145">
        <v>0</v>
      </c>
    </row>
    <row r="256" spans="1:18" x14ac:dyDescent="0.25">
      <c r="A256" s="145">
        <v>895</v>
      </c>
      <c r="B256" s="145" t="s">
        <v>3228</v>
      </c>
      <c r="C256" s="145" t="s">
        <v>3227</v>
      </c>
      <c r="D256" s="145" t="str">
        <f t="shared" si="10"/>
        <v>Dragotto, Rick</v>
      </c>
      <c r="E256" s="145" t="s">
        <v>2186</v>
      </c>
      <c r="F256" s="145">
        <v>166</v>
      </c>
      <c r="G256" s="145" t="e">
        <f>VLOOKUP($A256,#REF!,7,FALSE)</f>
        <v>#REF!</v>
      </c>
      <c r="H256" s="145">
        <v>262.25</v>
      </c>
      <c r="I256" s="145">
        <v>156</v>
      </c>
      <c r="J256" s="145">
        <v>196.25</v>
      </c>
      <c r="K256" s="145">
        <v>250.33600000000001</v>
      </c>
      <c r="L256" s="145">
        <v>354.34</v>
      </c>
      <c r="M256" s="145">
        <v>104.004</v>
      </c>
      <c r="N256" s="145">
        <v>0</v>
      </c>
      <c r="O256" s="145">
        <v>8.25</v>
      </c>
      <c r="P256" s="145">
        <v>54.5</v>
      </c>
      <c r="Q256" s="145">
        <v>111</v>
      </c>
      <c r="R256" s="145">
        <v>64.75</v>
      </c>
    </row>
    <row r="257" spans="1:18" x14ac:dyDescent="0.25">
      <c r="A257" s="145">
        <v>490</v>
      </c>
      <c r="B257" s="145" t="s">
        <v>3226</v>
      </c>
      <c r="C257" s="145" t="s">
        <v>3225</v>
      </c>
      <c r="D257" s="145" t="str">
        <f t="shared" si="10"/>
        <v>Dubreuil, Lindsey</v>
      </c>
      <c r="E257" s="145" t="s">
        <v>2180</v>
      </c>
      <c r="F257" s="145">
        <v>178</v>
      </c>
      <c r="G257" s="145">
        <v>102.75</v>
      </c>
      <c r="H257" s="145">
        <v>117.75</v>
      </c>
      <c r="I257" s="145">
        <v>156</v>
      </c>
      <c r="J257" s="145">
        <v>149</v>
      </c>
      <c r="K257" s="145">
        <v>19.335999999999999</v>
      </c>
      <c r="L257" s="145">
        <v>50.34</v>
      </c>
      <c r="M257" s="145">
        <v>104.004</v>
      </c>
      <c r="N257" s="145">
        <v>73</v>
      </c>
      <c r="O257" s="145">
        <v>0</v>
      </c>
      <c r="P257" s="145">
        <v>0</v>
      </c>
      <c r="Q257" s="145">
        <v>0</v>
      </c>
      <c r="R257" s="145">
        <v>0</v>
      </c>
    </row>
    <row r="258" spans="1:18" x14ac:dyDescent="0.25">
      <c r="A258" s="145">
        <v>2077</v>
      </c>
      <c r="B258" s="145" t="s">
        <v>3224</v>
      </c>
      <c r="C258" s="145" t="s">
        <v>3223</v>
      </c>
      <c r="D258" s="145" t="str">
        <f t="shared" si="10"/>
        <v>Dufresne, Leslie</v>
      </c>
      <c r="E258" s="145" t="s">
        <v>2145</v>
      </c>
      <c r="F258" s="145">
        <v>83</v>
      </c>
      <c r="G258" s="145">
        <v>18.164999999999999</v>
      </c>
      <c r="H258" s="145">
        <v>160.41</v>
      </c>
      <c r="I258" s="145">
        <v>129.99600000000001</v>
      </c>
      <c r="J258" s="145">
        <v>49.5</v>
      </c>
      <c r="K258" s="145">
        <v>175.58600000000001</v>
      </c>
      <c r="L258" s="145">
        <v>213.09</v>
      </c>
      <c r="M258" s="145">
        <v>104.004</v>
      </c>
      <c r="N258" s="145">
        <v>66.5</v>
      </c>
      <c r="O258" s="145">
        <v>0</v>
      </c>
      <c r="P258" s="145">
        <v>0</v>
      </c>
      <c r="Q258" s="145">
        <v>0</v>
      </c>
      <c r="R258" s="145">
        <v>0</v>
      </c>
    </row>
    <row r="259" spans="1:18" x14ac:dyDescent="0.25">
      <c r="A259" s="145">
        <v>948</v>
      </c>
      <c r="B259" s="145" t="s">
        <v>3222</v>
      </c>
      <c r="C259" s="145" t="s">
        <v>3221</v>
      </c>
      <c r="D259" s="145" t="str">
        <f t="shared" si="10"/>
        <v>Dunford (Past Employee), Sherry</v>
      </c>
      <c r="E259" s="145" t="s">
        <v>2180</v>
      </c>
      <c r="F259" s="145">
        <v>66</v>
      </c>
      <c r="G259" s="145">
        <v>0</v>
      </c>
      <c r="H259" s="145">
        <v>66.873999999999995</v>
      </c>
      <c r="I259" s="145">
        <v>77.373999999999995</v>
      </c>
      <c r="J259" s="145">
        <v>10.5</v>
      </c>
      <c r="K259" s="145">
        <v>0</v>
      </c>
      <c r="L259" s="145">
        <v>76.501000000000005</v>
      </c>
      <c r="M259" s="145">
        <v>119.501</v>
      </c>
      <c r="N259" s="145">
        <v>43</v>
      </c>
      <c r="O259" s="145">
        <v>0</v>
      </c>
      <c r="P259" s="145">
        <v>0</v>
      </c>
      <c r="Q259" s="145">
        <v>0</v>
      </c>
      <c r="R259" s="145">
        <v>0</v>
      </c>
    </row>
    <row r="260" spans="1:18" x14ac:dyDescent="0.25">
      <c r="A260" s="145">
        <v>2450</v>
      </c>
      <c r="B260" s="145" t="s">
        <v>3166</v>
      </c>
      <c r="C260" s="145" t="s">
        <v>3220</v>
      </c>
      <c r="D260" s="145" t="str">
        <f t="shared" si="10"/>
        <v>Dunkel, Tamera</v>
      </c>
      <c r="E260" s="145" t="s">
        <v>2323</v>
      </c>
      <c r="F260" s="145">
        <v>40</v>
      </c>
      <c r="G260" s="145">
        <v>21.664999999999999</v>
      </c>
      <c r="H260" s="145">
        <v>79.91</v>
      </c>
      <c r="I260" s="145">
        <v>51.996000000000002</v>
      </c>
      <c r="J260" s="145">
        <v>52</v>
      </c>
      <c r="K260" s="145">
        <v>113.914</v>
      </c>
      <c r="L260" s="145">
        <v>157.91</v>
      </c>
      <c r="M260" s="145">
        <v>51.996000000000002</v>
      </c>
      <c r="N260" s="145">
        <v>8</v>
      </c>
      <c r="O260" s="145">
        <v>0</v>
      </c>
      <c r="P260" s="145">
        <v>0</v>
      </c>
      <c r="Q260" s="145">
        <v>0</v>
      </c>
      <c r="R260" s="145">
        <v>0</v>
      </c>
    </row>
    <row r="261" spans="1:18" x14ac:dyDescent="0.25">
      <c r="A261" s="145">
        <v>2592</v>
      </c>
      <c r="B261" s="145" t="s">
        <v>3219</v>
      </c>
      <c r="C261" s="145" t="s">
        <v>3218</v>
      </c>
      <c r="D261" s="145" t="str">
        <f t="shared" si="10"/>
        <v>Dupes, Ieshia</v>
      </c>
      <c r="E261" s="145" t="s">
        <v>2193</v>
      </c>
      <c r="F261" s="145">
        <v>35</v>
      </c>
      <c r="G261" s="145">
        <v>134.83600000000001</v>
      </c>
      <c r="H261" s="145">
        <v>85.84</v>
      </c>
      <c r="I261" s="145">
        <v>104.004</v>
      </c>
      <c r="J261" s="145">
        <v>153</v>
      </c>
      <c r="K261" s="145">
        <v>77.585999999999999</v>
      </c>
      <c r="L261" s="145">
        <v>53.59</v>
      </c>
      <c r="M261" s="145">
        <v>104.004</v>
      </c>
      <c r="N261" s="145">
        <v>128</v>
      </c>
      <c r="O261" s="145">
        <v>0</v>
      </c>
      <c r="P261" s="145">
        <v>0</v>
      </c>
      <c r="Q261" s="145">
        <v>5</v>
      </c>
      <c r="R261" s="145">
        <v>5</v>
      </c>
    </row>
    <row r="262" spans="1:18" x14ac:dyDescent="0.25">
      <c r="A262" s="145">
        <v>808</v>
      </c>
      <c r="B262" s="145" t="s">
        <v>3217</v>
      </c>
      <c r="C262" s="145" t="s">
        <v>3216</v>
      </c>
      <c r="D262" s="145" t="str">
        <f t="shared" si="10"/>
        <v>Durham, Eshauna</v>
      </c>
      <c r="E262" s="145" t="s">
        <v>2168</v>
      </c>
      <c r="F262" s="145">
        <v>16</v>
      </c>
      <c r="G262" s="145">
        <v>1.5</v>
      </c>
      <c r="H262" s="145">
        <v>73.504000000000005</v>
      </c>
      <c r="I262" s="145">
        <v>104.004</v>
      </c>
      <c r="J262" s="145">
        <v>32</v>
      </c>
      <c r="K262" s="145">
        <v>19.5</v>
      </c>
      <c r="L262" s="145">
        <v>91.504000000000005</v>
      </c>
      <c r="M262" s="145">
        <v>104.004</v>
      </c>
      <c r="N262" s="145">
        <v>32</v>
      </c>
      <c r="O262" s="145">
        <v>0</v>
      </c>
      <c r="P262" s="145">
        <v>3.5</v>
      </c>
      <c r="Q262" s="145">
        <v>3.5</v>
      </c>
      <c r="R262" s="145">
        <v>0</v>
      </c>
    </row>
    <row r="263" spans="1:18" x14ac:dyDescent="0.25">
      <c r="A263" s="145">
        <v>3004</v>
      </c>
      <c r="B263" s="145" t="s">
        <v>2369</v>
      </c>
      <c r="C263" s="145" t="s">
        <v>3216</v>
      </c>
      <c r="D263" s="145" t="str">
        <f t="shared" si="10"/>
        <v>Durham, Suzanne</v>
      </c>
      <c r="E263" s="145" t="s">
        <v>2180</v>
      </c>
      <c r="F263" s="145">
        <v>1</v>
      </c>
      <c r="G263" s="145">
        <v>0</v>
      </c>
      <c r="H263" s="145">
        <v>0</v>
      </c>
      <c r="I263" s="145">
        <v>0</v>
      </c>
      <c r="J263" s="145">
        <v>0</v>
      </c>
      <c r="K263" s="145">
        <v>0</v>
      </c>
      <c r="L263" s="145">
        <v>0</v>
      </c>
      <c r="M263" s="145">
        <v>0</v>
      </c>
      <c r="N263" s="145">
        <v>0</v>
      </c>
      <c r="O263" s="145">
        <v>0</v>
      </c>
      <c r="P263" s="145">
        <v>0</v>
      </c>
      <c r="Q263" s="145">
        <v>0</v>
      </c>
      <c r="R263" s="145">
        <v>0</v>
      </c>
    </row>
    <row r="264" spans="1:18" x14ac:dyDescent="0.25">
      <c r="A264" s="145">
        <v>876</v>
      </c>
      <c r="B264" s="145" t="s">
        <v>3215</v>
      </c>
      <c r="C264" s="145" t="s">
        <v>3214</v>
      </c>
      <c r="D264" s="145" t="str">
        <f t="shared" si="10"/>
        <v>Eadens, Hannah</v>
      </c>
      <c r="E264" s="145" t="s">
        <v>2180</v>
      </c>
      <c r="F264" s="145">
        <v>12</v>
      </c>
      <c r="G264" s="145">
        <v>0</v>
      </c>
      <c r="H264" s="145">
        <v>20.337</v>
      </c>
      <c r="I264" s="145">
        <v>88.837000000000003</v>
      </c>
      <c r="J264" s="145">
        <v>68.5</v>
      </c>
      <c r="K264" s="145">
        <v>0</v>
      </c>
      <c r="L264" s="145">
        <v>28.337</v>
      </c>
      <c r="M264" s="145">
        <v>88.837000000000003</v>
      </c>
      <c r="N264" s="145">
        <v>60.5</v>
      </c>
      <c r="O264" s="145">
        <v>0</v>
      </c>
      <c r="P264" s="145">
        <v>0</v>
      </c>
      <c r="Q264" s="145">
        <v>0</v>
      </c>
      <c r="R264" s="145">
        <v>0</v>
      </c>
    </row>
    <row r="265" spans="1:18" x14ac:dyDescent="0.25">
      <c r="A265" s="145">
        <v>2061</v>
      </c>
      <c r="B265" s="145" t="s">
        <v>2471</v>
      </c>
      <c r="C265" s="145" t="s">
        <v>3213</v>
      </c>
      <c r="D265" s="145" t="str">
        <f t="shared" si="10"/>
        <v>Eastman, Shannon</v>
      </c>
      <c r="E265" s="145" t="s">
        <v>2176</v>
      </c>
      <c r="F265" s="145">
        <v>68</v>
      </c>
      <c r="G265" s="145" t="e">
        <f>VLOOKUP($A265,#REF!,7,FALSE)</f>
        <v>#REF!</v>
      </c>
      <c r="H265" s="145">
        <v>59.378</v>
      </c>
      <c r="I265" s="145">
        <v>89.375</v>
      </c>
      <c r="J265" s="145">
        <v>85</v>
      </c>
      <c r="K265" s="145">
        <v>134.25299999999999</v>
      </c>
      <c r="L265" s="145">
        <v>96.423000000000002</v>
      </c>
      <c r="M265" s="145">
        <v>80.17</v>
      </c>
      <c r="N265" s="145">
        <v>118</v>
      </c>
      <c r="O265" s="145">
        <v>0</v>
      </c>
      <c r="P265" s="145">
        <v>0</v>
      </c>
      <c r="Q265" s="145">
        <v>3</v>
      </c>
      <c r="R265" s="145">
        <v>3</v>
      </c>
    </row>
    <row r="266" spans="1:18" x14ac:dyDescent="0.25">
      <c r="A266" s="145">
        <v>935</v>
      </c>
      <c r="B266" s="145" t="s">
        <v>3212</v>
      </c>
      <c r="C266" s="145" t="s">
        <v>3211</v>
      </c>
      <c r="D266" s="145" t="str">
        <f t="shared" si="10"/>
        <v>Echeverria, Daniela</v>
      </c>
      <c r="E266" s="145" t="s">
        <v>2154</v>
      </c>
      <c r="F266" s="145">
        <v>8</v>
      </c>
      <c r="G266" s="145">
        <v>0</v>
      </c>
      <c r="H266" s="145">
        <v>26.164999999999999</v>
      </c>
      <c r="I266" s="145">
        <v>28.164999999999999</v>
      </c>
      <c r="J266" s="145">
        <v>2</v>
      </c>
      <c r="K266" s="145">
        <v>0</v>
      </c>
      <c r="L266" s="145">
        <v>22.164999999999999</v>
      </c>
      <c r="M266" s="145">
        <v>28.164999999999999</v>
      </c>
      <c r="N266" s="145">
        <v>6</v>
      </c>
      <c r="O266" s="145">
        <v>0</v>
      </c>
      <c r="P266" s="145">
        <v>0</v>
      </c>
      <c r="Q266" s="145">
        <v>8</v>
      </c>
      <c r="R266" s="145">
        <v>8</v>
      </c>
    </row>
    <row r="267" spans="1:18" x14ac:dyDescent="0.25">
      <c r="A267" s="145">
        <v>893</v>
      </c>
      <c r="B267" s="145" t="s">
        <v>3210</v>
      </c>
      <c r="C267" s="145" t="s">
        <v>3209</v>
      </c>
      <c r="D267" s="145" t="str">
        <f t="shared" si="10"/>
        <v>Eddy, Jace</v>
      </c>
      <c r="E267" s="145" t="s">
        <v>2257</v>
      </c>
      <c r="F267" s="145">
        <v>11</v>
      </c>
      <c r="G267" s="145">
        <v>0</v>
      </c>
      <c r="H267" s="145">
        <v>54.003</v>
      </c>
      <c r="I267" s="145">
        <v>78.003</v>
      </c>
      <c r="J267" s="145">
        <v>24</v>
      </c>
      <c r="K267" s="145">
        <v>0</v>
      </c>
      <c r="L267" s="145">
        <v>52.753</v>
      </c>
      <c r="M267" s="145">
        <v>78.003</v>
      </c>
      <c r="N267" s="145">
        <v>25.25</v>
      </c>
      <c r="O267" s="145">
        <v>0</v>
      </c>
      <c r="P267" s="145">
        <v>10</v>
      </c>
      <c r="Q267" s="145">
        <v>13</v>
      </c>
      <c r="R267" s="145">
        <v>3</v>
      </c>
    </row>
    <row r="268" spans="1:18" x14ac:dyDescent="0.25">
      <c r="A268" s="145">
        <v>1188</v>
      </c>
      <c r="B268" s="145" t="s">
        <v>3208</v>
      </c>
      <c r="C268" s="145" t="s">
        <v>3207</v>
      </c>
      <c r="D268" s="145" t="str">
        <f t="shared" si="10"/>
        <v>Edge, Kareem</v>
      </c>
      <c r="E268" s="145" t="s">
        <v>2159</v>
      </c>
      <c r="F268" s="145">
        <v>186</v>
      </c>
      <c r="G268" s="145">
        <v>287.75</v>
      </c>
      <c r="H268" s="145">
        <v>347.75</v>
      </c>
      <c r="I268" s="145">
        <v>156</v>
      </c>
      <c r="J268" s="145">
        <v>96</v>
      </c>
      <c r="K268" s="145">
        <v>287.83600000000001</v>
      </c>
      <c r="L268" s="145">
        <v>333.34</v>
      </c>
      <c r="M268" s="145">
        <v>104.004</v>
      </c>
      <c r="N268" s="145">
        <v>58.5</v>
      </c>
      <c r="O268" s="145">
        <v>0</v>
      </c>
      <c r="P268" s="145">
        <v>0</v>
      </c>
      <c r="Q268" s="145">
        <v>0</v>
      </c>
      <c r="R268" s="145">
        <v>0</v>
      </c>
    </row>
    <row r="269" spans="1:18" x14ac:dyDescent="0.25">
      <c r="A269" s="145">
        <v>2409</v>
      </c>
      <c r="B269" s="145" t="s">
        <v>2407</v>
      </c>
      <c r="C269" s="145" t="s">
        <v>3207</v>
      </c>
      <c r="D269" s="145" t="str">
        <f t="shared" si="10"/>
        <v>Edge, Carmen</v>
      </c>
      <c r="E269" s="145" t="s">
        <v>2154</v>
      </c>
      <c r="F269" s="145">
        <v>43</v>
      </c>
      <c r="G269" s="145" t="e">
        <f>VLOOKUP($A269,#REF!,7,FALSE)</f>
        <v>#REF!</v>
      </c>
      <c r="H269" s="145">
        <v>42.756999999999998</v>
      </c>
      <c r="I269" s="145">
        <v>104.004</v>
      </c>
      <c r="J269" s="145">
        <v>92</v>
      </c>
      <c r="K269" s="145">
        <v>0.33600000000000002</v>
      </c>
      <c r="L269" s="145">
        <v>22.59</v>
      </c>
      <c r="M269" s="145">
        <v>104.004</v>
      </c>
      <c r="N269" s="145">
        <v>81.75</v>
      </c>
      <c r="O269" s="145">
        <v>0</v>
      </c>
      <c r="P269" s="145">
        <v>0</v>
      </c>
      <c r="Q269" s="145">
        <v>4.5</v>
      </c>
      <c r="R269" s="145">
        <v>4.5</v>
      </c>
    </row>
    <row r="270" spans="1:18" x14ac:dyDescent="0.25">
      <c r="A270" s="145">
        <v>1088</v>
      </c>
      <c r="B270" s="145" t="s">
        <v>3206</v>
      </c>
      <c r="C270" s="145" t="s">
        <v>3205</v>
      </c>
      <c r="D270" s="145" t="str">
        <f t="shared" si="10"/>
        <v>Edmond, Mireille</v>
      </c>
      <c r="E270" s="145" t="s">
        <v>2159</v>
      </c>
      <c r="F270" s="145">
        <v>167</v>
      </c>
      <c r="G270" s="145" t="e">
        <f>VLOOKUP($A270,#REF!,7,FALSE)</f>
        <v>#REF!</v>
      </c>
      <c r="H270" s="145">
        <v>192.5</v>
      </c>
      <c r="I270" s="145">
        <v>156</v>
      </c>
      <c r="J270" s="145">
        <v>54.75</v>
      </c>
      <c r="K270" s="145">
        <v>130.08600000000001</v>
      </c>
      <c r="L270" s="145">
        <v>159.84</v>
      </c>
      <c r="M270" s="145">
        <v>104.004</v>
      </c>
      <c r="N270" s="145">
        <v>74.25</v>
      </c>
      <c r="O270" s="145">
        <v>0.75</v>
      </c>
      <c r="P270" s="145">
        <v>0</v>
      </c>
      <c r="Q270" s="145">
        <v>28.75</v>
      </c>
      <c r="R270" s="145">
        <v>29.5</v>
      </c>
    </row>
    <row r="271" spans="1:18" x14ac:dyDescent="0.25">
      <c r="A271" s="145">
        <v>1817</v>
      </c>
      <c r="B271" s="145" t="s">
        <v>3204</v>
      </c>
      <c r="C271" s="145" t="s">
        <v>3203</v>
      </c>
      <c r="D271" s="145" t="str">
        <f t="shared" si="10"/>
        <v>Edsall (Past Employee), Darlene</v>
      </c>
      <c r="E271" s="145" t="s">
        <v>2193</v>
      </c>
      <c r="F271" s="145">
        <v>106</v>
      </c>
      <c r="G271" s="145">
        <v>211.49799999999999</v>
      </c>
      <c r="H271" s="145">
        <v>0</v>
      </c>
      <c r="I271" s="145">
        <v>64.998000000000005</v>
      </c>
      <c r="J271" s="145">
        <v>48</v>
      </c>
      <c r="K271" s="145">
        <v>108.502</v>
      </c>
      <c r="L271" s="145">
        <v>0</v>
      </c>
      <c r="M271" s="145">
        <v>52.002000000000002</v>
      </c>
      <c r="N271" s="145">
        <v>110</v>
      </c>
      <c r="O271" s="145">
        <v>0</v>
      </c>
      <c r="P271" s="145">
        <v>0</v>
      </c>
      <c r="Q271" s="145">
        <v>0</v>
      </c>
      <c r="R271" s="145">
        <v>0</v>
      </c>
    </row>
    <row r="272" spans="1:18" x14ac:dyDescent="0.25">
      <c r="A272" s="145">
        <v>2005</v>
      </c>
      <c r="B272" s="145" t="s">
        <v>2776</v>
      </c>
      <c r="C272" s="145" t="s">
        <v>3202</v>
      </c>
      <c r="D272" s="145" t="str">
        <f t="shared" si="10"/>
        <v>Edwards, Rhonda</v>
      </c>
      <c r="E272" s="145" t="s">
        <v>2176</v>
      </c>
      <c r="F272" s="145">
        <v>70</v>
      </c>
      <c r="G272" s="145">
        <v>14.584</v>
      </c>
      <c r="H272" s="145">
        <v>107.249</v>
      </c>
      <c r="I272" s="145">
        <v>121.331</v>
      </c>
      <c r="J272" s="145">
        <v>52.5</v>
      </c>
      <c r="K272" s="145">
        <v>20.167999999999999</v>
      </c>
      <c r="L272" s="145">
        <v>36.505000000000003</v>
      </c>
      <c r="M272" s="145">
        <v>101.837</v>
      </c>
      <c r="N272" s="145">
        <v>85.5</v>
      </c>
      <c r="O272" s="145">
        <v>0</v>
      </c>
      <c r="P272" s="145">
        <v>25.6</v>
      </c>
      <c r="Q272" s="145">
        <v>67.349999999999994</v>
      </c>
      <c r="R272" s="145">
        <v>41.75</v>
      </c>
    </row>
    <row r="273" spans="1:18" x14ac:dyDescent="0.25">
      <c r="A273" s="145">
        <v>1728</v>
      </c>
      <c r="B273" s="145" t="s">
        <v>2234</v>
      </c>
      <c r="C273" s="145" t="s">
        <v>3201</v>
      </c>
      <c r="D273" s="145" t="str">
        <f t="shared" si="10"/>
        <v>Efros, Anne</v>
      </c>
      <c r="E273" s="145" t="s">
        <v>2159</v>
      </c>
      <c r="F273" s="145">
        <v>85</v>
      </c>
      <c r="G273" s="145">
        <v>9.1649999999999991</v>
      </c>
      <c r="H273" s="145">
        <v>347.16500000000002</v>
      </c>
      <c r="I273" s="145">
        <v>129.99600000000001</v>
      </c>
      <c r="J273" s="145">
        <v>125.5</v>
      </c>
      <c r="K273" s="145">
        <v>383.08600000000001</v>
      </c>
      <c r="L273" s="145">
        <v>256.25200000000001</v>
      </c>
      <c r="M273" s="145">
        <v>104.004</v>
      </c>
      <c r="N273" s="145">
        <v>287</v>
      </c>
      <c r="O273" s="145">
        <v>0</v>
      </c>
      <c r="P273" s="145">
        <v>-0.05</v>
      </c>
      <c r="Q273" s="145">
        <v>3.2</v>
      </c>
      <c r="R273" s="145">
        <v>3.25</v>
      </c>
    </row>
    <row r="274" spans="1:18" x14ac:dyDescent="0.25">
      <c r="A274" s="145">
        <v>928</v>
      </c>
      <c r="B274" s="145" t="s">
        <v>2337</v>
      </c>
      <c r="C274" s="145" t="s">
        <v>3200</v>
      </c>
      <c r="D274" s="145" t="str">
        <f t="shared" ref="D274:D290" si="11">C274&amp;", "&amp;B274</f>
        <v>Egan, Melissa</v>
      </c>
      <c r="E274" s="145" t="s">
        <v>2193</v>
      </c>
      <c r="F274" s="145">
        <v>178</v>
      </c>
      <c r="G274" s="145">
        <v>65</v>
      </c>
      <c r="H274" s="145">
        <v>425</v>
      </c>
      <c r="I274" s="145">
        <v>156</v>
      </c>
      <c r="J274" s="145">
        <v>0</v>
      </c>
      <c r="K274" s="145">
        <v>777.58600000000001</v>
      </c>
      <c r="L274" s="145">
        <v>1175.5899999999999</v>
      </c>
      <c r="M274" s="145">
        <v>104.004</v>
      </c>
      <c r="N274" s="145">
        <v>18</v>
      </c>
      <c r="O274" s="145">
        <v>173</v>
      </c>
      <c r="P274" s="145">
        <v>101</v>
      </c>
      <c r="Q274" s="145">
        <v>115.75</v>
      </c>
      <c r="R274" s="145">
        <v>187.75</v>
      </c>
    </row>
    <row r="275" spans="1:18" x14ac:dyDescent="0.25">
      <c r="A275" s="145">
        <v>911</v>
      </c>
      <c r="B275" s="145" t="s">
        <v>2321</v>
      </c>
      <c r="C275" s="145" t="s">
        <v>3199</v>
      </c>
      <c r="D275" s="145" t="str">
        <f t="shared" si="11"/>
        <v>Egbert (Past Employee), Jennifer</v>
      </c>
      <c r="E275" s="145" t="s">
        <v>2193</v>
      </c>
      <c r="F275" s="145">
        <v>10</v>
      </c>
      <c r="G275" s="145">
        <v>0</v>
      </c>
      <c r="H275" s="145">
        <v>78.003</v>
      </c>
      <c r="I275" s="145">
        <v>78.003</v>
      </c>
      <c r="J275" s="145">
        <v>0</v>
      </c>
      <c r="K275" s="145">
        <v>0</v>
      </c>
      <c r="L275" s="145">
        <v>40.503</v>
      </c>
      <c r="M275" s="145">
        <v>78.003</v>
      </c>
      <c r="N275" s="145">
        <v>37.5</v>
      </c>
      <c r="O275" s="145">
        <v>0</v>
      </c>
      <c r="P275" s="145">
        <v>5.8</v>
      </c>
      <c r="Q275" s="145">
        <v>8.8000000000000007</v>
      </c>
      <c r="R275" s="145">
        <v>3</v>
      </c>
    </row>
    <row r="276" spans="1:18" x14ac:dyDescent="0.25">
      <c r="A276" s="145">
        <v>2269</v>
      </c>
      <c r="B276" s="145" t="s">
        <v>2376</v>
      </c>
      <c r="C276" s="145" t="s">
        <v>3198</v>
      </c>
      <c r="D276" s="145" t="str">
        <f t="shared" si="11"/>
        <v>Elberg, Susan</v>
      </c>
      <c r="E276" s="145" t="s">
        <v>2159</v>
      </c>
      <c r="F276" s="145">
        <v>51</v>
      </c>
      <c r="G276" s="145">
        <v>2.335</v>
      </c>
      <c r="H276" s="145">
        <v>76.507000000000005</v>
      </c>
      <c r="I276" s="145">
        <v>104.004</v>
      </c>
      <c r="J276" s="145">
        <v>99.5</v>
      </c>
      <c r="K276" s="145">
        <v>257.08600000000001</v>
      </c>
      <c r="L276" s="145">
        <v>290.33999999999997</v>
      </c>
      <c r="M276" s="145">
        <v>104.004</v>
      </c>
      <c r="N276" s="145">
        <v>70.75</v>
      </c>
      <c r="O276" s="145">
        <v>0</v>
      </c>
      <c r="P276" s="145">
        <v>0</v>
      </c>
      <c r="Q276" s="145">
        <v>0</v>
      </c>
      <c r="R276" s="145">
        <v>0</v>
      </c>
    </row>
    <row r="277" spans="1:18" x14ac:dyDescent="0.25">
      <c r="A277" s="145">
        <v>842</v>
      </c>
      <c r="B277" s="145" t="s">
        <v>3197</v>
      </c>
      <c r="C277" s="145" t="s">
        <v>3196</v>
      </c>
      <c r="D277" s="145" t="str">
        <f t="shared" si="11"/>
        <v>Elkins, Olivia</v>
      </c>
      <c r="E277" s="145" t="s">
        <v>2168</v>
      </c>
      <c r="F277" s="145">
        <v>13</v>
      </c>
      <c r="G277" s="145">
        <v>0</v>
      </c>
      <c r="H277" s="145">
        <v>64.004000000000005</v>
      </c>
      <c r="I277" s="145">
        <v>104.004</v>
      </c>
      <c r="J277" s="145">
        <v>40</v>
      </c>
      <c r="K277" s="145">
        <v>0</v>
      </c>
      <c r="L277" s="145">
        <v>72.004000000000005</v>
      </c>
      <c r="M277" s="145">
        <v>104.004</v>
      </c>
      <c r="N277" s="145">
        <v>32</v>
      </c>
      <c r="O277" s="145">
        <v>0</v>
      </c>
      <c r="P277" s="145">
        <v>0</v>
      </c>
      <c r="Q277" s="145">
        <v>0</v>
      </c>
      <c r="R277" s="145">
        <v>0</v>
      </c>
    </row>
    <row r="278" spans="1:18" x14ac:dyDescent="0.25">
      <c r="A278" s="145">
        <v>1492</v>
      </c>
      <c r="B278" s="145" t="s">
        <v>3195</v>
      </c>
      <c r="C278" s="145" t="s">
        <v>3194</v>
      </c>
      <c r="D278" s="145" t="str">
        <f t="shared" si="11"/>
        <v>Ellerbee, Cindy</v>
      </c>
      <c r="E278" s="145" t="s">
        <v>2193</v>
      </c>
      <c r="F278" s="145">
        <v>109</v>
      </c>
      <c r="G278" s="145">
        <v>14.164999999999999</v>
      </c>
      <c r="H278" s="145">
        <v>217.16</v>
      </c>
      <c r="I278" s="145">
        <v>129.99600000000001</v>
      </c>
      <c r="J278" s="145">
        <v>66.5</v>
      </c>
      <c r="K278" s="145">
        <v>211.17</v>
      </c>
      <c r="L278" s="145">
        <v>267.17399999999998</v>
      </c>
      <c r="M278" s="145">
        <v>104.004</v>
      </c>
      <c r="N278" s="145">
        <v>48</v>
      </c>
      <c r="O278" s="145">
        <v>0</v>
      </c>
      <c r="P278" s="145">
        <v>1.875</v>
      </c>
      <c r="Q278" s="145">
        <v>15.375</v>
      </c>
      <c r="R278" s="145">
        <v>13.5</v>
      </c>
    </row>
    <row r="279" spans="1:18" x14ac:dyDescent="0.25">
      <c r="A279" s="145">
        <v>2408</v>
      </c>
      <c r="B279" s="145" t="s">
        <v>3193</v>
      </c>
      <c r="C279" s="145" t="s">
        <v>3192</v>
      </c>
      <c r="D279" s="145" t="str">
        <f t="shared" si="11"/>
        <v>Elliott (Past Employee), Nickola</v>
      </c>
      <c r="E279" s="145" t="s">
        <v>2204</v>
      </c>
      <c r="F279" s="145">
        <v>44</v>
      </c>
      <c r="G279" s="145">
        <v>13.752000000000001</v>
      </c>
      <c r="H279" s="145">
        <v>0</v>
      </c>
      <c r="I279" s="145">
        <v>0</v>
      </c>
      <c r="J279" s="145">
        <v>0</v>
      </c>
      <c r="K279" s="145">
        <v>22.001999999999999</v>
      </c>
      <c r="L279" s="145">
        <v>0</v>
      </c>
      <c r="M279" s="145">
        <v>0</v>
      </c>
      <c r="N279" s="145">
        <v>0</v>
      </c>
      <c r="O279" s="145">
        <v>0</v>
      </c>
      <c r="P279" s="145">
        <v>0</v>
      </c>
      <c r="Q279" s="145">
        <v>0</v>
      </c>
      <c r="R279" s="145">
        <v>0</v>
      </c>
    </row>
    <row r="280" spans="1:18" x14ac:dyDescent="0.25">
      <c r="A280" s="145">
        <v>2203</v>
      </c>
      <c r="B280" s="145" t="s">
        <v>2993</v>
      </c>
      <c r="C280" s="145" t="s">
        <v>3191</v>
      </c>
      <c r="D280" s="145" t="str">
        <f t="shared" si="11"/>
        <v>Ellis, Dixie</v>
      </c>
      <c r="E280" s="145" t="s">
        <v>2148</v>
      </c>
      <c r="F280" s="145">
        <v>54</v>
      </c>
      <c r="G280" s="145">
        <v>43.335000000000001</v>
      </c>
      <c r="H280" s="145">
        <v>403.33499999999998</v>
      </c>
      <c r="I280" s="145">
        <v>104.004</v>
      </c>
      <c r="J280" s="145">
        <v>12.5</v>
      </c>
      <c r="K280" s="145">
        <v>327.33600000000001</v>
      </c>
      <c r="L280" s="145">
        <v>460.84500000000003</v>
      </c>
      <c r="M280" s="145">
        <v>104.004</v>
      </c>
      <c r="N280" s="145">
        <v>14</v>
      </c>
      <c r="O280" s="145">
        <v>64.5</v>
      </c>
      <c r="P280" s="145">
        <v>12</v>
      </c>
      <c r="Q280" s="145">
        <v>41</v>
      </c>
      <c r="R280" s="145">
        <v>93.5</v>
      </c>
    </row>
    <row r="281" spans="1:18" x14ac:dyDescent="0.25">
      <c r="A281" s="145">
        <v>966</v>
      </c>
      <c r="B281" s="145" t="s">
        <v>2321</v>
      </c>
      <c r="C281" s="145" t="s">
        <v>3190</v>
      </c>
      <c r="D281" s="145" t="str">
        <f t="shared" si="11"/>
        <v>Ellis (Past Employee), Jennifer</v>
      </c>
      <c r="E281" s="145" t="s">
        <v>2148</v>
      </c>
      <c r="F281" s="145">
        <v>160</v>
      </c>
      <c r="G281" s="145">
        <v>6.5</v>
      </c>
      <c r="H281" s="145">
        <v>0</v>
      </c>
      <c r="I281" s="145">
        <v>0</v>
      </c>
      <c r="J281" s="145">
        <v>0</v>
      </c>
      <c r="K281" s="145">
        <v>27.834</v>
      </c>
      <c r="L281" s="145">
        <v>0</v>
      </c>
      <c r="M281" s="145">
        <v>0</v>
      </c>
      <c r="N281" s="145">
        <v>0</v>
      </c>
      <c r="O281" s="145">
        <v>0.125</v>
      </c>
      <c r="P281" s="145">
        <v>0</v>
      </c>
      <c r="Q281" s="145">
        <v>0</v>
      </c>
      <c r="R281" s="145">
        <v>0</v>
      </c>
    </row>
    <row r="282" spans="1:18" x14ac:dyDescent="0.25">
      <c r="A282" s="145">
        <v>1865</v>
      </c>
      <c r="B282" s="145" t="s">
        <v>2385</v>
      </c>
      <c r="C282" s="145" t="s">
        <v>3189</v>
      </c>
      <c r="D282" s="145" t="str">
        <f t="shared" si="11"/>
        <v>Elswick (Past Employee), Rebecca</v>
      </c>
      <c r="E282" s="145" t="s">
        <v>2193</v>
      </c>
      <c r="F282" s="145">
        <v>75</v>
      </c>
      <c r="G282" s="145">
        <v>65.834999999999994</v>
      </c>
      <c r="H282" s="145">
        <v>0</v>
      </c>
      <c r="I282" s="145">
        <v>0</v>
      </c>
      <c r="J282" s="145">
        <v>0</v>
      </c>
      <c r="K282" s="145">
        <v>355.58499999999998</v>
      </c>
      <c r="L282" s="145">
        <v>0</v>
      </c>
      <c r="M282" s="145">
        <v>0</v>
      </c>
      <c r="N282" s="145">
        <v>0</v>
      </c>
      <c r="O282" s="145">
        <v>0</v>
      </c>
      <c r="P282" s="145">
        <v>0</v>
      </c>
      <c r="Q282" s="145">
        <v>0</v>
      </c>
      <c r="R282" s="145">
        <v>0</v>
      </c>
    </row>
    <row r="283" spans="1:18" x14ac:dyDescent="0.25">
      <c r="A283" s="145">
        <v>2544</v>
      </c>
      <c r="B283" s="145" t="s">
        <v>2561</v>
      </c>
      <c r="C283" s="145" t="s">
        <v>3188</v>
      </c>
      <c r="D283" s="145" t="str">
        <f t="shared" si="11"/>
        <v>Emery, Eric</v>
      </c>
      <c r="E283" s="145" t="s">
        <v>2154</v>
      </c>
      <c r="F283" s="145">
        <v>102</v>
      </c>
      <c r="G283" s="145">
        <v>414.16500000000002</v>
      </c>
      <c r="H283" s="145">
        <v>414.16500000000002</v>
      </c>
      <c r="I283" s="145">
        <v>140.45400000000001</v>
      </c>
      <c r="J283" s="145">
        <v>0</v>
      </c>
      <c r="K283" s="145">
        <v>732.08500000000004</v>
      </c>
      <c r="L283" s="145">
        <v>978.78899999999999</v>
      </c>
      <c r="M283" s="145">
        <v>106.25</v>
      </c>
      <c r="N283" s="145">
        <v>0</v>
      </c>
      <c r="O283" s="145">
        <v>52.25</v>
      </c>
      <c r="P283" s="145">
        <v>125.25</v>
      </c>
      <c r="Q283" s="145">
        <v>123</v>
      </c>
      <c r="R283" s="145">
        <v>50</v>
      </c>
    </row>
    <row r="284" spans="1:18" x14ac:dyDescent="0.25">
      <c r="A284" s="145">
        <v>196</v>
      </c>
      <c r="B284" s="145" t="s">
        <v>3187</v>
      </c>
      <c r="C284" s="145" t="s">
        <v>3186</v>
      </c>
      <c r="D284" s="145" t="str">
        <f t="shared" si="11"/>
        <v>Errington, Kathryn</v>
      </c>
      <c r="E284" s="145" t="s">
        <v>2180</v>
      </c>
      <c r="F284" s="145">
        <v>293</v>
      </c>
      <c r="G284" s="145">
        <v>7.75</v>
      </c>
      <c r="H284" s="145">
        <v>379.5</v>
      </c>
      <c r="I284" s="145">
        <v>156</v>
      </c>
      <c r="J284" s="145">
        <v>89.5</v>
      </c>
      <c r="K284" s="145">
        <v>346.08600000000001</v>
      </c>
      <c r="L284" s="145">
        <v>379.59</v>
      </c>
      <c r="M284" s="145">
        <v>104.004</v>
      </c>
      <c r="N284" s="145">
        <v>153.75</v>
      </c>
      <c r="O284" s="145">
        <v>0</v>
      </c>
      <c r="P284" s="145">
        <v>0</v>
      </c>
      <c r="Q284" s="145">
        <v>8.5</v>
      </c>
      <c r="R284" s="145">
        <v>8.5</v>
      </c>
    </row>
    <row r="285" spans="1:18" x14ac:dyDescent="0.25">
      <c r="A285" s="145">
        <v>854</v>
      </c>
      <c r="B285" s="145" t="s">
        <v>2188</v>
      </c>
      <c r="C285" s="145" t="s">
        <v>3185</v>
      </c>
      <c r="D285" s="145" t="str">
        <f t="shared" si="11"/>
        <v>Erven, Amy</v>
      </c>
      <c r="E285" s="145" t="s">
        <v>2189</v>
      </c>
      <c r="F285" s="145">
        <v>199</v>
      </c>
      <c r="G285" s="145">
        <v>69</v>
      </c>
      <c r="H285" s="145">
        <v>444.5</v>
      </c>
      <c r="I285" s="145">
        <v>240</v>
      </c>
      <c r="J285" s="145">
        <v>133.25</v>
      </c>
      <c r="K285" s="145">
        <v>957.08600000000001</v>
      </c>
      <c r="L285" s="145">
        <v>1244.3399999999999</v>
      </c>
      <c r="M285" s="145">
        <v>104.004</v>
      </c>
      <c r="N285" s="145">
        <v>59.5</v>
      </c>
      <c r="O285" s="145">
        <v>0</v>
      </c>
      <c r="P285" s="145">
        <v>0</v>
      </c>
      <c r="Q285" s="145">
        <v>0</v>
      </c>
      <c r="R285" s="145">
        <v>0</v>
      </c>
    </row>
    <row r="286" spans="1:18" x14ac:dyDescent="0.25">
      <c r="A286" s="145">
        <v>1699</v>
      </c>
      <c r="B286" s="145" t="s">
        <v>2281</v>
      </c>
      <c r="C286" s="145" t="s">
        <v>3184</v>
      </c>
      <c r="D286" s="145" t="str">
        <f t="shared" si="11"/>
        <v>Ervin, Debra</v>
      </c>
      <c r="E286" s="145" t="s">
        <v>2189</v>
      </c>
      <c r="F286" s="145">
        <v>83</v>
      </c>
      <c r="G286" s="145" t="e">
        <f>VLOOKUP($A286,#REF!,7,FALSE)</f>
        <v>#REF!</v>
      </c>
      <c r="H286" s="145">
        <v>404</v>
      </c>
      <c r="I286" s="145">
        <v>240</v>
      </c>
      <c r="J286" s="145">
        <v>106.5</v>
      </c>
      <c r="K286" s="145">
        <v>301.83600000000001</v>
      </c>
      <c r="L286" s="145">
        <v>453.84</v>
      </c>
      <c r="M286" s="145">
        <v>104.004</v>
      </c>
      <c r="N286" s="145">
        <v>28.5</v>
      </c>
      <c r="O286" s="145">
        <v>0</v>
      </c>
      <c r="P286" s="145">
        <v>0</v>
      </c>
      <c r="Q286" s="145">
        <v>0</v>
      </c>
      <c r="R286" s="145">
        <v>0</v>
      </c>
    </row>
    <row r="287" spans="1:18" x14ac:dyDescent="0.25">
      <c r="A287" s="145">
        <v>882</v>
      </c>
      <c r="B287" s="145" t="s">
        <v>2355</v>
      </c>
      <c r="C287" s="145" t="s">
        <v>3183</v>
      </c>
      <c r="D287" s="145" t="str">
        <f t="shared" si="11"/>
        <v>Erwin, Kimberly</v>
      </c>
      <c r="E287" s="145" t="s">
        <v>2257</v>
      </c>
      <c r="F287" s="145">
        <v>88</v>
      </c>
      <c r="G287" s="145">
        <v>0</v>
      </c>
      <c r="H287" s="145">
        <v>63.162999999999997</v>
      </c>
      <c r="I287" s="145">
        <v>119.163</v>
      </c>
      <c r="J287" s="145">
        <v>56</v>
      </c>
      <c r="K287" s="145">
        <v>0</v>
      </c>
      <c r="L287" s="145">
        <v>73.837000000000003</v>
      </c>
      <c r="M287" s="145">
        <v>95.337000000000003</v>
      </c>
      <c r="N287" s="145">
        <v>21.5</v>
      </c>
      <c r="O287" s="145">
        <v>0</v>
      </c>
      <c r="P287" s="145">
        <v>0</v>
      </c>
      <c r="Q287" s="145">
        <v>0</v>
      </c>
      <c r="R287" s="145">
        <v>0</v>
      </c>
    </row>
    <row r="288" spans="1:18" x14ac:dyDescent="0.25">
      <c r="A288" s="145">
        <v>2533</v>
      </c>
      <c r="B288" s="145" t="s">
        <v>3182</v>
      </c>
      <c r="C288" s="145" t="s">
        <v>3181</v>
      </c>
      <c r="D288" s="145" t="str">
        <f t="shared" si="11"/>
        <v>Esdelle, Celena</v>
      </c>
      <c r="E288" s="145" t="s">
        <v>2159</v>
      </c>
      <c r="F288" s="145">
        <v>154.69999999999999</v>
      </c>
      <c r="G288" s="145">
        <v>135.5</v>
      </c>
      <c r="H288" s="145">
        <v>191.75</v>
      </c>
      <c r="I288" s="145">
        <v>156</v>
      </c>
      <c r="J288" s="145">
        <v>99.75</v>
      </c>
      <c r="K288" s="145">
        <v>43.335999999999999</v>
      </c>
      <c r="L288" s="145">
        <v>103.84</v>
      </c>
      <c r="M288" s="145">
        <v>104.004</v>
      </c>
      <c r="N288" s="145">
        <v>43.5</v>
      </c>
      <c r="O288" s="145">
        <v>0</v>
      </c>
      <c r="P288" s="145">
        <v>0</v>
      </c>
      <c r="Q288" s="145">
        <v>0</v>
      </c>
      <c r="R288" s="145">
        <v>0</v>
      </c>
    </row>
    <row r="289" spans="1:18" x14ac:dyDescent="0.25">
      <c r="A289" s="145">
        <v>750</v>
      </c>
      <c r="B289" s="145" t="s">
        <v>3180</v>
      </c>
      <c r="C289" s="145" t="s">
        <v>3179</v>
      </c>
      <c r="D289" s="145" t="str">
        <f t="shared" si="11"/>
        <v>Eskin (Past Employee), Vicki</v>
      </c>
      <c r="E289" s="145" t="s">
        <v>2361</v>
      </c>
      <c r="F289" s="145">
        <v>116</v>
      </c>
      <c r="G289" s="145">
        <v>16.414999999999999</v>
      </c>
      <c r="H289" s="145">
        <v>0</v>
      </c>
      <c r="I289" s="145">
        <v>0</v>
      </c>
      <c r="J289" s="145">
        <v>0</v>
      </c>
      <c r="K289" s="145">
        <v>29.167999999999999</v>
      </c>
      <c r="L289" s="145">
        <v>0</v>
      </c>
      <c r="M289" s="145">
        <v>0</v>
      </c>
      <c r="N289" s="145">
        <v>0</v>
      </c>
      <c r="O289" s="145">
        <v>6.5</v>
      </c>
      <c r="P289" s="145">
        <v>0</v>
      </c>
      <c r="Q289" s="145">
        <v>0</v>
      </c>
      <c r="R289" s="145">
        <v>0</v>
      </c>
    </row>
    <row r="290" spans="1:18" x14ac:dyDescent="0.25">
      <c r="A290" s="145">
        <v>1838</v>
      </c>
      <c r="B290" s="145" t="s">
        <v>2331</v>
      </c>
      <c r="C290" s="145" t="s">
        <v>3178</v>
      </c>
      <c r="D290" s="145" t="str">
        <f t="shared" si="11"/>
        <v>Espinosa, Vanessa</v>
      </c>
      <c r="E290" s="145" t="s">
        <v>2151</v>
      </c>
      <c r="F290" s="145">
        <v>77</v>
      </c>
      <c r="G290" s="145" t="e">
        <f>VLOOKUP($A290,#REF!,7,FALSE)</f>
        <v>#REF!</v>
      </c>
      <c r="H290" s="145">
        <v>142.24600000000001</v>
      </c>
      <c r="I290" s="145">
        <v>129.99600000000001</v>
      </c>
      <c r="J290" s="145">
        <v>56</v>
      </c>
      <c r="K290" s="145">
        <v>296.33600000000001</v>
      </c>
      <c r="L290" s="145">
        <v>295.33999999999997</v>
      </c>
      <c r="M290" s="145">
        <v>104.004</v>
      </c>
      <c r="N290" s="145">
        <v>105</v>
      </c>
      <c r="O290" s="145">
        <v>0</v>
      </c>
      <c r="P290" s="145">
        <v>0</v>
      </c>
      <c r="Q290" s="145">
        <v>0</v>
      </c>
      <c r="R290" s="145">
        <v>0</v>
      </c>
    </row>
    <row r="291" spans="1:18" x14ac:dyDescent="0.25">
      <c r="A291" s="145">
        <v>710</v>
      </c>
      <c r="B291" s="145" t="s">
        <v>3177</v>
      </c>
      <c r="C291" s="145" t="s">
        <v>3176</v>
      </c>
      <c r="D291" s="145" t="s">
        <v>1350</v>
      </c>
      <c r="E291" s="145" t="s">
        <v>2209</v>
      </c>
      <c r="F291" s="145">
        <v>168</v>
      </c>
      <c r="G291" s="145">
        <v>17</v>
      </c>
      <c r="H291" s="145">
        <v>312.5</v>
      </c>
      <c r="I291" s="145">
        <v>143</v>
      </c>
      <c r="J291" s="145">
        <v>196</v>
      </c>
      <c r="K291" s="145">
        <v>311.33600000000001</v>
      </c>
      <c r="L291" s="145">
        <v>379.673</v>
      </c>
      <c r="M291" s="145">
        <v>95.337000000000003</v>
      </c>
      <c r="N291" s="145">
        <v>27</v>
      </c>
      <c r="O291" s="145">
        <v>0</v>
      </c>
      <c r="P291" s="145">
        <v>0</v>
      </c>
      <c r="Q291" s="145">
        <v>0</v>
      </c>
      <c r="R291" s="145">
        <v>0</v>
      </c>
    </row>
    <row r="292" spans="1:18" x14ac:dyDescent="0.25">
      <c r="A292" s="145">
        <v>2413</v>
      </c>
      <c r="B292" s="145" t="s">
        <v>3175</v>
      </c>
      <c r="C292" s="145" t="s">
        <v>3174</v>
      </c>
      <c r="D292" s="145" t="str">
        <f t="shared" ref="D292:D306" si="12">C292&amp;", "&amp;B292</f>
        <v>Evans, Kirsty</v>
      </c>
      <c r="E292" s="145" t="s">
        <v>2183</v>
      </c>
      <c r="F292" s="145">
        <v>43</v>
      </c>
      <c r="G292" s="145">
        <v>4.2519999999999998</v>
      </c>
      <c r="H292" s="145">
        <v>37.590000000000003</v>
      </c>
      <c r="I292" s="145">
        <v>121.33799999999999</v>
      </c>
      <c r="J292" s="145">
        <v>88</v>
      </c>
      <c r="K292" s="145">
        <v>95.001999999999995</v>
      </c>
      <c r="L292" s="145">
        <v>150.84</v>
      </c>
      <c r="M292" s="145">
        <v>121.33799999999999</v>
      </c>
      <c r="N292" s="145">
        <v>65.5</v>
      </c>
      <c r="O292" s="145">
        <v>0</v>
      </c>
      <c r="P292" s="145">
        <v>0</v>
      </c>
      <c r="Q292" s="145">
        <v>0</v>
      </c>
      <c r="R292" s="145">
        <v>0</v>
      </c>
    </row>
    <row r="293" spans="1:18" x14ac:dyDescent="0.25">
      <c r="A293" s="145">
        <v>2612</v>
      </c>
      <c r="B293" s="145" t="s">
        <v>2266</v>
      </c>
      <c r="C293" s="145" t="s">
        <v>3174</v>
      </c>
      <c r="D293" s="145" t="str">
        <f t="shared" si="12"/>
        <v>Evans, Vickie</v>
      </c>
      <c r="E293" s="145" t="s">
        <v>2165</v>
      </c>
      <c r="F293" s="145">
        <v>161</v>
      </c>
      <c r="G293" s="145">
        <v>85.75</v>
      </c>
      <c r="H293" s="145">
        <v>153.75</v>
      </c>
      <c r="I293" s="145">
        <v>156</v>
      </c>
      <c r="J293" s="145">
        <v>88</v>
      </c>
      <c r="K293" s="145">
        <v>54.585999999999999</v>
      </c>
      <c r="L293" s="145">
        <v>76.59</v>
      </c>
      <c r="M293" s="145">
        <v>104.004</v>
      </c>
      <c r="N293" s="145">
        <v>82</v>
      </c>
      <c r="O293" s="145">
        <v>0</v>
      </c>
      <c r="P293" s="145">
        <v>0</v>
      </c>
      <c r="Q293" s="145">
        <v>0</v>
      </c>
      <c r="R293" s="145">
        <v>0</v>
      </c>
    </row>
    <row r="294" spans="1:18" x14ac:dyDescent="0.25">
      <c r="A294" s="145">
        <v>2230</v>
      </c>
      <c r="B294" s="145" t="s">
        <v>3173</v>
      </c>
      <c r="C294" s="145" t="s">
        <v>3172</v>
      </c>
      <c r="D294" s="145" t="str">
        <f t="shared" si="12"/>
        <v>Everson, Jefferson</v>
      </c>
      <c r="E294" s="145" t="s">
        <v>2183</v>
      </c>
      <c r="F294" s="145">
        <v>53</v>
      </c>
      <c r="G294" s="145">
        <v>162.33600000000001</v>
      </c>
      <c r="H294" s="145">
        <v>196.34</v>
      </c>
      <c r="I294" s="145">
        <v>104.004</v>
      </c>
      <c r="J294" s="145">
        <v>70</v>
      </c>
      <c r="K294" s="145">
        <v>274.33600000000001</v>
      </c>
      <c r="L294" s="145">
        <v>197.34</v>
      </c>
      <c r="M294" s="145">
        <v>104.004</v>
      </c>
      <c r="N294" s="145">
        <v>181</v>
      </c>
      <c r="O294" s="145">
        <v>0</v>
      </c>
      <c r="P294" s="145">
        <v>3</v>
      </c>
      <c r="Q294" s="145">
        <v>8</v>
      </c>
      <c r="R294" s="145">
        <v>5</v>
      </c>
    </row>
    <row r="295" spans="1:18" x14ac:dyDescent="0.25">
      <c r="A295" s="145">
        <v>2065</v>
      </c>
      <c r="B295" s="145" t="s">
        <v>2456</v>
      </c>
      <c r="C295" s="145" t="s">
        <v>3171</v>
      </c>
      <c r="D295" s="145" t="str">
        <f t="shared" si="12"/>
        <v>Faber, Laura</v>
      </c>
      <c r="E295" s="145" t="s">
        <v>2323</v>
      </c>
      <c r="F295" s="145">
        <v>68</v>
      </c>
      <c r="G295" s="145">
        <v>30.335000000000001</v>
      </c>
      <c r="H295" s="145">
        <v>119.002</v>
      </c>
      <c r="I295" s="145">
        <v>119.166</v>
      </c>
      <c r="J295" s="145">
        <v>78</v>
      </c>
      <c r="K295" s="145">
        <v>81.335999999999999</v>
      </c>
      <c r="L295" s="145">
        <v>117.59</v>
      </c>
      <c r="M295" s="145">
        <v>104.004</v>
      </c>
      <c r="N295" s="145">
        <v>67.75</v>
      </c>
      <c r="O295" s="145">
        <v>0</v>
      </c>
      <c r="P295" s="145">
        <v>0</v>
      </c>
      <c r="Q295" s="145">
        <v>2.5</v>
      </c>
      <c r="R295" s="145">
        <v>2.5</v>
      </c>
    </row>
    <row r="296" spans="1:18" x14ac:dyDescent="0.25">
      <c r="A296" s="145">
        <v>847</v>
      </c>
      <c r="B296" s="145" t="s">
        <v>3170</v>
      </c>
      <c r="C296" s="145" t="s">
        <v>3169</v>
      </c>
      <c r="D296" s="145" t="str">
        <f t="shared" si="12"/>
        <v>Falcon, Blas</v>
      </c>
      <c r="E296" s="145" t="s">
        <v>2209</v>
      </c>
      <c r="F296" s="145">
        <v>167</v>
      </c>
      <c r="G296" s="145">
        <v>33</v>
      </c>
      <c r="H296" s="145">
        <v>52</v>
      </c>
      <c r="I296" s="145">
        <v>156</v>
      </c>
      <c r="J296" s="145">
        <v>146.75</v>
      </c>
      <c r="K296" s="145">
        <v>26.669</v>
      </c>
      <c r="L296" s="145">
        <v>30.672999999999998</v>
      </c>
      <c r="M296" s="145">
        <v>104.004</v>
      </c>
      <c r="N296" s="145">
        <v>100</v>
      </c>
      <c r="O296" s="145">
        <v>0</v>
      </c>
      <c r="P296" s="145">
        <v>0</v>
      </c>
      <c r="Q296" s="145">
        <v>0</v>
      </c>
      <c r="R296" s="145">
        <v>0</v>
      </c>
    </row>
    <row r="297" spans="1:18" x14ac:dyDescent="0.25">
      <c r="A297" s="145">
        <v>984</v>
      </c>
      <c r="B297" s="145" t="s">
        <v>2228</v>
      </c>
      <c r="C297" s="145" t="s">
        <v>3169</v>
      </c>
      <c r="D297" s="145" t="str">
        <f t="shared" si="12"/>
        <v>Falcon, Lisa</v>
      </c>
      <c r="E297" s="145" t="s">
        <v>2209</v>
      </c>
      <c r="F297" s="145">
        <v>159</v>
      </c>
      <c r="G297" s="145">
        <v>55</v>
      </c>
      <c r="H297" s="145">
        <v>413.5</v>
      </c>
      <c r="I297" s="145">
        <v>156</v>
      </c>
      <c r="J297" s="145">
        <v>105</v>
      </c>
      <c r="K297" s="145">
        <v>200.08600000000001</v>
      </c>
      <c r="L297" s="145">
        <v>102.09</v>
      </c>
      <c r="M297" s="145">
        <v>104.004</v>
      </c>
      <c r="N297" s="145">
        <v>282</v>
      </c>
      <c r="O297" s="145">
        <v>0</v>
      </c>
      <c r="P297" s="145">
        <v>0</v>
      </c>
      <c r="Q297" s="145">
        <v>0</v>
      </c>
      <c r="R297" s="145">
        <v>0</v>
      </c>
    </row>
    <row r="298" spans="1:18" x14ac:dyDescent="0.25">
      <c r="A298" s="145">
        <v>290</v>
      </c>
      <c r="B298" s="145" t="s">
        <v>2358</v>
      </c>
      <c r="C298" s="145" t="s">
        <v>3169</v>
      </c>
      <c r="D298" s="145" t="str">
        <f t="shared" si="12"/>
        <v>Falcon, Maria</v>
      </c>
      <c r="E298" s="145" t="s">
        <v>2151</v>
      </c>
      <c r="F298" s="145">
        <v>196</v>
      </c>
      <c r="G298" s="145" t="e">
        <f>VLOOKUP($A298,#REF!,7,FALSE)</f>
        <v>#REF!</v>
      </c>
      <c r="H298" s="145">
        <v>299.25</v>
      </c>
      <c r="I298" s="145">
        <v>156</v>
      </c>
      <c r="J298" s="145">
        <v>116</v>
      </c>
      <c r="K298" s="145">
        <v>18.835999999999999</v>
      </c>
      <c r="L298" s="145">
        <v>74.34</v>
      </c>
      <c r="M298" s="145">
        <v>104.004</v>
      </c>
      <c r="N298" s="145">
        <v>48.5</v>
      </c>
      <c r="O298" s="145">
        <v>0</v>
      </c>
      <c r="P298" s="145">
        <v>0</v>
      </c>
      <c r="Q298" s="145">
        <v>0</v>
      </c>
      <c r="R298" s="145">
        <v>0</v>
      </c>
    </row>
    <row r="299" spans="1:18" x14ac:dyDescent="0.25">
      <c r="A299" s="145">
        <v>2650</v>
      </c>
      <c r="B299" s="145" t="s">
        <v>2935</v>
      </c>
      <c r="C299" s="145" t="s">
        <v>3168</v>
      </c>
      <c r="D299" s="145" t="str">
        <f t="shared" si="12"/>
        <v>Fallacaro, Tara</v>
      </c>
      <c r="E299" s="145" t="s">
        <v>2323</v>
      </c>
      <c r="F299" s="145">
        <v>22</v>
      </c>
      <c r="G299" s="145">
        <v>21.664999999999999</v>
      </c>
      <c r="H299" s="145">
        <v>41.66</v>
      </c>
      <c r="I299" s="145">
        <v>51.996000000000002</v>
      </c>
      <c r="J299" s="145">
        <v>48</v>
      </c>
      <c r="K299" s="145">
        <v>29.914000000000001</v>
      </c>
      <c r="L299" s="145">
        <v>81.91</v>
      </c>
      <c r="M299" s="145">
        <v>51.996000000000002</v>
      </c>
      <c r="N299" s="145">
        <v>0</v>
      </c>
      <c r="O299" s="145">
        <v>0</v>
      </c>
      <c r="P299" s="145">
        <v>0</v>
      </c>
      <c r="Q299" s="145">
        <v>0</v>
      </c>
      <c r="R299" s="145">
        <v>0</v>
      </c>
    </row>
    <row r="300" spans="1:18" x14ac:dyDescent="0.25">
      <c r="A300" s="145">
        <v>2576</v>
      </c>
      <c r="B300" s="145" t="s">
        <v>2453</v>
      </c>
      <c r="C300" s="145" t="s">
        <v>3167</v>
      </c>
      <c r="D300" s="145" t="str">
        <f t="shared" si="12"/>
        <v>Falzone, Brandi</v>
      </c>
      <c r="E300" s="145" t="s">
        <v>2142</v>
      </c>
      <c r="F300" s="145">
        <v>30</v>
      </c>
      <c r="G300" s="145">
        <v>7.665</v>
      </c>
      <c r="H300" s="145">
        <v>50.41</v>
      </c>
      <c r="I300" s="145">
        <v>51.996000000000002</v>
      </c>
      <c r="J300" s="145">
        <v>43.5</v>
      </c>
      <c r="K300" s="145">
        <v>17.914000000000001</v>
      </c>
      <c r="L300" s="145">
        <v>7.91</v>
      </c>
      <c r="M300" s="145">
        <v>51.996000000000002</v>
      </c>
      <c r="N300" s="145">
        <v>66</v>
      </c>
      <c r="O300" s="145">
        <v>0</v>
      </c>
      <c r="P300" s="145">
        <v>1.5</v>
      </c>
      <c r="Q300" s="145">
        <v>8.5</v>
      </c>
      <c r="R300" s="145">
        <v>7</v>
      </c>
    </row>
    <row r="301" spans="1:18" x14ac:dyDescent="0.25">
      <c r="A301" s="145">
        <v>607</v>
      </c>
      <c r="B301" s="145" t="s">
        <v>3166</v>
      </c>
      <c r="C301" s="145" t="s">
        <v>3165</v>
      </c>
      <c r="D301" s="145" t="str">
        <f t="shared" si="12"/>
        <v>Faraji-Tajrishi, Tamera</v>
      </c>
      <c r="E301" s="145" t="s">
        <v>2196</v>
      </c>
      <c r="F301" s="145">
        <v>232</v>
      </c>
      <c r="G301" s="145">
        <v>123.75</v>
      </c>
      <c r="H301" s="145">
        <v>214.75</v>
      </c>
      <c r="I301" s="145">
        <v>143</v>
      </c>
      <c r="J301" s="145">
        <v>52</v>
      </c>
      <c r="K301" s="145">
        <v>1042.336</v>
      </c>
      <c r="L301" s="145">
        <v>1094.673</v>
      </c>
      <c r="M301" s="145">
        <v>95.337000000000003</v>
      </c>
      <c r="N301" s="145">
        <v>43</v>
      </c>
      <c r="O301" s="145">
        <v>0</v>
      </c>
      <c r="P301" s="145">
        <v>0</v>
      </c>
      <c r="Q301" s="145">
        <v>0</v>
      </c>
      <c r="R301" s="145">
        <v>0</v>
      </c>
    </row>
    <row r="302" spans="1:18" x14ac:dyDescent="0.25">
      <c r="A302" s="145">
        <v>2280</v>
      </c>
      <c r="B302" s="145" t="s">
        <v>3164</v>
      </c>
      <c r="C302" s="145" t="s">
        <v>3163</v>
      </c>
      <c r="D302" s="145" t="str">
        <f t="shared" si="12"/>
        <v>Farquhar, Troy</v>
      </c>
      <c r="E302" s="145" t="s">
        <v>2148</v>
      </c>
      <c r="F302" s="145">
        <v>78</v>
      </c>
      <c r="G302" s="145">
        <v>7.085</v>
      </c>
      <c r="H302" s="145">
        <v>57.670999999999999</v>
      </c>
      <c r="I302" s="145">
        <v>59.587000000000003</v>
      </c>
      <c r="J302" s="145">
        <v>60</v>
      </c>
      <c r="K302" s="145">
        <v>273.91399999999999</v>
      </c>
      <c r="L302" s="145">
        <v>321.577</v>
      </c>
      <c r="M302" s="145">
        <v>47.662999999999997</v>
      </c>
      <c r="N302" s="145">
        <v>0</v>
      </c>
      <c r="O302" s="145">
        <v>0</v>
      </c>
      <c r="P302" s="145">
        <v>4</v>
      </c>
      <c r="Q302" s="145">
        <v>8</v>
      </c>
      <c r="R302" s="145">
        <v>4</v>
      </c>
    </row>
    <row r="303" spans="1:18" x14ac:dyDescent="0.25">
      <c r="A303" s="145">
        <v>995</v>
      </c>
      <c r="B303" s="145" t="s">
        <v>2287</v>
      </c>
      <c r="C303" s="145" t="s">
        <v>3162</v>
      </c>
      <c r="D303" s="145" t="str">
        <f t="shared" si="12"/>
        <v>Favela, Christina</v>
      </c>
      <c r="E303" s="145" t="s">
        <v>2323</v>
      </c>
      <c r="F303" s="145">
        <v>36</v>
      </c>
      <c r="G303" s="145">
        <v>0</v>
      </c>
      <c r="H303" s="145">
        <v>295.5</v>
      </c>
      <c r="I303" s="145">
        <v>295.5</v>
      </c>
      <c r="J303" s="145">
        <v>0</v>
      </c>
      <c r="K303" s="145">
        <v>0</v>
      </c>
      <c r="L303" s="145">
        <v>187.5</v>
      </c>
      <c r="M303" s="145">
        <v>187.5</v>
      </c>
      <c r="N303" s="145">
        <v>0</v>
      </c>
      <c r="O303" s="145">
        <v>0</v>
      </c>
      <c r="P303" s="145">
        <v>2.5</v>
      </c>
      <c r="Q303" s="145">
        <v>2.5</v>
      </c>
      <c r="R303" s="145">
        <v>0</v>
      </c>
    </row>
    <row r="304" spans="1:18" x14ac:dyDescent="0.25">
      <c r="A304" s="145">
        <v>838</v>
      </c>
      <c r="B304" s="145" t="s">
        <v>3161</v>
      </c>
      <c r="C304" s="145" t="s">
        <v>3160</v>
      </c>
      <c r="D304" s="145" t="str">
        <f t="shared" si="12"/>
        <v>Faza, Melinda</v>
      </c>
      <c r="E304" s="145" t="s">
        <v>2142</v>
      </c>
      <c r="F304" s="145">
        <v>15</v>
      </c>
      <c r="G304" s="145">
        <v>0.66700000000000004</v>
      </c>
      <c r="H304" s="145">
        <v>26.004000000000001</v>
      </c>
      <c r="I304" s="145">
        <v>101.837</v>
      </c>
      <c r="J304" s="145">
        <v>76.5</v>
      </c>
      <c r="K304" s="145">
        <v>0.66700000000000004</v>
      </c>
      <c r="L304" s="145">
        <v>23.504000000000001</v>
      </c>
      <c r="M304" s="145">
        <v>101.837</v>
      </c>
      <c r="N304" s="145">
        <v>79</v>
      </c>
      <c r="O304" s="145">
        <v>0</v>
      </c>
      <c r="P304" s="145">
        <v>1.25</v>
      </c>
      <c r="Q304" s="145">
        <v>9.75</v>
      </c>
      <c r="R304" s="145">
        <v>8.5</v>
      </c>
    </row>
    <row r="305" spans="1:18" x14ac:dyDescent="0.25">
      <c r="A305" s="145">
        <v>1726</v>
      </c>
      <c r="B305" s="145" t="s">
        <v>3159</v>
      </c>
      <c r="C305" s="145" t="s">
        <v>3158</v>
      </c>
      <c r="D305" s="145" t="str">
        <f t="shared" si="12"/>
        <v>Feldkamp (Past Employee), Douglas</v>
      </c>
      <c r="E305" s="145" t="s">
        <v>2193</v>
      </c>
      <c r="F305" s="145">
        <v>85</v>
      </c>
      <c r="G305" s="145">
        <v>114.164</v>
      </c>
      <c r="H305" s="145">
        <v>0</v>
      </c>
      <c r="I305" s="145">
        <v>67.706000000000003</v>
      </c>
      <c r="J305" s="145">
        <v>72.75</v>
      </c>
      <c r="K305" s="145">
        <v>252.33600000000001</v>
      </c>
      <c r="L305" s="145">
        <v>0</v>
      </c>
      <c r="M305" s="145">
        <v>54.168999999999997</v>
      </c>
      <c r="N305" s="145">
        <v>51.75</v>
      </c>
      <c r="O305" s="145">
        <v>0</v>
      </c>
      <c r="P305" s="145">
        <v>0</v>
      </c>
      <c r="Q305" s="145">
        <v>11.25</v>
      </c>
      <c r="R305" s="145">
        <v>11.25</v>
      </c>
    </row>
    <row r="306" spans="1:18" x14ac:dyDescent="0.25">
      <c r="A306" s="145">
        <v>1940</v>
      </c>
      <c r="B306" s="145" t="s">
        <v>3157</v>
      </c>
      <c r="C306" s="145" t="s">
        <v>3156</v>
      </c>
      <c r="D306" s="145" t="str">
        <f t="shared" si="12"/>
        <v>Felton, Betty</v>
      </c>
      <c r="E306" s="145" t="s">
        <v>2193</v>
      </c>
      <c r="F306" s="145">
        <v>72</v>
      </c>
      <c r="G306" s="145" t="e">
        <f>VLOOKUP($A306,#REF!,7,FALSE)</f>
        <v>#REF!</v>
      </c>
      <c r="H306" s="145">
        <v>107.334</v>
      </c>
      <c r="I306" s="145">
        <v>63.92</v>
      </c>
      <c r="J306" s="145">
        <v>22</v>
      </c>
      <c r="K306" s="145">
        <v>71.664000000000001</v>
      </c>
      <c r="L306" s="145">
        <v>93.66</v>
      </c>
      <c r="M306" s="145">
        <v>51.996000000000002</v>
      </c>
      <c r="N306" s="145">
        <v>30</v>
      </c>
      <c r="O306" s="145">
        <v>0</v>
      </c>
      <c r="P306" s="145">
        <v>0</v>
      </c>
      <c r="Q306" s="145">
        <v>0</v>
      </c>
      <c r="R306" s="145">
        <v>0</v>
      </c>
    </row>
    <row r="307" spans="1:18" x14ac:dyDescent="0.25">
      <c r="A307" s="145">
        <v>2036</v>
      </c>
      <c r="B307" s="145" t="s">
        <v>3155</v>
      </c>
      <c r="C307" s="145" t="s">
        <v>3154</v>
      </c>
      <c r="D307" s="145" t="s">
        <v>1801</v>
      </c>
      <c r="E307" s="145" t="s">
        <v>2145</v>
      </c>
      <c r="F307" s="145">
        <v>71</v>
      </c>
      <c r="G307" s="145">
        <v>1.8360000000000001</v>
      </c>
      <c r="H307" s="145">
        <v>45.542000000000002</v>
      </c>
      <c r="I307" s="145">
        <v>122.956</v>
      </c>
      <c r="J307" s="145">
        <v>79.25</v>
      </c>
      <c r="K307" s="145">
        <v>4.8499999999999996</v>
      </c>
      <c r="L307" s="145">
        <v>8.9369999999999994</v>
      </c>
      <c r="M307" s="145">
        <v>101.837</v>
      </c>
      <c r="N307" s="145">
        <v>97.75</v>
      </c>
      <c r="O307" s="145">
        <v>0</v>
      </c>
      <c r="P307" s="145">
        <v>0</v>
      </c>
      <c r="Q307" s="145">
        <v>0</v>
      </c>
      <c r="R307" s="145">
        <v>0</v>
      </c>
    </row>
    <row r="308" spans="1:18" x14ac:dyDescent="0.25">
      <c r="A308" s="145">
        <v>1673</v>
      </c>
      <c r="B308" s="145" t="s">
        <v>3153</v>
      </c>
      <c r="C308" s="145" t="s">
        <v>3152</v>
      </c>
      <c r="D308" s="145" t="str">
        <f>C308&amp;", "&amp;B308</f>
        <v>Fiedtkou, Teresa</v>
      </c>
      <c r="E308" s="145" t="s">
        <v>2159</v>
      </c>
      <c r="F308" s="145">
        <v>92</v>
      </c>
      <c r="G308" s="145" t="e">
        <f>VLOOKUP($A308,#REF!,7,FALSE)</f>
        <v>#REF!</v>
      </c>
      <c r="H308" s="145">
        <v>27.202000000000002</v>
      </c>
      <c r="I308" s="145">
        <v>129.99600000000001</v>
      </c>
      <c r="J308" s="145">
        <v>107.75</v>
      </c>
      <c r="K308" s="145">
        <v>48.253</v>
      </c>
      <c r="L308" s="145">
        <v>73.257000000000005</v>
      </c>
      <c r="M308" s="145">
        <v>104.004</v>
      </c>
      <c r="N308" s="145">
        <v>79</v>
      </c>
      <c r="O308" s="145">
        <v>0</v>
      </c>
      <c r="P308" s="145">
        <v>0</v>
      </c>
      <c r="Q308" s="145">
        <v>0</v>
      </c>
      <c r="R308" s="145">
        <v>0</v>
      </c>
    </row>
    <row r="309" spans="1:18" x14ac:dyDescent="0.25">
      <c r="A309" s="145">
        <v>257</v>
      </c>
      <c r="B309" s="145" t="s">
        <v>2345</v>
      </c>
      <c r="C309" s="145" t="s">
        <v>3151</v>
      </c>
      <c r="D309" s="145" t="str">
        <f>C309&amp;", "&amp;B309</f>
        <v>Fischer, Carol</v>
      </c>
      <c r="E309" s="145" t="s">
        <v>2183</v>
      </c>
      <c r="F309" s="145">
        <v>315</v>
      </c>
      <c r="G309" s="145">
        <v>16</v>
      </c>
      <c r="H309" s="145">
        <v>352.5</v>
      </c>
      <c r="I309" s="145">
        <v>156</v>
      </c>
      <c r="J309" s="145">
        <v>179.5</v>
      </c>
      <c r="K309" s="145">
        <v>202.83600000000001</v>
      </c>
      <c r="L309" s="145">
        <v>135.84</v>
      </c>
      <c r="M309" s="145">
        <v>104.004</v>
      </c>
      <c r="N309" s="145">
        <v>171</v>
      </c>
      <c r="O309" s="145">
        <v>0</v>
      </c>
      <c r="P309" s="145">
        <v>0</v>
      </c>
      <c r="Q309" s="145">
        <v>0</v>
      </c>
      <c r="R309" s="145">
        <v>0</v>
      </c>
    </row>
    <row r="310" spans="1:18" x14ac:dyDescent="0.25">
      <c r="A310" s="145">
        <v>793</v>
      </c>
      <c r="B310" s="145" t="s">
        <v>3150</v>
      </c>
      <c r="C310" s="145" t="s">
        <v>3149</v>
      </c>
      <c r="D310" s="145" t="s">
        <v>1613</v>
      </c>
      <c r="E310" s="145" t="s">
        <v>2186</v>
      </c>
      <c r="F310" s="145">
        <v>27</v>
      </c>
      <c r="G310" s="145">
        <v>26.001000000000001</v>
      </c>
      <c r="H310" s="145">
        <v>68.671999999999997</v>
      </c>
      <c r="I310" s="145">
        <v>112.67100000000001</v>
      </c>
      <c r="J310" s="145">
        <v>70</v>
      </c>
      <c r="K310" s="145">
        <v>18.001000000000001</v>
      </c>
      <c r="L310" s="145">
        <v>97.671999999999997</v>
      </c>
      <c r="M310" s="145">
        <v>112.67100000000001</v>
      </c>
      <c r="N310" s="145">
        <v>33</v>
      </c>
      <c r="O310" s="145">
        <v>0</v>
      </c>
      <c r="P310" s="145">
        <v>0</v>
      </c>
      <c r="Q310" s="145">
        <v>0</v>
      </c>
      <c r="R310" s="145">
        <v>0</v>
      </c>
    </row>
    <row r="311" spans="1:18" x14ac:dyDescent="0.25">
      <c r="A311" s="145">
        <v>1708</v>
      </c>
      <c r="B311" s="145" t="s">
        <v>3148</v>
      </c>
      <c r="C311" s="145" t="s">
        <v>3147</v>
      </c>
      <c r="D311" s="145" t="s">
        <v>1532</v>
      </c>
      <c r="E311" s="145" t="s">
        <v>2176</v>
      </c>
      <c r="F311" s="145">
        <v>279</v>
      </c>
      <c r="G311" s="145">
        <v>14</v>
      </c>
      <c r="H311" s="145">
        <v>337</v>
      </c>
      <c r="I311" s="145">
        <v>156</v>
      </c>
      <c r="J311" s="145">
        <v>137</v>
      </c>
      <c r="K311" s="145">
        <v>61.335999999999999</v>
      </c>
      <c r="L311" s="145">
        <v>141.34</v>
      </c>
      <c r="M311" s="145">
        <v>104.004</v>
      </c>
      <c r="N311" s="145">
        <v>24</v>
      </c>
      <c r="O311" s="145">
        <v>0</v>
      </c>
      <c r="P311" s="145">
        <v>0</v>
      </c>
      <c r="Q311" s="145">
        <v>0</v>
      </c>
      <c r="R311" s="145">
        <v>0</v>
      </c>
    </row>
    <row r="312" spans="1:18" x14ac:dyDescent="0.25">
      <c r="A312" s="145">
        <v>889</v>
      </c>
      <c r="B312" s="145" t="s">
        <v>3146</v>
      </c>
      <c r="C312" s="145" t="s">
        <v>3145</v>
      </c>
      <c r="D312" s="145" t="str">
        <f t="shared" ref="D312:D347" si="13">C312&amp;", "&amp;B312</f>
        <v>Flint, Darunda</v>
      </c>
      <c r="E312" s="145" t="s">
        <v>2168</v>
      </c>
      <c r="F312" s="145">
        <v>11</v>
      </c>
      <c r="G312" s="145">
        <v>0</v>
      </c>
      <c r="H312" s="145">
        <v>86.67</v>
      </c>
      <c r="I312" s="145">
        <v>86.67</v>
      </c>
      <c r="J312" s="145">
        <v>0</v>
      </c>
      <c r="K312" s="145">
        <v>0</v>
      </c>
      <c r="L312" s="145">
        <v>63.67</v>
      </c>
      <c r="M312" s="145">
        <v>86.67</v>
      </c>
      <c r="N312" s="145">
        <v>23</v>
      </c>
      <c r="O312" s="145">
        <v>0</v>
      </c>
      <c r="P312" s="145">
        <v>31.25</v>
      </c>
      <c r="Q312" s="145">
        <v>70</v>
      </c>
      <c r="R312" s="145">
        <v>38.75</v>
      </c>
    </row>
    <row r="313" spans="1:18" x14ac:dyDescent="0.25">
      <c r="A313" s="145">
        <v>2637</v>
      </c>
      <c r="B313" s="145" t="s">
        <v>3144</v>
      </c>
      <c r="C313" s="145" t="s">
        <v>3143</v>
      </c>
      <c r="D313" s="145" t="str">
        <f t="shared" si="13"/>
        <v>Flores, Shea</v>
      </c>
      <c r="E313" s="145" t="s">
        <v>2323</v>
      </c>
      <c r="F313" s="145">
        <v>55</v>
      </c>
      <c r="G313" s="145">
        <v>13.085000000000001</v>
      </c>
      <c r="H313" s="145">
        <v>89.34</v>
      </c>
      <c r="I313" s="145">
        <v>104.004</v>
      </c>
      <c r="J313" s="145">
        <v>71</v>
      </c>
      <c r="K313" s="145">
        <v>121.836</v>
      </c>
      <c r="L313" s="145">
        <v>189.84</v>
      </c>
      <c r="M313" s="145">
        <v>104.004</v>
      </c>
      <c r="N313" s="145">
        <v>36</v>
      </c>
      <c r="O313" s="145">
        <v>1.625</v>
      </c>
      <c r="P313" s="145">
        <v>0.125</v>
      </c>
      <c r="Q313" s="145">
        <v>3.5</v>
      </c>
      <c r="R313" s="145">
        <v>5</v>
      </c>
    </row>
    <row r="314" spans="1:18" x14ac:dyDescent="0.25">
      <c r="A314" s="145">
        <v>982</v>
      </c>
      <c r="B314" s="145" t="s">
        <v>2355</v>
      </c>
      <c r="C314" s="145" t="s">
        <v>3142</v>
      </c>
      <c r="D314" s="145" t="str">
        <f t="shared" si="13"/>
        <v>Florescu, Kimberly</v>
      </c>
      <c r="E314" s="145" t="s">
        <v>2204</v>
      </c>
      <c r="F314" s="145">
        <v>3</v>
      </c>
      <c r="G314" s="145">
        <v>0</v>
      </c>
      <c r="H314" s="145">
        <v>17.334</v>
      </c>
      <c r="I314" s="145">
        <v>17.334</v>
      </c>
      <c r="J314" s="145">
        <v>0</v>
      </c>
      <c r="K314" s="145">
        <v>0</v>
      </c>
      <c r="L314" s="145">
        <v>17.334</v>
      </c>
      <c r="M314" s="145">
        <v>17.334</v>
      </c>
      <c r="N314" s="145">
        <v>0</v>
      </c>
      <c r="O314" s="145">
        <v>0</v>
      </c>
      <c r="P314" s="145">
        <v>0</v>
      </c>
      <c r="Q314" s="145">
        <v>0</v>
      </c>
      <c r="R314" s="145">
        <v>0</v>
      </c>
    </row>
    <row r="315" spans="1:18" x14ac:dyDescent="0.25">
      <c r="A315" s="145">
        <v>1877</v>
      </c>
      <c r="B315" s="145" t="s">
        <v>2911</v>
      </c>
      <c r="C315" s="145" t="s">
        <v>3141</v>
      </c>
      <c r="D315" s="145" t="str">
        <f t="shared" si="13"/>
        <v>Flournoy, Kelley</v>
      </c>
      <c r="E315" s="145" t="s">
        <v>2186</v>
      </c>
      <c r="F315" s="145">
        <v>74</v>
      </c>
      <c r="G315" s="145">
        <v>52.002000000000002</v>
      </c>
      <c r="H315" s="145">
        <v>128.83199999999999</v>
      </c>
      <c r="I315" s="145">
        <v>127.83</v>
      </c>
      <c r="J315" s="145">
        <v>51</v>
      </c>
      <c r="K315" s="145">
        <v>18.001999999999999</v>
      </c>
      <c r="L315" s="145">
        <v>69.506</v>
      </c>
      <c r="M315" s="145">
        <v>104.004</v>
      </c>
      <c r="N315" s="145">
        <v>52.5</v>
      </c>
      <c r="O315" s="145">
        <v>9</v>
      </c>
      <c r="P315" s="145">
        <v>1</v>
      </c>
      <c r="Q315" s="145">
        <v>32</v>
      </c>
      <c r="R315" s="145">
        <v>38</v>
      </c>
    </row>
    <row r="316" spans="1:18" x14ac:dyDescent="0.25">
      <c r="A316" s="145">
        <v>2052</v>
      </c>
      <c r="B316" s="145" t="s">
        <v>2376</v>
      </c>
      <c r="C316" s="145" t="s">
        <v>3140</v>
      </c>
      <c r="D316" s="145" t="str">
        <f t="shared" si="13"/>
        <v>Follick, Susan</v>
      </c>
      <c r="E316" s="145" t="s">
        <v>2193</v>
      </c>
      <c r="F316" s="145">
        <v>69</v>
      </c>
      <c r="G316" s="145">
        <v>21.664999999999999</v>
      </c>
      <c r="H316" s="145">
        <v>60.332000000000001</v>
      </c>
      <c r="I316" s="145">
        <v>60.667999999999999</v>
      </c>
      <c r="J316" s="145">
        <v>40</v>
      </c>
      <c r="K316" s="145">
        <v>192.66399999999999</v>
      </c>
      <c r="L316" s="145">
        <v>236.66</v>
      </c>
      <c r="M316" s="145">
        <v>51.996000000000002</v>
      </c>
      <c r="N316" s="145">
        <v>8</v>
      </c>
      <c r="O316" s="145">
        <v>0</v>
      </c>
      <c r="P316" s="145">
        <v>9.5</v>
      </c>
      <c r="Q316" s="145">
        <v>57</v>
      </c>
      <c r="R316" s="145">
        <v>50.5</v>
      </c>
    </row>
    <row r="317" spans="1:18" x14ac:dyDescent="0.25">
      <c r="A317" s="145">
        <v>734</v>
      </c>
      <c r="B317" s="145" t="s">
        <v>3139</v>
      </c>
      <c r="C317" s="145" t="s">
        <v>3138</v>
      </c>
      <c r="D317" s="145" t="str">
        <f t="shared" si="13"/>
        <v>For Leave, Applying</v>
      </c>
      <c r="E317" s="145" t="s">
        <v>2189</v>
      </c>
      <c r="F317" s="145">
        <v>20</v>
      </c>
      <c r="G317" s="145">
        <v>0</v>
      </c>
      <c r="H317" s="145">
        <v>0</v>
      </c>
      <c r="I317" s="145">
        <v>0</v>
      </c>
      <c r="J317" s="145">
        <v>0</v>
      </c>
      <c r="K317" s="145">
        <v>0</v>
      </c>
      <c r="L317" s="145">
        <v>0</v>
      </c>
      <c r="M317" s="145">
        <v>0</v>
      </c>
      <c r="N317" s="145">
        <v>0</v>
      </c>
      <c r="O317" s="145">
        <v>0</v>
      </c>
      <c r="P317" s="145">
        <v>0</v>
      </c>
      <c r="Q317" s="145">
        <v>0</v>
      </c>
      <c r="R317" s="145">
        <v>0</v>
      </c>
    </row>
    <row r="318" spans="1:18" x14ac:dyDescent="0.25">
      <c r="A318" s="145">
        <v>930</v>
      </c>
      <c r="B318" s="145" t="s">
        <v>3137</v>
      </c>
      <c r="C318" s="145" t="s">
        <v>3136</v>
      </c>
      <c r="D318" s="145" t="str">
        <f t="shared" si="13"/>
        <v>Forrest, Tina</v>
      </c>
      <c r="E318" s="145" t="s">
        <v>2148</v>
      </c>
      <c r="F318" s="145">
        <v>73</v>
      </c>
      <c r="G318" s="145">
        <v>0</v>
      </c>
      <c r="H318" s="145">
        <v>75.831000000000003</v>
      </c>
      <c r="I318" s="145">
        <v>75.831000000000003</v>
      </c>
      <c r="J318" s="145">
        <v>0</v>
      </c>
      <c r="K318" s="145">
        <v>0</v>
      </c>
      <c r="L318" s="145">
        <v>56.418999999999997</v>
      </c>
      <c r="M318" s="145">
        <v>60.668999999999997</v>
      </c>
      <c r="N318" s="145">
        <v>4.25</v>
      </c>
      <c r="O318" s="145">
        <v>0</v>
      </c>
      <c r="P318" s="145">
        <v>-0.125</v>
      </c>
      <c r="Q318" s="145">
        <v>11.625</v>
      </c>
      <c r="R318" s="145">
        <v>11.75</v>
      </c>
    </row>
    <row r="319" spans="1:18" x14ac:dyDescent="0.25">
      <c r="A319" s="145">
        <v>2252</v>
      </c>
      <c r="B319" s="145" t="s">
        <v>2929</v>
      </c>
      <c r="C319" s="145" t="s">
        <v>3135</v>
      </c>
      <c r="D319" s="145" t="str">
        <f t="shared" si="13"/>
        <v>Foster, Casey</v>
      </c>
      <c r="E319" s="145" t="s">
        <v>2186</v>
      </c>
      <c r="F319" s="145">
        <v>52</v>
      </c>
      <c r="G319" s="145" t="e">
        <f>VLOOKUP($A319,#REF!,7,FALSE)</f>
        <v>#REF!</v>
      </c>
      <c r="H319" s="145">
        <v>0</v>
      </c>
      <c r="I319" s="145">
        <v>43.335000000000001</v>
      </c>
      <c r="J319" s="145">
        <v>88</v>
      </c>
      <c r="K319" s="145">
        <v>215.58600000000001</v>
      </c>
      <c r="L319" s="145">
        <v>0</v>
      </c>
      <c r="M319" s="145">
        <v>43.335000000000001</v>
      </c>
      <c r="N319" s="145">
        <v>16</v>
      </c>
      <c r="O319" s="145">
        <v>-6</v>
      </c>
      <c r="P319" s="145">
        <v>0</v>
      </c>
      <c r="Q319" s="145">
        <v>0</v>
      </c>
      <c r="R319" s="145">
        <v>4</v>
      </c>
    </row>
    <row r="320" spans="1:18" x14ac:dyDescent="0.25">
      <c r="A320" s="145">
        <v>1759</v>
      </c>
      <c r="B320" s="145" t="s">
        <v>2800</v>
      </c>
      <c r="C320" s="145" t="s">
        <v>3134</v>
      </c>
      <c r="D320" s="145" t="str">
        <f t="shared" si="13"/>
        <v>Fothergill, Nicole</v>
      </c>
      <c r="E320" s="145" t="s">
        <v>2209</v>
      </c>
      <c r="F320" s="145">
        <v>84</v>
      </c>
      <c r="G320" s="145">
        <v>13.164999999999999</v>
      </c>
      <c r="H320" s="145">
        <v>195.41</v>
      </c>
      <c r="I320" s="145">
        <v>129.99600000000001</v>
      </c>
      <c r="J320" s="145">
        <v>92</v>
      </c>
      <c r="K320" s="145">
        <v>53.085999999999999</v>
      </c>
      <c r="L320" s="145">
        <v>55.84</v>
      </c>
      <c r="M320" s="145">
        <v>104.004</v>
      </c>
      <c r="N320" s="145">
        <v>101.25</v>
      </c>
      <c r="O320" s="145">
        <v>0</v>
      </c>
      <c r="P320" s="145">
        <v>0</v>
      </c>
      <c r="Q320" s="145">
        <v>0</v>
      </c>
      <c r="R320" s="145">
        <v>0</v>
      </c>
    </row>
    <row r="321" spans="1:18" x14ac:dyDescent="0.25">
      <c r="A321" s="145">
        <v>1919</v>
      </c>
      <c r="B321" s="145" t="s">
        <v>2426</v>
      </c>
      <c r="C321" s="145" t="s">
        <v>3133</v>
      </c>
      <c r="D321" s="145" t="str">
        <f t="shared" si="13"/>
        <v>Fox, Pamela</v>
      </c>
      <c r="E321" s="145" t="s">
        <v>2257</v>
      </c>
      <c r="F321" s="145">
        <v>72</v>
      </c>
      <c r="G321" s="145" t="e">
        <f>VLOOKUP($A321,#REF!,7,FALSE)</f>
        <v>#REF!</v>
      </c>
      <c r="H321" s="145">
        <v>87.332999999999998</v>
      </c>
      <c r="I321" s="145">
        <v>116.997</v>
      </c>
      <c r="J321" s="145">
        <v>121.25</v>
      </c>
      <c r="K321" s="145">
        <v>150.83600000000001</v>
      </c>
      <c r="L321" s="145">
        <v>145.173</v>
      </c>
      <c r="M321" s="145">
        <v>95.337000000000003</v>
      </c>
      <c r="N321" s="145">
        <v>101</v>
      </c>
      <c r="O321" s="145">
        <v>0</v>
      </c>
      <c r="P321" s="145">
        <v>0</v>
      </c>
      <c r="Q321" s="145">
        <v>2.25</v>
      </c>
      <c r="R321" s="145">
        <v>2.25</v>
      </c>
    </row>
    <row r="322" spans="1:18" x14ac:dyDescent="0.25">
      <c r="A322" s="145">
        <v>2298</v>
      </c>
      <c r="B322" s="145" t="s">
        <v>2329</v>
      </c>
      <c r="C322" s="145" t="s">
        <v>3132</v>
      </c>
      <c r="D322" s="145" t="str">
        <f t="shared" si="13"/>
        <v>Francis (Past Employee), Tiffany</v>
      </c>
      <c r="E322" s="145" t="s">
        <v>2145</v>
      </c>
      <c r="F322" s="145">
        <v>48</v>
      </c>
      <c r="G322" s="145">
        <v>33.417999999999999</v>
      </c>
      <c r="H322" s="145">
        <v>0</v>
      </c>
      <c r="I322" s="145">
        <v>0</v>
      </c>
      <c r="J322" s="145">
        <v>0</v>
      </c>
      <c r="K322" s="145">
        <v>24.667999999999999</v>
      </c>
      <c r="L322" s="145">
        <v>0</v>
      </c>
      <c r="M322" s="145">
        <v>0</v>
      </c>
      <c r="N322" s="145">
        <v>0</v>
      </c>
      <c r="O322" s="145">
        <v>0</v>
      </c>
      <c r="P322" s="145">
        <v>0</v>
      </c>
      <c r="Q322" s="145">
        <v>0</v>
      </c>
      <c r="R322" s="145">
        <v>0</v>
      </c>
    </row>
    <row r="323" spans="1:18" x14ac:dyDescent="0.25">
      <c r="A323" s="145">
        <v>1095</v>
      </c>
      <c r="B323" s="145" t="s">
        <v>3131</v>
      </c>
      <c r="C323" s="145" t="s">
        <v>3130</v>
      </c>
      <c r="D323" s="145" t="str">
        <f t="shared" si="13"/>
        <v>Franco, Samari</v>
      </c>
      <c r="E323" s="145" t="s">
        <v>2168</v>
      </c>
      <c r="F323" s="145">
        <v>154</v>
      </c>
      <c r="G323" s="145">
        <v>65</v>
      </c>
      <c r="H323" s="145">
        <v>388.75</v>
      </c>
      <c r="I323" s="145">
        <v>156</v>
      </c>
      <c r="J323" s="145">
        <v>120.75</v>
      </c>
      <c r="K323" s="145">
        <v>500.33600000000001</v>
      </c>
      <c r="L323" s="145">
        <v>564.84</v>
      </c>
      <c r="M323" s="145">
        <v>104.004</v>
      </c>
      <c r="N323" s="145">
        <v>68</v>
      </c>
      <c r="O323" s="145">
        <v>11</v>
      </c>
      <c r="P323" s="145">
        <v>0</v>
      </c>
      <c r="Q323" s="145">
        <v>109.25</v>
      </c>
      <c r="R323" s="145">
        <v>120.25</v>
      </c>
    </row>
    <row r="324" spans="1:18" x14ac:dyDescent="0.25">
      <c r="A324" s="145">
        <v>2518</v>
      </c>
      <c r="B324" s="145" t="s">
        <v>3129</v>
      </c>
      <c r="C324" s="145" t="s">
        <v>3128</v>
      </c>
      <c r="D324" s="145" t="str">
        <f t="shared" si="13"/>
        <v>Francois, Marie</v>
      </c>
      <c r="E324" s="145" t="s">
        <v>2145</v>
      </c>
      <c r="F324" s="145">
        <v>34</v>
      </c>
      <c r="G324" s="145">
        <v>134.08600000000001</v>
      </c>
      <c r="H324" s="145">
        <v>214.09</v>
      </c>
      <c r="I324" s="145">
        <v>104.004</v>
      </c>
      <c r="J324" s="145">
        <v>24</v>
      </c>
      <c r="K324" s="145">
        <v>166.08600000000001</v>
      </c>
      <c r="L324" s="145">
        <v>230.09</v>
      </c>
      <c r="M324" s="145">
        <v>104.004</v>
      </c>
      <c r="N324" s="145">
        <v>48</v>
      </c>
      <c r="O324" s="145">
        <v>0</v>
      </c>
      <c r="P324" s="145">
        <v>8</v>
      </c>
      <c r="Q324" s="145">
        <v>8</v>
      </c>
      <c r="R324" s="145">
        <v>0</v>
      </c>
    </row>
    <row r="325" spans="1:18" x14ac:dyDescent="0.25">
      <c r="A325" s="145">
        <v>852</v>
      </c>
      <c r="B325" s="145" t="s">
        <v>3062</v>
      </c>
      <c r="C325" s="145" t="s">
        <v>3127</v>
      </c>
      <c r="D325" s="145" t="str">
        <f t="shared" si="13"/>
        <v>Franks-Johnson, Jamie</v>
      </c>
      <c r="E325" s="145" t="s">
        <v>2323</v>
      </c>
      <c r="F325" s="145">
        <v>13</v>
      </c>
      <c r="G325" s="145">
        <v>0</v>
      </c>
      <c r="H325" s="145">
        <v>57.503999999999998</v>
      </c>
      <c r="I325" s="145">
        <v>97.504000000000005</v>
      </c>
      <c r="J325" s="145">
        <v>16</v>
      </c>
      <c r="K325" s="145">
        <v>0</v>
      </c>
      <c r="L325" s="145">
        <v>97.504000000000005</v>
      </c>
      <c r="M325" s="145">
        <v>97.504000000000005</v>
      </c>
      <c r="N325" s="145">
        <v>0</v>
      </c>
      <c r="O325" s="145">
        <v>17.25</v>
      </c>
      <c r="P325" s="145">
        <v>0</v>
      </c>
      <c r="Q325" s="145">
        <v>94</v>
      </c>
      <c r="R325" s="145">
        <v>111.25</v>
      </c>
    </row>
    <row r="326" spans="1:18" x14ac:dyDescent="0.25">
      <c r="A326" s="145">
        <v>2107</v>
      </c>
      <c r="B326" s="145" t="s">
        <v>3126</v>
      </c>
      <c r="C326" s="145" t="s">
        <v>3125</v>
      </c>
      <c r="D326" s="145" t="str">
        <f t="shared" si="13"/>
        <v>Fraser, Sherra</v>
      </c>
      <c r="E326" s="145" t="s">
        <v>2209</v>
      </c>
      <c r="F326" s="145">
        <v>65</v>
      </c>
      <c r="G326" s="145" t="e">
        <f>VLOOKUP($A326,#REF!,7,FALSE)</f>
        <v>#REF!</v>
      </c>
      <c r="H326" s="145">
        <v>30.213000000000001</v>
      </c>
      <c r="I326" s="145">
        <v>72.043000000000006</v>
      </c>
      <c r="J326" s="145">
        <v>50.25</v>
      </c>
      <c r="K326" s="145">
        <v>2.17</v>
      </c>
      <c r="L326" s="145">
        <v>4.7560000000000002</v>
      </c>
      <c r="M326" s="145">
        <v>69.335999999999999</v>
      </c>
      <c r="N326" s="145">
        <v>66.75</v>
      </c>
      <c r="O326" s="145">
        <v>0</v>
      </c>
      <c r="P326" s="145">
        <v>0</v>
      </c>
      <c r="Q326" s="145">
        <v>0</v>
      </c>
      <c r="R326" s="145">
        <v>0</v>
      </c>
    </row>
    <row r="327" spans="1:18" x14ac:dyDescent="0.25">
      <c r="A327" s="145">
        <v>1320</v>
      </c>
      <c r="B327" s="145" t="s">
        <v>3124</v>
      </c>
      <c r="C327" s="145" t="s">
        <v>3123</v>
      </c>
      <c r="D327" s="145" t="str">
        <f t="shared" si="13"/>
        <v>Frazer, Camille</v>
      </c>
      <c r="E327" s="145" t="s">
        <v>2189</v>
      </c>
      <c r="F327" s="145">
        <v>167</v>
      </c>
      <c r="G327" s="145">
        <v>16</v>
      </c>
      <c r="H327" s="145">
        <v>376</v>
      </c>
      <c r="I327" s="145">
        <v>220</v>
      </c>
      <c r="J327" s="145">
        <v>141.5</v>
      </c>
      <c r="K327" s="145">
        <v>1127.086</v>
      </c>
      <c r="L327" s="145">
        <v>1326.673</v>
      </c>
      <c r="M327" s="145">
        <v>95.337000000000003</v>
      </c>
      <c r="N327" s="145">
        <v>23</v>
      </c>
      <c r="O327" s="145">
        <v>0</v>
      </c>
      <c r="P327" s="145">
        <v>0</v>
      </c>
      <c r="Q327" s="145">
        <v>0</v>
      </c>
      <c r="R327" s="145">
        <v>0</v>
      </c>
    </row>
    <row r="328" spans="1:18" x14ac:dyDescent="0.25">
      <c r="A328" s="145">
        <v>2542</v>
      </c>
      <c r="B328" s="145" t="s">
        <v>3122</v>
      </c>
      <c r="C328" s="145" t="s">
        <v>3121</v>
      </c>
      <c r="D328" s="145" t="str">
        <f t="shared" si="13"/>
        <v>Freeman, Vallerie</v>
      </c>
      <c r="E328" s="145" t="s">
        <v>2361</v>
      </c>
      <c r="F328" s="145">
        <v>32</v>
      </c>
      <c r="G328" s="145" t="e">
        <f>VLOOKUP($A328,#REF!,7,FALSE)</f>
        <v>#REF!</v>
      </c>
      <c r="H328" s="145">
        <v>56.59</v>
      </c>
      <c r="I328" s="145">
        <v>104.004</v>
      </c>
      <c r="J328" s="145">
        <v>96.5</v>
      </c>
      <c r="K328" s="145">
        <v>46.585999999999999</v>
      </c>
      <c r="L328" s="145">
        <v>76.84</v>
      </c>
      <c r="M328" s="145">
        <v>104.004</v>
      </c>
      <c r="N328" s="145">
        <v>73.75</v>
      </c>
      <c r="O328" s="145">
        <v>0</v>
      </c>
      <c r="P328" s="145">
        <v>0</v>
      </c>
      <c r="Q328" s="145">
        <v>0</v>
      </c>
      <c r="R328" s="145">
        <v>0</v>
      </c>
    </row>
    <row r="329" spans="1:18" x14ac:dyDescent="0.25">
      <c r="A329" s="145">
        <v>2221</v>
      </c>
      <c r="B329" s="145" t="s">
        <v>2511</v>
      </c>
      <c r="C329" s="145" t="s">
        <v>3120</v>
      </c>
      <c r="D329" s="145" t="str">
        <f t="shared" si="13"/>
        <v>Freitas, Natalie</v>
      </c>
      <c r="E329" s="145" t="s">
        <v>2151</v>
      </c>
      <c r="F329" s="145">
        <v>53</v>
      </c>
      <c r="G329" s="145">
        <v>150.58600000000001</v>
      </c>
      <c r="H329" s="145">
        <v>134.59</v>
      </c>
      <c r="I329" s="145">
        <v>104.004</v>
      </c>
      <c r="J329" s="145">
        <v>120</v>
      </c>
      <c r="K329" s="145">
        <v>252.83600000000001</v>
      </c>
      <c r="L329" s="145">
        <v>37.840000000000003</v>
      </c>
      <c r="M329" s="145">
        <v>104.004</v>
      </c>
      <c r="N329" s="145">
        <v>335</v>
      </c>
      <c r="O329" s="145">
        <v>0</v>
      </c>
      <c r="P329" s="145">
        <v>0</v>
      </c>
      <c r="Q329" s="145">
        <v>0</v>
      </c>
      <c r="R329" s="145">
        <v>0</v>
      </c>
    </row>
    <row r="330" spans="1:18" x14ac:dyDescent="0.25">
      <c r="A330" s="145">
        <v>1000</v>
      </c>
      <c r="B330" s="145" t="s">
        <v>3586</v>
      </c>
      <c r="C330" s="145" t="s">
        <v>3119</v>
      </c>
      <c r="D330" s="145" t="str">
        <f t="shared" si="13"/>
        <v>Frenette, Donald</v>
      </c>
      <c r="E330" s="145" t="s">
        <v>2189</v>
      </c>
      <c r="F330" s="145">
        <v>257</v>
      </c>
      <c r="G330" s="145" t="e">
        <f>VLOOKUP($A330,#REF!,7,FALSE)</f>
        <v>#REF!</v>
      </c>
      <c r="H330" s="145">
        <v>-40</v>
      </c>
      <c r="I330" s="145">
        <v>60</v>
      </c>
      <c r="J330" s="145">
        <v>136</v>
      </c>
      <c r="K330" s="145">
        <v>1041.335</v>
      </c>
      <c r="L330" s="145">
        <v>1191.836</v>
      </c>
      <c r="M330" s="145">
        <v>26.001000000000001</v>
      </c>
      <c r="N330" s="145">
        <v>16</v>
      </c>
      <c r="O330" s="145">
        <v>0</v>
      </c>
      <c r="P330" s="145">
        <v>0</v>
      </c>
      <c r="Q330" s="145">
        <v>0</v>
      </c>
      <c r="R330" s="145">
        <v>0</v>
      </c>
    </row>
    <row r="331" spans="1:18" x14ac:dyDescent="0.25">
      <c r="A331" s="145">
        <v>707</v>
      </c>
      <c r="B331" s="145" t="s">
        <v>2381</v>
      </c>
      <c r="C331" s="145" t="s">
        <v>3117</v>
      </c>
      <c r="D331" s="145" t="str">
        <f t="shared" si="13"/>
        <v>Friedman (Past Employee), Rita</v>
      </c>
      <c r="E331" s="145" t="s">
        <v>2209</v>
      </c>
      <c r="F331" s="145">
        <v>168</v>
      </c>
      <c r="G331" s="145">
        <v>41</v>
      </c>
      <c r="H331" s="145">
        <v>0</v>
      </c>
      <c r="I331" s="145">
        <v>29.25</v>
      </c>
      <c r="J331" s="145">
        <v>67.5</v>
      </c>
      <c r="K331" s="145">
        <v>732.33600000000001</v>
      </c>
      <c r="L331" s="145">
        <v>0</v>
      </c>
      <c r="M331" s="145">
        <v>19.501000000000001</v>
      </c>
      <c r="N331" s="145">
        <v>0</v>
      </c>
      <c r="O331" s="145">
        <v>-1</v>
      </c>
      <c r="P331" s="145">
        <v>0</v>
      </c>
      <c r="Q331" s="145">
        <v>1</v>
      </c>
      <c r="R331" s="145">
        <v>4.5</v>
      </c>
    </row>
    <row r="332" spans="1:18" x14ac:dyDescent="0.25">
      <c r="A332" s="145">
        <v>2557</v>
      </c>
      <c r="B332" s="145" t="s">
        <v>3118</v>
      </c>
      <c r="C332" s="145" t="s">
        <v>3117</v>
      </c>
      <c r="D332" s="145" t="str">
        <f t="shared" si="13"/>
        <v>Friedman (Past Employee), Jonathan</v>
      </c>
      <c r="E332" s="145" t="s">
        <v>2142</v>
      </c>
      <c r="F332" s="145">
        <v>32</v>
      </c>
      <c r="G332" s="145">
        <v>59.918999999999997</v>
      </c>
      <c r="H332" s="145">
        <v>0</v>
      </c>
      <c r="I332" s="145">
        <v>0</v>
      </c>
      <c r="J332" s="145">
        <v>0</v>
      </c>
      <c r="K332" s="145">
        <v>35.668999999999997</v>
      </c>
      <c r="L332" s="145">
        <v>0</v>
      </c>
      <c r="M332" s="145">
        <v>0</v>
      </c>
      <c r="N332" s="145">
        <v>0</v>
      </c>
      <c r="O332" s="145">
        <v>0</v>
      </c>
      <c r="P332" s="145">
        <v>0</v>
      </c>
      <c r="Q332" s="145">
        <v>0</v>
      </c>
      <c r="R332" s="145">
        <v>0</v>
      </c>
    </row>
    <row r="333" spans="1:18" x14ac:dyDescent="0.25">
      <c r="A333" s="145">
        <v>2452</v>
      </c>
      <c r="B333" s="145" t="s">
        <v>2456</v>
      </c>
      <c r="C333" s="145" t="s">
        <v>3116</v>
      </c>
      <c r="D333" s="145" t="str">
        <f t="shared" si="13"/>
        <v>Fuentes, Laura</v>
      </c>
      <c r="E333" s="145" t="s">
        <v>2151</v>
      </c>
      <c r="F333" s="145">
        <v>40</v>
      </c>
      <c r="G333" s="145" t="e">
        <f>VLOOKUP($A333,#REF!,7,FALSE)</f>
        <v>#REF!</v>
      </c>
      <c r="H333" s="145">
        <v>81.59</v>
      </c>
      <c r="I333" s="145">
        <v>104.004</v>
      </c>
      <c r="J333" s="145">
        <v>66</v>
      </c>
      <c r="K333" s="145">
        <v>30.585999999999999</v>
      </c>
      <c r="L333" s="145">
        <v>45.84</v>
      </c>
      <c r="M333" s="145">
        <v>104.004</v>
      </c>
      <c r="N333" s="145">
        <v>88.75</v>
      </c>
      <c r="O333" s="145">
        <v>0</v>
      </c>
      <c r="P333" s="145">
        <v>0</v>
      </c>
      <c r="Q333" s="145">
        <v>0</v>
      </c>
      <c r="R333" s="145">
        <v>0</v>
      </c>
    </row>
    <row r="334" spans="1:18" x14ac:dyDescent="0.25">
      <c r="A334" s="145">
        <v>864</v>
      </c>
      <c r="B334" s="145" t="s">
        <v>3115</v>
      </c>
      <c r="C334" s="145" t="s">
        <v>3114</v>
      </c>
      <c r="D334" s="145" t="str">
        <f t="shared" si="13"/>
        <v>Fulcher-Foster (Past Employee), Nikole</v>
      </c>
      <c r="E334" s="145" t="s">
        <v>2168</v>
      </c>
      <c r="F334" s="145">
        <v>42</v>
      </c>
      <c r="G334" s="145">
        <v>0</v>
      </c>
      <c r="H334" s="145">
        <v>0</v>
      </c>
      <c r="I334" s="145">
        <v>108.19799999999999</v>
      </c>
      <c r="J334" s="145">
        <v>30.75</v>
      </c>
      <c r="K334" s="145">
        <v>0</v>
      </c>
      <c r="L334" s="145">
        <v>0</v>
      </c>
      <c r="M334" s="145">
        <v>54.448</v>
      </c>
      <c r="N334" s="145">
        <v>0</v>
      </c>
      <c r="O334" s="145">
        <v>0</v>
      </c>
      <c r="P334" s="145">
        <v>0</v>
      </c>
      <c r="Q334" s="145">
        <v>86.25</v>
      </c>
      <c r="R334" s="145">
        <v>86.25</v>
      </c>
    </row>
    <row r="335" spans="1:18" x14ac:dyDescent="0.25">
      <c r="A335" s="145">
        <v>2308</v>
      </c>
      <c r="B335" s="145" t="s">
        <v>2188</v>
      </c>
      <c r="C335" s="145" t="s">
        <v>3113</v>
      </c>
      <c r="D335" s="145" t="str">
        <f t="shared" si="13"/>
        <v>Fuqua (Past Employee), Amy</v>
      </c>
      <c r="E335" s="145" t="s">
        <v>2180</v>
      </c>
      <c r="F335" s="145">
        <v>145</v>
      </c>
      <c r="G335" s="145">
        <v>93.5</v>
      </c>
      <c r="H335" s="145">
        <v>0</v>
      </c>
      <c r="I335" s="145">
        <v>65</v>
      </c>
      <c r="J335" s="145">
        <v>16</v>
      </c>
      <c r="K335" s="145">
        <v>122.586</v>
      </c>
      <c r="L335" s="145">
        <v>0</v>
      </c>
      <c r="M335" s="145">
        <v>43.335000000000001</v>
      </c>
      <c r="N335" s="145">
        <v>45</v>
      </c>
      <c r="O335" s="145">
        <v>0</v>
      </c>
      <c r="P335" s="145">
        <v>0</v>
      </c>
      <c r="Q335" s="145">
        <v>0</v>
      </c>
      <c r="R335" s="145">
        <v>0</v>
      </c>
    </row>
    <row r="336" spans="1:18" x14ac:dyDescent="0.25">
      <c r="A336" s="145">
        <v>1949</v>
      </c>
      <c r="B336" s="145" t="s">
        <v>3112</v>
      </c>
      <c r="C336" s="145" t="s">
        <v>3111</v>
      </c>
      <c r="D336" s="145" t="str">
        <f t="shared" si="13"/>
        <v>Furlong (Past Employee), Aleecia</v>
      </c>
      <c r="E336" s="145" t="s">
        <v>2183</v>
      </c>
      <c r="F336" s="145">
        <v>71</v>
      </c>
      <c r="G336" s="145">
        <v>74.918000000000006</v>
      </c>
      <c r="H336" s="145">
        <v>0</v>
      </c>
      <c r="I336" s="145">
        <v>0</v>
      </c>
      <c r="J336" s="145">
        <v>8</v>
      </c>
      <c r="K336" s="145">
        <v>74.918000000000006</v>
      </c>
      <c r="L336" s="145">
        <v>0</v>
      </c>
      <c r="M336" s="145">
        <v>0</v>
      </c>
      <c r="N336" s="145">
        <v>0</v>
      </c>
      <c r="O336" s="145">
        <v>0</v>
      </c>
      <c r="P336" s="145">
        <v>0</v>
      </c>
      <c r="Q336" s="145">
        <v>0</v>
      </c>
      <c r="R336" s="145">
        <v>0</v>
      </c>
    </row>
    <row r="337" spans="1:18" x14ac:dyDescent="0.25">
      <c r="A337" s="145">
        <v>745</v>
      </c>
      <c r="B337" s="145" t="s">
        <v>2787</v>
      </c>
      <c r="C337" s="145" t="s">
        <v>3110</v>
      </c>
      <c r="D337" s="145" t="str">
        <f t="shared" si="13"/>
        <v>Galbraith (Past Employee), Constance</v>
      </c>
      <c r="E337" s="145" t="s">
        <v>2142</v>
      </c>
      <c r="F337" s="145">
        <v>168</v>
      </c>
      <c r="G337" s="145">
        <v>0</v>
      </c>
      <c r="H337" s="145">
        <v>0</v>
      </c>
      <c r="I337" s="145">
        <v>0</v>
      </c>
      <c r="J337" s="145">
        <v>0</v>
      </c>
      <c r="K337" s="145">
        <v>0</v>
      </c>
      <c r="L337" s="145">
        <v>0</v>
      </c>
      <c r="M337" s="145">
        <v>0</v>
      </c>
      <c r="N337" s="145">
        <v>0</v>
      </c>
      <c r="O337" s="145">
        <v>0</v>
      </c>
      <c r="P337" s="145">
        <v>0</v>
      </c>
      <c r="Q337" s="145">
        <v>0</v>
      </c>
      <c r="R337" s="145">
        <v>0</v>
      </c>
    </row>
    <row r="338" spans="1:18" x14ac:dyDescent="0.25">
      <c r="A338" s="145">
        <v>2632</v>
      </c>
      <c r="B338" s="145" t="s">
        <v>3109</v>
      </c>
      <c r="C338" s="145" t="s">
        <v>3108</v>
      </c>
      <c r="D338" s="145" t="str">
        <f t="shared" si="13"/>
        <v>Galoso (Past Employee), Franko</v>
      </c>
      <c r="E338" s="145" t="s">
        <v>2189</v>
      </c>
      <c r="F338" s="145">
        <v>196</v>
      </c>
      <c r="G338" s="145">
        <v>65</v>
      </c>
      <c r="H338" s="145">
        <v>206</v>
      </c>
      <c r="I338" s="145">
        <v>91</v>
      </c>
      <c r="J338" s="145">
        <v>92.25</v>
      </c>
      <c r="K338" s="145">
        <v>588.08600000000001</v>
      </c>
      <c r="L338" s="145">
        <v>628.255</v>
      </c>
      <c r="M338" s="145">
        <v>60.668999999999997</v>
      </c>
      <c r="N338" s="145">
        <v>20.5</v>
      </c>
      <c r="O338" s="145">
        <v>32.25</v>
      </c>
      <c r="P338" s="145">
        <v>0</v>
      </c>
      <c r="Q338" s="145">
        <v>6.75</v>
      </c>
      <c r="R338" s="145">
        <v>39</v>
      </c>
    </row>
    <row r="339" spans="1:18" x14ac:dyDescent="0.25">
      <c r="A339" s="145">
        <v>803</v>
      </c>
      <c r="B339" s="145" t="s">
        <v>3107</v>
      </c>
      <c r="C339" s="145" t="s">
        <v>3106</v>
      </c>
      <c r="D339" s="145" t="str">
        <f t="shared" si="13"/>
        <v>Gangan Every, Nidhi</v>
      </c>
      <c r="E339" s="145" t="s">
        <v>2168</v>
      </c>
      <c r="F339" s="145">
        <v>16</v>
      </c>
      <c r="G339" s="145">
        <v>23.834</v>
      </c>
      <c r="H339" s="145">
        <v>61.838000000000001</v>
      </c>
      <c r="I339" s="145">
        <v>104.004</v>
      </c>
      <c r="J339" s="145">
        <v>66</v>
      </c>
      <c r="K339" s="145">
        <v>23.834</v>
      </c>
      <c r="L339" s="145">
        <v>110.33799999999999</v>
      </c>
      <c r="M339" s="145">
        <v>104.004</v>
      </c>
      <c r="N339" s="145">
        <v>17.5</v>
      </c>
      <c r="O339" s="145">
        <v>0</v>
      </c>
      <c r="P339" s="145">
        <v>38.25</v>
      </c>
      <c r="Q339" s="145">
        <v>46.25</v>
      </c>
      <c r="R339" s="145">
        <v>8</v>
      </c>
    </row>
    <row r="340" spans="1:18" x14ac:dyDescent="0.25">
      <c r="A340" s="145">
        <v>804</v>
      </c>
      <c r="B340" s="145" t="s">
        <v>3105</v>
      </c>
      <c r="C340" s="145" t="s">
        <v>3102</v>
      </c>
      <c r="D340" s="145" t="str">
        <f t="shared" si="13"/>
        <v>Garcia, Alisha</v>
      </c>
      <c r="E340" s="145" t="s">
        <v>2180</v>
      </c>
      <c r="F340" s="145">
        <v>16</v>
      </c>
      <c r="G340" s="145">
        <v>5.6669999999999998</v>
      </c>
      <c r="H340" s="145">
        <v>19.670999999999999</v>
      </c>
      <c r="I340" s="145">
        <v>104.004</v>
      </c>
      <c r="J340" s="145">
        <v>74</v>
      </c>
      <c r="K340" s="145">
        <v>21.667000000000002</v>
      </c>
      <c r="L340" s="145">
        <v>80.171000000000006</v>
      </c>
      <c r="M340" s="145">
        <v>104.004</v>
      </c>
      <c r="N340" s="145">
        <v>45.5</v>
      </c>
      <c r="O340" s="145">
        <v>0</v>
      </c>
      <c r="P340" s="145">
        <v>0</v>
      </c>
      <c r="Q340" s="145">
        <v>0</v>
      </c>
      <c r="R340" s="145">
        <v>0</v>
      </c>
    </row>
    <row r="341" spans="1:18" x14ac:dyDescent="0.25">
      <c r="A341" s="145">
        <v>2238</v>
      </c>
      <c r="B341" s="145" t="s">
        <v>2331</v>
      </c>
      <c r="C341" s="145" t="s">
        <v>3104</v>
      </c>
      <c r="D341" s="145" t="str">
        <f t="shared" si="13"/>
        <v>Garcia (Past Employee), Vanessa</v>
      </c>
      <c r="E341" s="145" t="s">
        <v>2159</v>
      </c>
      <c r="F341" s="145">
        <v>53</v>
      </c>
      <c r="G341" s="145">
        <v>31.753</v>
      </c>
      <c r="H341" s="145">
        <v>0</v>
      </c>
      <c r="I341" s="145">
        <v>8.6669999999999998</v>
      </c>
      <c r="J341" s="145">
        <v>0</v>
      </c>
      <c r="K341" s="145">
        <v>8.7530000000000001</v>
      </c>
      <c r="L341" s="145">
        <v>0</v>
      </c>
      <c r="M341" s="145">
        <v>8.6669999999999998</v>
      </c>
      <c r="N341" s="145">
        <v>0</v>
      </c>
      <c r="O341" s="145">
        <v>0</v>
      </c>
      <c r="P341" s="145">
        <v>0</v>
      </c>
      <c r="Q341" s="145">
        <v>0</v>
      </c>
      <c r="R341" s="145">
        <v>0</v>
      </c>
    </row>
    <row r="342" spans="1:18" x14ac:dyDescent="0.25">
      <c r="A342" s="145">
        <v>427</v>
      </c>
      <c r="B342" s="145" t="s">
        <v>2365</v>
      </c>
      <c r="C342" s="145" t="s">
        <v>3102</v>
      </c>
      <c r="D342" s="145" t="str">
        <f t="shared" si="13"/>
        <v>Garcia, Celia</v>
      </c>
      <c r="E342" s="145" t="s">
        <v>2323</v>
      </c>
      <c r="F342" s="145">
        <v>206</v>
      </c>
      <c r="G342" s="145">
        <v>65</v>
      </c>
      <c r="H342" s="145">
        <v>330</v>
      </c>
      <c r="I342" s="145">
        <v>156</v>
      </c>
      <c r="J342" s="145">
        <v>112.5</v>
      </c>
      <c r="K342" s="145">
        <v>242.58600000000001</v>
      </c>
      <c r="L342" s="145">
        <v>294.33999999999997</v>
      </c>
      <c r="M342" s="145">
        <v>104.004</v>
      </c>
      <c r="N342" s="145">
        <v>52.25</v>
      </c>
      <c r="O342" s="145">
        <v>32.625</v>
      </c>
      <c r="P342" s="145">
        <v>51.375</v>
      </c>
      <c r="Q342" s="145">
        <v>82</v>
      </c>
      <c r="R342" s="145">
        <v>69.25</v>
      </c>
    </row>
    <row r="343" spans="1:18" x14ac:dyDescent="0.25">
      <c r="A343" s="145">
        <v>2053</v>
      </c>
      <c r="B343" s="145" t="s">
        <v>3103</v>
      </c>
      <c r="C343" s="145" t="s">
        <v>3102</v>
      </c>
      <c r="D343" s="145" t="str">
        <f t="shared" si="13"/>
        <v>Garcia, Marilyn</v>
      </c>
      <c r="E343" s="145" t="s">
        <v>2186</v>
      </c>
      <c r="F343" s="145">
        <v>69</v>
      </c>
      <c r="G343" s="145" t="e">
        <f>VLOOKUP($A343,#REF!,7,FALSE)</f>
        <v>#REF!</v>
      </c>
      <c r="H343" s="145">
        <v>29.835999999999999</v>
      </c>
      <c r="I343" s="145">
        <v>78</v>
      </c>
      <c r="J343" s="145">
        <v>59</v>
      </c>
      <c r="K343" s="145">
        <v>19.170000000000002</v>
      </c>
      <c r="L343" s="145">
        <v>5.5060000000000002</v>
      </c>
      <c r="M343" s="145">
        <v>69.335999999999999</v>
      </c>
      <c r="N343" s="145">
        <v>83</v>
      </c>
      <c r="O343" s="145">
        <v>0</v>
      </c>
      <c r="P343" s="145">
        <v>0</v>
      </c>
      <c r="Q343" s="145">
        <v>0</v>
      </c>
      <c r="R343" s="145">
        <v>0</v>
      </c>
    </row>
    <row r="344" spans="1:18" x14ac:dyDescent="0.25">
      <c r="A344" s="145">
        <v>2578</v>
      </c>
      <c r="B344" s="145" t="s">
        <v>2221</v>
      </c>
      <c r="C344" s="145" t="s">
        <v>3101</v>
      </c>
      <c r="D344" s="145" t="str">
        <f t="shared" si="13"/>
        <v>Garmon (Past Employee), Jenna</v>
      </c>
      <c r="E344" s="145" t="s">
        <v>2183</v>
      </c>
      <c r="F344" s="145">
        <v>29</v>
      </c>
      <c r="G344" s="145">
        <v>0.16800000000000001</v>
      </c>
      <c r="H344" s="145">
        <v>0</v>
      </c>
      <c r="I344" s="145">
        <v>15.166</v>
      </c>
      <c r="J344" s="145">
        <v>0</v>
      </c>
      <c r="K344" s="145">
        <v>0.16800000000000001</v>
      </c>
      <c r="L344" s="145">
        <v>0</v>
      </c>
      <c r="M344" s="145">
        <v>15.166</v>
      </c>
      <c r="N344" s="145">
        <v>0</v>
      </c>
      <c r="O344" s="145">
        <v>0</v>
      </c>
      <c r="P344" s="145">
        <v>0</v>
      </c>
      <c r="Q344" s="145">
        <v>0</v>
      </c>
      <c r="R344" s="145">
        <v>0</v>
      </c>
    </row>
    <row r="345" spans="1:18" x14ac:dyDescent="0.25">
      <c r="A345" s="145">
        <v>2589</v>
      </c>
      <c r="B345" s="145" t="s">
        <v>3100</v>
      </c>
      <c r="C345" s="145" t="s">
        <v>3099</v>
      </c>
      <c r="D345" s="145" t="str">
        <f t="shared" si="13"/>
        <v>Garrow, Cynthia</v>
      </c>
      <c r="E345" s="145" t="s">
        <v>2142</v>
      </c>
      <c r="F345" s="145">
        <v>29</v>
      </c>
      <c r="G345" s="145">
        <v>70.085999999999999</v>
      </c>
      <c r="H345" s="145">
        <v>54.84</v>
      </c>
      <c r="I345" s="145">
        <v>104.004</v>
      </c>
      <c r="J345" s="145">
        <v>119.75</v>
      </c>
      <c r="K345" s="145">
        <v>26.585999999999999</v>
      </c>
      <c r="L345" s="145">
        <v>34.090000000000003</v>
      </c>
      <c r="M345" s="145">
        <v>104.004</v>
      </c>
      <c r="N345" s="145">
        <v>96.5</v>
      </c>
      <c r="O345" s="145">
        <v>0</v>
      </c>
      <c r="P345" s="145">
        <v>0</v>
      </c>
      <c r="Q345" s="145">
        <v>0</v>
      </c>
      <c r="R345" s="145">
        <v>0</v>
      </c>
    </row>
    <row r="346" spans="1:18" x14ac:dyDescent="0.25">
      <c r="A346" s="145">
        <v>2458</v>
      </c>
      <c r="B346" s="145" t="s">
        <v>3098</v>
      </c>
      <c r="C346" s="145" t="s">
        <v>3097</v>
      </c>
      <c r="D346" s="145" t="str">
        <f t="shared" si="13"/>
        <v>Garza, Ricardo</v>
      </c>
      <c r="E346" s="145" t="s">
        <v>2180</v>
      </c>
      <c r="F346" s="145">
        <v>40</v>
      </c>
      <c r="G346" s="145">
        <v>81.335999999999999</v>
      </c>
      <c r="H346" s="145">
        <v>81.34</v>
      </c>
      <c r="I346" s="145">
        <v>104.004</v>
      </c>
      <c r="J346" s="145">
        <v>104</v>
      </c>
      <c r="K346" s="145">
        <v>120.336</v>
      </c>
      <c r="L346" s="145">
        <v>22.34</v>
      </c>
      <c r="M346" s="145">
        <v>104.004</v>
      </c>
      <c r="N346" s="145">
        <v>202</v>
      </c>
      <c r="O346" s="145">
        <v>0</v>
      </c>
      <c r="P346" s="145">
        <v>0</v>
      </c>
      <c r="Q346" s="145">
        <v>0</v>
      </c>
      <c r="R346" s="145">
        <v>0</v>
      </c>
    </row>
    <row r="347" spans="1:18" x14ac:dyDescent="0.25">
      <c r="A347" s="145">
        <v>1369</v>
      </c>
      <c r="B347" s="145" t="s">
        <v>3096</v>
      </c>
      <c r="C347" s="145" t="s">
        <v>3095</v>
      </c>
      <c r="D347" s="145" t="str">
        <f t="shared" si="13"/>
        <v>Gaspa, Kellie</v>
      </c>
      <c r="E347" s="145" t="s">
        <v>2204</v>
      </c>
      <c r="F347" s="145">
        <v>125</v>
      </c>
      <c r="G347" s="145">
        <v>6.165</v>
      </c>
      <c r="H347" s="145">
        <v>97.576999999999998</v>
      </c>
      <c r="I347" s="145">
        <v>136.49700000000001</v>
      </c>
      <c r="J347" s="145">
        <v>144</v>
      </c>
      <c r="K347" s="145">
        <v>251.25299999999999</v>
      </c>
      <c r="L347" s="145">
        <v>243.25700000000001</v>
      </c>
      <c r="M347" s="145">
        <v>104.004</v>
      </c>
      <c r="N347" s="145">
        <v>112</v>
      </c>
      <c r="O347" s="145">
        <v>0</v>
      </c>
      <c r="P347" s="145">
        <v>0</v>
      </c>
      <c r="Q347" s="145">
        <v>0</v>
      </c>
      <c r="R347" s="145">
        <v>0</v>
      </c>
    </row>
    <row r="348" spans="1:18" x14ac:dyDescent="0.25">
      <c r="A348" s="145">
        <v>971</v>
      </c>
      <c r="B348" s="145" t="s">
        <v>3094</v>
      </c>
      <c r="C348" s="145" t="s">
        <v>3093</v>
      </c>
      <c r="D348" s="145" t="s">
        <v>2035</v>
      </c>
      <c r="E348" s="145" t="s">
        <v>2323</v>
      </c>
      <c r="F348" s="145">
        <v>29</v>
      </c>
      <c r="G348" s="145">
        <v>0</v>
      </c>
      <c r="H348" s="145">
        <v>19.501000000000001</v>
      </c>
      <c r="I348" s="145">
        <v>19.501000000000001</v>
      </c>
      <c r="J348" s="145">
        <v>0</v>
      </c>
      <c r="K348" s="145">
        <v>0</v>
      </c>
      <c r="L348" s="145">
        <v>3.5009999999999999</v>
      </c>
      <c r="M348" s="145">
        <v>19.501000000000001</v>
      </c>
      <c r="N348" s="145">
        <v>16</v>
      </c>
      <c r="O348" s="145">
        <v>0</v>
      </c>
      <c r="P348" s="145">
        <v>0</v>
      </c>
      <c r="Q348" s="145">
        <v>0</v>
      </c>
      <c r="R348" s="145">
        <v>0</v>
      </c>
    </row>
    <row r="349" spans="1:18" x14ac:dyDescent="0.25">
      <c r="A349" s="145">
        <v>2515</v>
      </c>
      <c r="B349" s="145" t="s">
        <v>3092</v>
      </c>
      <c r="C349" s="145" t="s">
        <v>3091</v>
      </c>
      <c r="D349" s="145" t="s">
        <v>1783</v>
      </c>
      <c r="E349" s="145" t="s">
        <v>2145</v>
      </c>
      <c r="F349" s="145">
        <v>35</v>
      </c>
      <c r="G349" s="145">
        <v>31.335000000000001</v>
      </c>
      <c r="H349" s="145">
        <v>105.423</v>
      </c>
      <c r="I349" s="145">
        <v>95.337000000000003</v>
      </c>
      <c r="J349" s="145">
        <v>80</v>
      </c>
      <c r="K349" s="145">
        <v>110.086</v>
      </c>
      <c r="L349" s="145">
        <v>189.423</v>
      </c>
      <c r="M349" s="145">
        <v>95.337000000000003</v>
      </c>
      <c r="N349" s="145">
        <v>16</v>
      </c>
      <c r="O349" s="145">
        <v>0</v>
      </c>
      <c r="P349" s="145">
        <v>0</v>
      </c>
      <c r="Q349" s="145">
        <v>0</v>
      </c>
      <c r="R349" s="145">
        <v>0</v>
      </c>
    </row>
    <row r="350" spans="1:18" x14ac:dyDescent="0.25">
      <c r="A350" s="145">
        <v>2561</v>
      </c>
      <c r="B350" s="145" t="s">
        <v>3090</v>
      </c>
      <c r="C350" s="145" t="s">
        <v>3089</v>
      </c>
      <c r="D350" s="145" t="str">
        <f t="shared" ref="D350:D372" si="14">C350&amp;", "&amp;B350</f>
        <v>George (Past Employee), Latisha</v>
      </c>
      <c r="E350" s="145" t="s">
        <v>2193</v>
      </c>
      <c r="F350" s="145">
        <v>30</v>
      </c>
      <c r="G350" s="145">
        <v>8.6669999999999998</v>
      </c>
      <c r="H350" s="145">
        <v>0</v>
      </c>
      <c r="I350" s="145">
        <v>0</v>
      </c>
      <c r="J350" s="145">
        <v>0</v>
      </c>
      <c r="K350" s="145">
        <v>30.667999999999999</v>
      </c>
      <c r="L350" s="145">
        <v>0</v>
      </c>
      <c r="M350" s="145">
        <v>0</v>
      </c>
      <c r="N350" s="145">
        <v>0</v>
      </c>
      <c r="O350" s="145">
        <v>9</v>
      </c>
      <c r="P350" s="145">
        <v>0</v>
      </c>
      <c r="Q350" s="145">
        <v>0</v>
      </c>
      <c r="R350" s="145">
        <v>0</v>
      </c>
    </row>
    <row r="351" spans="1:18" x14ac:dyDescent="0.25">
      <c r="A351" s="145">
        <v>2643</v>
      </c>
      <c r="B351" s="145" t="s">
        <v>2247</v>
      </c>
      <c r="C351" s="145" t="s">
        <v>3088</v>
      </c>
      <c r="D351" s="145" t="str">
        <f t="shared" si="14"/>
        <v>George-Crimins (Past Employee), Heidi</v>
      </c>
      <c r="E351" s="145" t="s">
        <v>2165</v>
      </c>
      <c r="F351" s="145">
        <v>23</v>
      </c>
      <c r="G351" s="145">
        <v>1.835</v>
      </c>
      <c r="H351" s="145">
        <v>119.756</v>
      </c>
      <c r="I351" s="145">
        <v>86.67</v>
      </c>
      <c r="J351" s="145">
        <v>12</v>
      </c>
      <c r="K351" s="145">
        <v>73.585999999999999</v>
      </c>
      <c r="L351" s="145">
        <v>101.506</v>
      </c>
      <c r="M351" s="145">
        <v>86.67</v>
      </c>
      <c r="N351" s="145">
        <v>58.75</v>
      </c>
      <c r="O351" s="145">
        <v>0</v>
      </c>
      <c r="P351" s="145">
        <v>0</v>
      </c>
      <c r="Q351" s="145">
        <v>0</v>
      </c>
      <c r="R351" s="145">
        <v>0</v>
      </c>
    </row>
    <row r="352" spans="1:18" x14ac:dyDescent="0.25">
      <c r="A352" s="145">
        <v>479</v>
      </c>
      <c r="B352" s="145" t="s">
        <v>3087</v>
      </c>
      <c r="C352" s="145" t="s">
        <v>3086</v>
      </c>
      <c r="D352" s="145" t="str">
        <f t="shared" si="14"/>
        <v>Gerland, Adele</v>
      </c>
      <c r="E352" s="145" t="s">
        <v>2204</v>
      </c>
      <c r="F352" s="145">
        <v>276</v>
      </c>
      <c r="G352" s="145" t="e">
        <f>VLOOKUP($A352,#REF!,7,FALSE)</f>
        <v>#REF!</v>
      </c>
      <c r="H352" s="145">
        <v>349</v>
      </c>
      <c r="I352" s="145">
        <v>156</v>
      </c>
      <c r="J352" s="145">
        <v>152</v>
      </c>
      <c r="K352" s="145">
        <v>1677.086</v>
      </c>
      <c r="L352" s="145">
        <v>1791.09</v>
      </c>
      <c r="M352" s="145">
        <v>104.004</v>
      </c>
      <c r="N352" s="145">
        <v>23.5</v>
      </c>
      <c r="O352" s="145">
        <v>0</v>
      </c>
      <c r="P352" s="145">
        <v>0</v>
      </c>
      <c r="Q352" s="145">
        <v>0</v>
      </c>
      <c r="R352" s="145">
        <v>0</v>
      </c>
    </row>
    <row r="353" spans="1:18" x14ac:dyDescent="0.25">
      <c r="A353" s="145">
        <v>2501</v>
      </c>
      <c r="B353" s="145" t="s">
        <v>2230</v>
      </c>
      <c r="C353" s="145" t="s">
        <v>3085</v>
      </c>
      <c r="D353" s="145" t="str">
        <f t="shared" si="14"/>
        <v>Germer, Brandy</v>
      </c>
      <c r="E353" s="145" t="s">
        <v>2193</v>
      </c>
      <c r="F353" s="145">
        <v>36</v>
      </c>
      <c r="G353" s="145">
        <v>25.335999999999999</v>
      </c>
      <c r="H353" s="145">
        <v>30.34</v>
      </c>
      <c r="I353" s="145">
        <v>104.004</v>
      </c>
      <c r="J353" s="145">
        <v>99</v>
      </c>
      <c r="K353" s="145">
        <v>0.83599999999999997</v>
      </c>
      <c r="L353" s="145">
        <v>37.590000000000003</v>
      </c>
      <c r="M353" s="145">
        <v>104.004</v>
      </c>
      <c r="N353" s="145">
        <v>67.25</v>
      </c>
      <c r="O353" s="145">
        <v>0</v>
      </c>
      <c r="P353" s="145">
        <v>0</v>
      </c>
      <c r="Q353" s="145">
        <v>23</v>
      </c>
      <c r="R353" s="145">
        <v>23</v>
      </c>
    </row>
    <row r="354" spans="1:18" x14ac:dyDescent="0.25">
      <c r="A354" s="145">
        <v>2322</v>
      </c>
      <c r="B354" s="145" t="s">
        <v>2179</v>
      </c>
      <c r="C354" s="145" t="s">
        <v>3084</v>
      </c>
      <c r="D354" s="145" t="str">
        <f t="shared" si="14"/>
        <v>Gervickas, John</v>
      </c>
      <c r="E354" s="145" t="s">
        <v>2257</v>
      </c>
      <c r="F354" s="145">
        <v>106</v>
      </c>
      <c r="G354" s="145" t="e">
        <f>VLOOKUP($A354,#REF!,7,FALSE)</f>
        <v>#REF!</v>
      </c>
      <c r="H354" s="145">
        <v>52.41</v>
      </c>
      <c r="I354" s="145">
        <v>129.99600000000001</v>
      </c>
      <c r="J354" s="145">
        <v>88</v>
      </c>
      <c r="K354" s="145">
        <v>170.50299999999999</v>
      </c>
      <c r="L354" s="145">
        <v>189.00700000000001</v>
      </c>
      <c r="M354" s="145">
        <v>104.004</v>
      </c>
      <c r="N354" s="145">
        <v>85.5</v>
      </c>
      <c r="O354" s="145">
        <v>0</v>
      </c>
      <c r="P354" s="145">
        <v>0</v>
      </c>
      <c r="Q354" s="145">
        <v>0</v>
      </c>
      <c r="R354" s="145">
        <v>0</v>
      </c>
    </row>
    <row r="355" spans="1:18" x14ac:dyDescent="0.25">
      <c r="A355" s="145">
        <v>1027</v>
      </c>
      <c r="B355" s="145" t="s">
        <v>3083</v>
      </c>
      <c r="C355" s="145" t="s">
        <v>3082</v>
      </c>
      <c r="D355" s="145" t="str">
        <f t="shared" si="14"/>
        <v>Gianfortune, Sharlene</v>
      </c>
      <c r="E355" s="145" t="s">
        <v>2204</v>
      </c>
      <c r="F355" s="145">
        <v>158</v>
      </c>
      <c r="G355" s="145" t="e">
        <f>VLOOKUP($A355,#REF!,7,FALSE)</f>
        <v>#REF!</v>
      </c>
      <c r="H355" s="145">
        <v>412.5</v>
      </c>
      <c r="I355" s="145">
        <v>156</v>
      </c>
      <c r="J355" s="145">
        <v>60</v>
      </c>
      <c r="K355" s="145">
        <v>848.08600000000001</v>
      </c>
      <c r="L355" s="145">
        <v>913.59</v>
      </c>
      <c r="M355" s="145">
        <v>104.004</v>
      </c>
      <c r="N355" s="145">
        <v>81.5</v>
      </c>
      <c r="O355" s="145">
        <v>-1.5</v>
      </c>
      <c r="P355" s="145">
        <v>-0.5</v>
      </c>
      <c r="Q355" s="145">
        <v>6.5</v>
      </c>
      <c r="R355" s="145">
        <v>5.5</v>
      </c>
    </row>
    <row r="356" spans="1:18" x14ac:dyDescent="0.25">
      <c r="A356" s="145">
        <v>861</v>
      </c>
      <c r="B356" s="145" t="s">
        <v>3081</v>
      </c>
      <c r="C356" s="145" t="s">
        <v>3080</v>
      </c>
      <c r="D356" s="145" t="str">
        <f t="shared" si="14"/>
        <v>Gibellini (Past Employee), Elisa</v>
      </c>
      <c r="E356" s="145" t="s">
        <v>2151</v>
      </c>
      <c r="F356" s="145">
        <v>12</v>
      </c>
      <c r="G356" s="145">
        <v>0</v>
      </c>
      <c r="H356" s="145">
        <v>0</v>
      </c>
      <c r="I356" s="145">
        <v>2.1669999999999998</v>
      </c>
      <c r="J356" s="145">
        <v>0</v>
      </c>
      <c r="K356" s="145">
        <v>0</v>
      </c>
      <c r="L356" s="145">
        <v>0</v>
      </c>
      <c r="M356" s="145">
        <v>2.1669999999999998</v>
      </c>
      <c r="N356" s="145">
        <v>0</v>
      </c>
      <c r="O356" s="145">
        <v>0</v>
      </c>
      <c r="P356" s="145">
        <v>0</v>
      </c>
      <c r="Q356" s="145">
        <v>12</v>
      </c>
      <c r="R356" s="145">
        <v>0</v>
      </c>
    </row>
    <row r="357" spans="1:18" x14ac:dyDescent="0.25">
      <c r="A357" s="145">
        <v>2601</v>
      </c>
      <c r="B357" s="145" t="s">
        <v>2845</v>
      </c>
      <c r="C357" s="145" t="s">
        <v>3079</v>
      </c>
      <c r="D357" s="145" t="str">
        <f t="shared" si="14"/>
        <v>Gifford, Danielle</v>
      </c>
      <c r="E357" s="145" t="s">
        <v>2145</v>
      </c>
      <c r="F357" s="145">
        <v>32</v>
      </c>
      <c r="G357" s="145">
        <v>85.585999999999999</v>
      </c>
      <c r="H357" s="145">
        <v>134.59</v>
      </c>
      <c r="I357" s="145">
        <v>104.004</v>
      </c>
      <c r="J357" s="145">
        <v>55</v>
      </c>
      <c r="K357" s="145">
        <v>72.835999999999999</v>
      </c>
      <c r="L357" s="145">
        <v>144.84</v>
      </c>
      <c r="M357" s="145">
        <v>104.004</v>
      </c>
      <c r="N357" s="145">
        <v>32</v>
      </c>
      <c r="O357" s="145">
        <v>0</v>
      </c>
      <c r="P357" s="145">
        <v>0</v>
      </c>
      <c r="Q357" s="145">
        <v>0</v>
      </c>
      <c r="R357" s="145">
        <v>0</v>
      </c>
    </row>
    <row r="358" spans="1:18" x14ac:dyDescent="0.25">
      <c r="A358" s="145">
        <v>285</v>
      </c>
      <c r="B358" s="145" t="s">
        <v>3078</v>
      </c>
      <c r="C358" s="145" t="s">
        <v>3077</v>
      </c>
      <c r="D358" s="145" t="str">
        <f t="shared" si="14"/>
        <v>Gil, Belkis</v>
      </c>
      <c r="E358" s="145" t="s">
        <v>2151</v>
      </c>
      <c r="F358" s="145">
        <v>288</v>
      </c>
      <c r="G358" s="145" t="e">
        <f>VLOOKUP($A358,#REF!,7,FALSE)</f>
        <v>#REF!</v>
      </c>
      <c r="H358" s="145">
        <v>361</v>
      </c>
      <c r="I358" s="145">
        <v>156</v>
      </c>
      <c r="J358" s="145">
        <v>140</v>
      </c>
      <c r="K358" s="145">
        <v>91.585999999999999</v>
      </c>
      <c r="L358" s="145">
        <v>187.59</v>
      </c>
      <c r="M358" s="145">
        <v>104.004</v>
      </c>
      <c r="N358" s="145">
        <v>8</v>
      </c>
      <c r="O358" s="145">
        <v>0</v>
      </c>
      <c r="P358" s="145">
        <v>0</v>
      </c>
      <c r="Q358" s="145">
        <v>0</v>
      </c>
      <c r="R358" s="145">
        <v>0</v>
      </c>
    </row>
    <row r="359" spans="1:18" x14ac:dyDescent="0.25">
      <c r="A359" s="145">
        <v>2106</v>
      </c>
      <c r="B359" s="145" t="s">
        <v>2337</v>
      </c>
      <c r="C359" s="145" t="s">
        <v>3076</v>
      </c>
      <c r="D359" s="145" t="str">
        <f t="shared" si="14"/>
        <v>Gilbert-Keane (Past Employee), Melissa</v>
      </c>
      <c r="E359" s="145" t="s">
        <v>2159</v>
      </c>
      <c r="F359" s="145">
        <v>65</v>
      </c>
      <c r="G359" s="145">
        <v>32.667999999999999</v>
      </c>
      <c r="H359" s="145">
        <v>0</v>
      </c>
      <c r="I359" s="145">
        <v>54.168999999999997</v>
      </c>
      <c r="J359" s="145">
        <v>60.25</v>
      </c>
      <c r="K359" s="145">
        <v>6.4189999999999996</v>
      </c>
      <c r="L359" s="145">
        <v>0</v>
      </c>
      <c r="M359" s="145">
        <v>54.168999999999997</v>
      </c>
      <c r="N359" s="145">
        <v>44.75</v>
      </c>
      <c r="O359" s="145">
        <v>-0.75</v>
      </c>
      <c r="P359" s="145">
        <v>0</v>
      </c>
      <c r="Q359" s="145">
        <v>4.5</v>
      </c>
      <c r="R359" s="145">
        <v>3.25</v>
      </c>
    </row>
    <row r="360" spans="1:18" x14ac:dyDescent="0.25">
      <c r="A360" s="145">
        <v>2448</v>
      </c>
      <c r="B360" s="145" t="s">
        <v>2321</v>
      </c>
      <c r="C360" s="145" t="s">
        <v>3075</v>
      </c>
      <c r="D360" s="145" t="str">
        <f t="shared" si="14"/>
        <v>Gillikin, Jennifer</v>
      </c>
      <c r="E360" s="145" t="s">
        <v>2165</v>
      </c>
      <c r="F360" s="145">
        <v>82</v>
      </c>
      <c r="G360" s="145" t="e">
        <f>VLOOKUP($A360,#REF!,7,FALSE)</f>
        <v>#REF!</v>
      </c>
      <c r="H360" s="145">
        <v>149.41</v>
      </c>
      <c r="I360" s="145">
        <v>129.99600000000001</v>
      </c>
      <c r="J360" s="145">
        <v>128</v>
      </c>
      <c r="K360" s="145">
        <v>132.33600000000001</v>
      </c>
      <c r="L360" s="145">
        <v>171.59</v>
      </c>
      <c r="M360" s="145">
        <v>104.004</v>
      </c>
      <c r="N360" s="145">
        <v>64.75</v>
      </c>
      <c r="O360" s="145">
        <v>0</v>
      </c>
      <c r="P360" s="145">
        <v>0</v>
      </c>
      <c r="Q360" s="145">
        <v>2</v>
      </c>
      <c r="R360" s="145">
        <v>2</v>
      </c>
    </row>
    <row r="361" spans="1:18" x14ac:dyDescent="0.25">
      <c r="A361" s="145">
        <v>2079</v>
      </c>
      <c r="B361" s="145" t="s">
        <v>2585</v>
      </c>
      <c r="C361" s="145" t="s">
        <v>3074</v>
      </c>
      <c r="D361" s="145" t="str">
        <f t="shared" si="14"/>
        <v>Gillis, Richard</v>
      </c>
      <c r="E361" s="145" t="s">
        <v>2154</v>
      </c>
      <c r="F361" s="145">
        <v>67</v>
      </c>
      <c r="G361" s="145">
        <v>43.335000000000001</v>
      </c>
      <c r="H361" s="145">
        <v>387.91500000000002</v>
      </c>
      <c r="I361" s="145">
        <v>117</v>
      </c>
      <c r="J361" s="145">
        <v>70.25</v>
      </c>
      <c r="K361" s="145">
        <v>398.92</v>
      </c>
      <c r="L361" s="145">
        <v>565.09400000000005</v>
      </c>
      <c r="M361" s="145">
        <v>104.004</v>
      </c>
      <c r="N361" s="145">
        <v>0</v>
      </c>
      <c r="O361" s="145">
        <v>60.25</v>
      </c>
      <c r="P361" s="145">
        <v>19</v>
      </c>
      <c r="Q361" s="145">
        <v>47</v>
      </c>
      <c r="R361" s="145">
        <v>88.5</v>
      </c>
    </row>
    <row r="362" spans="1:18" x14ac:dyDescent="0.25">
      <c r="A362" s="145">
        <v>1991</v>
      </c>
      <c r="B362" s="145" t="s">
        <v>3073</v>
      </c>
      <c r="C362" s="145" t="s">
        <v>3072</v>
      </c>
      <c r="D362" s="145" t="str">
        <f t="shared" si="14"/>
        <v>Gisonni, Diana</v>
      </c>
      <c r="E362" s="145" t="s">
        <v>2193</v>
      </c>
      <c r="F362" s="145">
        <v>71</v>
      </c>
      <c r="G362" s="145">
        <v>68.335999999999999</v>
      </c>
      <c r="H362" s="145">
        <v>169.25</v>
      </c>
      <c r="I362" s="145">
        <v>125.664</v>
      </c>
      <c r="J362" s="145">
        <v>24.75</v>
      </c>
      <c r="K362" s="145">
        <v>48.835999999999999</v>
      </c>
      <c r="L362" s="145">
        <v>72.84</v>
      </c>
      <c r="M362" s="145">
        <v>104.004</v>
      </c>
      <c r="N362" s="145">
        <v>80</v>
      </c>
      <c r="O362" s="145">
        <v>5.5</v>
      </c>
      <c r="P362" s="145">
        <v>10.25</v>
      </c>
      <c r="Q362" s="145">
        <v>68.5</v>
      </c>
      <c r="R362" s="145">
        <v>63.75</v>
      </c>
    </row>
    <row r="363" spans="1:18" x14ac:dyDescent="0.25">
      <c r="A363" s="145">
        <v>2310</v>
      </c>
      <c r="B363" s="145" t="s">
        <v>2287</v>
      </c>
      <c r="C363" s="145" t="s">
        <v>3071</v>
      </c>
      <c r="D363" s="145" t="str">
        <f t="shared" si="14"/>
        <v>Glaser, Christina</v>
      </c>
      <c r="E363" s="145" t="s">
        <v>2142</v>
      </c>
      <c r="F363" s="145">
        <v>48</v>
      </c>
      <c r="G363" s="145">
        <v>43.335000000000001</v>
      </c>
      <c r="H363" s="145">
        <v>403.33499999999998</v>
      </c>
      <c r="I363" s="145">
        <v>104.004</v>
      </c>
      <c r="J363" s="145">
        <v>0</v>
      </c>
      <c r="K363" s="145">
        <v>272.58600000000001</v>
      </c>
      <c r="L363" s="145">
        <v>380.59500000000003</v>
      </c>
      <c r="M363" s="145">
        <v>104.004</v>
      </c>
      <c r="N363" s="145">
        <v>0</v>
      </c>
      <c r="O363" s="145">
        <v>156.5</v>
      </c>
      <c r="P363" s="145">
        <v>62.75</v>
      </c>
      <c r="Q363" s="145">
        <v>60.25</v>
      </c>
      <c r="R363" s="145">
        <v>154</v>
      </c>
    </row>
    <row r="364" spans="1:18" x14ac:dyDescent="0.25">
      <c r="A364" s="145">
        <v>869</v>
      </c>
      <c r="B364" s="145" t="s">
        <v>3587</v>
      </c>
      <c r="C364" s="145" t="s">
        <v>3070</v>
      </c>
      <c r="D364" s="145" t="s">
        <v>1568</v>
      </c>
      <c r="E364" s="145" t="s">
        <v>2176</v>
      </c>
      <c r="F364" s="145">
        <v>125</v>
      </c>
      <c r="G364" s="145">
        <v>0</v>
      </c>
      <c r="H364" s="145">
        <v>117.123</v>
      </c>
      <c r="I364" s="145">
        <v>125.123</v>
      </c>
      <c r="J364" s="145">
        <v>8</v>
      </c>
      <c r="K364" s="145">
        <v>0</v>
      </c>
      <c r="L364" s="145">
        <v>37.92</v>
      </c>
      <c r="M364" s="145">
        <v>93.17</v>
      </c>
      <c r="N364" s="145">
        <v>55.25</v>
      </c>
      <c r="O364" s="145">
        <v>0</v>
      </c>
      <c r="P364" s="145">
        <v>0</v>
      </c>
      <c r="Q364" s="145">
        <v>0</v>
      </c>
      <c r="R364" s="145">
        <v>0</v>
      </c>
    </row>
    <row r="365" spans="1:18" x14ac:dyDescent="0.25">
      <c r="A365" s="145">
        <v>2651</v>
      </c>
      <c r="B365" s="145" t="s">
        <v>2462</v>
      </c>
      <c r="C365" s="145" t="s">
        <v>3069</v>
      </c>
      <c r="D365" s="145" t="str">
        <f t="shared" si="14"/>
        <v>Glickman, Stephanie</v>
      </c>
      <c r="E365" s="145" t="s">
        <v>2151</v>
      </c>
      <c r="F365" s="145">
        <v>22</v>
      </c>
      <c r="G365" s="145">
        <v>43.335000000000001</v>
      </c>
      <c r="H365" s="145">
        <v>87.84</v>
      </c>
      <c r="I365" s="145">
        <v>104.004</v>
      </c>
      <c r="J365" s="145">
        <v>68</v>
      </c>
      <c r="K365" s="145">
        <v>75.835999999999999</v>
      </c>
      <c r="L365" s="145">
        <v>115.84</v>
      </c>
      <c r="M365" s="145">
        <v>104.004</v>
      </c>
      <c r="N365" s="145">
        <v>64</v>
      </c>
      <c r="O365" s="145">
        <v>0</v>
      </c>
      <c r="P365" s="145">
        <v>0</v>
      </c>
      <c r="Q365" s="145">
        <v>0</v>
      </c>
      <c r="R365" s="145">
        <v>0</v>
      </c>
    </row>
    <row r="366" spans="1:18" x14ac:dyDescent="0.25">
      <c r="A366" s="145">
        <v>785</v>
      </c>
      <c r="B366" s="145" t="s">
        <v>2600</v>
      </c>
      <c r="C366" s="145" t="s">
        <v>3068</v>
      </c>
      <c r="D366" s="145" t="str">
        <f t="shared" si="14"/>
        <v>Gockley, Jessica</v>
      </c>
      <c r="E366" s="145" t="s">
        <v>2165</v>
      </c>
      <c r="F366" s="145">
        <v>17</v>
      </c>
      <c r="G366" s="145">
        <v>32.500999999999998</v>
      </c>
      <c r="H366" s="145">
        <v>88.504999999999995</v>
      </c>
      <c r="I366" s="145">
        <v>104.004</v>
      </c>
      <c r="J366" s="145">
        <v>48</v>
      </c>
      <c r="K366" s="145">
        <v>30.251000000000001</v>
      </c>
      <c r="L366" s="145">
        <v>111.255</v>
      </c>
      <c r="M366" s="145">
        <v>104.004</v>
      </c>
      <c r="N366" s="145">
        <v>23</v>
      </c>
      <c r="O366" s="145">
        <v>1.5</v>
      </c>
      <c r="P366" s="145">
        <v>11.75</v>
      </c>
      <c r="Q366" s="145">
        <v>115</v>
      </c>
      <c r="R366" s="145">
        <v>104.75</v>
      </c>
    </row>
    <row r="367" spans="1:18" x14ac:dyDescent="0.25">
      <c r="A367" s="145">
        <v>2109</v>
      </c>
      <c r="B367" s="145" t="s">
        <v>2800</v>
      </c>
      <c r="C367" s="145" t="s">
        <v>3067</v>
      </c>
      <c r="D367" s="145" t="str">
        <f t="shared" si="14"/>
        <v>Goheen (Past Employee), Nicole</v>
      </c>
      <c r="E367" s="145" t="s">
        <v>2257</v>
      </c>
      <c r="F367" s="145">
        <v>66</v>
      </c>
      <c r="G367" s="145">
        <v>3.335</v>
      </c>
      <c r="H367" s="145">
        <v>166.08699999999999</v>
      </c>
      <c r="I367" s="145">
        <v>114.834</v>
      </c>
      <c r="J367" s="145">
        <v>29</v>
      </c>
      <c r="K367" s="145">
        <v>282.75299999999999</v>
      </c>
      <c r="L367" s="145">
        <v>262.25700000000001</v>
      </c>
      <c r="M367" s="145">
        <v>104.004</v>
      </c>
      <c r="N367" s="145">
        <v>124.5</v>
      </c>
      <c r="O367" s="145">
        <v>0</v>
      </c>
      <c r="P367" s="145">
        <v>0</v>
      </c>
      <c r="Q367" s="145">
        <v>4</v>
      </c>
      <c r="R367" s="145">
        <v>4</v>
      </c>
    </row>
    <row r="368" spans="1:18" x14ac:dyDescent="0.25">
      <c r="A368" s="145">
        <v>2424</v>
      </c>
      <c r="B368" s="145" t="s">
        <v>2179</v>
      </c>
      <c r="C368" s="145" t="s">
        <v>3066</v>
      </c>
      <c r="D368" s="145" t="str">
        <f t="shared" si="14"/>
        <v>Gohl (Past Employee), John</v>
      </c>
      <c r="E368" s="145" t="s">
        <v>2142</v>
      </c>
      <c r="F368" s="145">
        <v>93</v>
      </c>
      <c r="G368" s="145">
        <v>0</v>
      </c>
      <c r="H368" s="145">
        <v>0</v>
      </c>
      <c r="I368" s="145">
        <v>0</v>
      </c>
      <c r="J368" s="145">
        <v>0</v>
      </c>
      <c r="K368" s="145">
        <v>0</v>
      </c>
      <c r="L368" s="145">
        <v>0</v>
      </c>
      <c r="M368" s="145">
        <v>0</v>
      </c>
      <c r="N368" s="145">
        <v>0</v>
      </c>
      <c r="O368" s="145">
        <v>0</v>
      </c>
      <c r="P368" s="145">
        <v>0</v>
      </c>
      <c r="Q368" s="145">
        <v>0</v>
      </c>
      <c r="R368" s="145">
        <v>0</v>
      </c>
    </row>
    <row r="369" spans="1:18" x14ac:dyDescent="0.25">
      <c r="A369" s="145">
        <v>2182</v>
      </c>
      <c r="B369" s="145" t="s">
        <v>3065</v>
      </c>
      <c r="C369" s="145" t="s">
        <v>3064</v>
      </c>
      <c r="D369" s="145" t="str">
        <f t="shared" si="14"/>
        <v>Gold, Sheryl</v>
      </c>
      <c r="E369" s="145" t="s">
        <v>2176</v>
      </c>
      <c r="F369" s="145">
        <v>56</v>
      </c>
      <c r="G369" s="145" t="e">
        <f>VLOOKUP($A369,#REF!,7,FALSE)</f>
        <v>#REF!</v>
      </c>
      <c r="H369" s="145">
        <v>57.59</v>
      </c>
      <c r="I369" s="145">
        <v>104.004</v>
      </c>
      <c r="J369" s="145">
        <v>64</v>
      </c>
      <c r="K369" s="145">
        <v>241.83600000000001</v>
      </c>
      <c r="L369" s="145">
        <v>294.83999999999997</v>
      </c>
      <c r="M369" s="145">
        <v>104.004</v>
      </c>
      <c r="N369" s="145">
        <v>51</v>
      </c>
      <c r="O369" s="145">
        <v>0</v>
      </c>
      <c r="P369" s="145">
        <v>0</v>
      </c>
      <c r="Q369" s="145">
        <v>0</v>
      </c>
      <c r="R369" s="145">
        <v>0</v>
      </c>
    </row>
    <row r="370" spans="1:18" x14ac:dyDescent="0.25">
      <c r="A370" s="145">
        <v>2254</v>
      </c>
      <c r="B370" s="145" t="s">
        <v>2299</v>
      </c>
      <c r="C370" s="145" t="s">
        <v>3063</v>
      </c>
      <c r="D370" s="145" t="str">
        <f t="shared" si="14"/>
        <v>Goldfarb, Sara</v>
      </c>
      <c r="E370" s="145" t="s">
        <v>2189</v>
      </c>
      <c r="F370" s="145">
        <v>53</v>
      </c>
      <c r="G370" s="145">
        <v>48.502000000000002</v>
      </c>
      <c r="H370" s="145">
        <v>104.673</v>
      </c>
      <c r="I370" s="145">
        <v>112.67100000000001</v>
      </c>
      <c r="J370" s="145">
        <v>56.5</v>
      </c>
      <c r="K370" s="145">
        <v>72.001999999999995</v>
      </c>
      <c r="L370" s="145">
        <v>83.673000000000002</v>
      </c>
      <c r="M370" s="145">
        <v>112.67100000000001</v>
      </c>
      <c r="N370" s="145">
        <v>101</v>
      </c>
      <c r="O370" s="145">
        <v>1.5</v>
      </c>
      <c r="P370" s="145">
        <v>10</v>
      </c>
      <c r="Q370" s="145">
        <v>43</v>
      </c>
      <c r="R370" s="145">
        <v>34.5</v>
      </c>
    </row>
    <row r="371" spans="1:18" x14ac:dyDescent="0.25">
      <c r="A371" s="145">
        <v>1690</v>
      </c>
      <c r="B371" s="145" t="s">
        <v>3062</v>
      </c>
      <c r="C371" s="145" t="s">
        <v>3061</v>
      </c>
      <c r="D371" s="145" t="str">
        <f t="shared" si="14"/>
        <v>Gomez, Jamie</v>
      </c>
      <c r="E371" s="145" t="s">
        <v>2186</v>
      </c>
      <c r="F371" s="145">
        <v>91</v>
      </c>
      <c r="G371" s="145">
        <v>23.664999999999999</v>
      </c>
      <c r="H371" s="145">
        <v>371.161</v>
      </c>
      <c r="I371" s="145">
        <v>129.99600000000001</v>
      </c>
      <c r="J371" s="145">
        <v>146.5</v>
      </c>
      <c r="K371" s="145">
        <v>333.58600000000001</v>
      </c>
      <c r="L371" s="145">
        <v>419.173</v>
      </c>
      <c r="M371" s="145">
        <v>104.004</v>
      </c>
      <c r="N371" s="145">
        <v>29.25</v>
      </c>
      <c r="O371" s="145">
        <v>1.5</v>
      </c>
      <c r="P371" s="145">
        <v>-1.75</v>
      </c>
      <c r="Q371" s="145">
        <v>55</v>
      </c>
      <c r="R371" s="145">
        <v>62.25</v>
      </c>
    </row>
    <row r="372" spans="1:18" x14ac:dyDescent="0.25">
      <c r="A372" s="145">
        <v>1856</v>
      </c>
      <c r="B372" s="145" t="s">
        <v>3060</v>
      </c>
      <c r="C372" s="145" t="s">
        <v>3059</v>
      </c>
      <c r="D372" s="145" t="str">
        <f t="shared" si="14"/>
        <v>Gonsalves, Sheila</v>
      </c>
      <c r="E372" s="145" t="s">
        <v>2159</v>
      </c>
      <c r="F372" s="145">
        <v>75</v>
      </c>
      <c r="G372" s="145">
        <v>24.917000000000002</v>
      </c>
      <c r="H372" s="145">
        <v>121.164</v>
      </c>
      <c r="I372" s="145">
        <v>129.99600000000001</v>
      </c>
      <c r="J372" s="145">
        <v>81.5</v>
      </c>
      <c r="K372" s="145">
        <v>301.58600000000001</v>
      </c>
      <c r="L372" s="145">
        <v>371.84</v>
      </c>
      <c r="M372" s="145">
        <v>104.004</v>
      </c>
      <c r="N372" s="145">
        <v>33.75</v>
      </c>
      <c r="O372" s="145">
        <v>-7.75</v>
      </c>
      <c r="P372" s="145">
        <v>0</v>
      </c>
      <c r="Q372" s="145">
        <v>0</v>
      </c>
      <c r="R372" s="145">
        <v>1.25</v>
      </c>
    </row>
    <row r="373" spans="1:18" x14ac:dyDescent="0.25">
      <c r="A373" s="145">
        <v>2447</v>
      </c>
      <c r="B373" s="145" t="s">
        <v>2407</v>
      </c>
      <c r="C373" s="145" t="s">
        <v>3055</v>
      </c>
      <c r="D373" s="145" t="s">
        <v>1360</v>
      </c>
      <c r="E373" s="145" t="s">
        <v>2209</v>
      </c>
      <c r="F373" s="145">
        <v>40</v>
      </c>
      <c r="G373" s="145">
        <v>13.585000000000001</v>
      </c>
      <c r="H373" s="145">
        <v>147.59</v>
      </c>
      <c r="I373" s="145">
        <v>104.004</v>
      </c>
      <c r="J373" s="145">
        <v>65.5</v>
      </c>
      <c r="K373" s="145">
        <v>110.086</v>
      </c>
      <c r="L373" s="145">
        <v>141.34</v>
      </c>
      <c r="M373" s="145">
        <v>104.004</v>
      </c>
      <c r="N373" s="145">
        <v>72.75</v>
      </c>
      <c r="O373" s="145">
        <v>0</v>
      </c>
      <c r="P373" s="145">
        <v>0</v>
      </c>
      <c r="Q373" s="145">
        <v>0</v>
      </c>
      <c r="R373" s="145">
        <v>0</v>
      </c>
    </row>
    <row r="374" spans="1:18" x14ac:dyDescent="0.25">
      <c r="A374" s="145">
        <v>2257</v>
      </c>
      <c r="B374" s="145" t="s">
        <v>3058</v>
      </c>
      <c r="C374" s="145" t="s">
        <v>3057</v>
      </c>
      <c r="D374" s="145" t="str">
        <f>C374&amp;", "&amp;B374</f>
        <v>Gonzalez (Past Employee), Lilian</v>
      </c>
      <c r="E374" s="145" t="s">
        <v>2151</v>
      </c>
      <c r="F374" s="145">
        <v>52</v>
      </c>
      <c r="G374" s="145">
        <v>30.335999999999999</v>
      </c>
      <c r="H374" s="145">
        <v>67.671999999999997</v>
      </c>
      <c r="I374" s="145">
        <v>69.335999999999999</v>
      </c>
      <c r="J374" s="145">
        <v>32</v>
      </c>
      <c r="K374" s="145">
        <v>146.33600000000001</v>
      </c>
      <c r="L374" s="145">
        <v>171.172</v>
      </c>
      <c r="M374" s="145">
        <v>69.335999999999999</v>
      </c>
      <c r="N374" s="145">
        <v>44.5</v>
      </c>
      <c r="O374" s="145">
        <v>0</v>
      </c>
      <c r="P374" s="145">
        <v>0</v>
      </c>
      <c r="Q374" s="145">
        <v>0</v>
      </c>
      <c r="R374" s="145">
        <v>0</v>
      </c>
    </row>
    <row r="375" spans="1:18" x14ac:dyDescent="0.25">
      <c r="A375" s="145">
        <v>976</v>
      </c>
      <c r="B375" s="145" t="s">
        <v>3056</v>
      </c>
      <c r="C375" s="145" t="s">
        <v>3055</v>
      </c>
      <c r="D375" s="145" t="str">
        <f>C375&amp;", "&amp;B375</f>
        <v>Gonzalez, Kiara</v>
      </c>
      <c r="E375" s="145" t="s">
        <v>2151</v>
      </c>
      <c r="F375" s="145">
        <v>4</v>
      </c>
      <c r="G375" s="145">
        <v>0</v>
      </c>
      <c r="H375" s="145">
        <v>15.167</v>
      </c>
      <c r="I375" s="145">
        <v>15.167</v>
      </c>
      <c r="J375" s="145">
        <v>0</v>
      </c>
      <c r="K375" s="145">
        <v>0</v>
      </c>
      <c r="L375" s="145">
        <v>15.167</v>
      </c>
      <c r="M375" s="145">
        <v>15.167</v>
      </c>
      <c r="N375" s="145">
        <v>0</v>
      </c>
      <c r="O375" s="145">
        <v>0</v>
      </c>
      <c r="P375" s="145">
        <v>0</v>
      </c>
      <c r="Q375" s="145">
        <v>0</v>
      </c>
      <c r="R375" s="145">
        <v>0</v>
      </c>
    </row>
    <row r="376" spans="1:18" x14ac:dyDescent="0.25">
      <c r="A376" s="145">
        <v>2588</v>
      </c>
      <c r="B376" s="145" t="s">
        <v>3054</v>
      </c>
      <c r="C376" s="145" t="s">
        <v>3053</v>
      </c>
      <c r="D376" s="145" t="s">
        <v>1312</v>
      </c>
      <c r="E376" s="145" t="s">
        <v>2196</v>
      </c>
      <c r="F376" s="145">
        <v>29</v>
      </c>
      <c r="G376" s="145">
        <v>40.585999999999999</v>
      </c>
      <c r="H376" s="145">
        <v>60.923000000000002</v>
      </c>
      <c r="I376" s="145">
        <v>95.337000000000003</v>
      </c>
      <c r="J376" s="145">
        <v>75</v>
      </c>
      <c r="K376" s="145">
        <v>39.585999999999999</v>
      </c>
      <c r="L376" s="145">
        <v>106.923</v>
      </c>
      <c r="M376" s="145">
        <v>95.337000000000003</v>
      </c>
      <c r="N376" s="145">
        <v>32</v>
      </c>
      <c r="O376" s="145">
        <v>0</v>
      </c>
      <c r="P376" s="145">
        <v>0</v>
      </c>
      <c r="Q376" s="145">
        <v>0</v>
      </c>
      <c r="R376" s="145">
        <v>0</v>
      </c>
    </row>
    <row r="377" spans="1:18" x14ac:dyDescent="0.25">
      <c r="A377" s="145">
        <v>932</v>
      </c>
      <c r="B377" s="145" t="s">
        <v>2321</v>
      </c>
      <c r="C377" s="145" t="s">
        <v>3050</v>
      </c>
      <c r="D377" s="145" t="str">
        <f>C377&amp;", "&amp;B377</f>
        <v>Goodman, Jennifer</v>
      </c>
      <c r="E377" s="145" t="s">
        <v>2168</v>
      </c>
      <c r="F377" s="145">
        <v>68</v>
      </c>
      <c r="G377" s="145">
        <v>0</v>
      </c>
      <c r="H377" s="145">
        <v>179.99799999999999</v>
      </c>
      <c r="I377" s="145">
        <v>283.24799999999999</v>
      </c>
      <c r="J377" s="145">
        <v>103.25</v>
      </c>
      <c r="K377" s="145">
        <v>0</v>
      </c>
      <c r="L377" s="145">
        <v>17.501999999999999</v>
      </c>
      <c r="M377" s="145">
        <v>83.751999999999995</v>
      </c>
      <c r="N377" s="145">
        <v>66.25</v>
      </c>
      <c r="O377" s="145">
        <v>0</v>
      </c>
      <c r="P377" s="145">
        <v>0</v>
      </c>
      <c r="Q377" s="145">
        <v>0</v>
      </c>
      <c r="R377" s="145">
        <v>0</v>
      </c>
    </row>
    <row r="378" spans="1:18" x14ac:dyDescent="0.25">
      <c r="A378" s="145">
        <v>2474</v>
      </c>
      <c r="B378" s="145" t="s">
        <v>3052</v>
      </c>
      <c r="C378" s="145" t="s">
        <v>3051</v>
      </c>
      <c r="D378" s="145" t="s">
        <v>1751</v>
      </c>
      <c r="E378" s="145" t="s">
        <v>2145</v>
      </c>
      <c r="F378" s="145">
        <v>315</v>
      </c>
      <c r="G378" s="145">
        <v>88.25</v>
      </c>
      <c r="H378" s="145">
        <v>132.25</v>
      </c>
      <c r="I378" s="145">
        <v>156</v>
      </c>
      <c r="J378" s="145">
        <v>112</v>
      </c>
      <c r="K378" s="145">
        <v>424.83600000000001</v>
      </c>
      <c r="L378" s="145">
        <v>452.84</v>
      </c>
      <c r="M378" s="145">
        <v>104.004</v>
      </c>
      <c r="N378" s="145">
        <v>76</v>
      </c>
      <c r="O378" s="145">
        <v>0</v>
      </c>
      <c r="P378" s="145">
        <v>0</v>
      </c>
      <c r="Q378" s="145">
        <v>0</v>
      </c>
      <c r="R378" s="145">
        <v>0</v>
      </c>
    </row>
    <row r="379" spans="1:18" x14ac:dyDescent="0.25">
      <c r="A379" s="145">
        <v>1942</v>
      </c>
      <c r="B379" s="145" t="s">
        <v>3049</v>
      </c>
      <c r="C379" s="145" t="s">
        <v>3048</v>
      </c>
      <c r="D379" s="145" t="str">
        <f>C379&amp;", "&amp;B379</f>
        <v>Gordon, Lydia</v>
      </c>
      <c r="E379" s="145" t="s">
        <v>2180</v>
      </c>
      <c r="F379" s="145">
        <v>68</v>
      </c>
      <c r="G379" s="145">
        <v>17.334</v>
      </c>
      <c r="H379" s="145">
        <v>64.5</v>
      </c>
      <c r="I379" s="145">
        <v>119.166</v>
      </c>
      <c r="J379" s="145">
        <v>48</v>
      </c>
      <c r="K379" s="145">
        <v>22.684999999999999</v>
      </c>
      <c r="L379" s="145">
        <v>75.188999999999993</v>
      </c>
      <c r="M379" s="145">
        <v>104.004</v>
      </c>
      <c r="N379" s="145">
        <v>51.5</v>
      </c>
      <c r="O379" s="145">
        <v>0</v>
      </c>
      <c r="P379" s="145">
        <v>0</v>
      </c>
      <c r="Q379" s="145">
        <v>0</v>
      </c>
      <c r="R379" s="145">
        <v>0</v>
      </c>
    </row>
    <row r="380" spans="1:18" x14ac:dyDescent="0.25">
      <c r="A380" s="145">
        <v>1363</v>
      </c>
      <c r="B380" s="145" t="s">
        <v>3047</v>
      </c>
      <c r="C380" s="145" t="s">
        <v>3046</v>
      </c>
      <c r="D380" s="145" t="str">
        <f>C380&amp;", "&amp;B380</f>
        <v>Gotlib, Kenneth</v>
      </c>
      <c r="E380" s="145" t="s">
        <v>2145</v>
      </c>
      <c r="F380" s="145">
        <v>279</v>
      </c>
      <c r="G380" s="145" t="e">
        <f>VLOOKUP($A380,#REF!,7,FALSE)</f>
        <v>#REF!</v>
      </c>
      <c r="H380" s="145">
        <v>251.834</v>
      </c>
      <c r="I380" s="145">
        <v>160.334</v>
      </c>
      <c r="J380" s="145">
        <v>200</v>
      </c>
      <c r="K380" s="145">
        <v>22.335999999999999</v>
      </c>
      <c r="L380" s="145">
        <v>29.422999999999998</v>
      </c>
      <c r="M380" s="145">
        <v>95.337000000000003</v>
      </c>
      <c r="N380" s="145">
        <v>88.25</v>
      </c>
      <c r="O380" s="145">
        <v>0</v>
      </c>
      <c r="P380" s="145">
        <v>0</v>
      </c>
      <c r="Q380" s="145">
        <v>0</v>
      </c>
      <c r="R380" s="145">
        <v>0</v>
      </c>
    </row>
    <row r="381" spans="1:18" x14ac:dyDescent="0.25">
      <c r="A381" s="145">
        <v>1020</v>
      </c>
      <c r="B381" s="145" t="s">
        <v>3045</v>
      </c>
      <c r="C381" s="145" t="s">
        <v>3044</v>
      </c>
      <c r="D381" s="145" t="s">
        <v>1087</v>
      </c>
      <c r="E381" s="145" t="s">
        <v>2142</v>
      </c>
      <c r="F381" s="145">
        <v>237</v>
      </c>
      <c r="G381" s="145">
        <v>31.5</v>
      </c>
      <c r="H381" s="145">
        <v>355.25</v>
      </c>
      <c r="I381" s="145">
        <v>156</v>
      </c>
      <c r="J381" s="145">
        <v>167.25</v>
      </c>
      <c r="K381" s="145">
        <v>787.33600000000001</v>
      </c>
      <c r="L381" s="145">
        <v>851.59</v>
      </c>
      <c r="M381" s="145">
        <v>104.004</v>
      </c>
      <c r="N381" s="145">
        <v>39.75</v>
      </c>
      <c r="O381" s="145">
        <v>13.25</v>
      </c>
      <c r="P381" s="145">
        <v>0</v>
      </c>
      <c r="Q381" s="145">
        <v>42.5</v>
      </c>
      <c r="R381" s="145">
        <v>55.75</v>
      </c>
    </row>
    <row r="382" spans="1:18" x14ac:dyDescent="0.25">
      <c r="A382" s="145">
        <v>2411</v>
      </c>
      <c r="B382" s="145" t="s">
        <v>3043</v>
      </c>
      <c r="C382" s="145" t="s">
        <v>3042</v>
      </c>
      <c r="D382" s="145" t="str">
        <f t="shared" ref="D382:D388" si="15">C382&amp;", "&amp;B382</f>
        <v>Graham, Miriam</v>
      </c>
      <c r="E382" s="145" t="s">
        <v>2159</v>
      </c>
      <c r="F382" s="145">
        <v>43</v>
      </c>
      <c r="G382" s="145">
        <v>23.335000000000001</v>
      </c>
      <c r="H382" s="145">
        <v>232.59</v>
      </c>
      <c r="I382" s="145">
        <v>104.004</v>
      </c>
      <c r="J382" s="145">
        <v>57</v>
      </c>
      <c r="K382" s="145">
        <v>164.58600000000001</v>
      </c>
      <c r="L382" s="145">
        <v>223.59</v>
      </c>
      <c r="M382" s="145">
        <v>104.004</v>
      </c>
      <c r="N382" s="145">
        <v>45</v>
      </c>
      <c r="O382" s="145">
        <v>0</v>
      </c>
      <c r="P382" s="145">
        <v>0</v>
      </c>
      <c r="Q382" s="145">
        <v>0</v>
      </c>
      <c r="R382" s="145">
        <v>0</v>
      </c>
    </row>
    <row r="383" spans="1:18" x14ac:dyDescent="0.25">
      <c r="A383" s="145">
        <v>1566</v>
      </c>
      <c r="B383" s="145" t="s">
        <v>2438</v>
      </c>
      <c r="C383" s="145" t="s">
        <v>3041</v>
      </c>
      <c r="D383" s="145" t="str">
        <f t="shared" si="15"/>
        <v>Graham (Past Employee), Sharon</v>
      </c>
      <c r="E383" s="145" t="s">
        <v>2204</v>
      </c>
      <c r="F383" s="145">
        <v>363</v>
      </c>
      <c r="G383" s="145">
        <v>8</v>
      </c>
      <c r="H383" s="145">
        <v>0</v>
      </c>
      <c r="I383" s="145">
        <v>0</v>
      </c>
      <c r="J383" s="145">
        <v>0</v>
      </c>
      <c r="K383" s="145">
        <v>857.00300000000004</v>
      </c>
      <c r="L383" s="145">
        <v>0</v>
      </c>
      <c r="M383" s="145">
        <v>0</v>
      </c>
      <c r="N383" s="145">
        <v>0</v>
      </c>
      <c r="O383" s="145">
        <v>0</v>
      </c>
      <c r="P383" s="145">
        <v>0</v>
      </c>
      <c r="Q383" s="145">
        <v>0</v>
      </c>
      <c r="R383" s="145">
        <v>0</v>
      </c>
    </row>
    <row r="384" spans="1:18" x14ac:dyDescent="0.25">
      <c r="A384" s="145">
        <v>2439</v>
      </c>
      <c r="B384" s="145" t="s">
        <v>2351</v>
      </c>
      <c r="C384" s="145" t="s">
        <v>3040</v>
      </c>
      <c r="D384" s="145" t="str">
        <f t="shared" si="15"/>
        <v>Granger, Catherine</v>
      </c>
      <c r="E384" s="145" t="s">
        <v>2186</v>
      </c>
      <c r="F384" s="145">
        <v>41</v>
      </c>
      <c r="G384" s="145">
        <v>18.335000000000001</v>
      </c>
      <c r="H384" s="145">
        <v>44.673000000000002</v>
      </c>
      <c r="I384" s="145">
        <v>95.337000000000003</v>
      </c>
      <c r="J384" s="145">
        <v>207</v>
      </c>
      <c r="K384" s="145">
        <v>165.83600000000001</v>
      </c>
      <c r="L384" s="145">
        <v>152.673</v>
      </c>
      <c r="M384" s="145">
        <v>95.337000000000003</v>
      </c>
      <c r="N384" s="145">
        <v>108.5</v>
      </c>
      <c r="O384" s="145">
        <v>0</v>
      </c>
      <c r="P384" s="145">
        <v>0</v>
      </c>
      <c r="Q384" s="145">
        <v>0</v>
      </c>
      <c r="R384" s="145">
        <v>0</v>
      </c>
    </row>
    <row r="385" spans="1:18" x14ac:dyDescent="0.25">
      <c r="A385" s="145">
        <v>2303</v>
      </c>
      <c r="B385" s="145" t="s">
        <v>2624</v>
      </c>
      <c r="C385" s="145" t="s">
        <v>2923</v>
      </c>
      <c r="D385" s="145" t="str">
        <f t="shared" si="15"/>
        <v>Grant, James</v>
      </c>
      <c r="E385" s="145" t="s">
        <v>2193</v>
      </c>
      <c r="F385" s="145">
        <v>158</v>
      </c>
      <c r="G385" s="145">
        <v>206.25</v>
      </c>
      <c r="H385" s="145">
        <v>321.75</v>
      </c>
      <c r="I385" s="145">
        <v>156</v>
      </c>
      <c r="J385" s="145">
        <v>40.5</v>
      </c>
      <c r="K385" s="145">
        <v>147.58600000000001</v>
      </c>
      <c r="L385" s="145">
        <v>193.09</v>
      </c>
      <c r="M385" s="145">
        <v>104.004</v>
      </c>
      <c r="N385" s="145">
        <v>58.5</v>
      </c>
      <c r="O385" s="145">
        <v>0</v>
      </c>
      <c r="P385" s="145">
        <v>0</v>
      </c>
      <c r="Q385" s="145">
        <v>0</v>
      </c>
      <c r="R385" s="145">
        <v>0</v>
      </c>
    </row>
    <row r="386" spans="1:18" x14ac:dyDescent="0.25">
      <c r="A386" s="145">
        <v>1927</v>
      </c>
      <c r="B386" s="145" t="s">
        <v>2251</v>
      </c>
      <c r="C386" s="145" t="s">
        <v>3039</v>
      </c>
      <c r="D386" s="145" t="str">
        <f t="shared" si="15"/>
        <v>Green, Alicia</v>
      </c>
      <c r="E386" s="145" t="s">
        <v>2186</v>
      </c>
      <c r="F386" s="145">
        <v>72</v>
      </c>
      <c r="G386" s="145">
        <v>7.3339999999999996</v>
      </c>
      <c r="H386" s="145">
        <v>136.459</v>
      </c>
      <c r="I386" s="145">
        <v>108.874</v>
      </c>
      <c r="J386" s="145">
        <v>89</v>
      </c>
      <c r="K386" s="145">
        <v>172.08500000000001</v>
      </c>
      <c r="L386" s="145">
        <v>235.92</v>
      </c>
      <c r="M386" s="145">
        <v>88.834999999999994</v>
      </c>
      <c r="N386" s="145">
        <v>25</v>
      </c>
      <c r="O386" s="145">
        <v>0</v>
      </c>
      <c r="P386" s="145">
        <v>0</v>
      </c>
      <c r="Q386" s="145">
        <v>15</v>
      </c>
      <c r="R386" s="145">
        <v>15</v>
      </c>
    </row>
    <row r="387" spans="1:18" x14ac:dyDescent="0.25">
      <c r="A387" s="145">
        <v>452</v>
      </c>
      <c r="B387" s="145" t="s">
        <v>2413</v>
      </c>
      <c r="C387" s="145" t="s">
        <v>3039</v>
      </c>
      <c r="D387" s="145" t="str">
        <f t="shared" si="15"/>
        <v>Green, Angela</v>
      </c>
      <c r="E387" s="145" t="s">
        <v>2186</v>
      </c>
      <c r="F387" s="145">
        <v>280</v>
      </c>
      <c r="G387" s="145">
        <v>9</v>
      </c>
      <c r="H387" s="145">
        <v>158.25</v>
      </c>
      <c r="I387" s="145">
        <v>156</v>
      </c>
      <c r="J387" s="145">
        <v>107.5</v>
      </c>
      <c r="K387" s="145">
        <v>72.418999999999997</v>
      </c>
      <c r="L387" s="145">
        <v>97.423000000000002</v>
      </c>
      <c r="M387" s="145">
        <v>104.004</v>
      </c>
      <c r="N387" s="145">
        <v>79</v>
      </c>
      <c r="O387" s="145">
        <v>-1.5</v>
      </c>
      <c r="P387" s="145">
        <v>-1.25</v>
      </c>
      <c r="Q387" s="145">
        <v>12.75</v>
      </c>
      <c r="R387" s="145">
        <v>23.5</v>
      </c>
    </row>
    <row r="388" spans="1:18" x14ac:dyDescent="0.25">
      <c r="A388" s="145">
        <v>1621</v>
      </c>
      <c r="B388" s="145" t="s">
        <v>3038</v>
      </c>
      <c r="C388" s="145" t="s">
        <v>3037</v>
      </c>
      <c r="D388" s="145" t="str">
        <f t="shared" si="15"/>
        <v>Greene, Deena</v>
      </c>
      <c r="E388" s="145" t="s">
        <v>2159</v>
      </c>
      <c r="F388" s="145">
        <v>480</v>
      </c>
      <c r="G388" s="145" t="e">
        <f>VLOOKUP($A388,#REF!,7,FALSE)</f>
        <v>#REF!</v>
      </c>
      <c r="H388" s="145">
        <v>111.25</v>
      </c>
      <c r="I388" s="145">
        <v>156</v>
      </c>
      <c r="J388" s="145">
        <v>54</v>
      </c>
      <c r="K388" s="145">
        <v>8.7530000000000001</v>
      </c>
      <c r="L388" s="145">
        <v>51.756999999999998</v>
      </c>
      <c r="M388" s="145">
        <v>104.004</v>
      </c>
      <c r="N388" s="145">
        <v>61</v>
      </c>
      <c r="O388" s="145">
        <v>0</v>
      </c>
      <c r="P388" s="145">
        <v>0</v>
      </c>
      <c r="Q388" s="145">
        <v>0</v>
      </c>
      <c r="R388" s="145">
        <v>0</v>
      </c>
    </row>
    <row r="389" spans="1:18" x14ac:dyDescent="0.25">
      <c r="A389" s="145">
        <v>936</v>
      </c>
      <c r="B389" s="145" t="s">
        <v>3036</v>
      </c>
      <c r="C389" s="145" t="s">
        <v>3035</v>
      </c>
      <c r="D389" s="145" t="s">
        <v>855</v>
      </c>
      <c r="E389" s="145" t="s">
        <v>2361</v>
      </c>
      <c r="F389" s="145">
        <v>196</v>
      </c>
      <c r="G389" s="145">
        <v>0</v>
      </c>
      <c r="H389" s="145">
        <v>211.5</v>
      </c>
      <c r="I389" s="145">
        <v>233</v>
      </c>
      <c r="J389" s="145">
        <v>21.5</v>
      </c>
      <c r="K389" s="145">
        <v>0</v>
      </c>
      <c r="L389" s="145">
        <v>37.335000000000001</v>
      </c>
      <c r="M389" s="145">
        <v>75.834999999999994</v>
      </c>
      <c r="N389" s="145">
        <v>38.5</v>
      </c>
      <c r="O389" s="145">
        <v>0</v>
      </c>
      <c r="P389" s="145">
        <v>-1</v>
      </c>
      <c r="Q389" s="145">
        <v>1.5</v>
      </c>
      <c r="R389" s="145">
        <v>2.5</v>
      </c>
    </row>
    <row r="390" spans="1:18" x14ac:dyDescent="0.25">
      <c r="A390" s="145">
        <v>2461</v>
      </c>
      <c r="B390" s="145" t="s">
        <v>2191</v>
      </c>
      <c r="C390" s="145" t="s">
        <v>3034</v>
      </c>
      <c r="D390" s="145" t="str">
        <f>C390&amp;", "&amp;B390</f>
        <v>Gregors, David</v>
      </c>
      <c r="E390" s="145" t="s">
        <v>2168</v>
      </c>
      <c r="F390" s="145">
        <v>39</v>
      </c>
      <c r="G390" s="145">
        <v>4.835</v>
      </c>
      <c r="H390" s="145">
        <v>98.507000000000005</v>
      </c>
      <c r="I390" s="145">
        <v>104.004</v>
      </c>
      <c r="J390" s="145">
        <v>69.5</v>
      </c>
      <c r="K390" s="145">
        <v>121.503</v>
      </c>
      <c r="L390" s="145">
        <v>171.50700000000001</v>
      </c>
      <c r="M390" s="145">
        <v>104.004</v>
      </c>
      <c r="N390" s="145">
        <v>54</v>
      </c>
      <c r="O390" s="145">
        <v>8.5</v>
      </c>
      <c r="P390" s="145">
        <v>0</v>
      </c>
      <c r="Q390" s="145">
        <v>4.5</v>
      </c>
      <c r="R390" s="145">
        <v>13</v>
      </c>
    </row>
    <row r="391" spans="1:18" x14ac:dyDescent="0.25">
      <c r="A391" s="145">
        <v>346</v>
      </c>
      <c r="B391" s="145" t="s">
        <v>2153</v>
      </c>
      <c r="C391" s="145" t="s">
        <v>3033</v>
      </c>
      <c r="D391" s="145" t="str">
        <f>C391&amp;", "&amp;B391</f>
        <v>Grider, Elizabeth</v>
      </c>
      <c r="E391" s="145" t="s">
        <v>2209</v>
      </c>
      <c r="F391" s="145">
        <v>226</v>
      </c>
      <c r="G391" s="145" t="e">
        <f>VLOOKUP($A391,#REF!,7,FALSE)</f>
        <v>#REF!</v>
      </c>
      <c r="H391" s="145">
        <v>415.5</v>
      </c>
      <c r="I391" s="145">
        <v>152.75</v>
      </c>
      <c r="J391" s="145">
        <v>70</v>
      </c>
      <c r="K391" s="145">
        <v>174.17</v>
      </c>
      <c r="L391" s="145">
        <v>119.25700000000001</v>
      </c>
      <c r="M391" s="145">
        <v>101.837</v>
      </c>
      <c r="N391" s="145">
        <v>156.75</v>
      </c>
      <c r="O391" s="145">
        <v>0</v>
      </c>
      <c r="P391" s="145">
        <v>0</v>
      </c>
      <c r="Q391" s="145">
        <v>0</v>
      </c>
      <c r="R391" s="145">
        <v>0</v>
      </c>
    </row>
    <row r="392" spans="1:18" x14ac:dyDescent="0.25">
      <c r="A392" s="145">
        <v>792</v>
      </c>
      <c r="B392" s="145" t="s">
        <v>2188</v>
      </c>
      <c r="C392" s="145" t="s">
        <v>3032</v>
      </c>
      <c r="D392" s="145" t="s">
        <v>1711</v>
      </c>
      <c r="E392" s="145" t="s">
        <v>2183</v>
      </c>
      <c r="F392" s="145">
        <v>168</v>
      </c>
      <c r="G392" s="145">
        <v>25</v>
      </c>
      <c r="H392" s="145">
        <v>425</v>
      </c>
      <c r="I392" s="145">
        <v>156</v>
      </c>
      <c r="J392" s="145">
        <v>40</v>
      </c>
      <c r="K392" s="145">
        <v>972.33600000000001</v>
      </c>
      <c r="L392" s="145">
        <v>1140.3399999999999</v>
      </c>
      <c r="M392" s="145">
        <v>104.004</v>
      </c>
      <c r="N392" s="145">
        <v>112</v>
      </c>
      <c r="O392" s="145">
        <v>0</v>
      </c>
      <c r="P392" s="145">
        <v>13.5</v>
      </c>
      <c r="Q392" s="145">
        <v>56.25</v>
      </c>
      <c r="R392" s="145">
        <v>42.75</v>
      </c>
    </row>
    <row r="393" spans="1:18" x14ac:dyDescent="0.25">
      <c r="A393" s="145">
        <v>992</v>
      </c>
      <c r="B393" s="145" t="s">
        <v>2600</v>
      </c>
      <c r="C393" s="145" t="s">
        <v>3031</v>
      </c>
      <c r="D393" s="145" t="str">
        <f>C393&amp;", "&amp;B393</f>
        <v>Griffith, Jessica</v>
      </c>
      <c r="E393" s="145" t="s">
        <v>2168</v>
      </c>
      <c r="F393" s="145">
        <v>20</v>
      </c>
      <c r="G393" s="145">
        <v>0</v>
      </c>
      <c r="H393" s="145">
        <v>211.167</v>
      </c>
      <c r="I393" s="145">
        <v>211.167</v>
      </c>
      <c r="J393" s="145">
        <v>0</v>
      </c>
      <c r="K393" s="145">
        <v>0</v>
      </c>
      <c r="L393" s="145">
        <v>189.667</v>
      </c>
      <c r="M393" s="145">
        <v>189.667</v>
      </c>
      <c r="N393" s="145">
        <v>0</v>
      </c>
      <c r="O393" s="145">
        <v>0</v>
      </c>
      <c r="P393" s="145">
        <v>0</v>
      </c>
      <c r="Q393" s="145">
        <v>0</v>
      </c>
      <c r="R393" s="145">
        <v>0</v>
      </c>
    </row>
    <row r="394" spans="1:18" x14ac:dyDescent="0.25">
      <c r="A394" s="145">
        <v>933</v>
      </c>
      <c r="B394" s="145" t="s">
        <v>3030</v>
      </c>
      <c r="C394" s="145" t="s">
        <v>3029</v>
      </c>
      <c r="D394" s="145" t="str">
        <f>C394&amp;", "&amp;B394</f>
        <v>Grooters, Georgianna</v>
      </c>
      <c r="E394" s="145" t="s">
        <v>2204</v>
      </c>
      <c r="F394" s="145">
        <v>8</v>
      </c>
      <c r="G394" s="145">
        <v>0</v>
      </c>
      <c r="H394" s="145">
        <v>60.668999999999997</v>
      </c>
      <c r="I394" s="145">
        <v>60.668999999999997</v>
      </c>
      <c r="J394" s="145">
        <v>0</v>
      </c>
      <c r="K394" s="145">
        <v>0</v>
      </c>
      <c r="L394" s="145">
        <v>24.669</v>
      </c>
      <c r="M394" s="145">
        <v>60.668999999999997</v>
      </c>
      <c r="N394" s="145">
        <v>36</v>
      </c>
      <c r="O394" s="145">
        <v>0</v>
      </c>
      <c r="P394" s="145">
        <v>0</v>
      </c>
      <c r="Q394" s="145">
        <v>0</v>
      </c>
      <c r="R394" s="145">
        <v>0</v>
      </c>
    </row>
    <row r="395" spans="1:18" x14ac:dyDescent="0.25">
      <c r="A395" s="145">
        <v>2653</v>
      </c>
      <c r="B395" s="145" t="s">
        <v>3028</v>
      </c>
      <c r="C395" s="145" t="s">
        <v>3027</v>
      </c>
      <c r="D395" s="145" t="str">
        <f>C395&amp;", "&amp;B395</f>
        <v>Grubbs (Past Employee), Jaime</v>
      </c>
      <c r="E395" s="145" t="s">
        <v>2186</v>
      </c>
      <c r="F395" s="145">
        <v>22</v>
      </c>
      <c r="G395" s="145">
        <v>33.585999999999999</v>
      </c>
      <c r="H395" s="145">
        <v>0</v>
      </c>
      <c r="I395" s="145">
        <v>32.500999999999998</v>
      </c>
      <c r="J395" s="145">
        <v>0</v>
      </c>
      <c r="K395" s="145">
        <v>73.585999999999999</v>
      </c>
      <c r="L395" s="145">
        <v>0</v>
      </c>
      <c r="M395" s="145">
        <v>32.500999999999998</v>
      </c>
      <c r="N395" s="145">
        <v>0</v>
      </c>
      <c r="O395" s="145">
        <v>0</v>
      </c>
      <c r="P395" s="145">
        <v>0</v>
      </c>
      <c r="Q395" s="145">
        <v>0</v>
      </c>
      <c r="R395" s="145">
        <v>0</v>
      </c>
    </row>
    <row r="396" spans="1:18" x14ac:dyDescent="0.25">
      <c r="A396" s="145">
        <v>1703</v>
      </c>
      <c r="B396" s="145" t="s">
        <v>3026</v>
      </c>
      <c r="C396" s="145" t="s">
        <v>3025</v>
      </c>
      <c r="D396" s="145" t="str">
        <f>C396&amp;", "&amp;B396</f>
        <v>Guarino, Christopher</v>
      </c>
      <c r="E396" s="145" t="s">
        <v>2168</v>
      </c>
      <c r="F396" s="145">
        <v>88</v>
      </c>
      <c r="G396" s="145">
        <v>28.414999999999999</v>
      </c>
      <c r="H396" s="145">
        <v>405.16</v>
      </c>
      <c r="I396" s="145">
        <v>129.99600000000001</v>
      </c>
      <c r="J396" s="145">
        <v>95</v>
      </c>
      <c r="K396" s="145">
        <v>573.58600000000001</v>
      </c>
      <c r="L396" s="145">
        <v>658.09</v>
      </c>
      <c r="M396" s="145">
        <v>104.004</v>
      </c>
      <c r="N396" s="145">
        <v>19.5</v>
      </c>
      <c r="O396" s="145">
        <v>10.25</v>
      </c>
      <c r="P396" s="145">
        <v>13.25</v>
      </c>
      <c r="Q396" s="145">
        <v>38</v>
      </c>
      <c r="R396" s="145">
        <v>35</v>
      </c>
    </row>
    <row r="397" spans="1:18" x14ac:dyDescent="0.25">
      <c r="A397" s="145">
        <v>886</v>
      </c>
      <c r="B397" s="145" t="s">
        <v>3024</v>
      </c>
      <c r="C397" s="145" t="s">
        <v>3023</v>
      </c>
      <c r="D397" s="145" t="s">
        <v>1927</v>
      </c>
      <c r="E397" s="145" t="s">
        <v>2159</v>
      </c>
      <c r="F397" s="145">
        <v>11</v>
      </c>
      <c r="G397" s="145">
        <v>0</v>
      </c>
      <c r="H397" s="145">
        <v>82.67</v>
      </c>
      <c r="I397" s="145">
        <v>86.67</v>
      </c>
      <c r="J397" s="145">
        <v>4</v>
      </c>
      <c r="K397" s="145">
        <v>0</v>
      </c>
      <c r="L397" s="145">
        <v>54.17</v>
      </c>
      <c r="M397" s="145">
        <v>86.67</v>
      </c>
      <c r="N397" s="145">
        <v>32.5</v>
      </c>
      <c r="O397" s="145">
        <v>0</v>
      </c>
      <c r="P397" s="145">
        <v>0</v>
      </c>
      <c r="Q397" s="145">
        <v>0</v>
      </c>
      <c r="R397" s="145">
        <v>0</v>
      </c>
    </row>
    <row r="398" spans="1:18" x14ac:dyDescent="0.25">
      <c r="A398" s="145">
        <v>446</v>
      </c>
      <c r="B398" s="145" t="s">
        <v>2251</v>
      </c>
      <c r="C398" s="145" t="s">
        <v>3023</v>
      </c>
      <c r="D398" s="145" t="str">
        <f t="shared" ref="D398:D406" si="16">C398&amp;", "&amp;B398</f>
        <v>Guerra, Alicia</v>
      </c>
      <c r="E398" s="145" t="s">
        <v>2257</v>
      </c>
      <c r="F398" s="145">
        <v>214</v>
      </c>
      <c r="G398" s="145" t="e">
        <f>VLOOKUP($A398,#REF!,7,FALSE)</f>
        <v>#REF!</v>
      </c>
      <c r="H398" s="145">
        <v>393.75</v>
      </c>
      <c r="I398" s="145">
        <v>240</v>
      </c>
      <c r="J398" s="145">
        <v>143.25</v>
      </c>
      <c r="K398" s="145">
        <v>68.585999999999999</v>
      </c>
      <c r="L398" s="145">
        <v>41.59</v>
      </c>
      <c r="M398" s="145">
        <v>104.004</v>
      </c>
      <c r="N398" s="145">
        <v>131</v>
      </c>
      <c r="O398" s="145">
        <v>0</v>
      </c>
      <c r="P398" s="145">
        <v>0</v>
      </c>
      <c r="Q398" s="145">
        <v>0</v>
      </c>
      <c r="R398" s="145">
        <v>0</v>
      </c>
    </row>
    <row r="399" spans="1:18" x14ac:dyDescent="0.25">
      <c r="A399" s="145">
        <v>954</v>
      </c>
      <c r="B399" s="145" t="s">
        <v>3022</v>
      </c>
      <c r="C399" s="145" t="s">
        <v>3021</v>
      </c>
      <c r="D399" s="145" t="str">
        <f t="shared" si="16"/>
        <v>Guerrier, Sandy</v>
      </c>
      <c r="E399" s="145" t="s">
        <v>2159</v>
      </c>
      <c r="F399" s="145">
        <v>6</v>
      </c>
      <c r="G399" s="145">
        <v>0</v>
      </c>
      <c r="H399" s="145">
        <v>88.918000000000006</v>
      </c>
      <c r="I399" s="145">
        <v>96.918000000000006</v>
      </c>
      <c r="J399" s="145">
        <v>8</v>
      </c>
      <c r="K399" s="145">
        <v>0</v>
      </c>
      <c r="L399" s="145">
        <v>146.91800000000001</v>
      </c>
      <c r="M399" s="145">
        <v>162.91800000000001</v>
      </c>
      <c r="N399" s="145">
        <v>16</v>
      </c>
      <c r="O399" s="145">
        <v>0</v>
      </c>
      <c r="P399" s="145">
        <v>0</v>
      </c>
      <c r="Q399" s="145">
        <v>0</v>
      </c>
      <c r="R399" s="145">
        <v>0</v>
      </c>
    </row>
    <row r="400" spans="1:18" x14ac:dyDescent="0.25">
      <c r="A400" s="145">
        <v>860</v>
      </c>
      <c r="B400" s="145" t="s">
        <v>3020</v>
      </c>
      <c r="C400" s="145" t="s">
        <v>3019</v>
      </c>
      <c r="D400" s="145" t="str">
        <f t="shared" si="16"/>
        <v>Guinn, Tonya</v>
      </c>
      <c r="E400" s="145" t="s">
        <v>2151</v>
      </c>
      <c r="F400" s="145">
        <v>12</v>
      </c>
      <c r="G400" s="145">
        <v>0</v>
      </c>
      <c r="H400" s="145">
        <v>32.668999999999997</v>
      </c>
      <c r="I400" s="145">
        <v>60.668999999999997</v>
      </c>
      <c r="J400" s="145">
        <v>28</v>
      </c>
      <c r="K400" s="145">
        <v>0</v>
      </c>
      <c r="L400" s="145">
        <v>26.669</v>
      </c>
      <c r="M400" s="145">
        <v>60.668999999999997</v>
      </c>
      <c r="N400" s="145">
        <v>34</v>
      </c>
      <c r="O400" s="145">
        <v>0</v>
      </c>
      <c r="P400" s="145">
        <v>0</v>
      </c>
      <c r="Q400" s="145">
        <v>0</v>
      </c>
      <c r="R400" s="145">
        <v>0</v>
      </c>
    </row>
    <row r="401" spans="1:18" x14ac:dyDescent="0.25">
      <c r="A401" s="145">
        <v>2646</v>
      </c>
      <c r="B401" s="145" t="s">
        <v>2426</v>
      </c>
      <c r="C401" s="145" t="s">
        <v>3018</v>
      </c>
      <c r="D401" s="145" t="str">
        <f t="shared" si="16"/>
        <v>Gundelach (Past Employee), Pamela</v>
      </c>
      <c r="E401" s="145" t="s">
        <v>2159</v>
      </c>
      <c r="F401" s="145">
        <v>22</v>
      </c>
      <c r="G401" s="145">
        <v>0</v>
      </c>
      <c r="H401" s="145">
        <v>0</v>
      </c>
      <c r="I401" s="145">
        <v>0</v>
      </c>
      <c r="J401" s="145">
        <v>0</v>
      </c>
      <c r="K401" s="145">
        <v>0</v>
      </c>
      <c r="L401" s="145">
        <v>0</v>
      </c>
      <c r="M401" s="145">
        <v>0</v>
      </c>
      <c r="N401" s="145">
        <v>0</v>
      </c>
      <c r="O401" s="145">
        <v>0</v>
      </c>
      <c r="P401" s="145">
        <v>0</v>
      </c>
      <c r="Q401" s="145">
        <v>0</v>
      </c>
      <c r="R401" s="145">
        <v>0</v>
      </c>
    </row>
    <row r="402" spans="1:18" x14ac:dyDescent="0.25">
      <c r="A402" s="145">
        <v>875</v>
      </c>
      <c r="B402" s="145" t="s">
        <v>2329</v>
      </c>
      <c r="C402" s="145" t="s">
        <v>3017</v>
      </c>
      <c r="D402" s="145" t="str">
        <f t="shared" si="16"/>
        <v>Hall (Past Employee), Tiffany</v>
      </c>
      <c r="E402" s="145" t="s">
        <v>2142</v>
      </c>
      <c r="F402" s="145">
        <v>64</v>
      </c>
      <c r="G402" s="145">
        <v>0</v>
      </c>
      <c r="H402" s="145">
        <v>0</v>
      </c>
      <c r="I402" s="145">
        <v>4.3330000000000002</v>
      </c>
      <c r="J402" s="145">
        <v>0</v>
      </c>
      <c r="K402" s="145">
        <v>0</v>
      </c>
      <c r="L402" s="145">
        <v>0</v>
      </c>
      <c r="M402" s="145">
        <v>4.3330000000000002</v>
      </c>
      <c r="N402" s="145">
        <v>0</v>
      </c>
      <c r="O402" s="145">
        <v>0</v>
      </c>
      <c r="P402" s="145">
        <v>0</v>
      </c>
      <c r="Q402" s="145">
        <v>0</v>
      </c>
      <c r="R402" s="145">
        <v>0</v>
      </c>
    </row>
    <row r="403" spans="1:18" x14ac:dyDescent="0.25">
      <c r="A403" s="145">
        <v>2548</v>
      </c>
      <c r="B403" s="145" t="s">
        <v>2462</v>
      </c>
      <c r="C403" s="145" t="s">
        <v>3016</v>
      </c>
      <c r="D403" s="145" t="str">
        <f t="shared" si="16"/>
        <v>Hall, Stephanie</v>
      </c>
      <c r="E403" s="145" t="s">
        <v>2323</v>
      </c>
      <c r="F403" s="145">
        <v>42</v>
      </c>
      <c r="G403" s="145" t="e">
        <f>VLOOKUP($A403,#REF!,7,FALSE)</f>
        <v>#REF!</v>
      </c>
      <c r="H403" s="145">
        <v>66.59</v>
      </c>
      <c r="I403" s="145">
        <v>104.004</v>
      </c>
      <c r="J403" s="145">
        <v>102.25</v>
      </c>
      <c r="K403" s="145">
        <v>98.335999999999999</v>
      </c>
      <c r="L403" s="145">
        <v>172.59</v>
      </c>
      <c r="M403" s="145">
        <v>104.004</v>
      </c>
      <c r="N403" s="145">
        <v>29.75</v>
      </c>
      <c r="O403" s="145">
        <v>0</v>
      </c>
      <c r="P403" s="145">
        <v>0</v>
      </c>
      <c r="Q403" s="145">
        <v>0.75</v>
      </c>
      <c r="R403" s="145">
        <v>0.75</v>
      </c>
    </row>
    <row r="404" spans="1:18" x14ac:dyDescent="0.25">
      <c r="A404" s="145">
        <v>2128</v>
      </c>
      <c r="B404" s="145" t="s">
        <v>3015</v>
      </c>
      <c r="C404" s="145" t="s">
        <v>3014</v>
      </c>
      <c r="D404" s="145" t="str">
        <f t="shared" si="16"/>
        <v>Hamilton, Natalee</v>
      </c>
      <c r="E404" s="145" t="s">
        <v>2323</v>
      </c>
      <c r="F404" s="145">
        <v>64</v>
      </c>
      <c r="G404" s="145">
        <v>8.3350000000000009</v>
      </c>
      <c r="H404" s="145">
        <v>150.25399999999999</v>
      </c>
      <c r="I404" s="145">
        <v>86.668000000000006</v>
      </c>
      <c r="J404" s="145">
        <v>32</v>
      </c>
      <c r="K404" s="145">
        <v>191.58600000000001</v>
      </c>
      <c r="L404" s="145">
        <v>95.256</v>
      </c>
      <c r="M404" s="145">
        <v>80.17</v>
      </c>
      <c r="N404" s="145">
        <v>176.5</v>
      </c>
      <c r="O404" s="145">
        <v>0</v>
      </c>
      <c r="P404" s="145">
        <v>0</v>
      </c>
      <c r="Q404" s="145">
        <v>0</v>
      </c>
      <c r="R404" s="145">
        <v>0</v>
      </c>
    </row>
    <row r="405" spans="1:18" x14ac:dyDescent="0.25">
      <c r="A405" s="145">
        <v>3003</v>
      </c>
      <c r="B405" s="145" t="s">
        <v>2920</v>
      </c>
      <c r="C405" s="145" t="s">
        <v>3013</v>
      </c>
      <c r="D405" s="145" t="str">
        <f t="shared" si="16"/>
        <v>Hammons, Joseph</v>
      </c>
      <c r="E405" s="145" t="s">
        <v>2180</v>
      </c>
      <c r="F405" s="145">
        <v>13</v>
      </c>
      <c r="G405" s="145">
        <v>0</v>
      </c>
      <c r="H405" s="145">
        <v>0</v>
      </c>
      <c r="I405" s="145">
        <v>0</v>
      </c>
      <c r="J405" s="145">
        <v>0</v>
      </c>
      <c r="K405" s="145">
        <v>0</v>
      </c>
      <c r="L405" s="145">
        <v>0</v>
      </c>
      <c r="M405" s="145">
        <v>0</v>
      </c>
      <c r="N405" s="145">
        <v>0</v>
      </c>
      <c r="O405" s="145">
        <v>0</v>
      </c>
      <c r="P405" s="145">
        <v>0</v>
      </c>
      <c r="Q405" s="145">
        <v>0</v>
      </c>
      <c r="R405" s="145">
        <v>0</v>
      </c>
    </row>
    <row r="406" spans="1:18" x14ac:dyDescent="0.25">
      <c r="A406" s="145">
        <v>846</v>
      </c>
      <c r="B406" s="145" t="s">
        <v>2718</v>
      </c>
      <c r="C406" s="145" t="s">
        <v>3012</v>
      </c>
      <c r="D406" s="145" t="str">
        <f t="shared" si="16"/>
        <v>Hampton, Michele</v>
      </c>
      <c r="E406" s="145" t="s">
        <v>2257</v>
      </c>
      <c r="F406" s="145">
        <v>286</v>
      </c>
      <c r="G406" s="145" t="e">
        <f>VLOOKUP($A406,#REF!,7,FALSE)</f>
        <v>#REF!</v>
      </c>
      <c r="H406" s="145">
        <v>283.25</v>
      </c>
      <c r="I406" s="145">
        <v>156</v>
      </c>
      <c r="J406" s="145">
        <v>87.5</v>
      </c>
      <c r="K406" s="145">
        <v>306.83600000000001</v>
      </c>
      <c r="L406" s="145">
        <v>327.58999999999997</v>
      </c>
      <c r="M406" s="145">
        <v>104.004</v>
      </c>
      <c r="N406" s="145">
        <v>85.25</v>
      </c>
      <c r="O406" s="145">
        <v>6</v>
      </c>
      <c r="P406" s="145">
        <v>5.5</v>
      </c>
      <c r="Q406" s="145">
        <v>18</v>
      </c>
      <c r="R406" s="145">
        <v>18.5</v>
      </c>
    </row>
    <row r="407" spans="1:18" x14ac:dyDescent="0.25">
      <c r="A407" s="145">
        <v>258</v>
      </c>
      <c r="B407" s="145" t="s">
        <v>3011</v>
      </c>
      <c r="C407" s="145" t="s">
        <v>3010</v>
      </c>
      <c r="D407" s="145" t="s">
        <v>1713</v>
      </c>
      <c r="E407" s="145" t="s">
        <v>2183</v>
      </c>
      <c r="F407" s="145">
        <v>309</v>
      </c>
      <c r="G407" s="145">
        <v>27.5</v>
      </c>
      <c r="H407" s="145">
        <v>385</v>
      </c>
      <c r="I407" s="145">
        <v>240</v>
      </c>
      <c r="J407" s="145">
        <v>181.5</v>
      </c>
      <c r="K407" s="145">
        <v>2688.8359999999998</v>
      </c>
      <c r="L407" s="145">
        <v>2871.84</v>
      </c>
      <c r="M407" s="145">
        <v>104.004</v>
      </c>
      <c r="N407" s="145">
        <v>3</v>
      </c>
      <c r="O407" s="145">
        <v>0</v>
      </c>
      <c r="P407" s="145">
        <v>0</v>
      </c>
      <c r="Q407" s="145">
        <v>0</v>
      </c>
      <c r="R407" s="145">
        <v>0</v>
      </c>
    </row>
    <row r="408" spans="1:18" x14ac:dyDescent="0.25">
      <c r="A408" s="145">
        <v>2563</v>
      </c>
      <c r="B408" s="145" t="s">
        <v>2321</v>
      </c>
      <c r="C408" s="145" t="s">
        <v>3009</v>
      </c>
      <c r="D408" s="145" t="str">
        <f t="shared" ref="D408:D418" si="17">C408&amp;", "&amp;B408</f>
        <v>Hardwich (Past Employee), Jennifer</v>
      </c>
      <c r="E408" s="145" t="s">
        <v>2176</v>
      </c>
      <c r="F408" s="145">
        <v>30</v>
      </c>
      <c r="G408" s="145">
        <v>0</v>
      </c>
      <c r="H408" s="145">
        <v>0</v>
      </c>
      <c r="I408" s="145">
        <v>0</v>
      </c>
      <c r="J408" s="145">
        <v>0</v>
      </c>
      <c r="K408" s="145">
        <v>0</v>
      </c>
      <c r="L408" s="145">
        <v>0</v>
      </c>
      <c r="M408" s="145">
        <v>0</v>
      </c>
      <c r="N408" s="145">
        <v>0</v>
      </c>
      <c r="O408" s="145">
        <v>0</v>
      </c>
      <c r="P408" s="145">
        <v>0</v>
      </c>
      <c r="Q408" s="145">
        <v>0</v>
      </c>
      <c r="R408" s="145">
        <v>0</v>
      </c>
    </row>
    <row r="409" spans="1:18" x14ac:dyDescent="0.25">
      <c r="A409" s="145">
        <v>348</v>
      </c>
      <c r="B409" s="145" t="s">
        <v>3008</v>
      </c>
      <c r="C409" s="145" t="s">
        <v>3007</v>
      </c>
      <c r="D409" s="145" t="str">
        <f t="shared" si="17"/>
        <v>Harlow, Margaret</v>
      </c>
      <c r="E409" s="145" t="s">
        <v>2209</v>
      </c>
      <c r="F409" s="145">
        <v>378</v>
      </c>
      <c r="G409" s="145">
        <v>1</v>
      </c>
      <c r="H409" s="145">
        <v>401</v>
      </c>
      <c r="I409" s="145">
        <v>156</v>
      </c>
      <c r="J409" s="145">
        <v>68</v>
      </c>
      <c r="K409" s="145">
        <v>1126.17</v>
      </c>
      <c r="L409" s="145">
        <v>1251.674</v>
      </c>
      <c r="M409" s="145">
        <v>104.004</v>
      </c>
      <c r="N409" s="145">
        <v>52.5</v>
      </c>
      <c r="O409" s="145">
        <v>0</v>
      </c>
      <c r="P409" s="145">
        <v>0</v>
      </c>
      <c r="Q409" s="145">
        <v>0</v>
      </c>
      <c r="R409" s="145">
        <v>0</v>
      </c>
    </row>
    <row r="410" spans="1:18" x14ac:dyDescent="0.25">
      <c r="A410" s="145">
        <v>1714</v>
      </c>
      <c r="B410" s="145" t="s">
        <v>3006</v>
      </c>
      <c r="C410" s="145" t="s">
        <v>3005</v>
      </c>
      <c r="D410" s="145" t="str">
        <f t="shared" si="17"/>
        <v>Harrell, Amanda</v>
      </c>
      <c r="E410" s="145" t="s">
        <v>2148</v>
      </c>
      <c r="F410" s="145">
        <v>85</v>
      </c>
      <c r="G410" s="145">
        <v>12.664999999999999</v>
      </c>
      <c r="H410" s="145">
        <v>314.99299999999999</v>
      </c>
      <c r="I410" s="145">
        <v>129.99600000000001</v>
      </c>
      <c r="J410" s="145">
        <v>74</v>
      </c>
      <c r="K410" s="145">
        <v>334.33600000000001</v>
      </c>
      <c r="L410" s="145">
        <v>438.34</v>
      </c>
      <c r="M410" s="145">
        <v>104.004</v>
      </c>
      <c r="N410" s="145">
        <v>0</v>
      </c>
      <c r="O410" s="145">
        <v>0</v>
      </c>
      <c r="P410" s="145">
        <v>8</v>
      </c>
      <c r="Q410" s="145">
        <v>13</v>
      </c>
      <c r="R410" s="145">
        <v>5</v>
      </c>
    </row>
    <row r="411" spans="1:18" x14ac:dyDescent="0.25">
      <c r="A411" s="145">
        <v>867</v>
      </c>
      <c r="B411" s="145" t="s">
        <v>2912</v>
      </c>
      <c r="C411" s="145" t="s">
        <v>3004</v>
      </c>
      <c r="D411" s="145" t="str">
        <f t="shared" si="17"/>
        <v>Harrigan, Erin</v>
      </c>
      <c r="E411" s="145" t="s">
        <v>2323</v>
      </c>
      <c r="F411" s="145">
        <v>36</v>
      </c>
      <c r="G411" s="145">
        <v>0</v>
      </c>
      <c r="H411" s="145">
        <v>306.25299999999999</v>
      </c>
      <c r="I411" s="145">
        <v>374.25299999999999</v>
      </c>
      <c r="J411" s="145">
        <v>68</v>
      </c>
      <c r="K411" s="145">
        <v>0</v>
      </c>
      <c r="L411" s="145">
        <v>278.50299999999999</v>
      </c>
      <c r="M411" s="145">
        <v>329.00299999999999</v>
      </c>
      <c r="N411" s="145">
        <v>50.5</v>
      </c>
      <c r="O411" s="145">
        <v>0</v>
      </c>
      <c r="P411" s="145">
        <v>0</v>
      </c>
      <c r="Q411" s="145">
        <v>13</v>
      </c>
      <c r="R411" s="145">
        <v>13</v>
      </c>
    </row>
    <row r="412" spans="1:18" x14ac:dyDescent="0.25">
      <c r="A412" s="145">
        <v>194</v>
      </c>
      <c r="B412" s="145" t="s">
        <v>3003</v>
      </c>
      <c r="C412" s="145" t="s">
        <v>3000</v>
      </c>
      <c r="D412" s="145" t="str">
        <f t="shared" si="17"/>
        <v>Harris, Cecilia</v>
      </c>
      <c r="E412" s="145" t="s">
        <v>2180</v>
      </c>
      <c r="F412" s="145">
        <v>312</v>
      </c>
      <c r="G412" s="145">
        <v>1</v>
      </c>
      <c r="H412" s="145">
        <v>285.5</v>
      </c>
      <c r="I412" s="145">
        <v>156</v>
      </c>
      <c r="J412" s="145">
        <v>140</v>
      </c>
      <c r="K412" s="145">
        <v>1129.086</v>
      </c>
      <c r="L412" s="145">
        <v>1214.5899999999999</v>
      </c>
      <c r="M412" s="145">
        <v>104.004</v>
      </c>
      <c r="N412" s="145">
        <v>18.5</v>
      </c>
      <c r="O412" s="145">
        <v>0</v>
      </c>
      <c r="P412" s="145">
        <v>0</v>
      </c>
      <c r="Q412" s="145">
        <v>0</v>
      </c>
      <c r="R412" s="145">
        <v>0</v>
      </c>
    </row>
    <row r="413" spans="1:18" x14ac:dyDescent="0.25">
      <c r="A413" s="145">
        <v>1186</v>
      </c>
      <c r="B413" s="145" t="s">
        <v>3588</v>
      </c>
      <c r="C413" s="145" t="s">
        <v>3002</v>
      </c>
      <c r="D413" s="145" t="str">
        <f t="shared" si="17"/>
        <v>Harris (Past Employee), Edwina</v>
      </c>
      <c r="E413" s="145" t="s">
        <v>2196</v>
      </c>
      <c r="F413" s="145">
        <v>150</v>
      </c>
      <c r="G413" s="145">
        <v>239</v>
      </c>
      <c r="H413" s="145">
        <v>0</v>
      </c>
      <c r="I413" s="145">
        <v>26</v>
      </c>
      <c r="J413" s="145">
        <v>16</v>
      </c>
      <c r="K413" s="145">
        <v>251.33600000000001</v>
      </c>
      <c r="L413" s="145">
        <v>0</v>
      </c>
      <c r="M413" s="145">
        <v>17.334</v>
      </c>
      <c r="N413" s="145">
        <v>8</v>
      </c>
      <c r="O413" s="145">
        <v>0</v>
      </c>
      <c r="P413" s="145">
        <v>0</v>
      </c>
      <c r="Q413" s="145">
        <v>0</v>
      </c>
      <c r="R413" s="145">
        <v>0</v>
      </c>
    </row>
    <row r="414" spans="1:18" x14ac:dyDescent="0.25">
      <c r="A414" s="145">
        <v>2210</v>
      </c>
      <c r="B414" s="145" t="s">
        <v>2691</v>
      </c>
      <c r="C414" s="145" t="s">
        <v>3002</v>
      </c>
      <c r="D414" s="145" t="str">
        <f t="shared" si="17"/>
        <v>Harris (Past Employee), Tammy</v>
      </c>
      <c r="E414" s="145" t="s">
        <v>2154</v>
      </c>
      <c r="F414" s="145">
        <v>54</v>
      </c>
      <c r="G414" s="145">
        <v>243.334</v>
      </c>
      <c r="H414" s="145">
        <v>0</v>
      </c>
      <c r="I414" s="145">
        <v>0</v>
      </c>
      <c r="J414" s="145">
        <v>0</v>
      </c>
      <c r="K414" s="145">
        <v>121.084</v>
      </c>
      <c r="L414" s="145">
        <v>0</v>
      </c>
      <c r="M414" s="145">
        <v>0</v>
      </c>
      <c r="N414" s="145">
        <v>0</v>
      </c>
      <c r="O414" s="145">
        <v>0.125</v>
      </c>
      <c r="P414" s="145">
        <v>0</v>
      </c>
      <c r="Q414" s="145">
        <v>0</v>
      </c>
      <c r="R414" s="145">
        <v>0</v>
      </c>
    </row>
    <row r="415" spans="1:18" x14ac:dyDescent="0.25">
      <c r="A415" s="145">
        <v>2344</v>
      </c>
      <c r="B415" s="145" t="s">
        <v>2251</v>
      </c>
      <c r="C415" s="145" t="s">
        <v>3000</v>
      </c>
      <c r="D415" s="145" t="str">
        <f t="shared" si="17"/>
        <v>Harris, Alicia</v>
      </c>
      <c r="E415" s="145" t="s">
        <v>2204</v>
      </c>
      <c r="F415" s="145">
        <v>48</v>
      </c>
      <c r="G415" s="145">
        <v>143.33600000000001</v>
      </c>
      <c r="H415" s="145">
        <v>161.09</v>
      </c>
      <c r="I415" s="145">
        <v>104.004</v>
      </c>
      <c r="J415" s="145">
        <v>62.25</v>
      </c>
      <c r="K415" s="145">
        <v>127.586</v>
      </c>
      <c r="L415" s="145">
        <v>220.09</v>
      </c>
      <c r="M415" s="145">
        <v>104.004</v>
      </c>
      <c r="N415" s="145">
        <v>11.5</v>
      </c>
      <c r="O415" s="145">
        <v>-0.75</v>
      </c>
      <c r="P415" s="145">
        <v>0.125</v>
      </c>
      <c r="Q415" s="145">
        <v>5.625</v>
      </c>
      <c r="R415" s="145">
        <v>4.75</v>
      </c>
    </row>
    <row r="416" spans="1:18" x14ac:dyDescent="0.25">
      <c r="A416" s="145">
        <v>2620</v>
      </c>
      <c r="B416" s="145" t="s">
        <v>2325</v>
      </c>
      <c r="C416" s="145" t="s">
        <v>3000</v>
      </c>
      <c r="D416" s="145" t="str">
        <f t="shared" si="17"/>
        <v>Harris, Daniella</v>
      </c>
      <c r="E416" s="145" t="s">
        <v>2151</v>
      </c>
      <c r="F416" s="145">
        <v>25</v>
      </c>
      <c r="G416" s="145">
        <v>11.335000000000001</v>
      </c>
      <c r="H416" s="145">
        <v>154.923</v>
      </c>
      <c r="I416" s="145">
        <v>95.337000000000003</v>
      </c>
      <c r="J416" s="145">
        <v>8</v>
      </c>
      <c r="K416" s="145">
        <v>83.585999999999999</v>
      </c>
      <c r="L416" s="145">
        <v>146.923</v>
      </c>
      <c r="M416" s="145">
        <v>95.337000000000003</v>
      </c>
      <c r="N416" s="145">
        <v>32</v>
      </c>
      <c r="O416" s="145">
        <v>8</v>
      </c>
      <c r="P416" s="145">
        <v>8</v>
      </c>
      <c r="Q416" s="145">
        <v>8</v>
      </c>
      <c r="R416" s="145">
        <v>8</v>
      </c>
    </row>
    <row r="417" spans="1:18" x14ac:dyDescent="0.25">
      <c r="A417" s="145">
        <v>2299</v>
      </c>
      <c r="B417" s="145" t="s">
        <v>3001</v>
      </c>
      <c r="C417" s="145" t="s">
        <v>3000</v>
      </c>
      <c r="D417" s="145" t="str">
        <f t="shared" si="17"/>
        <v>Harris, Victoria</v>
      </c>
      <c r="E417" s="145" t="s">
        <v>2151</v>
      </c>
      <c r="F417" s="145">
        <v>48</v>
      </c>
      <c r="G417" s="145">
        <v>35.335000000000001</v>
      </c>
      <c r="H417" s="145">
        <v>182.673</v>
      </c>
      <c r="I417" s="145">
        <v>95.337000000000003</v>
      </c>
      <c r="J417" s="145">
        <v>48</v>
      </c>
      <c r="K417" s="145">
        <v>279.33600000000001</v>
      </c>
      <c r="L417" s="145">
        <v>374.673</v>
      </c>
      <c r="M417" s="145">
        <v>95.337000000000003</v>
      </c>
      <c r="N417" s="145">
        <v>0</v>
      </c>
      <c r="O417" s="145">
        <v>0</v>
      </c>
      <c r="P417" s="145">
        <v>0</v>
      </c>
      <c r="Q417" s="145">
        <v>0</v>
      </c>
      <c r="R417" s="145">
        <v>0</v>
      </c>
    </row>
    <row r="418" spans="1:18" x14ac:dyDescent="0.25">
      <c r="A418" s="145">
        <v>1810</v>
      </c>
      <c r="B418" s="145" t="s">
        <v>2167</v>
      </c>
      <c r="C418" s="145" t="s">
        <v>2999</v>
      </c>
      <c r="D418" s="145" t="str">
        <f t="shared" si="17"/>
        <v>Hartsog (Past Employee), Andrea</v>
      </c>
      <c r="E418" s="145" t="s">
        <v>2180</v>
      </c>
      <c r="F418" s="145">
        <v>79</v>
      </c>
      <c r="G418" s="145" t="e">
        <f>VLOOKUP($A418,#REF!,7,FALSE)</f>
        <v>#REF!</v>
      </c>
      <c r="H418" s="145">
        <v>0</v>
      </c>
      <c r="I418" s="145">
        <v>37.369999999999997</v>
      </c>
      <c r="J418" s="145">
        <v>53.25</v>
      </c>
      <c r="K418" s="145">
        <v>10.086</v>
      </c>
      <c r="L418" s="145">
        <v>0</v>
      </c>
      <c r="M418" s="145">
        <v>19.501000000000001</v>
      </c>
      <c r="N418" s="145">
        <v>18.75</v>
      </c>
      <c r="O418" s="145">
        <v>0</v>
      </c>
      <c r="P418" s="145">
        <v>0</v>
      </c>
      <c r="Q418" s="145">
        <v>0</v>
      </c>
      <c r="R418" s="145">
        <v>0</v>
      </c>
    </row>
    <row r="419" spans="1:18" x14ac:dyDescent="0.25">
      <c r="A419" s="145">
        <v>905</v>
      </c>
      <c r="B419" s="145" t="s">
        <v>2515</v>
      </c>
      <c r="C419" s="145" t="s">
        <v>2998</v>
      </c>
      <c r="D419" s="145" t="s">
        <v>1089</v>
      </c>
      <c r="E419" s="145" t="s">
        <v>2142</v>
      </c>
      <c r="F419" s="145">
        <v>10</v>
      </c>
      <c r="G419" s="145">
        <v>0</v>
      </c>
      <c r="H419" s="145">
        <v>81.335999999999999</v>
      </c>
      <c r="I419" s="145">
        <v>82.335999999999999</v>
      </c>
      <c r="J419" s="145">
        <v>1</v>
      </c>
      <c r="K419" s="145">
        <v>0</v>
      </c>
      <c r="L419" s="145">
        <v>63.335999999999999</v>
      </c>
      <c r="M419" s="145">
        <v>82.335999999999999</v>
      </c>
      <c r="N419" s="145">
        <v>19</v>
      </c>
      <c r="O419" s="145">
        <v>0</v>
      </c>
      <c r="P419" s="145">
        <v>9.5</v>
      </c>
      <c r="Q419" s="145">
        <v>17.75</v>
      </c>
      <c r="R419" s="145">
        <v>8.25</v>
      </c>
    </row>
    <row r="420" spans="1:18" x14ac:dyDescent="0.25">
      <c r="A420" s="145">
        <v>2205</v>
      </c>
      <c r="B420" s="145" t="s">
        <v>2997</v>
      </c>
      <c r="C420" s="145" t="s">
        <v>2996</v>
      </c>
      <c r="D420" s="145" t="str">
        <f t="shared" ref="D420:D429" si="18">C420&amp;", "&amp;B420</f>
        <v>Henderson, Stacy</v>
      </c>
      <c r="E420" s="145" t="s">
        <v>2180</v>
      </c>
      <c r="F420" s="145">
        <v>54</v>
      </c>
      <c r="G420" s="145">
        <v>13.335000000000001</v>
      </c>
      <c r="H420" s="145">
        <v>185.34</v>
      </c>
      <c r="I420" s="145">
        <v>104.004</v>
      </c>
      <c r="J420" s="145">
        <v>28</v>
      </c>
      <c r="K420" s="145">
        <v>173.33600000000001</v>
      </c>
      <c r="L420" s="145">
        <v>258.33999999999997</v>
      </c>
      <c r="M420" s="145">
        <v>104.004</v>
      </c>
      <c r="N420" s="145">
        <v>19</v>
      </c>
      <c r="O420" s="145">
        <v>0</v>
      </c>
      <c r="P420" s="145">
        <v>4.5</v>
      </c>
      <c r="Q420" s="145">
        <v>13.5</v>
      </c>
      <c r="R420" s="145">
        <v>9</v>
      </c>
    </row>
    <row r="421" spans="1:18" x14ac:dyDescent="0.25">
      <c r="A421" s="145">
        <v>1916</v>
      </c>
      <c r="B421" s="145" t="s">
        <v>2995</v>
      </c>
      <c r="C421" s="145" t="s">
        <v>2994</v>
      </c>
      <c r="D421" s="145" t="str">
        <f t="shared" si="18"/>
        <v>Hercules (Past Employee), Brandie</v>
      </c>
      <c r="E421" s="145" t="s">
        <v>2180</v>
      </c>
      <c r="F421" s="145">
        <v>123</v>
      </c>
      <c r="G421" s="145">
        <v>218.41399999999999</v>
      </c>
      <c r="H421" s="145">
        <v>0</v>
      </c>
      <c r="I421" s="145">
        <v>37.915999999999997</v>
      </c>
      <c r="J421" s="145">
        <v>3</v>
      </c>
      <c r="K421" s="145">
        <v>99.335999999999999</v>
      </c>
      <c r="L421" s="145">
        <v>0</v>
      </c>
      <c r="M421" s="145">
        <v>30.334</v>
      </c>
      <c r="N421" s="145">
        <v>43</v>
      </c>
      <c r="O421" s="145">
        <v>5</v>
      </c>
      <c r="P421" s="145">
        <v>0</v>
      </c>
      <c r="Q421" s="145">
        <v>0</v>
      </c>
      <c r="R421" s="145">
        <v>5</v>
      </c>
    </row>
    <row r="422" spans="1:18" x14ac:dyDescent="0.25">
      <c r="A422" s="145">
        <v>1929</v>
      </c>
      <c r="B422" s="145" t="s">
        <v>2993</v>
      </c>
      <c r="C422" s="145" t="s">
        <v>2992</v>
      </c>
      <c r="D422" s="145" t="str">
        <f t="shared" si="18"/>
        <v>Herman (Past Employee), Dixie</v>
      </c>
      <c r="E422" s="145" t="s">
        <v>2180</v>
      </c>
      <c r="F422" s="145">
        <v>72</v>
      </c>
      <c r="G422" s="145">
        <v>5.665</v>
      </c>
      <c r="H422" s="145">
        <v>0</v>
      </c>
      <c r="I422" s="145">
        <v>17.333500000000001</v>
      </c>
      <c r="J422" s="145">
        <v>12</v>
      </c>
      <c r="K422" s="145">
        <v>58.414000000000001</v>
      </c>
      <c r="L422" s="145">
        <v>0</v>
      </c>
      <c r="M422" s="145">
        <v>12.999000000000001</v>
      </c>
      <c r="N422" s="145">
        <v>20</v>
      </c>
      <c r="O422" s="145">
        <v>0</v>
      </c>
      <c r="P422" s="145">
        <v>0</v>
      </c>
      <c r="Q422" s="145">
        <v>0</v>
      </c>
      <c r="R422" s="145">
        <v>0</v>
      </c>
    </row>
    <row r="423" spans="1:18" x14ac:dyDescent="0.25">
      <c r="A423" s="145">
        <v>2382</v>
      </c>
      <c r="B423" s="145" t="s">
        <v>2991</v>
      </c>
      <c r="C423" s="145" t="s">
        <v>2990</v>
      </c>
      <c r="D423" s="145" t="str">
        <f t="shared" si="18"/>
        <v>Herman, Mona</v>
      </c>
      <c r="E423" s="145" t="s">
        <v>2176</v>
      </c>
      <c r="F423" s="145">
        <v>45</v>
      </c>
      <c r="G423" s="145" t="e">
        <f>VLOOKUP($A423,#REF!,7,FALSE)</f>
        <v>#REF!</v>
      </c>
      <c r="H423" s="145">
        <v>30.41</v>
      </c>
      <c r="I423" s="145">
        <v>51.996000000000002</v>
      </c>
      <c r="J423" s="145">
        <v>44</v>
      </c>
      <c r="K423" s="145">
        <v>109.414</v>
      </c>
      <c r="L423" s="145">
        <v>149.41</v>
      </c>
      <c r="M423" s="145">
        <v>51.996000000000002</v>
      </c>
      <c r="N423" s="145">
        <v>12</v>
      </c>
      <c r="O423" s="145">
        <v>0</v>
      </c>
      <c r="P423" s="145">
        <v>0</v>
      </c>
      <c r="Q423" s="145">
        <v>0</v>
      </c>
      <c r="R423" s="145">
        <v>0</v>
      </c>
    </row>
    <row r="424" spans="1:18" x14ac:dyDescent="0.25">
      <c r="A424" s="145">
        <v>2133</v>
      </c>
      <c r="B424" s="145" t="s">
        <v>2989</v>
      </c>
      <c r="C424" s="145" t="s">
        <v>2988</v>
      </c>
      <c r="D424" s="145" t="str">
        <f t="shared" si="18"/>
        <v>Hernandez Ibanez (Past Employee), Marcel</v>
      </c>
      <c r="E424" s="145" t="s">
        <v>2168</v>
      </c>
      <c r="F424" s="145">
        <v>64</v>
      </c>
      <c r="G424" s="145" t="e">
        <f>VLOOKUP($A424,#REF!,7,FALSE)</f>
        <v>#REF!</v>
      </c>
      <c r="H424" s="145">
        <v>0</v>
      </c>
      <c r="I424" s="145">
        <v>0</v>
      </c>
      <c r="J424" s="145">
        <v>0</v>
      </c>
      <c r="K424" s="145">
        <v>1.835</v>
      </c>
      <c r="L424" s="145">
        <v>0</v>
      </c>
      <c r="M424" s="145">
        <v>0</v>
      </c>
      <c r="N424" s="145">
        <v>0</v>
      </c>
      <c r="O424" s="145">
        <v>0</v>
      </c>
      <c r="P424" s="145">
        <v>0</v>
      </c>
      <c r="Q424" s="145">
        <v>0</v>
      </c>
      <c r="R424" s="145">
        <v>0</v>
      </c>
    </row>
    <row r="425" spans="1:18" x14ac:dyDescent="0.25">
      <c r="A425" s="145">
        <v>281</v>
      </c>
      <c r="B425" s="145" t="s">
        <v>2191</v>
      </c>
      <c r="C425" s="145" t="s">
        <v>2987</v>
      </c>
      <c r="D425" s="145" t="str">
        <f t="shared" si="18"/>
        <v>Herndon, David</v>
      </c>
      <c r="E425" s="145" t="s">
        <v>2183</v>
      </c>
      <c r="F425" s="145">
        <v>221</v>
      </c>
      <c r="G425" s="145">
        <v>240.75</v>
      </c>
      <c r="H425" s="145">
        <v>228.25</v>
      </c>
      <c r="I425" s="145">
        <v>156</v>
      </c>
      <c r="J425" s="145">
        <v>168.5</v>
      </c>
      <c r="K425" s="145">
        <v>458.08600000000001</v>
      </c>
      <c r="L425" s="145">
        <v>478.34</v>
      </c>
      <c r="M425" s="145">
        <v>104.004</v>
      </c>
      <c r="N425" s="145">
        <v>83.75</v>
      </c>
      <c r="O425" s="145">
        <v>0</v>
      </c>
      <c r="P425" s="145">
        <v>0</v>
      </c>
      <c r="Q425" s="145">
        <v>0</v>
      </c>
      <c r="R425" s="145">
        <v>0</v>
      </c>
    </row>
    <row r="426" spans="1:18" x14ac:dyDescent="0.25">
      <c r="A426" s="145">
        <v>845</v>
      </c>
      <c r="B426" s="145" t="s">
        <v>2986</v>
      </c>
      <c r="C426" s="145" t="s">
        <v>2985</v>
      </c>
      <c r="D426" s="145" t="str">
        <f t="shared" si="18"/>
        <v>Hester, Tiara</v>
      </c>
      <c r="E426" s="145" t="s">
        <v>2257</v>
      </c>
      <c r="F426" s="145">
        <v>46</v>
      </c>
      <c r="G426" s="145">
        <v>0</v>
      </c>
      <c r="H426" s="145">
        <v>64.17</v>
      </c>
      <c r="I426" s="145">
        <v>93.17</v>
      </c>
      <c r="J426" s="145">
        <v>29</v>
      </c>
      <c r="K426" s="145">
        <v>0</v>
      </c>
      <c r="L426" s="145">
        <v>66.17</v>
      </c>
      <c r="M426" s="145">
        <v>93.17</v>
      </c>
      <c r="N426" s="145">
        <v>27</v>
      </c>
      <c r="O426" s="145">
        <v>0</v>
      </c>
      <c r="P426" s="145">
        <v>0</v>
      </c>
      <c r="Q426" s="145">
        <v>0</v>
      </c>
      <c r="R426" s="145">
        <v>0</v>
      </c>
    </row>
    <row r="427" spans="1:18" x14ac:dyDescent="0.25">
      <c r="A427" s="145">
        <v>2233</v>
      </c>
      <c r="B427" s="145" t="s">
        <v>2596</v>
      </c>
      <c r="C427" s="145" t="s">
        <v>2984</v>
      </c>
      <c r="D427" s="145" t="str">
        <f t="shared" si="18"/>
        <v>Hestorff, Emily</v>
      </c>
      <c r="E427" s="145" t="s">
        <v>2186</v>
      </c>
      <c r="F427" s="145">
        <v>53</v>
      </c>
      <c r="G427" s="145">
        <v>44.085999999999999</v>
      </c>
      <c r="H427" s="145">
        <v>49.09</v>
      </c>
      <c r="I427" s="145">
        <v>104.004</v>
      </c>
      <c r="J427" s="145">
        <v>107</v>
      </c>
      <c r="K427" s="145">
        <v>48.085999999999999</v>
      </c>
      <c r="L427" s="145">
        <v>105.09</v>
      </c>
      <c r="M427" s="145">
        <v>104.004</v>
      </c>
      <c r="N427" s="145">
        <v>47</v>
      </c>
      <c r="O427" s="145">
        <v>0</v>
      </c>
      <c r="P427" s="145">
        <v>0</v>
      </c>
      <c r="Q427" s="145">
        <v>0</v>
      </c>
      <c r="R427" s="145">
        <v>0</v>
      </c>
    </row>
    <row r="428" spans="1:18" x14ac:dyDescent="0.25">
      <c r="A428" s="145">
        <v>2251</v>
      </c>
      <c r="B428" s="145" t="s">
        <v>2983</v>
      </c>
      <c r="C428" s="145" t="s">
        <v>2982</v>
      </c>
      <c r="D428" s="145" t="str">
        <f t="shared" si="18"/>
        <v>Higgins, Lynne</v>
      </c>
      <c r="E428" s="145" t="s">
        <v>2176</v>
      </c>
      <c r="F428" s="145">
        <v>52</v>
      </c>
      <c r="G428" s="145" t="e">
        <f>VLOOKUP($A428,#REF!,7,FALSE)</f>
        <v>#REF!</v>
      </c>
      <c r="H428" s="145">
        <v>71.09</v>
      </c>
      <c r="I428" s="145">
        <v>104.004</v>
      </c>
      <c r="J428" s="145">
        <v>59.5</v>
      </c>
      <c r="K428" s="145">
        <v>190.58600000000001</v>
      </c>
      <c r="L428" s="145">
        <v>195.34</v>
      </c>
      <c r="M428" s="145">
        <v>104.004</v>
      </c>
      <c r="N428" s="145">
        <v>99.25</v>
      </c>
      <c r="O428" s="145">
        <v>75.5</v>
      </c>
      <c r="P428" s="145">
        <v>0</v>
      </c>
      <c r="Q428" s="145">
        <v>0</v>
      </c>
      <c r="R428" s="145">
        <v>0</v>
      </c>
    </row>
    <row r="429" spans="1:18" x14ac:dyDescent="0.25">
      <c r="A429" s="145">
        <v>265</v>
      </c>
      <c r="B429" s="145" t="s">
        <v>2981</v>
      </c>
      <c r="C429" s="145" t="s">
        <v>2979</v>
      </c>
      <c r="D429" s="145" t="str">
        <f t="shared" si="18"/>
        <v>Hill, TinaX</v>
      </c>
      <c r="E429" s="145" t="s">
        <v>2204</v>
      </c>
      <c r="F429" s="145">
        <v>45</v>
      </c>
      <c r="G429" s="145">
        <v>0</v>
      </c>
      <c r="H429" s="145">
        <v>0</v>
      </c>
      <c r="I429" s="145">
        <v>0</v>
      </c>
      <c r="J429" s="145">
        <v>0</v>
      </c>
      <c r="K429" s="145">
        <v>0</v>
      </c>
      <c r="L429" s="145">
        <v>0</v>
      </c>
      <c r="M429" s="145">
        <v>0</v>
      </c>
      <c r="N429" s="145">
        <v>0</v>
      </c>
      <c r="O429" s="145">
        <v>0</v>
      </c>
      <c r="P429" s="145">
        <v>0</v>
      </c>
      <c r="Q429" s="145">
        <v>0</v>
      </c>
      <c r="R429" s="145">
        <v>0</v>
      </c>
    </row>
    <row r="430" spans="1:18" x14ac:dyDescent="0.25">
      <c r="A430" s="145">
        <v>1897</v>
      </c>
      <c r="B430" s="145" t="s">
        <v>2980</v>
      </c>
      <c r="C430" s="145" t="s">
        <v>2979</v>
      </c>
      <c r="D430" s="145" t="s">
        <v>992</v>
      </c>
      <c r="E430" s="145" t="s">
        <v>2193</v>
      </c>
      <c r="F430" s="145">
        <v>72</v>
      </c>
      <c r="G430" s="145">
        <v>24.085000000000001</v>
      </c>
      <c r="H430" s="145">
        <v>148.416</v>
      </c>
      <c r="I430" s="145">
        <v>127.83</v>
      </c>
      <c r="J430" s="145">
        <v>59.25</v>
      </c>
      <c r="K430" s="145">
        <v>187.33600000000001</v>
      </c>
      <c r="L430" s="145">
        <v>112.34</v>
      </c>
      <c r="M430" s="145">
        <v>104.004</v>
      </c>
      <c r="N430" s="145">
        <v>179</v>
      </c>
      <c r="O430" s="145">
        <v>35.5</v>
      </c>
      <c r="P430" s="145">
        <v>1.05</v>
      </c>
      <c r="Q430" s="145">
        <v>66.8</v>
      </c>
      <c r="R430" s="145">
        <v>101.25</v>
      </c>
    </row>
    <row r="431" spans="1:18" x14ac:dyDescent="0.25">
      <c r="A431" s="145">
        <v>157</v>
      </c>
      <c r="B431" s="145" t="s">
        <v>2978</v>
      </c>
      <c r="C431" s="145" t="s">
        <v>2977</v>
      </c>
      <c r="D431" s="145" t="str">
        <f>C431&amp;", "&amp;B431</f>
        <v>Hilty, Marcia</v>
      </c>
      <c r="E431" s="145" t="s">
        <v>2193</v>
      </c>
      <c r="F431" s="145">
        <v>180</v>
      </c>
      <c r="G431" s="145">
        <v>36</v>
      </c>
      <c r="H431" s="145">
        <v>406</v>
      </c>
      <c r="I431" s="145">
        <v>240</v>
      </c>
      <c r="J431" s="145">
        <v>142</v>
      </c>
      <c r="K431" s="145">
        <v>2670.0859999999998</v>
      </c>
      <c r="L431" s="145">
        <v>2867.09</v>
      </c>
      <c r="M431" s="145">
        <v>104.004</v>
      </c>
      <c r="N431" s="145">
        <v>9.5</v>
      </c>
      <c r="O431" s="145">
        <v>0</v>
      </c>
      <c r="P431" s="145">
        <v>0</v>
      </c>
      <c r="Q431" s="145">
        <v>0</v>
      </c>
      <c r="R431" s="145">
        <v>0</v>
      </c>
    </row>
    <row r="432" spans="1:18" x14ac:dyDescent="0.25">
      <c r="A432" s="145">
        <v>2524</v>
      </c>
      <c r="B432" s="145" t="s">
        <v>2223</v>
      </c>
      <c r="C432" s="145" t="s">
        <v>2976</v>
      </c>
      <c r="D432" s="145" t="str">
        <f>C432&amp;", "&amp;B432</f>
        <v>Hobbs, Michael</v>
      </c>
      <c r="E432" s="145" t="s">
        <v>2180</v>
      </c>
      <c r="F432" s="145">
        <v>53</v>
      </c>
      <c r="G432" s="145">
        <v>43.335000000000001</v>
      </c>
      <c r="H432" s="145">
        <v>297.33999999999997</v>
      </c>
      <c r="I432" s="145">
        <v>104.004</v>
      </c>
      <c r="J432" s="145">
        <v>48</v>
      </c>
      <c r="K432" s="145">
        <v>234.33600000000001</v>
      </c>
      <c r="L432" s="145">
        <v>330.34</v>
      </c>
      <c r="M432" s="145">
        <v>104.004</v>
      </c>
      <c r="N432" s="145">
        <v>8</v>
      </c>
      <c r="O432" s="145">
        <v>0</v>
      </c>
      <c r="P432" s="145">
        <v>0</v>
      </c>
      <c r="Q432" s="145">
        <v>0</v>
      </c>
      <c r="R432" s="145">
        <v>0</v>
      </c>
    </row>
    <row r="433" spans="1:18" x14ac:dyDescent="0.25">
      <c r="A433" s="145">
        <v>2529</v>
      </c>
      <c r="B433" s="145" t="s">
        <v>2321</v>
      </c>
      <c r="C433" s="145" t="s">
        <v>2975</v>
      </c>
      <c r="D433" s="145" t="str">
        <f>C433&amp;", "&amp;B433</f>
        <v>Hoffkins, Jennifer</v>
      </c>
      <c r="E433" s="145" t="s">
        <v>2204</v>
      </c>
      <c r="F433" s="145">
        <v>34</v>
      </c>
      <c r="G433" s="145" t="e">
        <f>VLOOKUP($A433,#REF!,7,FALSE)</f>
        <v>#REF!</v>
      </c>
      <c r="H433" s="145">
        <v>62.09</v>
      </c>
      <c r="I433" s="145">
        <v>104.004</v>
      </c>
      <c r="J433" s="145">
        <v>86</v>
      </c>
      <c r="K433" s="145">
        <v>34.085999999999999</v>
      </c>
      <c r="L433" s="145">
        <v>46.59</v>
      </c>
      <c r="M433" s="145">
        <v>104.004</v>
      </c>
      <c r="N433" s="145">
        <v>91.5</v>
      </c>
      <c r="O433" s="145">
        <v>0</v>
      </c>
      <c r="P433" s="145">
        <v>0</v>
      </c>
      <c r="Q433" s="145">
        <v>0</v>
      </c>
      <c r="R433" s="145">
        <v>0</v>
      </c>
    </row>
    <row r="434" spans="1:18" x14ac:dyDescent="0.25">
      <c r="A434" s="145">
        <v>1987</v>
      </c>
      <c r="B434" s="145" t="s">
        <v>2974</v>
      </c>
      <c r="C434" s="145" t="s">
        <v>2973</v>
      </c>
      <c r="D434" s="145" t="str">
        <f>C434&amp;", "&amp;B434</f>
        <v>Holland, Shirley</v>
      </c>
      <c r="E434" s="145" t="s">
        <v>2165</v>
      </c>
      <c r="F434" s="145">
        <v>71</v>
      </c>
      <c r="G434" s="145" t="e">
        <f>VLOOKUP($A434,#REF!,7,FALSE)</f>
        <v>#REF!</v>
      </c>
      <c r="H434" s="145">
        <v>392</v>
      </c>
      <c r="I434" s="145">
        <v>240</v>
      </c>
      <c r="J434" s="145">
        <v>110</v>
      </c>
      <c r="K434" s="145">
        <v>101.086</v>
      </c>
      <c r="L434" s="145">
        <v>200.09</v>
      </c>
      <c r="M434" s="145">
        <v>104.004</v>
      </c>
      <c r="N434" s="145">
        <v>32</v>
      </c>
      <c r="O434" s="145">
        <v>0</v>
      </c>
      <c r="P434" s="145">
        <v>0</v>
      </c>
      <c r="Q434" s="145">
        <v>0</v>
      </c>
      <c r="R434" s="145">
        <v>0</v>
      </c>
    </row>
    <row r="435" spans="1:18" x14ac:dyDescent="0.25">
      <c r="A435" s="145">
        <v>2035</v>
      </c>
      <c r="B435" s="145" t="s">
        <v>2150</v>
      </c>
      <c r="C435" s="145" t="s">
        <v>2973</v>
      </c>
      <c r="D435" s="145" t="s">
        <v>1366</v>
      </c>
      <c r="E435" s="145" t="s">
        <v>2209</v>
      </c>
      <c r="F435" s="145">
        <v>70</v>
      </c>
      <c r="G435" s="145" t="e">
        <f>VLOOKUP($A435,#REF!,7,FALSE)</f>
        <v>#REF!</v>
      </c>
      <c r="H435" s="145">
        <v>103.834</v>
      </c>
      <c r="I435" s="145">
        <v>123.498</v>
      </c>
      <c r="J435" s="145">
        <v>94</v>
      </c>
      <c r="K435" s="145">
        <v>48.17</v>
      </c>
      <c r="L435" s="145">
        <v>99.674000000000007</v>
      </c>
      <c r="M435" s="145">
        <v>104.004</v>
      </c>
      <c r="N435" s="145">
        <v>52.5</v>
      </c>
      <c r="O435" s="145">
        <v>0</v>
      </c>
      <c r="P435" s="145">
        <v>0</v>
      </c>
      <c r="Q435" s="145">
        <v>1.5</v>
      </c>
      <c r="R435" s="145">
        <v>1.5</v>
      </c>
    </row>
    <row r="436" spans="1:18" x14ac:dyDescent="0.25">
      <c r="A436" s="145">
        <v>956</v>
      </c>
      <c r="B436" s="145" t="s">
        <v>2972</v>
      </c>
      <c r="C436" s="145" t="s">
        <v>2971</v>
      </c>
      <c r="D436" s="145" t="str">
        <f t="shared" ref="D436:D442" si="19">C436&amp;", "&amp;B436</f>
        <v>Holloway, Candice</v>
      </c>
      <c r="E436" s="145" t="s">
        <v>2186</v>
      </c>
      <c r="F436" s="145">
        <v>6</v>
      </c>
      <c r="G436" s="145">
        <v>0</v>
      </c>
      <c r="H436" s="145">
        <v>39.000999999999998</v>
      </c>
      <c r="I436" s="145">
        <v>39.000999999999998</v>
      </c>
      <c r="J436" s="145">
        <v>0</v>
      </c>
      <c r="K436" s="145">
        <v>0</v>
      </c>
      <c r="L436" s="145">
        <v>35.000999999999998</v>
      </c>
      <c r="M436" s="145">
        <v>39.000999999999998</v>
      </c>
      <c r="N436" s="145">
        <v>4</v>
      </c>
      <c r="O436" s="145">
        <v>0</v>
      </c>
      <c r="P436" s="145">
        <v>1</v>
      </c>
      <c r="Q436" s="145">
        <v>1</v>
      </c>
      <c r="R436" s="145">
        <v>0</v>
      </c>
    </row>
    <row r="437" spans="1:18" x14ac:dyDescent="0.25">
      <c r="A437" s="145">
        <v>2259</v>
      </c>
      <c r="B437" s="145" t="s">
        <v>2228</v>
      </c>
      <c r="C437" s="145" t="s">
        <v>2970</v>
      </c>
      <c r="D437" s="145" t="str">
        <f t="shared" si="19"/>
        <v>Hooten, Lisa</v>
      </c>
      <c r="E437" s="145" t="s">
        <v>2176</v>
      </c>
      <c r="F437" s="145">
        <v>51</v>
      </c>
      <c r="G437" s="145">
        <v>27.335000000000001</v>
      </c>
      <c r="H437" s="145">
        <v>247.34</v>
      </c>
      <c r="I437" s="145">
        <v>104.004</v>
      </c>
      <c r="J437" s="145">
        <v>20</v>
      </c>
      <c r="K437" s="145">
        <v>264.83600000000001</v>
      </c>
      <c r="L437" s="145">
        <v>314.33999999999997</v>
      </c>
      <c r="M437" s="145">
        <v>104.004</v>
      </c>
      <c r="N437" s="145">
        <v>54.5</v>
      </c>
      <c r="O437" s="145">
        <v>0</v>
      </c>
      <c r="P437" s="145">
        <v>0</v>
      </c>
      <c r="Q437" s="145">
        <v>0</v>
      </c>
      <c r="R437" s="145">
        <v>0</v>
      </c>
    </row>
    <row r="438" spans="1:18" x14ac:dyDescent="0.25">
      <c r="A438" s="145">
        <v>2288</v>
      </c>
      <c r="B438" s="145" t="s">
        <v>2285</v>
      </c>
      <c r="C438" s="145" t="s">
        <v>2969</v>
      </c>
      <c r="D438" s="145" t="str">
        <f t="shared" si="19"/>
        <v>Hopkins, Rachel</v>
      </c>
      <c r="E438" s="145" t="s">
        <v>2257</v>
      </c>
      <c r="F438" s="145">
        <v>50</v>
      </c>
      <c r="G438" s="145">
        <v>22.835000000000001</v>
      </c>
      <c r="H438" s="145">
        <v>225.50700000000001</v>
      </c>
      <c r="I438" s="145">
        <v>104.004</v>
      </c>
      <c r="J438" s="145">
        <v>36.5</v>
      </c>
      <c r="K438" s="145">
        <v>270.58600000000001</v>
      </c>
      <c r="L438" s="145">
        <v>350.59</v>
      </c>
      <c r="M438" s="145">
        <v>104.004</v>
      </c>
      <c r="N438" s="145">
        <v>24</v>
      </c>
      <c r="O438" s="145">
        <v>0</v>
      </c>
      <c r="P438" s="145">
        <v>0</v>
      </c>
      <c r="Q438" s="145">
        <v>7.5</v>
      </c>
      <c r="R438" s="145">
        <v>7.5</v>
      </c>
    </row>
    <row r="439" spans="1:18" x14ac:dyDescent="0.25">
      <c r="A439" s="145">
        <v>1715</v>
      </c>
      <c r="B439" s="145" t="s">
        <v>2362</v>
      </c>
      <c r="C439" s="145" t="s">
        <v>2968</v>
      </c>
      <c r="D439" s="145" t="str">
        <f t="shared" si="19"/>
        <v>Hoppa, Patricia</v>
      </c>
      <c r="E439" s="145" t="s">
        <v>2257</v>
      </c>
      <c r="F439" s="145">
        <v>108</v>
      </c>
      <c r="G439" s="145">
        <v>47.164999999999999</v>
      </c>
      <c r="H439" s="145">
        <v>179.41</v>
      </c>
      <c r="I439" s="145">
        <v>129.99600000000001</v>
      </c>
      <c r="J439" s="145">
        <v>147</v>
      </c>
      <c r="K439" s="145">
        <v>361.08600000000001</v>
      </c>
      <c r="L439" s="145">
        <v>416.84</v>
      </c>
      <c r="M439" s="145">
        <v>104.004</v>
      </c>
      <c r="N439" s="145">
        <v>48.25</v>
      </c>
      <c r="O439" s="145">
        <v>-5</v>
      </c>
      <c r="P439" s="145">
        <v>0</v>
      </c>
      <c r="Q439" s="145">
        <v>0</v>
      </c>
      <c r="R439" s="145">
        <v>0</v>
      </c>
    </row>
    <row r="440" spans="1:18" x14ac:dyDescent="0.25">
      <c r="A440" s="145">
        <v>997</v>
      </c>
      <c r="B440" s="145" t="s">
        <v>3589</v>
      </c>
      <c r="C440" s="145" t="s">
        <v>2967</v>
      </c>
      <c r="D440" s="145" t="str">
        <f t="shared" si="19"/>
        <v>Hornett, Sharon(X)</v>
      </c>
      <c r="E440" s="145" t="s">
        <v>2151</v>
      </c>
      <c r="F440" s="145">
        <v>2</v>
      </c>
      <c r="G440" s="145">
        <v>0</v>
      </c>
      <c r="H440" s="145">
        <v>0</v>
      </c>
      <c r="I440" s="145">
        <v>0</v>
      </c>
      <c r="J440" s="145">
        <v>0</v>
      </c>
      <c r="K440" s="145">
        <v>0</v>
      </c>
      <c r="L440" s="145">
        <v>0</v>
      </c>
      <c r="M440" s="145">
        <v>0</v>
      </c>
      <c r="N440" s="145">
        <v>0</v>
      </c>
      <c r="O440" s="145">
        <v>0</v>
      </c>
      <c r="P440" s="145">
        <v>0</v>
      </c>
      <c r="Q440" s="145">
        <v>0</v>
      </c>
      <c r="R440" s="145">
        <v>0</v>
      </c>
    </row>
    <row r="441" spans="1:18" x14ac:dyDescent="0.25">
      <c r="A441" s="145">
        <v>2120</v>
      </c>
      <c r="B441" s="145" t="s">
        <v>2287</v>
      </c>
      <c r="C441" s="145" t="s">
        <v>2966</v>
      </c>
      <c r="D441" s="145" t="str">
        <f t="shared" si="19"/>
        <v>Hoskins, Christina</v>
      </c>
      <c r="E441" s="145" t="s">
        <v>2257</v>
      </c>
      <c r="F441" s="145">
        <v>115</v>
      </c>
      <c r="G441" s="145">
        <v>110.664</v>
      </c>
      <c r="H441" s="145">
        <v>128.66</v>
      </c>
      <c r="I441" s="145">
        <v>129.99600000000001</v>
      </c>
      <c r="J441" s="145">
        <v>112</v>
      </c>
      <c r="K441" s="145">
        <v>125.086</v>
      </c>
      <c r="L441" s="145">
        <v>169.59</v>
      </c>
      <c r="M441" s="145">
        <v>104.004</v>
      </c>
      <c r="N441" s="145">
        <v>59.5</v>
      </c>
      <c r="O441" s="145">
        <v>0</v>
      </c>
      <c r="P441" s="145">
        <v>0</v>
      </c>
      <c r="Q441" s="145">
        <v>0</v>
      </c>
      <c r="R441" s="145">
        <v>0</v>
      </c>
    </row>
    <row r="442" spans="1:18" x14ac:dyDescent="0.25">
      <c r="A442" s="145">
        <v>865</v>
      </c>
      <c r="B442" s="145" t="s">
        <v>2965</v>
      </c>
      <c r="C442" s="145" t="s">
        <v>2964</v>
      </c>
      <c r="D442" s="145" t="str">
        <f t="shared" si="19"/>
        <v>Houghton, Matthew</v>
      </c>
      <c r="E442" s="145" t="s">
        <v>2176</v>
      </c>
      <c r="F442" s="145">
        <v>12</v>
      </c>
      <c r="G442" s="145">
        <v>0</v>
      </c>
      <c r="H442" s="145">
        <v>91.837000000000003</v>
      </c>
      <c r="I442" s="145">
        <v>95.337000000000003</v>
      </c>
      <c r="J442" s="145">
        <v>3.5</v>
      </c>
      <c r="K442" s="145">
        <v>0</v>
      </c>
      <c r="L442" s="145">
        <v>95.337000000000003</v>
      </c>
      <c r="M442" s="145">
        <v>95.337000000000003</v>
      </c>
      <c r="N442" s="145">
        <v>0</v>
      </c>
      <c r="O442" s="145">
        <v>0</v>
      </c>
      <c r="P442" s="145">
        <v>2</v>
      </c>
      <c r="Q442" s="145">
        <v>6.5</v>
      </c>
      <c r="R442" s="145">
        <v>4.5</v>
      </c>
    </row>
    <row r="443" spans="1:18" x14ac:dyDescent="0.25">
      <c r="A443" s="145">
        <v>1989</v>
      </c>
      <c r="B443" s="145" t="s">
        <v>3590</v>
      </c>
      <c r="C443" s="145" t="s">
        <v>2963</v>
      </c>
      <c r="D443" s="145" t="s">
        <v>1091</v>
      </c>
      <c r="E443" s="145" t="s">
        <v>2142</v>
      </c>
      <c r="F443" s="145">
        <v>71</v>
      </c>
      <c r="G443" s="145">
        <v>1.665</v>
      </c>
      <c r="H443" s="145">
        <v>109</v>
      </c>
      <c r="I443" s="145">
        <v>62.835999999999999</v>
      </c>
      <c r="J443" s="145">
        <v>19.5</v>
      </c>
      <c r="K443" s="145">
        <v>104.664</v>
      </c>
      <c r="L443" s="145">
        <v>64.16</v>
      </c>
      <c r="M443" s="145">
        <v>51.996000000000002</v>
      </c>
      <c r="N443" s="145">
        <v>92.5</v>
      </c>
      <c r="O443" s="145">
        <v>0</v>
      </c>
      <c r="P443" s="145">
        <v>0</v>
      </c>
      <c r="Q443" s="145">
        <v>27</v>
      </c>
      <c r="R443" s="145">
        <v>27</v>
      </c>
    </row>
    <row r="444" spans="1:18" x14ac:dyDescent="0.25">
      <c r="A444" s="145">
        <v>2105</v>
      </c>
      <c r="B444" s="145" t="s">
        <v>2179</v>
      </c>
      <c r="C444" s="145" t="s">
        <v>2962</v>
      </c>
      <c r="D444" s="145" t="str">
        <f t="shared" ref="D444:D480" si="20">C444&amp;", "&amp;B444</f>
        <v>Hubbard, John</v>
      </c>
      <c r="E444" s="145" t="s">
        <v>2204</v>
      </c>
      <c r="F444" s="145">
        <v>199</v>
      </c>
      <c r="G444" s="145" t="e">
        <f>VLOOKUP($A444,#REF!,7,FALSE)</f>
        <v>#REF!</v>
      </c>
      <c r="H444" s="145">
        <v>308.75</v>
      </c>
      <c r="I444" s="145">
        <v>156</v>
      </c>
      <c r="J444" s="145">
        <v>84.25</v>
      </c>
      <c r="K444" s="145">
        <v>199.67</v>
      </c>
      <c r="L444" s="145">
        <v>175.67400000000001</v>
      </c>
      <c r="M444" s="145">
        <v>104.004</v>
      </c>
      <c r="N444" s="145">
        <v>128</v>
      </c>
      <c r="O444" s="145">
        <v>0</v>
      </c>
      <c r="P444" s="145">
        <v>0</v>
      </c>
      <c r="Q444" s="145">
        <v>15.5</v>
      </c>
      <c r="R444" s="145">
        <v>15.5</v>
      </c>
    </row>
    <row r="445" spans="1:18" x14ac:dyDescent="0.25">
      <c r="A445" s="145">
        <v>915</v>
      </c>
      <c r="B445" s="145" t="s">
        <v>2568</v>
      </c>
      <c r="C445" s="145" t="s">
        <v>2962</v>
      </c>
      <c r="D445" s="145" t="str">
        <f t="shared" si="20"/>
        <v>Hubbard, Alexandra</v>
      </c>
      <c r="E445" s="145" t="s">
        <v>2189</v>
      </c>
      <c r="F445" s="145">
        <v>10</v>
      </c>
      <c r="G445" s="145">
        <v>0</v>
      </c>
      <c r="H445" s="145">
        <v>51.503</v>
      </c>
      <c r="I445" s="145">
        <v>71.503</v>
      </c>
      <c r="J445" s="145">
        <v>20</v>
      </c>
      <c r="K445" s="145">
        <v>0</v>
      </c>
      <c r="L445" s="145">
        <v>71.503</v>
      </c>
      <c r="M445" s="145">
        <v>71.503</v>
      </c>
      <c r="N445" s="145">
        <v>0</v>
      </c>
      <c r="O445" s="145">
        <v>0</v>
      </c>
      <c r="P445" s="145">
        <v>0</v>
      </c>
      <c r="Q445" s="145">
        <v>17.5</v>
      </c>
      <c r="R445" s="145">
        <v>17.5</v>
      </c>
    </row>
    <row r="446" spans="1:18" x14ac:dyDescent="0.25">
      <c r="A446" s="145">
        <v>2486</v>
      </c>
      <c r="B446" s="145" t="s">
        <v>2961</v>
      </c>
      <c r="C446" s="145" t="s">
        <v>2960</v>
      </c>
      <c r="D446" s="145" t="str">
        <f t="shared" si="20"/>
        <v>Hudson, Arielle</v>
      </c>
      <c r="E446" s="145" t="s">
        <v>2168</v>
      </c>
      <c r="F446" s="145">
        <v>37</v>
      </c>
      <c r="G446" s="145">
        <v>27.335000000000001</v>
      </c>
      <c r="H446" s="145">
        <v>160.00700000000001</v>
      </c>
      <c r="I446" s="145">
        <v>104.004</v>
      </c>
      <c r="J446" s="145">
        <v>32</v>
      </c>
      <c r="K446" s="145">
        <v>112.336</v>
      </c>
      <c r="L446" s="145">
        <v>167.59</v>
      </c>
      <c r="M446" s="145">
        <v>104.004</v>
      </c>
      <c r="N446" s="145">
        <v>48.75</v>
      </c>
      <c r="O446" s="145">
        <v>0.245</v>
      </c>
      <c r="P446" s="145">
        <v>0.245</v>
      </c>
      <c r="Q446" s="145">
        <v>0</v>
      </c>
      <c r="R446" s="145">
        <v>0</v>
      </c>
    </row>
    <row r="447" spans="1:18" x14ac:dyDescent="0.25">
      <c r="A447" s="145">
        <v>2147</v>
      </c>
      <c r="B447" s="145" t="s">
        <v>2800</v>
      </c>
      <c r="C447" s="145" t="s">
        <v>2959</v>
      </c>
      <c r="D447" s="145" t="str">
        <f t="shared" si="20"/>
        <v>Hughes, Nicole</v>
      </c>
      <c r="E447" s="145" t="s">
        <v>2323</v>
      </c>
      <c r="F447" s="145">
        <v>63</v>
      </c>
      <c r="G447" s="145" t="e">
        <f>VLOOKUP($A447,#REF!,7,FALSE)</f>
        <v>#REF!</v>
      </c>
      <c r="H447" s="145">
        <v>66.421999999999997</v>
      </c>
      <c r="I447" s="145">
        <v>108.336</v>
      </c>
      <c r="J447" s="145">
        <v>79.25</v>
      </c>
      <c r="K447" s="145">
        <v>29.335999999999999</v>
      </c>
      <c r="L447" s="145">
        <v>57.84</v>
      </c>
      <c r="M447" s="145">
        <v>104.004</v>
      </c>
      <c r="N447" s="145">
        <v>75.5</v>
      </c>
      <c r="O447" s="145">
        <v>6.5</v>
      </c>
      <c r="P447" s="145">
        <v>0</v>
      </c>
      <c r="Q447" s="145">
        <v>12.75</v>
      </c>
      <c r="R447" s="145">
        <v>20.25</v>
      </c>
    </row>
    <row r="448" spans="1:18" x14ac:dyDescent="0.25">
      <c r="A448" s="145">
        <v>801</v>
      </c>
      <c r="B448" s="145" t="s">
        <v>2958</v>
      </c>
      <c r="C448" s="145" t="s">
        <v>2563</v>
      </c>
      <c r="D448" s="145" t="str">
        <f t="shared" si="20"/>
        <v>Human, Resource</v>
      </c>
      <c r="E448" s="145" t="s">
        <v>2176</v>
      </c>
      <c r="F448" s="145">
        <v>142</v>
      </c>
      <c r="G448" s="145">
        <v>0</v>
      </c>
      <c r="H448" s="145">
        <v>0</v>
      </c>
      <c r="I448" s="145">
        <v>0</v>
      </c>
      <c r="J448" s="145">
        <v>0</v>
      </c>
      <c r="K448" s="145">
        <v>0</v>
      </c>
      <c r="L448" s="145">
        <v>0</v>
      </c>
      <c r="M448" s="145">
        <v>0</v>
      </c>
      <c r="N448" s="145">
        <v>0</v>
      </c>
      <c r="O448" s="145">
        <v>0</v>
      </c>
      <c r="P448" s="145">
        <v>0</v>
      </c>
      <c r="Q448" s="145">
        <v>0</v>
      </c>
      <c r="R448" s="145">
        <v>0</v>
      </c>
    </row>
    <row r="449" spans="1:18" x14ac:dyDescent="0.25">
      <c r="A449" s="145">
        <v>1885</v>
      </c>
      <c r="B449" s="145" t="s">
        <v>2271</v>
      </c>
      <c r="C449" s="145" t="s">
        <v>2957</v>
      </c>
      <c r="D449" s="145" t="str">
        <f t="shared" si="20"/>
        <v>Humphreys-Coke, Jean</v>
      </c>
      <c r="E449" s="145" t="s">
        <v>2323</v>
      </c>
      <c r="F449" s="145">
        <v>72</v>
      </c>
      <c r="G449" s="145">
        <v>17.835000000000001</v>
      </c>
      <c r="H449" s="145">
        <v>221</v>
      </c>
      <c r="I449" s="145">
        <v>127.83</v>
      </c>
      <c r="J449" s="145">
        <v>14</v>
      </c>
      <c r="K449" s="145">
        <v>127.086</v>
      </c>
      <c r="L449" s="145">
        <v>133.59</v>
      </c>
      <c r="M449" s="145">
        <v>104.004</v>
      </c>
      <c r="N449" s="145">
        <v>97.5</v>
      </c>
      <c r="O449" s="145">
        <v>0</v>
      </c>
      <c r="P449" s="145">
        <v>0</v>
      </c>
      <c r="Q449" s="145">
        <v>1.5</v>
      </c>
      <c r="R449" s="145">
        <v>1.5</v>
      </c>
    </row>
    <row r="450" spans="1:18" x14ac:dyDescent="0.25">
      <c r="A450" s="145">
        <v>2556</v>
      </c>
      <c r="B450" s="145" t="s">
        <v>2956</v>
      </c>
      <c r="C450" s="145" t="s">
        <v>2955</v>
      </c>
      <c r="D450" s="145" t="str">
        <f t="shared" si="20"/>
        <v>Hunt (Past Employee), Tamara</v>
      </c>
      <c r="E450" s="145" t="s">
        <v>2209</v>
      </c>
      <c r="F450" s="145">
        <v>31</v>
      </c>
      <c r="G450" s="145">
        <v>25.585000000000001</v>
      </c>
      <c r="H450" s="145">
        <v>0</v>
      </c>
      <c r="I450" s="145">
        <v>0</v>
      </c>
      <c r="J450" s="145">
        <v>0</v>
      </c>
      <c r="K450" s="145">
        <v>32.585000000000001</v>
      </c>
      <c r="L450" s="145">
        <v>0</v>
      </c>
      <c r="M450" s="145">
        <v>0</v>
      </c>
      <c r="N450" s="145">
        <v>0</v>
      </c>
      <c r="O450" s="145">
        <v>0</v>
      </c>
      <c r="P450" s="145">
        <v>0</v>
      </c>
      <c r="Q450" s="145">
        <v>0</v>
      </c>
      <c r="R450" s="145">
        <v>0</v>
      </c>
    </row>
    <row r="451" spans="1:18" x14ac:dyDescent="0.25">
      <c r="A451" s="145">
        <v>843</v>
      </c>
      <c r="B451" s="145" t="s">
        <v>2521</v>
      </c>
      <c r="C451" s="145" t="s">
        <v>2953</v>
      </c>
      <c r="D451" s="145" t="str">
        <f t="shared" si="20"/>
        <v>Hunter, Brittany</v>
      </c>
      <c r="E451" s="145" t="s">
        <v>2168</v>
      </c>
      <c r="F451" s="145">
        <v>13</v>
      </c>
      <c r="G451" s="145">
        <v>0</v>
      </c>
      <c r="H451" s="145">
        <v>53.837000000000003</v>
      </c>
      <c r="I451" s="145">
        <v>101.837</v>
      </c>
      <c r="J451" s="145">
        <v>48</v>
      </c>
      <c r="K451" s="145">
        <v>0</v>
      </c>
      <c r="L451" s="145">
        <v>72.837000000000003</v>
      </c>
      <c r="M451" s="145">
        <v>101.837</v>
      </c>
      <c r="N451" s="145">
        <v>29</v>
      </c>
      <c r="O451" s="145">
        <v>0</v>
      </c>
      <c r="P451" s="145">
        <v>0</v>
      </c>
      <c r="Q451" s="145">
        <v>7.5</v>
      </c>
      <c r="R451" s="145">
        <v>7.5</v>
      </c>
    </row>
    <row r="452" spans="1:18" x14ac:dyDescent="0.25">
      <c r="A452" s="145">
        <v>2078</v>
      </c>
      <c r="B452" s="145" t="s">
        <v>2954</v>
      </c>
      <c r="C452" s="145" t="s">
        <v>2953</v>
      </c>
      <c r="D452" s="145" t="str">
        <f t="shared" si="20"/>
        <v>Hunter, Jade</v>
      </c>
      <c r="E452" s="145" t="s">
        <v>2168</v>
      </c>
      <c r="F452" s="145">
        <v>66</v>
      </c>
      <c r="G452" s="145" t="e">
        <f>VLOOKUP($A452,#REF!,7,FALSE)</f>
        <v>#REF!</v>
      </c>
      <c r="H452" s="145">
        <v>46.087000000000003</v>
      </c>
      <c r="I452" s="145">
        <v>101.834</v>
      </c>
      <c r="J452" s="145">
        <v>161</v>
      </c>
      <c r="K452" s="145">
        <v>207.92</v>
      </c>
      <c r="L452" s="145">
        <v>26.84</v>
      </c>
      <c r="M452" s="145">
        <v>93.17</v>
      </c>
      <c r="N452" s="145">
        <v>274.25</v>
      </c>
      <c r="O452" s="145">
        <v>1.5</v>
      </c>
      <c r="P452" s="145">
        <v>0</v>
      </c>
      <c r="Q452" s="145">
        <v>27.75</v>
      </c>
      <c r="R452" s="145">
        <v>29.25</v>
      </c>
    </row>
    <row r="453" spans="1:18" x14ac:dyDescent="0.25">
      <c r="A453" s="145">
        <v>2345</v>
      </c>
      <c r="B453" s="145" t="s">
        <v>2952</v>
      </c>
      <c r="C453" s="145" t="s">
        <v>2951</v>
      </c>
      <c r="D453" s="145" t="str">
        <f t="shared" si="20"/>
        <v>Hurlburt, Carly</v>
      </c>
      <c r="E453" s="145" t="s">
        <v>2186</v>
      </c>
      <c r="F453" s="145">
        <v>80</v>
      </c>
      <c r="G453" s="145">
        <v>26.164999999999999</v>
      </c>
      <c r="H453" s="145">
        <v>141.828</v>
      </c>
      <c r="I453" s="145">
        <v>129.99600000000001</v>
      </c>
      <c r="J453" s="145">
        <v>86</v>
      </c>
      <c r="K453" s="145">
        <v>171.08600000000001</v>
      </c>
      <c r="L453" s="145">
        <v>168.09</v>
      </c>
      <c r="M453" s="145">
        <v>104.004</v>
      </c>
      <c r="N453" s="145">
        <v>107</v>
      </c>
      <c r="O453" s="145">
        <v>0</v>
      </c>
      <c r="P453" s="145">
        <v>0</v>
      </c>
      <c r="Q453" s="145">
        <v>0</v>
      </c>
      <c r="R453" s="145">
        <v>0</v>
      </c>
    </row>
    <row r="454" spans="1:18" x14ac:dyDescent="0.25">
      <c r="A454" s="145">
        <v>2137</v>
      </c>
      <c r="B454" s="145" t="s">
        <v>2950</v>
      </c>
      <c r="C454" s="145" t="s">
        <v>2949</v>
      </c>
      <c r="D454" s="145" t="str">
        <f t="shared" si="20"/>
        <v>Hvidberg, Jepera</v>
      </c>
      <c r="E454" s="145" t="s">
        <v>2142</v>
      </c>
      <c r="F454" s="145">
        <v>64</v>
      </c>
      <c r="G454" s="145">
        <v>293.58600000000001</v>
      </c>
      <c r="H454" s="145">
        <v>406.25400000000002</v>
      </c>
      <c r="I454" s="145">
        <v>112.66800000000001</v>
      </c>
      <c r="J454" s="145">
        <v>0</v>
      </c>
      <c r="K454" s="145">
        <v>97.335999999999999</v>
      </c>
      <c r="L454" s="145">
        <v>163.59</v>
      </c>
      <c r="M454" s="145">
        <v>104.004</v>
      </c>
      <c r="N454" s="145">
        <v>37.75</v>
      </c>
      <c r="O454" s="145">
        <v>42.25</v>
      </c>
      <c r="P454" s="145">
        <v>34.5</v>
      </c>
      <c r="Q454" s="145">
        <v>117.5</v>
      </c>
      <c r="R454" s="145">
        <v>125.25</v>
      </c>
    </row>
    <row r="455" spans="1:18" x14ac:dyDescent="0.25">
      <c r="A455" s="145">
        <v>3000</v>
      </c>
      <c r="B455" s="145" t="s">
        <v>2948</v>
      </c>
      <c r="C455" s="145" t="s">
        <v>2947</v>
      </c>
      <c r="D455" s="145" t="str">
        <f t="shared" si="20"/>
        <v>id, test</v>
      </c>
      <c r="E455" s="145" t="s">
        <v>2189</v>
      </c>
      <c r="F455" s="145">
        <v>1</v>
      </c>
      <c r="G455" s="145">
        <v>0</v>
      </c>
      <c r="H455" s="145">
        <v>0</v>
      </c>
      <c r="I455" s="145">
        <v>0</v>
      </c>
      <c r="J455" s="145">
        <v>0</v>
      </c>
      <c r="K455" s="145">
        <v>0</v>
      </c>
      <c r="L455" s="145">
        <v>0</v>
      </c>
      <c r="M455" s="145">
        <v>0</v>
      </c>
      <c r="N455" s="145">
        <v>0</v>
      </c>
      <c r="O455" s="145">
        <v>0</v>
      </c>
      <c r="P455" s="145">
        <v>0</v>
      </c>
      <c r="Q455" s="145">
        <v>0</v>
      </c>
      <c r="R455" s="145">
        <v>0</v>
      </c>
    </row>
    <row r="456" spans="1:18" x14ac:dyDescent="0.25">
      <c r="A456" s="145">
        <v>2463</v>
      </c>
      <c r="B456" s="145" t="s">
        <v>2232</v>
      </c>
      <c r="C456" s="145" t="s">
        <v>2946</v>
      </c>
      <c r="D456" s="145" t="str">
        <f t="shared" si="20"/>
        <v>Ingrassia, Deborah</v>
      </c>
      <c r="E456" s="145" t="s">
        <v>2159</v>
      </c>
      <c r="F456" s="145">
        <v>81</v>
      </c>
      <c r="G456" s="145">
        <v>11.957000000000001</v>
      </c>
      <c r="H456" s="145">
        <v>14.536</v>
      </c>
      <c r="I456" s="145">
        <v>124.58</v>
      </c>
      <c r="J456" s="145">
        <v>143.75</v>
      </c>
      <c r="K456" s="145">
        <v>4.9189999999999996</v>
      </c>
      <c r="L456" s="145">
        <v>3.589</v>
      </c>
      <c r="M456" s="145">
        <v>99.67</v>
      </c>
      <c r="N456" s="145">
        <v>101</v>
      </c>
      <c r="O456" s="145">
        <v>0</v>
      </c>
      <c r="P456" s="145">
        <v>0</v>
      </c>
      <c r="Q456" s="145">
        <v>0</v>
      </c>
      <c r="R456" s="145">
        <v>0</v>
      </c>
    </row>
    <row r="457" spans="1:18" x14ac:dyDescent="0.25">
      <c r="A457" s="145">
        <v>1751</v>
      </c>
      <c r="B457" s="145" t="s">
        <v>2945</v>
      </c>
      <c r="C457" s="145" t="s">
        <v>2944</v>
      </c>
      <c r="D457" s="145" t="str">
        <f t="shared" si="20"/>
        <v>Irby, Joan</v>
      </c>
      <c r="E457" s="145" t="s">
        <v>2180</v>
      </c>
      <c r="F457" s="145">
        <v>84</v>
      </c>
      <c r="G457" s="145">
        <v>41.914000000000001</v>
      </c>
      <c r="H457" s="145">
        <v>74.41</v>
      </c>
      <c r="I457" s="145">
        <v>129.99600000000001</v>
      </c>
      <c r="J457" s="145">
        <v>97.5</v>
      </c>
      <c r="K457" s="145">
        <v>234.58600000000001</v>
      </c>
      <c r="L457" s="145">
        <v>252.59</v>
      </c>
      <c r="M457" s="145">
        <v>104.004</v>
      </c>
      <c r="N457" s="145">
        <v>86</v>
      </c>
      <c r="O457" s="145">
        <v>0</v>
      </c>
      <c r="P457" s="145">
        <v>0</v>
      </c>
      <c r="Q457" s="145">
        <v>0</v>
      </c>
      <c r="R457" s="145">
        <v>0</v>
      </c>
    </row>
    <row r="458" spans="1:18" x14ac:dyDescent="0.25">
      <c r="A458" s="145">
        <v>2605</v>
      </c>
      <c r="B458" s="145" t="s">
        <v>2162</v>
      </c>
      <c r="C458" s="145" t="s">
        <v>2943</v>
      </c>
      <c r="D458" s="145" t="str">
        <f t="shared" si="20"/>
        <v>Ise, Ashley</v>
      </c>
      <c r="E458" s="145" t="s">
        <v>2186</v>
      </c>
      <c r="F458" s="145">
        <v>27</v>
      </c>
      <c r="G458" s="145">
        <v>43.335000000000001</v>
      </c>
      <c r="H458" s="145">
        <v>218.84</v>
      </c>
      <c r="I458" s="145">
        <v>104.004</v>
      </c>
      <c r="J458" s="145">
        <v>0</v>
      </c>
      <c r="K458" s="145">
        <v>87.835999999999999</v>
      </c>
      <c r="L458" s="145">
        <v>178.84</v>
      </c>
      <c r="M458" s="145">
        <v>104.004</v>
      </c>
      <c r="N458" s="145">
        <v>13</v>
      </c>
      <c r="O458" s="145">
        <v>127.5</v>
      </c>
      <c r="P458" s="145">
        <v>232</v>
      </c>
      <c r="Q458" s="145">
        <v>186.5</v>
      </c>
      <c r="R458" s="145">
        <v>82</v>
      </c>
    </row>
    <row r="459" spans="1:18" x14ac:dyDescent="0.25">
      <c r="A459" s="145">
        <v>813</v>
      </c>
      <c r="B459" s="145" t="s">
        <v>2942</v>
      </c>
      <c r="C459" s="145" t="s">
        <v>2940</v>
      </c>
      <c r="D459" s="145" t="str">
        <f t="shared" si="20"/>
        <v>Jackson (Past Employee), Lynette</v>
      </c>
      <c r="E459" s="145" t="s">
        <v>2168</v>
      </c>
      <c r="F459" s="145">
        <v>16</v>
      </c>
      <c r="G459" s="145">
        <v>8.8339999999999996</v>
      </c>
      <c r="H459" s="145">
        <v>0</v>
      </c>
      <c r="I459" s="145">
        <v>0</v>
      </c>
      <c r="J459" s="145">
        <v>0</v>
      </c>
      <c r="K459" s="145">
        <v>8.8339999999999996</v>
      </c>
      <c r="L459" s="145">
        <v>0</v>
      </c>
      <c r="M459" s="145">
        <v>0</v>
      </c>
      <c r="N459" s="145">
        <v>0</v>
      </c>
      <c r="O459" s="145">
        <v>0</v>
      </c>
      <c r="P459" s="145">
        <v>0</v>
      </c>
      <c r="Q459" s="145">
        <v>0</v>
      </c>
      <c r="R459" s="145">
        <v>0</v>
      </c>
    </row>
    <row r="460" spans="1:18" x14ac:dyDescent="0.25">
      <c r="A460" s="145">
        <v>2264</v>
      </c>
      <c r="B460" s="145" t="s">
        <v>2941</v>
      </c>
      <c r="C460" s="145" t="s">
        <v>2940</v>
      </c>
      <c r="D460" s="145" t="str">
        <f t="shared" si="20"/>
        <v>Jackson (Past Employee), Danicia</v>
      </c>
      <c r="E460" s="145" t="s">
        <v>2159</v>
      </c>
      <c r="F460" s="145">
        <v>52</v>
      </c>
      <c r="G460" s="145">
        <v>27.335000000000001</v>
      </c>
      <c r="H460" s="145">
        <v>0</v>
      </c>
      <c r="I460" s="145">
        <v>41.167999999999999</v>
      </c>
      <c r="J460" s="145">
        <v>62</v>
      </c>
      <c r="K460" s="145">
        <v>184.58600000000001</v>
      </c>
      <c r="L460" s="145">
        <v>0</v>
      </c>
      <c r="M460" s="145">
        <v>41.167999999999999</v>
      </c>
      <c r="N460" s="145">
        <v>168</v>
      </c>
      <c r="O460" s="145">
        <v>0</v>
      </c>
      <c r="P460" s="145">
        <v>0</v>
      </c>
      <c r="Q460" s="145">
        <v>0</v>
      </c>
      <c r="R460" s="145">
        <v>0</v>
      </c>
    </row>
    <row r="461" spans="1:18" x14ac:dyDescent="0.25">
      <c r="A461" s="145">
        <v>1920</v>
      </c>
      <c r="B461" s="145" t="s">
        <v>2565</v>
      </c>
      <c r="C461" s="145" t="s">
        <v>2939</v>
      </c>
      <c r="D461" s="145" t="str">
        <f t="shared" si="20"/>
        <v>Jackson, Krista</v>
      </c>
      <c r="E461" s="145" t="s">
        <v>2257</v>
      </c>
      <c r="F461" s="145">
        <v>72</v>
      </c>
      <c r="G461" s="145">
        <v>8.5000000000000006E-2</v>
      </c>
      <c r="H461" s="145">
        <v>57.165999999999997</v>
      </c>
      <c r="I461" s="145">
        <v>127.83</v>
      </c>
      <c r="J461" s="145">
        <v>79.5</v>
      </c>
      <c r="K461" s="145">
        <v>20.335999999999999</v>
      </c>
      <c r="L461" s="145">
        <v>100.34</v>
      </c>
      <c r="M461" s="145">
        <v>104.004</v>
      </c>
      <c r="N461" s="145">
        <v>24</v>
      </c>
      <c r="O461" s="145">
        <v>0</v>
      </c>
      <c r="P461" s="145">
        <v>0</v>
      </c>
      <c r="Q461" s="145">
        <v>13.5</v>
      </c>
      <c r="R461" s="145">
        <v>13.5</v>
      </c>
    </row>
    <row r="462" spans="1:18" x14ac:dyDescent="0.25">
      <c r="A462" s="145">
        <v>521</v>
      </c>
      <c r="B462" s="145" t="s">
        <v>2487</v>
      </c>
      <c r="C462" s="145" t="s">
        <v>2938</v>
      </c>
      <c r="D462" s="145" t="str">
        <f t="shared" si="20"/>
        <v>Jacobi, Barbara</v>
      </c>
      <c r="E462" s="145" t="s">
        <v>2165</v>
      </c>
      <c r="F462" s="145">
        <v>180</v>
      </c>
      <c r="G462" s="145" t="e">
        <f>VLOOKUP($A462,#REF!,7,FALSE)</f>
        <v>#REF!</v>
      </c>
      <c r="H462" s="145">
        <v>408.5</v>
      </c>
      <c r="I462" s="145">
        <v>156</v>
      </c>
      <c r="J462" s="145">
        <v>90</v>
      </c>
      <c r="K462" s="145">
        <v>533.58600000000001</v>
      </c>
      <c r="L462" s="145">
        <v>410.34</v>
      </c>
      <c r="M462" s="145">
        <v>104.004</v>
      </c>
      <c r="N462" s="145">
        <v>240.25</v>
      </c>
      <c r="O462" s="145">
        <v>-3.5</v>
      </c>
      <c r="P462" s="145">
        <v>15.25</v>
      </c>
      <c r="Q462" s="145">
        <v>52.25</v>
      </c>
      <c r="R462" s="145">
        <v>33.5</v>
      </c>
    </row>
    <row r="463" spans="1:18" x14ac:dyDescent="0.25">
      <c r="A463" s="145">
        <v>2573</v>
      </c>
      <c r="B463" s="145" t="s">
        <v>2337</v>
      </c>
      <c r="C463" s="145" t="s">
        <v>2937</v>
      </c>
      <c r="D463" s="145" t="str">
        <f t="shared" si="20"/>
        <v>Jagger, Melissa</v>
      </c>
      <c r="E463" s="145" t="s">
        <v>2142</v>
      </c>
      <c r="F463" s="145">
        <v>30</v>
      </c>
      <c r="G463" s="145">
        <v>43.335000000000001</v>
      </c>
      <c r="H463" s="145">
        <v>251.34</v>
      </c>
      <c r="I463" s="145">
        <v>104.004</v>
      </c>
      <c r="J463" s="145">
        <v>0</v>
      </c>
      <c r="K463" s="145">
        <v>126.586</v>
      </c>
      <c r="L463" s="145">
        <v>230.59</v>
      </c>
      <c r="M463" s="145">
        <v>104.004</v>
      </c>
      <c r="N463" s="145">
        <v>0</v>
      </c>
      <c r="O463" s="145">
        <v>204.25</v>
      </c>
      <c r="P463" s="145">
        <v>71</v>
      </c>
      <c r="Q463" s="145">
        <v>98</v>
      </c>
      <c r="R463" s="145">
        <v>231.25</v>
      </c>
    </row>
    <row r="464" spans="1:18" x14ac:dyDescent="0.25">
      <c r="A464" s="145">
        <v>836</v>
      </c>
      <c r="B464" s="145" t="s">
        <v>2321</v>
      </c>
      <c r="C464" s="145" t="s">
        <v>2624</v>
      </c>
      <c r="D464" s="145" t="str">
        <f t="shared" si="20"/>
        <v>James, Jennifer</v>
      </c>
      <c r="E464" s="145" t="s">
        <v>2204</v>
      </c>
      <c r="F464" s="145">
        <v>14</v>
      </c>
      <c r="G464" s="145">
        <v>4.3330000000000002</v>
      </c>
      <c r="H464" s="145">
        <v>92.337000000000003</v>
      </c>
      <c r="I464" s="145">
        <v>104.004</v>
      </c>
      <c r="J464" s="145">
        <v>16</v>
      </c>
      <c r="K464" s="145">
        <v>4.3330000000000002</v>
      </c>
      <c r="L464" s="145">
        <v>96.337000000000003</v>
      </c>
      <c r="M464" s="145">
        <v>104.004</v>
      </c>
      <c r="N464" s="145">
        <v>12</v>
      </c>
      <c r="O464" s="145">
        <v>0</v>
      </c>
      <c r="P464" s="145">
        <v>0</v>
      </c>
      <c r="Q464" s="145">
        <v>0</v>
      </c>
      <c r="R464" s="145">
        <v>0</v>
      </c>
    </row>
    <row r="465" spans="1:18" x14ac:dyDescent="0.25">
      <c r="A465" s="145">
        <v>2603</v>
      </c>
      <c r="B465" s="145" t="s">
        <v>2228</v>
      </c>
      <c r="C465" s="145" t="s">
        <v>2936</v>
      </c>
      <c r="D465" s="145" t="str">
        <f t="shared" si="20"/>
        <v>Janes, Lisa</v>
      </c>
      <c r="E465" s="145" t="s">
        <v>2193</v>
      </c>
      <c r="F465" s="145">
        <v>27</v>
      </c>
      <c r="G465" s="145">
        <v>29.085999999999999</v>
      </c>
      <c r="H465" s="145">
        <v>69.09</v>
      </c>
      <c r="I465" s="145">
        <v>104.004</v>
      </c>
      <c r="J465" s="145">
        <v>64</v>
      </c>
      <c r="K465" s="145">
        <v>1.0860000000000001</v>
      </c>
      <c r="L465" s="145">
        <v>53.84</v>
      </c>
      <c r="M465" s="145">
        <v>104.004</v>
      </c>
      <c r="N465" s="145">
        <v>51.25</v>
      </c>
      <c r="O465" s="145">
        <v>0</v>
      </c>
      <c r="P465" s="145">
        <v>0</v>
      </c>
      <c r="Q465" s="145">
        <v>0</v>
      </c>
      <c r="R465" s="145">
        <v>0</v>
      </c>
    </row>
    <row r="466" spans="1:18" x14ac:dyDescent="0.25">
      <c r="A466" s="145">
        <v>959</v>
      </c>
      <c r="B466" s="145" t="s">
        <v>2935</v>
      </c>
      <c r="C466" s="145" t="s">
        <v>2271</v>
      </c>
      <c r="D466" s="145" t="str">
        <f t="shared" si="20"/>
        <v>Jean, Tara</v>
      </c>
      <c r="E466" s="145" t="s">
        <v>2151</v>
      </c>
      <c r="F466" s="145">
        <v>5</v>
      </c>
      <c r="G466" s="145">
        <v>0</v>
      </c>
      <c r="H466" s="145">
        <v>26.001000000000001</v>
      </c>
      <c r="I466" s="145">
        <v>26.001000000000001</v>
      </c>
      <c r="J466" s="145">
        <v>0</v>
      </c>
      <c r="K466" s="145">
        <v>0</v>
      </c>
      <c r="L466" s="145">
        <v>26.001000000000001</v>
      </c>
      <c r="M466" s="145">
        <v>26.001000000000001</v>
      </c>
      <c r="N466" s="145">
        <v>0</v>
      </c>
      <c r="O466" s="145">
        <v>0</v>
      </c>
      <c r="P466" s="145">
        <v>0</v>
      </c>
      <c r="Q466" s="145">
        <v>0</v>
      </c>
      <c r="R466" s="145">
        <v>0</v>
      </c>
    </row>
    <row r="467" spans="1:18" x14ac:dyDescent="0.25">
      <c r="A467" s="145">
        <v>967</v>
      </c>
      <c r="B467" s="145" t="s">
        <v>2934</v>
      </c>
      <c r="C467" s="145" t="s">
        <v>2933</v>
      </c>
      <c r="D467" s="145" t="str">
        <f t="shared" si="20"/>
        <v>Jefferies, Toni</v>
      </c>
      <c r="E467" s="145" t="s">
        <v>2176</v>
      </c>
      <c r="F467" s="145">
        <v>5</v>
      </c>
      <c r="G467" s="145">
        <v>0</v>
      </c>
      <c r="H467" s="145">
        <v>30.334</v>
      </c>
      <c r="I467" s="145">
        <v>30.334</v>
      </c>
      <c r="J467" s="145">
        <v>0</v>
      </c>
      <c r="K467" s="145">
        <v>0</v>
      </c>
      <c r="L467" s="145">
        <v>27.334</v>
      </c>
      <c r="M467" s="145">
        <v>30.334</v>
      </c>
      <c r="N467" s="145">
        <v>3</v>
      </c>
      <c r="O467" s="145">
        <v>0</v>
      </c>
      <c r="P467" s="145">
        <v>0</v>
      </c>
      <c r="Q467" s="145">
        <v>0</v>
      </c>
      <c r="R467" s="145">
        <v>0</v>
      </c>
    </row>
    <row r="468" spans="1:18" x14ac:dyDescent="0.25">
      <c r="A468" s="145">
        <v>687</v>
      </c>
      <c r="B468" s="145" t="s">
        <v>2345</v>
      </c>
      <c r="C468" s="145" t="s">
        <v>2932</v>
      </c>
      <c r="D468" s="145" t="str">
        <f t="shared" si="20"/>
        <v>Jewell, Carol</v>
      </c>
      <c r="E468" s="145" t="s">
        <v>2204</v>
      </c>
      <c r="F468" s="145">
        <v>240</v>
      </c>
      <c r="G468" s="145" t="e">
        <f>VLOOKUP($A468,#REF!,7,FALSE)</f>
        <v>#REF!</v>
      </c>
      <c r="H468" s="145">
        <v>380</v>
      </c>
      <c r="I468" s="145">
        <v>240</v>
      </c>
      <c r="J468" s="145">
        <v>121</v>
      </c>
      <c r="K468" s="145">
        <v>1083.836</v>
      </c>
      <c r="L468" s="145">
        <v>1275.8399999999999</v>
      </c>
      <c r="M468" s="145">
        <v>104.004</v>
      </c>
      <c r="N468" s="145">
        <v>0</v>
      </c>
      <c r="O468" s="145">
        <v>0</v>
      </c>
      <c r="P468" s="145">
        <v>0</v>
      </c>
      <c r="Q468" s="145">
        <v>0</v>
      </c>
      <c r="R468" s="145">
        <v>0</v>
      </c>
    </row>
    <row r="469" spans="1:18" x14ac:dyDescent="0.25">
      <c r="A469" s="145">
        <v>2383</v>
      </c>
      <c r="B469" s="145" t="s">
        <v>2931</v>
      </c>
      <c r="C469" s="145" t="s">
        <v>2925</v>
      </c>
      <c r="D469" s="145" t="str">
        <f t="shared" si="20"/>
        <v>Johnson, Monique</v>
      </c>
      <c r="E469" s="145" t="s">
        <v>2165</v>
      </c>
      <c r="F469" s="145">
        <v>45</v>
      </c>
      <c r="G469" s="145">
        <v>8.3350000000000009</v>
      </c>
      <c r="H469" s="145">
        <v>118.59</v>
      </c>
      <c r="I469" s="145">
        <v>104.004</v>
      </c>
      <c r="J469" s="145">
        <v>61.5</v>
      </c>
      <c r="K469" s="145">
        <v>155.08600000000001</v>
      </c>
      <c r="L469" s="145">
        <v>195.59</v>
      </c>
      <c r="M469" s="145">
        <v>104.004</v>
      </c>
      <c r="N469" s="145">
        <v>63.5</v>
      </c>
      <c r="O469" s="145">
        <v>20.5</v>
      </c>
      <c r="P469" s="145">
        <v>4.5</v>
      </c>
      <c r="Q469" s="145">
        <v>50.75</v>
      </c>
      <c r="R469" s="145">
        <v>66.75</v>
      </c>
    </row>
    <row r="470" spans="1:18" x14ac:dyDescent="0.25">
      <c r="A470" s="145">
        <v>2467</v>
      </c>
      <c r="B470" s="145" t="s">
        <v>2930</v>
      </c>
      <c r="C470" s="145" t="s">
        <v>2925</v>
      </c>
      <c r="D470" s="145" t="str">
        <f t="shared" si="20"/>
        <v>Johnson, Kaniqua</v>
      </c>
      <c r="E470" s="145" t="s">
        <v>2159</v>
      </c>
      <c r="F470" s="145">
        <v>38</v>
      </c>
      <c r="G470" s="145">
        <v>0.33500000000000002</v>
      </c>
      <c r="H470" s="145">
        <v>46.34</v>
      </c>
      <c r="I470" s="145">
        <v>104.004</v>
      </c>
      <c r="J470" s="145">
        <v>73.25</v>
      </c>
      <c r="K470" s="145">
        <v>44.42</v>
      </c>
      <c r="L470" s="145">
        <v>51.423999999999999</v>
      </c>
      <c r="M470" s="145">
        <v>104.004</v>
      </c>
      <c r="N470" s="145">
        <v>97</v>
      </c>
      <c r="O470" s="145">
        <v>0.125</v>
      </c>
      <c r="P470" s="145">
        <v>0.125</v>
      </c>
      <c r="Q470" s="145">
        <v>1.5</v>
      </c>
      <c r="R470" s="145">
        <v>1.5</v>
      </c>
    </row>
    <row r="471" spans="1:18" x14ac:dyDescent="0.25">
      <c r="A471" s="145">
        <v>2197</v>
      </c>
      <c r="B471" s="145" t="s">
        <v>2929</v>
      </c>
      <c r="C471" s="145" t="s">
        <v>2925</v>
      </c>
      <c r="D471" s="145" t="str">
        <f t="shared" si="20"/>
        <v>Johnson, Casey</v>
      </c>
      <c r="E471" s="145" t="s">
        <v>2209</v>
      </c>
      <c r="F471" s="145">
        <v>55</v>
      </c>
      <c r="G471" s="145" t="e">
        <f>VLOOKUP($A471,#REF!,7,FALSE)</f>
        <v>#REF!</v>
      </c>
      <c r="H471" s="145">
        <v>0</v>
      </c>
      <c r="I471" s="145">
        <v>0</v>
      </c>
      <c r="J471" s="145">
        <v>0</v>
      </c>
      <c r="K471" s="145">
        <v>25.501999999999999</v>
      </c>
      <c r="L471" s="145">
        <v>0</v>
      </c>
      <c r="M471" s="145">
        <v>0</v>
      </c>
      <c r="N471" s="145">
        <v>0</v>
      </c>
      <c r="O471" s="145">
        <v>0</v>
      </c>
      <c r="P471" s="145">
        <v>0</v>
      </c>
      <c r="Q471" s="145">
        <v>0</v>
      </c>
      <c r="R471" s="145">
        <v>0</v>
      </c>
    </row>
    <row r="472" spans="1:18" x14ac:dyDescent="0.25">
      <c r="A472" s="145">
        <v>2354</v>
      </c>
      <c r="B472" s="145" t="s">
        <v>2928</v>
      </c>
      <c r="C472" s="145" t="s">
        <v>2925</v>
      </c>
      <c r="D472" s="146" t="s">
        <v>1372</v>
      </c>
      <c r="E472" s="145" t="s">
        <v>2209</v>
      </c>
      <c r="F472" s="145">
        <v>47</v>
      </c>
      <c r="G472" s="145" t="e">
        <f>VLOOKUP($A472,#REF!,7,FALSE)</f>
        <v>#REF!</v>
      </c>
      <c r="H472" s="145">
        <v>22.507000000000001</v>
      </c>
      <c r="I472" s="145">
        <v>104.004</v>
      </c>
      <c r="J472" s="145">
        <v>103.25</v>
      </c>
      <c r="K472" s="145">
        <v>60.92</v>
      </c>
      <c r="L472" s="145">
        <v>73.924000000000007</v>
      </c>
      <c r="M472" s="145">
        <v>104.004</v>
      </c>
      <c r="N472" s="145">
        <v>91</v>
      </c>
      <c r="O472" s="145">
        <v>0</v>
      </c>
      <c r="P472" s="145">
        <v>0</v>
      </c>
      <c r="Q472" s="145">
        <v>0</v>
      </c>
      <c r="R472" s="145">
        <v>0</v>
      </c>
    </row>
    <row r="473" spans="1:18" x14ac:dyDescent="0.25">
      <c r="A473" s="145">
        <v>1956</v>
      </c>
      <c r="B473" s="145" t="s">
        <v>2228</v>
      </c>
      <c r="C473" s="145" t="s">
        <v>2927</v>
      </c>
      <c r="D473" s="145" t="str">
        <f t="shared" si="20"/>
        <v>Johnson (Past Employee), Lisa</v>
      </c>
      <c r="E473" s="145" t="s">
        <v>2168</v>
      </c>
      <c r="F473" s="145">
        <v>174</v>
      </c>
      <c r="G473" s="145">
        <v>252.75</v>
      </c>
      <c r="H473" s="145">
        <v>0</v>
      </c>
      <c r="I473" s="145">
        <v>0</v>
      </c>
      <c r="J473" s="145">
        <v>0</v>
      </c>
      <c r="K473" s="145">
        <v>211.08500000000001</v>
      </c>
      <c r="L473" s="145">
        <v>0</v>
      </c>
      <c r="M473" s="145">
        <v>0</v>
      </c>
      <c r="N473" s="145">
        <v>0</v>
      </c>
      <c r="O473" s="145">
        <v>15.125</v>
      </c>
      <c r="P473" s="145">
        <v>0</v>
      </c>
      <c r="Q473" s="145">
        <v>0</v>
      </c>
      <c r="R473" s="145">
        <v>0</v>
      </c>
    </row>
    <row r="474" spans="1:18" x14ac:dyDescent="0.25">
      <c r="A474" s="145">
        <v>2425</v>
      </c>
      <c r="B474" s="145" t="s">
        <v>2223</v>
      </c>
      <c r="C474" s="145" t="s">
        <v>2925</v>
      </c>
      <c r="D474" s="145" t="str">
        <f t="shared" si="20"/>
        <v>Johnson, Michael</v>
      </c>
      <c r="E474" s="145" t="s">
        <v>2168</v>
      </c>
      <c r="F474" s="145">
        <v>42</v>
      </c>
      <c r="G474" s="145">
        <v>35.335000000000001</v>
      </c>
      <c r="H474" s="145">
        <v>95.84</v>
      </c>
      <c r="I474" s="145">
        <v>104.004</v>
      </c>
      <c r="J474" s="145">
        <v>52.25</v>
      </c>
      <c r="K474" s="145">
        <v>3.0859999999999999</v>
      </c>
      <c r="L474" s="145">
        <v>51.34</v>
      </c>
      <c r="M474" s="145">
        <v>104.004</v>
      </c>
      <c r="N474" s="145">
        <v>55.75</v>
      </c>
      <c r="O474" s="145">
        <v>0</v>
      </c>
      <c r="P474" s="145">
        <v>0</v>
      </c>
      <c r="Q474" s="145">
        <v>0</v>
      </c>
      <c r="R474" s="145">
        <v>0</v>
      </c>
    </row>
    <row r="475" spans="1:18" x14ac:dyDescent="0.25">
      <c r="A475" s="145">
        <v>1338</v>
      </c>
      <c r="B475" s="145" t="s">
        <v>2926</v>
      </c>
      <c r="C475" s="145" t="s">
        <v>2925</v>
      </c>
      <c r="D475" s="145" t="str">
        <f t="shared" si="20"/>
        <v>Johnson, Rashel</v>
      </c>
      <c r="E475" s="145" t="s">
        <v>2193</v>
      </c>
      <c r="F475" s="145">
        <v>145</v>
      </c>
      <c r="G475" s="145">
        <v>22.75</v>
      </c>
      <c r="H475" s="145">
        <v>55.25</v>
      </c>
      <c r="I475" s="145">
        <v>169</v>
      </c>
      <c r="J475" s="145">
        <v>127.5</v>
      </c>
      <c r="K475" s="145">
        <v>627.83600000000001</v>
      </c>
      <c r="L475" s="145">
        <v>702.84</v>
      </c>
      <c r="M475" s="145">
        <v>112.67100000000001</v>
      </c>
      <c r="N475" s="145">
        <v>29</v>
      </c>
      <c r="O475" s="145">
        <v>0</v>
      </c>
      <c r="P475" s="145">
        <v>0</v>
      </c>
      <c r="Q475" s="145">
        <v>0</v>
      </c>
      <c r="R475" s="145">
        <v>0</v>
      </c>
    </row>
    <row r="476" spans="1:18" x14ac:dyDescent="0.25">
      <c r="A476" s="145">
        <v>1866</v>
      </c>
      <c r="B476" s="145" t="s">
        <v>2755</v>
      </c>
      <c r="C476" s="145" t="s">
        <v>2925</v>
      </c>
      <c r="D476" s="145" t="str">
        <f t="shared" si="20"/>
        <v>Johnson, Ryan</v>
      </c>
      <c r="E476" s="145" t="s">
        <v>2193</v>
      </c>
      <c r="F476" s="145">
        <v>75</v>
      </c>
      <c r="G476" s="145">
        <v>14.167</v>
      </c>
      <c r="H476" s="145">
        <v>193.16399999999999</v>
      </c>
      <c r="I476" s="145">
        <v>129.99600000000001</v>
      </c>
      <c r="J476" s="145">
        <v>106.5</v>
      </c>
      <c r="K476" s="145">
        <v>154.83600000000001</v>
      </c>
      <c r="L476" s="145">
        <v>121.84</v>
      </c>
      <c r="M476" s="145">
        <v>104.004</v>
      </c>
      <c r="N476" s="145">
        <v>137</v>
      </c>
      <c r="O476" s="145">
        <v>0</v>
      </c>
      <c r="P476" s="145">
        <v>0</v>
      </c>
      <c r="Q476" s="145">
        <v>0</v>
      </c>
      <c r="R476" s="145">
        <v>0</v>
      </c>
    </row>
    <row r="477" spans="1:18" x14ac:dyDescent="0.25">
      <c r="A477" s="145">
        <v>754</v>
      </c>
      <c r="B477" s="145" t="s">
        <v>2294</v>
      </c>
      <c r="C477" s="145" t="s">
        <v>2925</v>
      </c>
      <c r="D477" s="145" t="str">
        <f t="shared" si="20"/>
        <v>Johnson, Donna</v>
      </c>
      <c r="E477" s="145" t="s">
        <v>2159</v>
      </c>
      <c r="F477" s="145">
        <v>258</v>
      </c>
      <c r="G477" s="145">
        <v>545</v>
      </c>
      <c r="H477" s="145">
        <v>425</v>
      </c>
      <c r="I477" s="145">
        <v>156</v>
      </c>
      <c r="J477" s="145">
        <v>0</v>
      </c>
      <c r="K477" s="145">
        <v>2066.835</v>
      </c>
      <c r="L477" s="145">
        <v>2429.5889999999999</v>
      </c>
      <c r="M477" s="145">
        <v>104.004</v>
      </c>
      <c r="N477" s="145">
        <v>17.25</v>
      </c>
      <c r="O477" s="145">
        <v>116.05</v>
      </c>
      <c r="P477" s="145">
        <v>144.30000000000001</v>
      </c>
      <c r="Q477" s="145">
        <v>123.75</v>
      </c>
      <c r="R477" s="145">
        <v>95.5</v>
      </c>
    </row>
    <row r="478" spans="1:18" x14ac:dyDescent="0.25">
      <c r="A478" s="145">
        <v>163</v>
      </c>
      <c r="B478" s="145" t="s">
        <v>2303</v>
      </c>
      <c r="C478" s="145" t="s">
        <v>2924</v>
      </c>
      <c r="D478" s="145" t="str">
        <f t="shared" si="20"/>
        <v>Joiner, Sonia</v>
      </c>
      <c r="E478" s="145" t="s">
        <v>2168</v>
      </c>
      <c r="F478" s="145">
        <v>384</v>
      </c>
      <c r="G478" s="145">
        <v>42.25</v>
      </c>
      <c r="H478" s="145">
        <v>186.75</v>
      </c>
      <c r="I478" s="145">
        <v>143</v>
      </c>
      <c r="J478" s="145">
        <v>148.75</v>
      </c>
      <c r="K478" s="145">
        <v>557.33600000000001</v>
      </c>
      <c r="L478" s="145">
        <v>568.673</v>
      </c>
      <c r="M478" s="145">
        <v>95.337000000000003</v>
      </c>
      <c r="N478" s="145">
        <v>84</v>
      </c>
      <c r="O478" s="145">
        <v>5.25</v>
      </c>
      <c r="P478" s="145">
        <v>4.625</v>
      </c>
      <c r="Q478" s="145">
        <v>38.875</v>
      </c>
      <c r="R478" s="145">
        <v>39.5</v>
      </c>
    </row>
    <row r="479" spans="1:18" x14ac:dyDescent="0.25">
      <c r="A479" s="145">
        <v>990</v>
      </c>
      <c r="B479" s="145" t="s">
        <v>2923</v>
      </c>
      <c r="C479" s="145" t="s">
        <v>2922</v>
      </c>
      <c r="D479" s="145" t="str">
        <f t="shared" si="20"/>
        <v>Jones, Grant</v>
      </c>
      <c r="E479" s="145" t="s">
        <v>2168</v>
      </c>
      <c r="F479" s="145">
        <v>3</v>
      </c>
      <c r="G479" s="145">
        <v>0</v>
      </c>
      <c r="H479" s="145">
        <v>8.6669999999999998</v>
      </c>
      <c r="I479" s="145">
        <v>8.6669999999999998</v>
      </c>
      <c r="J479" s="145">
        <v>0</v>
      </c>
      <c r="K479" s="145">
        <v>0</v>
      </c>
      <c r="L479" s="145">
        <v>8.6669999999999998</v>
      </c>
      <c r="M479" s="145">
        <v>8.6669999999999998</v>
      </c>
      <c r="N479" s="145">
        <v>0</v>
      </c>
      <c r="O479" s="145">
        <v>0</v>
      </c>
      <c r="P479" s="145">
        <v>0</v>
      </c>
      <c r="Q479" s="145">
        <v>0</v>
      </c>
      <c r="R479" s="145">
        <v>0</v>
      </c>
    </row>
    <row r="480" spans="1:18" x14ac:dyDescent="0.25">
      <c r="A480" s="145">
        <v>877</v>
      </c>
      <c r="B480" s="145" t="s">
        <v>2823</v>
      </c>
      <c r="C480" s="145" t="s">
        <v>2920</v>
      </c>
      <c r="D480" s="145" t="str">
        <f t="shared" si="20"/>
        <v>Joseph, Peggy</v>
      </c>
      <c r="E480" s="145" t="s">
        <v>2159</v>
      </c>
      <c r="F480" s="145">
        <v>12</v>
      </c>
      <c r="G480" s="145">
        <v>0</v>
      </c>
      <c r="H480" s="145">
        <v>76.837000000000003</v>
      </c>
      <c r="I480" s="145">
        <v>88.837000000000003</v>
      </c>
      <c r="J480" s="145">
        <v>12</v>
      </c>
      <c r="K480" s="145">
        <v>0</v>
      </c>
      <c r="L480" s="145">
        <v>37.587000000000003</v>
      </c>
      <c r="M480" s="145">
        <v>88.837000000000003</v>
      </c>
      <c r="N480" s="145">
        <v>51.25</v>
      </c>
      <c r="O480" s="145">
        <v>0</v>
      </c>
      <c r="P480" s="145">
        <v>0</v>
      </c>
      <c r="Q480" s="145">
        <v>0</v>
      </c>
      <c r="R480" s="145">
        <v>0</v>
      </c>
    </row>
    <row r="481" spans="1:18" x14ac:dyDescent="0.25">
      <c r="A481" s="145">
        <v>879</v>
      </c>
      <c r="B481" s="145" t="s">
        <v>2921</v>
      </c>
      <c r="C481" s="145" t="s">
        <v>2920</v>
      </c>
      <c r="D481" s="145" t="s">
        <v>1901</v>
      </c>
      <c r="E481" s="145" t="s">
        <v>2159</v>
      </c>
      <c r="F481" s="145">
        <v>12</v>
      </c>
      <c r="G481" s="145">
        <v>0</v>
      </c>
      <c r="H481" s="145">
        <v>64.837000000000003</v>
      </c>
      <c r="I481" s="145">
        <v>88.837000000000003</v>
      </c>
      <c r="J481" s="145">
        <v>24</v>
      </c>
      <c r="K481" s="145">
        <v>0</v>
      </c>
      <c r="L481" s="145">
        <v>64.837000000000003</v>
      </c>
      <c r="M481" s="145">
        <v>88.837000000000003</v>
      </c>
      <c r="N481" s="145">
        <v>24</v>
      </c>
      <c r="O481" s="145">
        <v>0</v>
      </c>
      <c r="P481" s="145">
        <v>0</v>
      </c>
      <c r="Q481" s="145">
        <v>0</v>
      </c>
      <c r="R481" s="145">
        <v>0</v>
      </c>
    </row>
    <row r="482" spans="1:18" x14ac:dyDescent="0.25">
      <c r="A482" s="145">
        <v>2638</v>
      </c>
      <c r="B482" s="145" t="s">
        <v>2919</v>
      </c>
      <c r="C482" s="145" t="s">
        <v>2918</v>
      </c>
      <c r="D482" s="145" t="str">
        <f t="shared" ref="D482:D490" si="21">C482&amp;", "&amp;B482</f>
        <v>Joseph (Past Employee), Nerlande</v>
      </c>
      <c r="E482" s="145" t="s">
        <v>2151</v>
      </c>
      <c r="F482" s="145">
        <v>24</v>
      </c>
      <c r="G482" s="145">
        <v>83.085999999999999</v>
      </c>
      <c r="H482" s="145">
        <v>0</v>
      </c>
      <c r="I482" s="145">
        <v>23.834</v>
      </c>
      <c r="J482" s="145">
        <v>8</v>
      </c>
      <c r="K482" s="145">
        <v>71.085999999999999</v>
      </c>
      <c r="L482" s="145">
        <v>0</v>
      </c>
      <c r="M482" s="145">
        <v>23.834</v>
      </c>
      <c r="N482" s="145">
        <v>56</v>
      </c>
      <c r="O482" s="145">
        <v>0</v>
      </c>
      <c r="P482" s="145">
        <v>0</v>
      </c>
      <c r="Q482" s="145">
        <v>0</v>
      </c>
      <c r="R482" s="145">
        <v>0</v>
      </c>
    </row>
    <row r="483" spans="1:18" x14ac:dyDescent="0.25">
      <c r="A483" s="145">
        <v>992</v>
      </c>
      <c r="B483" s="145" t="s">
        <v>2917</v>
      </c>
      <c r="C483" s="145" t="s">
        <v>3575</v>
      </c>
      <c r="D483" s="145" t="str">
        <f t="shared" si="21"/>
        <v>Alexis-Jules, Lovely</v>
      </c>
      <c r="E483" s="145" t="s">
        <v>2323</v>
      </c>
      <c r="F483" s="145">
        <v>159</v>
      </c>
      <c r="G483" s="145" t="e">
        <f>VLOOKUP($A483,#REF!,7,FALSE)</f>
        <v>#REF!</v>
      </c>
      <c r="H483" s="145">
        <v>136.75</v>
      </c>
      <c r="I483" s="145">
        <v>156</v>
      </c>
      <c r="J483" s="145">
        <v>74.75</v>
      </c>
      <c r="K483" s="145">
        <v>27.335999999999999</v>
      </c>
      <c r="L483" s="145">
        <v>76.34</v>
      </c>
      <c r="M483" s="145">
        <v>104.004</v>
      </c>
      <c r="N483" s="145">
        <v>55</v>
      </c>
      <c r="O483" s="145">
        <v>10.3</v>
      </c>
      <c r="P483" s="145">
        <v>5.1749999999999998</v>
      </c>
      <c r="Q483" s="145">
        <v>52.875</v>
      </c>
      <c r="R483" s="145">
        <v>58</v>
      </c>
    </row>
    <row r="484" spans="1:18" x14ac:dyDescent="0.25">
      <c r="A484" s="145">
        <v>1515</v>
      </c>
      <c r="B484" s="145" t="s">
        <v>2916</v>
      </c>
      <c r="C484" s="145" t="s">
        <v>2915</v>
      </c>
      <c r="D484" s="145" t="str">
        <f t="shared" si="21"/>
        <v>Katz, Roberta</v>
      </c>
      <c r="E484" s="145" t="s">
        <v>2323</v>
      </c>
      <c r="F484" s="145">
        <v>204</v>
      </c>
      <c r="G484" s="145">
        <v>0.25</v>
      </c>
      <c r="H484" s="145">
        <v>385</v>
      </c>
      <c r="I484" s="145">
        <v>156</v>
      </c>
      <c r="J484" s="145">
        <v>131.25</v>
      </c>
      <c r="K484" s="145">
        <v>145.83600000000001</v>
      </c>
      <c r="L484" s="145">
        <v>233.59</v>
      </c>
      <c r="M484" s="145">
        <v>104.004</v>
      </c>
      <c r="N484" s="145">
        <v>63.25</v>
      </c>
      <c r="O484" s="145">
        <v>0</v>
      </c>
      <c r="P484" s="145">
        <v>0</v>
      </c>
      <c r="Q484" s="145">
        <v>28.75</v>
      </c>
      <c r="R484" s="145">
        <v>28.75</v>
      </c>
    </row>
    <row r="485" spans="1:18" x14ac:dyDescent="0.25">
      <c r="A485" s="145">
        <v>923</v>
      </c>
      <c r="B485" s="145" t="s">
        <v>2153</v>
      </c>
      <c r="C485" s="145" t="s">
        <v>2914</v>
      </c>
      <c r="D485" s="145" t="str">
        <f t="shared" si="21"/>
        <v>Keen, Elizabeth</v>
      </c>
      <c r="E485" s="145" t="s">
        <v>2361</v>
      </c>
      <c r="F485" s="145">
        <v>22</v>
      </c>
      <c r="G485" s="145">
        <v>0</v>
      </c>
      <c r="H485" s="145">
        <v>110.336</v>
      </c>
      <c r="I485" s="145">
        <v>145.08600000000001</v>
      </c>
      <c r="J485" s="145">
        <v>34.75</v>
      </c>
      <c r="K485" s="145">
        <v>0</v>
      </c>
      <c r="L485" s="145">
        <v>175.83600000000001</v>
      </c>
      <c r="M485" s="145">
        <v>179.33600000000001</v>
      </c>
      <c r="N485" s="145">
        <v>3.5</v>
      </c>
      <c r="O485" s="145">
        <v>0</v>
      </c>
      <c r="P485" s="145">
        <v>-0.5</v>
      </c>
      <c r="Q485" s="145">
        <v>12.75</v>
      </c>
      <c r="R485" s="145">
        <v>19.25</v>
      </c>
    </row>
    <row r="486" spans="1:18" x14ac:dyDescent="0.25">
      <c r="A486" s="145">
        <v>866</v>
      </c>
      <c r="B486" s="145" t="s">
        <v>2376</v>
      </c>
      <c r="C486" s="145" t="s">
        <v>2913</v>
      </c>
      <c r="D486" s="145" t="str">
        <f t="shared" si="21"/>
        <v>Keller, Susan</v>
      </c>
      <c r="E486" s="145" t="s">
        <v>2204</v>
      </c>
      <c r="F486" s="145">
        <v>12</v>
      </c>
      <c r="G486" s="145">
        <v>0</v>
      </c>
      <c r="H486" s="145">
        <v>67.837000000000003</v>
      </c>
      <c r="I486" s="145">
        <v>95.337000000000003</v>
      </c>
      <c r="J486" s="145">
        <v>27.5</v>
      </c>
      <c r="K486" s="145">
        <v>0</v>
      </c>
      <c r="L486" s="145">
        <v>31.087</v>
      </c>
      <c r="M486" s="145">
        <v>95.337000000000003</v>
      </c>
      <c r="N486" s="145">
        <v>64.25</v>
      </c>
      <c r="O486" s="145">
        <v>0</v>
      </c>
      <c r="P486" s="145">
        <v>-8.25</v>
      </c>
      <c r="Q486" s="145">
        <v>25.15</v>
      </c>
      <c r="R486" s="145">
        <v>33.5</v>
      </c>
    </row>
    <row r="487" spans="1:18" x14ac:dyDescent="0.25">
      <c r="A487" s="145">
        <v>969</v>
      </c>
      <c r="B487" s="145" t="s">
        <v>2912</v>
      </c>
      <c r="C487" s="145" t="s">
        <v>2911</v>
      </c>
      <c r="D487" s="145" t="str">
        <f t="shared" si="21"/>
        <v>Kelley, Erin</v>
      </c>
      <c r="E487" s="145" t="s">
        <v>2209</v>
      </c>
      <c r="F487" s="145">
        <v>5</v>
      </c>
      <c r="G487" s="145">
        <v>0</v>
      </c>
      <c r="H487" s="145">
        <v>27.167999999999999</v>
      </c>
      <c r="I487" s="145">
        <v>28.167999999999999</v>
      </c>
      <c r="J487" s="145">
        <v>1</v>
      </c>
      <c r="K487" s="145">
        <v>0</v>
      </c>
      <c r="L487" s="145">
        <v>28.167999999999999</v>
      </c>
      <c r="M487" s="145">
        <v>28.167999999999999</v>
      </c>
      <c r="N487" s="145">
        <v>0</v>
      </c>
      <c r="O487" s="145">
        <v>0</v>
      </c>
      <c r="P487" s="145">
        <v>0</v>
      </c>
      <c r="Q487" s="145">
        <v>0</v>
      </c>
      <c r="R487" s="145">
        <v>0</v>
      </c>
    </row>
    <row r="488" spans="1:18" x14ac:dyDescent="0.25">
      <c r="A488" s="145">
        <v>859</v>
      </c>
      <c r="B488" s="145" t="s">
        <v>2910</v>
      </c>
      <c r="C488" s="145" t="s">
        <v>2909</v>
      </c>
      <c r="D488" s="145" t="str">
        <f t="shared" si="21"/>
        <v>Kellman, Princettia</v>
      </c>
      <c r="E488" s="145" t="s">
        <v>2151</v>
      </c>
      <c r="F488" s="145">
        <v>12</v>
      </c>
      <c r="G488" s="145">
        <v>0</v>
      </c>
      <c r="H488" s="145">
        <v>26.001000000000001</v>
      </c>
      <c r="I488" s="145">
        <v>69.335999999999999</v>
      </c>
      <c r="J488" s="145">
        <v>0</v>
      </c>
      <c r="K488" s="145">
        <v>0</v>
      </c>
      <c r="L488" s="145">
        <v>26.001000000000001</v>
      </c>
      <c r="M488" s="145">
        <v>69.335999999999999</v>
      </c>
      <c r="N488" s="145">
        <v>8</v>
      </c>
      <c r="O488" s="145">
        <v>0</v>
      </c>
      <c r="P488" s="145">
        <v>-8</v>
      </c>
      <c r="Q488" s="145">
        <v>40</v>
      </c>
      <c r="R488" s="145">
        <v>32</v>
      </c>
    </row>
    <row r="489" spans="1:18" x14ac:dyDescent="0.25">
      <c r="A489" s="145">
        <v>1977</v>
      </c>
      <c r="B489" s="145" t="s">
        <v>2539</v>
      </c>
      <c r="C489" s="145" t="s">
        <v>2383</v>
      </c>
      <c r="D489" s="145" t="str">
        <f t="shared" si="21"/>
        <v>Kelly, Wendy</v>
      </c>
      <c r="E489" s="145" t="s">
        <v>2142</v>
      </c>
      <c r="F489" s="145">
        <v>71</v>
      </c>
      <c r="G489" s="145" t="e">
        <f>VLOOKUP($A489,#REF!,7,FALSE)</f>
        <v>#REF!</v>
      </c>
      <c r="H489" s="145">
        <v>105</v>
      </c>
      <c r="I489" s="145">
        <v>125.664</v>
      </c>
      <c r="J489" s="145">
        <v>92.5</v>
      </c>
      <c r="K489" s="145">
        <v>427.33600000000001</v>
      </c>
      <c r="L489" s="145">
        <v>389.34</v>
      </c>
      <c r="M489" s="145">
        <v>104.004</v>
      </c>
      <c r="N489" s="145">
        <v>142</v>
      </c>
      <c r="O489" s="145">
        <v>0</v>
      </c>
      <c r="P489" s="145">
        <v>0</v>
      </c>
      <c r="Q489" s="145">
        <v>45.25</v>
      </c>
      <c r="R489" s="145">
        <v>45.25</v>
      </c>
    </row>
    <row r="490" spans="1:18" x14ac:dyDescent="0.25">
      <c r="A490" s="145">
        <v>918</v>
      </c>
      <c r="B490" s="145" t="s">
        <v>2908</v>
      </c>
      <c r="C490" s="145" t="s">
        <v>2907</v>
      </c>
      <c r="D490" s="145" t="str">
        <f t="shared" si="21"/>
        <v>Kelts, Morgan</v>
      </c>
      <c r="E490" s="145" t="s">
        <v>2148</v>
      </c>
      <c r="F490" s="145">
        <v>9</v>
      </c>
      <c r="G490" s="145">
        <v>0</v>
      </c>
      <c r="H490" s="145">
        <v>26.664000000000001</v>
      </c>
      <c r="I490" s="145">
        <v>34.664000000000001</v>
      </c>
      <c r="J490" s="145">
        <v>8</v>
      </c>
      <c r="K490" s="145">
        <v>0</v>
      </c>
      <c r="L490" s="145">
        <v>31.164000000000001</v>
      </c>
      <c r="M490" s="145">
        <v>34.664000000000001</v>
      </c>
      <c r="N490" s="145">
        <v>3.5</v>
      </c>
      <c r="O490" s="145">
        <v>0</v>
      </c>
      <c r="P490" s="145">
        <v>0</v>
      </c>
      <c r="Q490" s="145">
        <v>0</v>
      </c>
      <c r="R490" s="145">
        <v>0</v>
      </c>
    </row>
    <row r="491" spans="1:18" x14ac:dyDescent="0.25">
      <c r="A491" s="145">
        <v>292</v>
      </c>
      <c r="B491" s="145" t="s">
        <v>2906</v>
      </c>
      <c r="C491" s="145" t="s">
        <v>2905</v>
      </c>
      <c r="D491" s="145" t="s">
        <v>1482</v>
      </c>
      <c r="E491" s="145" t="s">
        <v>2151</v>
      </c>
      <c r="F491" s="145">
        <v>274</v>
      </c>
      <c r="G491" s="145">
        <v>9</v>
      </c>
      <c r="H491" s="145">
        <v>248</v>
      </c>
      <c r="I491" s="145">
        <v>156</v>
      </c>
      <c r="J491" s="145">
        <v>164</v>
      </c>
      <c r="K491" s="145">
        <v>234.92</v>
      </c>
      <c r="L491" s="145">
        <v>226.92400000000001</v>
      </c>
      <c r="M491" s="145">
        <v>104.004</v>
      </c>
      <c r="N491" s="145">
        <v>112</v>
      </c>
      <c r="O491" s="145">
        <v>0</v>
      </c>
      <c r="P491" s="145">
        <v>0</v>
      </c>
      <c r="Q491" s="145">
        <v>0</v>
      </c>
      <c r="R491" s="145">
        <v>0</v>
      </c>
    </row>
    <row r="492" spans="1:18" x14ac:dyDescent="0.25">
      <c r="A492" s="145">
        <v>2245</v>
      </c>
      <c r="B492" s="145" t="s">
        <v>2485</v>
      </c>
      <c r="C492" s="145" t="s">
        <v>2904</v>
      </c>
      <c r="D492" s="145" t="str">
        <f t="shared" ref="D492:D504" si="22">C492&amp;", "&amp;B492</f>
        <v>Kennedy (Past Employee), Lesley</v>
      </c>
      <c r="E492" s="145" t="s">
        <v>2183</v>
      </c>
      <c r="F492" s="145">
        <v>52</v>
      </c>
      <c r="G492" s="145">
        <v>68.085999999999999</v>
      </c>
      <c r="H492" s="145">
        <v>0</v>
      </c>
      <c r="I492" s="145">
        <v>17.334</v>
      </c>
      <c r="J492" s="145">
        <v>0</v>
      </c>
      <c r="K492" s="145">
        <v>188.33600000000001</v>
      </c>
      <c r="L492" s="145">
        <v>0</v>
      </c>
      <c r="M492" s="145">
        <v>17.334</v>
      </c>
      <c r="N492" s="145">
        <v>8.5</v>
      </c>
      <c r="O492" s="145">
        <v>0</v>
      </c>
      <c r="P492" s="145">
        <v>0</v>
      </c>
      <c r="Q492" s="145">
        <v>0</v>
      </c>
      <c r="R492" s="145">
        <v>0</v>
      </c>
    </row>
    <row r="493" spans="1:18" x14ac:dyDescent="0.25">
      <c r="A493" s="145">
        <v>2502</v>
      </c>
      <c r="B493" s="145" t="s">
        <v>2435</v>
      </c>
      <c r="C493" s="145" t="s">
        <v>2903</v>
      </c>
      <c r="D493" s="145" t="str">
        <f t="shared" si="22"/>
        <v>Kimbrel (Past Employee), Denise</v>
      </c>
      <c r="E493" s="145" t="s">
        <v>2193</v>
      </c>
      <c r="F493" s="145">
        <v>35</v>
      </c>
      <c r="G493" s="145">
        <v>21.164999999999999</v>
      </c>
      <c r="H493" s="145">
        <v>0</v>
      </c>
      <c r="I493" s="145">
        <v>8.6660000000000004</v>
      </c>
      <c r="J493" s="145">
        <v>10</v>
      </c>
      <c r="K493" s="145">
        <v>50.914000000000001</v>
      </c>
      <c r="L493" s="145">
        <v>0</v>
      </c>
      <c r="M493" s="145">
        <v>8.6660000000000004</v>
      </c>
      <c r="N493" s="145">
        <v>0</v>
      </c>
      <c r="O493" s="145">
        <v>12.5</v>
      </c>
      <c r="P493" s="145">
        <v>0</v>
      </c>
      <c r="Q493" s="145">
        <v>2.5</v>
      </c>
      <c r="R493" s="145">
        <v>12</v>
      </c>
    </row>
    <row r="494" spans="1:18" x14ac:dyDescent="0.25">
      <c r="A494" s="145">
        <v>2178</v>
      </c>
      <c r="B494" s="145" t="s">
        <v>2376</v>
      </c>
      <c r="C494" s="145" t="s">
        <v>2901</v>
      </c>
      <c r="D494" s="145" t="str">
        <f t="shared" si="22"/>
        <v>King, Susan</v>
      </c>
      <c r="E494" s="145" t="s">
        <v>2193</v>
      </c>
      <c r="F494" s="145">
        <v>176</v>
      </c>
      <c r="G494" s="145">
        <v>159</v>
      </c>
      <c r="H494" s="145">
        <v>201.5</v>
      </c>
      <c r="I494" s="145">
        <v>156</v>
      </c>
      <c r="J494" s="145">
        <v>113.5</v>
      </c>
      <c r="K494" s="145">
        <v>519.08600000000001</v>
      </c>
      <c r="L494" s="145">
        <v>500.09</v>
      </c>
      <c r="M494" s="145">
        <v>104.004</v>
      </c>
      <c r="N494" s="145">
        <v>123</v>
      </c>
      <c r="O494" s="145">
        <v>0</v>
      </c>
      <c r="P494" s="145">
        <v>0</v>
      </c>
      <c r="Q494" s="145">
        <v>0</v>
      </c>
      <c r="R494" s="145">
        <v>0</v>
      </c>
    </row>
    <row r="495" spans="1:18" x14ac:dyDescent="0.25">
      <c r="A495" s="145">
        <v>1951</v>
      </c>
      <c r="B495" s="145" t="s">
        <v>2902</v>
      </c>
      <c r="C495" s="145" t="s">
        <v>2901</v>
      </c>
      <c r="D495" s="145" t="str">
        <f t="shared" si="22"/>
        <v>King, Marymarie</v>
      </c>
      <c r="E495" s="145" t="s">
        <v>2186</v>
      </c>
      <c r="F495" s="145">
        <v>146</v>
      </c>
      <c r="G495" s="145" t="e">
        <f>VLOOKUP($A495,#REF!,7,FALSE)</f>
        <v>#REF!</v>
      </c>
      <c r="H495" s="145">
        <v>226.75</v>
      </c>
      <c r="I495" s="145">
        <v>156</v>
      </c>
      <c r="J495" s="145">
        <v>100</v>
      </c>
      <c r="K495" s="145">
        <v>211.75299999999999</v>
      </c>
      <c r="L495" s="145">
        <v>237.25700000000001</v>
      </c>
      <c r="M495" s="145">
        <v>104.004</v>
      </c>
      <c r="N495" s="145">
        <v>78.5</v>
      </c>
      <c r="O495" s="145">
        <v>0</v>
      </c>
      <c r="P495" s="145">
        <v>0.75</v>
      </c>
      <c r="Q495" s="145">
        <v>0.75</v>
      </c>
      <c r="R495" s="145">
        <v>0</v>
      </c>
    </row>
    <row r="496" spans="1:18" x14ac:dyDescent="0.25">
      <c r="A496" s="145">
        <v>2113</v>
      </c>
      <c r="B496" s="145" t="s">
        <v>2310</v>
      </c>
      <c r="C496" s="145" t="s">
        <v>2900</v>
      </c>
      <c r="D496" s="145" t="str">
        <f t="shared" si="22"/>
        <v>Kinsey, Lauren</v>
      </c>
      <c r="E496" s="145" t="s">
        <v>2165</v>
      </c>
      <c r="F496" s="145">
        <v>65</v>
      </c>
      <c r="G496" s="145">
        <v>43.335000000000001</v>
      </c>
      <c r="H496" s="145">
        <v>374.16500000000002</v>
      </c>
      <c r="I496" s="145">
        <v>114.834</v>
      </c>
      <c r="J496" s="145">
        <v>64</v>
      </c>
      <c r="K496" s="145">
        <v>424.58600000000001</v>
      </c>
      <c r="L496" s="145">
        <v>112.845</v>
      </c>
      <c r="M496" s="145">
        <v>104.004</v>
      </c>
      <c r="N496" s="145">
        <v>453</v>
      </c>
      <c r="O496" s="145">
        <v>14.25</v>
      </c>
      <c r="P496" s="145">
        <v>0</v>
      </c>
      <c r="Q496" s="145">
        <v>5.25</v>
      </c>
      <c r="R496" s="145">
        <v>19.5</v>
      </c>
    </row>
    <row r="497" spans="1:18" x14ac:dyDescent="0.25">
      <c r="A497" s="145">
        <v>768</v>
      </c>
      <c r="B497" s="145" t="s">
        <v>2899</v>
      </c>
      <c r="C497" s="145" t="s">
        <v>2898</v>
      </c>
      <c r="D497" s="145" t="str">
        <f t="shared" si="22"/>
        <v>Kinzer, Erika</v>
      </c>
      <c r="E497" s="145" t="s">
        <v>2159</v>
      </c>
      <c r="F497" s="145">
        <v>18</v>
      </c>
      <c r="G497" s="145">
        <v>39.000999999999998</v>
      </c>
      <c r="H497" s="145">
        <v>73.504999999999995</v>
      </c>
      <c r="I497" s="145">
        <v>104.004</v>
      </c>
      <c r="J497" s="145">
        <v>69.5</v>
      </c>
      <c r="K497" s="145">
        <v>31.001000000000001</v>
      </c>
      <c r="L497" s="145">
        <v>100.005</v>
      </c>
      <c r="M497" s="145">
        <v>104.004</v>
      </c>
      <c r="N497" s="145">
        <v>35</v>
      </c>
      <c r="O497" s="145">
        <v>19.2</v>
      </c>
      <c r="P497" s="145">
        <v>12.95</v>
      </c>
      <c r="Q497" s="145">
        <v>43.5</v>
      </c>
      <c r="R497" s="145">
        <v>57.75</v>
      </c>
    </row>
    <row r="498" spans="1:18" x14ac:dyDescent="0.25">
      <c r="A498" s="145">
        <v>1370760</v>
      </c>
      <c r="B498" s="145" t="s">
        <v>2726</v>
      </c>
      <c r="C498" s="145" t="s">
        <v>2897</v>
      </c>
      <c r="D498" s="145" t="str">
        <f t="shared" si="22"/>
        <v>Kirkland (Past Employee), Kristy</v>
      </c>
      <c r="E498" s="145" t="s">
        <v>2183</v>
      </c>
      <c r="F498" s="145">
        <v>17</v>
      </c>
      <c r="G498" s="145">
        <v>16.167000000000002</v>
      </c>
      <c r="H498" s="145">
        <v>0</v>
      </c>
      <c r="I498" s="145">
        <v>0</v>
      </c>
      <c r="J498" s="145">
        <v>0</v>
      </c>
      <c r="K498" s="145">
        <v>17.667000000000002</v>
      </c>
      <c r="L498" s="145">
        <v>0</v>
      </c>
      <c r="M498" s="145">
        <v>0</v>
      </c>
      <c r="N498" s="145">
        <v>0</v>
      </c>
      <c r="O498" s="145">
        <v>8.5</v>
      </c>
      <c r="P498" s="145">
        <v>0</v>
      </c>
      <c r="Q498" s="145">
        <v>0</v>
      </c>
      <c r="R498" s="145">
        <v>0</v>
      </c>
    </row>
    <row r="499" spans="1:18" x14ac:dyDescent="0.25">
      <c r="A499" s="145">
        <v>2575</v>
      </c>
      <c r="B499" s="145" t="s">
        <v>2896</v>
      </c>
      <c r="C499" s="145" t="s">
        <v>2895</v>
      </c>
      <c r="D499" s="145" t="str">
        <f t="shared" si="22"/>
        <v>Kiss, Lytha</v>
      </c>
      <c r="E499" s="145" t="s">
        <v>2180</v>
      </c>
      <c r="F499" s="145">
        <v>29</v>
      </c>
      <c r="G499" s="145">
        <v>117.086</v>
      </c>
      <c r="H499" s="145">
        <v>221.09</v>
      </c>
      <c r="I499" s="145">
        <v>104.004</v>
      </c>
      <c r="J499" s="145">
        <v>0</v>
      </c>
      <c r="K499" s="145">
        <v>109.086</v>
      </c>
      <c r="L499" s="145">
        <v>121.09</v>
      </c>
      <c r="M499" s="145">
        <v>104.004</v>
      </c>
      <c r="N499" s="145">
        <v>92</v>
      </c>
      <c r="O499" s="145">
        <v>0</v>
      </c>
      <c r="P499" s="145">
        <v>0</v>
      </c>
      <c r="Q499" s="145">
        <v>0</v>
      </c>
      <c r="R499" s="145">
        <v>0</v>
      </c>
    </row>
    <row r="500" spans="1:18" x14ac:dyDescent="0.25">
      <c r="A500" s="145">
        <v>962</v>
      </c>
      <c r="B500" s="145" t="s">
        <v>2894</v>
      </c>
      <c r="C500" s="145" t="s">
        <v>2893</v>
      </c>
      <c r="D500" s="145" t="str">
        <f t="shared" si="22"/>
        <v>Kissel, Caroline</v>
      </c>
      <c r="E500" s="145" t="s">
        <v>2176</v>
      </c>
      <c r="F500" s="145">
        <v>5</v>
      </c>
      <c r="G500" s="145">
        <v>0</v>
      </c>
      <c r="H500" s="145">
        <v>32.500999999999998</v>
      </c>
      <c r="I500" s="145">
        <v>32.500999999999998</v>
      </c>
      <c r="J500" s="145">
        <v>0</v>
      </c>
      <c r="K500" s="145">
        <v>0</v>
      </c>
      <c r="L500" s="145">
        <v>32.500999999999998</v>
      </c>
      <c r="M500" s="145">
        <v>32.500999999999998</v>
      </c>
      <c r="N500" s="145">
        <v>0</v>
      </c>
      <c r="O500" s="145">
        <v>0</v>
      </c>
      <c r="P500" s="145">
        <v>0</v>
      </c>
      <c r="Q500" s="145">
        <v>0</v>
      </c>
      <c r="R500" s="145">
        <v>0</v>
      </c>
    </row>
    <row r="501" spans="1:18" x14ac:dyDescent="0.25">
      <c r="A501" s="145">
        <v>2503</v>
      </c>
      <c r="B501" s="145" t="s">
        <v>2456</v>
      </c>
      <c r="C501" s="145" t="s">
        <v>2892</v>
      </c>
      <c r="D501" s="145" t="str">
        <f t="shared" si="22"/>
        <v>Klossner, Laura</v>
      </c>
      <c r="E501" s="145" t="s">
        <v>2165</v>
      </c>
      <c r="F501" s="145">
        <v>126</v>
      </c>
      <c r="G501" s="145">
        <v>5.415</v>
      </c>
      <c r="H501" s="145">
        <v>58.328000000000003</v>
      </c>
      <c r="I501" s="145">
        <v>138.66399999999999</v>
      </c>
      <c r="J501" s="145">
        <v>130.75</v>
      </c>
      <c r="K501" s="145">
        <v>70.835999999999999</v>
      </c>
      <c r="L501" s="145">
        <v>165.84</v>
      </c>
      <c r="M501" s="145">
        <v>104.004</v>
      </c>
      <c r="N501" s="145">
        <v>9</v>
      </c>
      <c r="O501" s="145">
        <v>1.5</v>
      </c>
      <c r="P501" s="145">
        <v>0</v>
      </c>
      <c r="Q501" s="145">
        <v>0.75</v>
      </c>
      <c r="R501" s="145">
        <v>2.25</v>
      </c>
    </row>
    <row r="502" spans="1:18" x14ac:dyDescent="0.25">
      <c r="A502" s="145">
        <v>2478</v>
      </c>
      <c r="B502" s="145" t="s">
        <v>2891</v>
      </c>
      <c r="C502" s="145" t="s">
        <v>2890</v>
      </c>
      <c r="D502" s="145" t="str">
        <f t="shared" si="22"/>
        <v>Koesel, Keri</v>
      </c>
      <c r="E502" s="145" t="s">
        <v>2193</v>
      </c>
      <c r="F502" s="145">
        <v>37</v>
      </c>
      <c r="G502" s="145">
        <v>160.08600000000001</v>
      </c>
      <c r="H502" s="145">
        <v>178.59</v>
      </c>
      <c r="I502" s="145">
        <v>104.004</v>
      </c>
      <c r="J502" s="145">
        <v>85.5</v>
      </c>
      <c r="K502" s="145">
        <v>87.085999999999999</v>
      </c>
      <c r="L502" s="145">
        <v>120.34</v>
      </c>
      <c r="M502" s="145">
        <v>104.004</v>
      </c>
      <c r="N502" s="145">
        <v>70.75</v>
      </c>
      <c r="O502" s="145">
        <v>0</v>
      </c>
      <c r="P502" s="145">
        <v>0</v>
      </c>
      <c r="Q502" s="145">
        <v>0</v>
      </c>
      <c r="R502" s="145">
        <v>0</v>
      </c>
    </row>
    <row r="503" spans="1:18" x14ac:dyDescent="0.25">
      <c r="A503" s="145">
        <v>963</v>
      </c>
      <c r="B503" s="145" t="s">
        <v>2888</v>
      </c>
      <c r="C503" s="145" t="s">
        <v>2889</v>
      </c>
      <c r="D503" s="145" t="str">
        <f t="shared" si="22"/>
        <v>Kragh, Jill</v>
      </c>
      <c r="E503" s="145" t="s">
        <v>2209</v>
      </c>
      <c r="F503" s="145">
        <v>5</v>
      </c>
      <c r="G503" s="145">
        <v>0</v>
      </c>
      <c r="H503" s="145">
        <v>12.999000000000001</v>
      </c>
      <c r="I503" s="145">
        <v>12.999000000000001</v>
      </c>
      <c r="J503" s="145">
        <v>0</v>
      </c>
      <c r="K503" s="145">
        <v>0</v>
      </c>
      <c r="L503" s="145">
        <v>17.332000000000001</v>
      </c>
      <c r="M503" s="145">
        <v>17.332000000000001</v>
      </c>
      <c r="N503" s="145">
        <v>0</v>
      </c>
      <c r="O503" s="145">
        <v>0</v>
      </c>
      <c r="P503" s="145">
        <v>0</v>
      </c>
      <c r="Q503" s="145">
        <v>0</v>
      </c>
      <c r="R503" s="145">
        <v>0</v>
      </c>
    </row>
    <row r="504" spans="1:18" x14ac:dyDescent="0.25">
      <c r="A504" s="145">
        <v>1732</v>
      </c>
      <c r="B504" s="145" t="s">
        <v>2888</v>
      </c>
      <c r="C504" s="145" t="s">
        <v>2887</v>
      </c>
      <c r="D504" s="145" t="str">
        <f t="shared" si="22"/>
        <v>Krantz, Jill</v>
      </c>
      <c r="E504" s="145" t="s">
        <v>2186</v>
      </c>
      <c r="F504" s="145">
        <v>84</v>
      </c>
      <c r="G504" s="145">
        <v>54.164999999999999</v>
      </c>
      <c r="H504" s="145">
        <v>414.16500000000002</v>
      </c>
      <c r="I504" s="145">
        <v>129.99600000000001</v>
      </c>
      <c r="J504" s="145">
        <v>22.75</v>
      </c>
      <c r="K504" s="145">
        <v>615.33600000000001</v>
      </c>
      <c r="L504" s="145">
        <v>873.33500000000004</v>
      </c>
      <c r="M504" s="145">
        <v>104.004</v>
      </c>
      <c r="N504" s="145">
        <v>0</v>
      </c>
      <c r="O504" s="145">
        <v>10.75</v>
      </c>
      <c r="P504" s="145">
        <v>8</v>
      </c>
      <c r="Q504" s="145">
        <v>8</v>
      </c>
      <c r="R504" s="145">
        <v>18.75</v>
      </c>
    </row>
    <row r="505" spans="1:18" x14ac:dyDescent="0.25">
      <c r="A505" s="145">
        <v>1296</v>
      </c>
      <c r="B505" s="145" t="s">
        <v>2886</v>
      </c>
      <c r="C505" s="145" t="s">
        <v>2885</v>
      </c>
      <c r="D505" s="145" t="s">
        <v>1637</v>
      </c>
      <c r="E505" s="145" t="s">
        <v>2186</v>
      </c>
      <c r="F505" s="145">
        <v>167</v>
      </c>
      <c r="G505" s="145">
        <v>87.75</v>
      </c>
      <c r="H505" s="145">
        <v>151.25</v>
      </c>
      <c r="I505" s="145">
        <v>156</v>
      </c>
      <c r="J505" s="145">
        <v>92.5</v>
      </c>
      <c r="K505" s="145">
        <v>77.085999999999999</v>
      </c>
      <c r="L505" s="145">
        <v>39.090000000000003</v>
      </c>
      <c r="M505" s="145">
        <v>104.004</v>
      </c>
      <c r="N505" s="145">
        <v>142</v>
      </c>
      <c r="O505" s="145">
        <v>0</v>
      </c>
      <c r="P505" s="145">
        <v>0</v>
      </c>
      <c r="Q505" s="145">
        <v>0</v>
      </c>
      <c r="R505" s="145">
        <v>0</v>
      </c>
    </row>
    <row r="506" spans="1:18" x14ac:dyDescent="0.25">
      <c r="A506" s="145">
        <v>1290</v>
      </c>
      <c r="B506" s="145" t="s">
        <v>2884</v>
      </c>
      <c r="C506" s="145" t="s">
        <v>2883</v>
      </c>
      <c r="D506" s="145" t="str">
        <f t="shared" ref="D506:D524" si="23">C506&amp;", "&amp;B506</f>
        <v>Kunkel, Miguel</v>
      </c>
      <c r="E506" s="145" t="s">
        <v>2257</v>
      </c>
      <c r="F506" s="145">
        <v>132</v>
      </c>
      <c r="G506" s="145" t="e">
        <f>VLOOKUP($A506,#REF!,7,FALSE)</f>
        <v>#REF!</v>
      </c>
      <c r="H506" s="145">
        <v>122.83</v>
      </c>
      <c r="I506" s="145">
        <v>140.833</v>
      </c>
      <c r="J506" s="145">
        <v>100</v>
      </c>
      <c r="K506" s="145">
        <v>323.67</v>
      </c>
      <c r="L506" s="145">
        <v>342.00700000000001</v>
      </c>
      <c r="M506" s="145">
        <v>95.337000000000003</v>
      </c>
      <c r="N506" s="145">
        <v>77</v>
      </c>
      <c r="O506" s="145">
        <v>0</v>
      </c>
      <c r="P506" s="145">
        <v>0</v>
      </c>
      <c r="Q506" s="145">
        <v>0</v>
      </c>
      <c r="R506" s="145">
        <v>0</v>
      </c>
    </row>
    <row r="507" spans="1:18" x14ac:dyDescent="0.25">
      <c r="A507" s="145">
        <v>914</v>
      </c>
      <c r="B507" s="145" t="s">
        <v>2191</v>
      </c>
      <c r="C507" s="145" t="s">
        <v>2882</v>
      </c>
      <c r="D507" s="145" t="str">
        <f t="shared" si="23"/>
        <v>Kurlander, David</v>
      </c>
      <c r="E507" s="145" t="s">
        <v>2145</v>
      </c>
      <c r="F507" s="145">
        <v>10</v>
      </c>
      <c r="G507" s="145">
        <v>0</v>
      </c>
      <c r="H507" s="145">
        <v>71.503</v>
      </c>
      <c r="I507" s="145">
        <v>71.503</v>
      </c>
      <c r="J507" s="145">
        <v>0</v>
      </c>
      <c r="K507" s="145">
        <v>0</v>
      </c>
      <c r="L507" s="145">
        <v>43.503</v>
      </c>
      <c r="M507" s="145">
        <v>71.503</v>
      </c>
      <c r="N507" s="145">
        <v>28</v>
      </c>
      <c r="O507" s="145">
        <v>0</v>
      </c>
      <c r="P507" s="145">
        <v>6</v>
      </c>
      <c r="Q507" s="145">
        <v>35</v>
      </c>
      <c r="R507" s="145">
        <v>29</v>
      </c>
    </row>
    <row r="508" spans="1:18" x14ac:dyDescent="0.25">
      <c r="A508" s="145">
        <v>755</v>
      </c>
      <c r="B508" s="145" t="s">
        <v>2881</v>
      </c>
      <c r="C508" s="145" t="s">
        <v>2880</v>
      </c>
      <c r="D508" s="145" t="str">
        <f t="shared" si="23"/>
        <v>Ladner, Ariel</v>
      </c>
      <c r="E508" s="145" t="s">
        <v>2159</v>
      </c>
      <c r="F508" s="145">
        <v>18</v>
      </c>
      <c r="G508" s="145">
        <v>11.835000000000001</v>
      </c>
      <c r="H508" s="145">
        <v>80.338999999999999</v>
      </c>
      <c r="I508" s="145">
        <v>104.004</v>
      </c>
      <c r="J508" s="145">
        <v>35.5</v>
      </c>
      <c r="K508" s="145">
        <v>43.335000000000001</v>
      </c>
      <c r="L508" s="145">
        <v>88.838999999999999</v>
      </c>
      <c r="M508" s="145">
        <v>104.004</v>
      </c>
      <c r="N508" s="145">
        <v>58.5</v>
      </c>
      <c r="O508" s="145">
        <v>10.5</v>
      </c>
      <c r="P508" s="145">
        <v>-1</v>
      </c>
      <c r="Q508" s="145">
        <v>8</v>
      </c>
      <c r="R508" s="145">
        <v>16.5</v>
      </c>
    </row>
    <row r="509" spans="1:18" x14ac:dyDescent="0.25">
      <c r="A509" s="145">
        <v>527</v>
      </c>
      <c r="B509" s="145" t="s">
        <v>2879</v>
      </c>
      <c r="C509" s="145" t="s">
        <v>2878</v>
      </c>
      <c r="D509" s="145" t="str">
        <f t="shared" si="23"/>
        <v>Lambert, Tabitha</v>
      </c>
      <c r="E509" s="145" t="s">
        <v>2186</v>
      </c>
      <c r="F509" s="145">
        <v>238</v>
      </c>
      <c r="G509" s="145">
        <v>33.5</v>
      </c>
      <c r="H509" s="145">
        <v>397.5</v>
      </c>
      <c r="I509" s="145">
        <v>240</v>
      </c>
      <c r="J509" s="145">
        <v>191.5</v>
      </c>
      <c r="K509" s="145">
        <v>1267.586</v>
      </c>
      <c r="L509" s="145">
        <v>1447.84</v>
      </c>
      <c r="M509" s="145">
        <v>104.004</v>
      </c>
      <c r="N509" s="145">
        <v>101.5</v>
      </c>
      <c r="O509" s="145">
        <v>0</v>
      </c>
      <c r="P509" s="145">
        <v>0</v>
      </c>
      <c r="Q509" s="145">
        <v>0</v>
      </c>
      <c r="R509" s="145">
        <v>0</v>
      </c>
    </row>
    <row r="510" spans="1:18" x14ac:dyDescent="0.25">
      <c r="A510" s="145">
        <v>455</v>
      </c>
      <c r="B510" s="145" t="s">
        <v>2188</v>
      </c>
      <c r="C510" s="145" t="s">
        <v>2877</v>
      </c>
      <c r="D510" s="145" t="str">
        <f t="shared" si="23"/>
        <v>LaMere, Amy</v>
      </c>
      <c r="E510" s="145" t="s">
        <v>2186</v>
      </c>
      <c r="F510" s="145">
        <v>198</v>
      </c>
      <c r="G510" s="145">
        <v>32</v>
      </c>
      <c r="H510" s="145">
        <v>231</v>
      </c>
      <c r="I510" s="145">
        <v>156</v>
      </c>
      <c r="J510" s="145">
        <v>136</v>
      </c>
      <c r="K510" s="145">
        <v>1061.086</v>
      </c>
      <c r="L510" s="145">
        <v>1136.0899999999999</v>
      </c>
      <c r="M510" s="145">
        <v>104.004</v>
      </c>
      <c r="N510" s="145">
        <v>29</v>
      </c>
      <c r="O510" s="145">
        <v>0</v>
      </c>
      <c r="P510" s="145">
        <v>25.25</v>
      </c>
      <c r="Q510" s="145">
        <v>74.25</v>
      </c>
      <c r="R510" s="145">
        <v>54</v>
      </c>
    </row>
    <row r="511" spans="1:18" x14ac:dyDescent="0.25">
      <c r="A511" s="145">
        <v>2625</v>
      </c>
      <c r="B511" s="145" t="s">
        <v>2876</v>
      </c>
      <c r="C511" s="145" t="s">
        <v>2875</v>
      </c>
      <c r="D511" s="145" t="str">
        <f t="shared" si="23"/>
        <v>Land-McCormick, Haylee</v>
      </c>
      <c r="E511" s="145" t="s">
        <v>2323</v>
      </c>
      <c r="F511" s="145">
        <v>24</v>
      </c>
      <c r="G511" s="145">
        <v>27.835000000000001</v>
      </c>
      <c r="H511" s="145">
        <v>47.506</v>
      </c>
      <c r="I511" s="145">
        <v>88.835999999999999</v>
      </c>
      <c r="J511" s="145">
        <v>89</v>
      </c>
      <c r="K511" s="145">
        <v>83.253</v>
      </c>
      <c r="L511" s="145">
        <v>76.088999999999999</v>
      </c>
      <c r="M511" s="145">
        <v>88.835999999999999</v>
      </c>
      <c r="N511" s="145">
        <v>96</v>
      </c>
      <c r="O511" s="145">
        <v>9</v>
      </c>
      <c r="P511" s="145">
        <v>0</v>
      </c>
      <c r="Q511" s="145">
        <v>15.75</v>
      </c>
      <c r="R511" s="145">
        <v>26.75</v>
      </c>
    </row>
    <row r="512" spans="1:18" x14ac:dyDescent="0.25">
      <c r="A512" s="145">
        <v>2545</v>
      </c>
      <c r="B512" s="145" t="s">
        <v>2376</v>
      </c>
      <c r="C512" s="145" t="s">
        <v>2874</v>
      </c>
      <c r="D512" s="145" t="str">
        <f t="shared" si="23"/>
        <v>Landry, Susan</v>
      </c>
      <c r="E512" s="145" t="s">
        <v>2193</v>
      </c>
      <c r="F512" s="145">
        <v>150</v>
      </c>
      <c r="G512" s="145" t="e">
        <f>VLOOKUP($A512,#REF!,7,FALSE)</f>
        <v>#REF!</v>
      </c>
      <c r="H512" s="145">
        <v>156.5</v>
      </c>
      <c r="I512" s="145">
        <v>156</v>
      </c>
      <c r="J512" s="145">
        <v>40</v>
      </c>
      <c r="K512" s="145">
        <v>41.085999999999999</v>
      </c>
      <c r="L512" s="145">
        <v>141.84</v>
      </c>
      <c r="M512" s="145">
        <v>104.004</v>
      </c>
      <c r="N512" s="145">
        <v>3.25</v>
      </c>
      <c r="O512" s="145">
        <v>-16</v>
      </c>
      <c r="P512" s="145">
        <v>0.125</v>
      </c>
      <c r="Q512" s="145">
        <v>77.125</v>
      </c>
      <c r="R512" s="145">
        <v>61</v>
      </c>
    </row>
    <row r="513" spans="1:18" x14ac:dyDescent="0.25">
      <c r="A513" s="145">
        <v>2554</v>
      </c>
      <c r="B513" s="145" t="s">
        <v>2528</v>
      </c>
      <c r="C513" s="145" t="s">
        <v>2873</v>
      </c>
      <c r="D513" s="145" t="str">
        <f t="shared" si="23"/>
        <v>Lang (Past Employee), Zachary</v>
      </c>
      <c r="E513" s="145" t="s">
        <v>2168</v>
      </c>
      <c r="F513" s="145">
        <v>39</v>
      </c>
      <c r="G513" s="145" t="e">
        <f>VLOOKUP($A513,#REF!,7,FALSE)</f>
        <v>#REF!</v>
      </c>
      <c r="H513" s="145">
        <v>0</v>
      </c>
      <c r="I513" s="145">
        <v>0</v>
      </c>
      <c r="J513" s="145">
        <v>0</v>
      </c>
      <c r="K513" s="145">
        <v>104.33499999999999</v>
      </c>
      <c r="L513" s="145">
        <v>0</v>
      </c>
      <c r="M513" s="145">
        <v>0</v>
      </c>
      <c r="N513" s="145">
        <v>0</v>
      </c>
      <c r="O513" s="145">
        <v>0</v>
      </c>
      <c r="P513" s="145">
        <v>0</v>
      </c>
      <c r="Q513" s="145">
        <v>0</v>
      </c>
      <c r="R513" s="145">
        <v>0</v>
      </c>
    </row>
    <row r="514" spans="1:18" x14ac:dyDescent="0.25">
      <c r="A514" s="145">
        <v>799</v>
      </c>
      <c r="B514" s="145" t="s">
        <v>2426</v>
      </c>
      <c r="C514" s="145" t="s">
        <v>2872</v>
      </c>
      <c r="D514" s="145" t="str">
        <f t="shared" si="23"/>
        <v>Langford, Pamela</v>
      </c>
      <c r="E514" s="145" t="s">
        <v>2204</v>
      </c>
      <c r="F514" s="145">
        <v>16</v>
      </c>
      <c r="G514" s="145">
        <v>6.8330000000000002</v>
      </c>
      <c r="H514" s="145">
        <v>34.829000000000001</v>
      </c>
      <c r="I514" s="145">
        <v>51.996000000000002</v>
      </c>
      <c r="J514" s="145">
        <v>24</v>
      </c>
      <c r="K514" s="145">
        <v>10.833</v>
      </c>
      <c r="L514" s="145">
        <v>39.579000000000001</v>
      </c>
      <c r="M514" s="145">
        <v>51.996000000000002</v>
      </c>
      <c r="N514" s="145">
        <v>23.25</v>
      </c>
      <c r="O514" s="145">
        <v>0</v>
      </c>
      <c r="P514" s="145">
        <v>0</v>
      </c>
      <c r="Q514" s="145">
        <v>0</v>
      </c>
      <c r="R514" s="145">
        <v>0</v>
      </c>
    </row>
    <row r="515" spans="1:18" x14ac:dyDescent="0.25">
      <c r="A515" s="145">
        <v>2008</v>
      </c>
      <c r="B515" s="145" t="s">
        <v>2871</v>
      </c>
      <c r="C515" s="145" t="s">
        <v>2870</v>
      </c>
      <c r="D515" s="145" t="str">
        <f t="shared" si="23"/>
        <v>Lastierre (Past Employee), Khrissy</v>
      </c>
      <c r="E515" s="145" t="s">
        <v>2145</v>
      </c>
      <c r="F515" s="145">
        <v>71</v>
      </c>
      <c r="G515" s="145">
        <v>0</v>
      </c>
      <c r="H515" s="145">
        <v>0</v>
      </c>
      <c r="I515" s="145">
        <v>0</v>
      </c>
      <c r="J515" s="145">
        <v>0</v>
      </c>
      <c r="K515" s="145">
        <v>0</v>
      </c>
      <c r="L515" s="145">
        <v>0</v>
      </c>
      <c r="M515" s="145">
        <v>0</v>
      </c>
      <c r="N515" s="145">
        <v>0</v>
      </c>
      <c r="O515" s="145">
        <v>0</v>
      </c>
      <c r="P515" s="145">
        <v>0</v>
      </c>
      <c r="Q515" s="145">
        <v>0</v>
      </c>
      <c r="R515" s="145">
        <v>0</v>
      </c>
    </row>
    <row r="516" spans="1:18" x14ac:dyDescent="0.25">
      <c r="A516" s="145">
        <v>956</v>
      </c>
      <c r="B516" s="145" t="s">
        <v>2869</v>
      </c>
      <c r="C516" s="145" t="s">
        <v>2868</v>
      </c>
      <c r="D516" s="145" t="str">
        <f t="shared" si="23"/>
        <v>Latortue, Toinette</v>
      </c>
      <c r="E516" s="145" t="s">
        <v>2176</v>
      </c>
      <c r="F516" s="145">
        <v>160</v>
      </c>
      <c r="G516" s="145">
        <v>60</v>
      </c>
      <c r="H516" s="145">
        <v>408</v>
      </c>
      <c r="I516" s="145">
        <v>220</v>
      </c>
      <c r="J516" s="145">
        <v>232</v>
      </c>
      <c r="K516" s="145">
        <v>394.08600000000001</v>
      </c>
      <c r="L516" s="145">
        <v>457.923</v>
      </c>
      <c r="M516" s="145">
        <v>95.337000000000003</v>
      </c>
      <c r="N516" s="145">
        <v>34</v>
      </c>
      <c r="O516" s="145">
        <v>0</v>
      </c>
      <c r="P516" s="145">
        <v>0</v>
      </c>
      <c r="Q516" s="145">
        <v>0</v>
      </c>
      <c r="R516" s="145">
        <v>0</v>
      </c>
    </row>
    <row r="517" spans="1:18" x14ac:dyDescent="0.25">
      <c r="A517" s="145">
        <v>2173</v>
      </c>
      <c r="B517" s="145" t="s">
        <v>2691</v>
      </c>
      <c r="C517" s="145" t="s">
        <v>2867</v>
      </c>
      <c r="D517" s="145" t="str">
        <f t="shared" si="23"/>
        <v>Lavigne (Past Employee), Tammy</v>
      </c>
      <c r="E517" s="145" t="s">
        <v>2186</v>
      </c>
      <c r="F517" s="145">
        <v>58</v>
      </c>
      <c r="G517" s="145">
        <v>126.584</v>
      </c>
      <c r="H517" s="145">
        <v>0</v>
      </c>
      <c r="I517" s="145">
        <v>0</v>
      </c>
      <c r="J517" s="145">
        <v>0</v>
      </c>
      <c r="K517" s="145">
        <v>314.584</v>
      </c>
      <c r="L517" s="145">
        <v>0</v>
      </c>
      <c r="M517" s="145">
        <v>0</v>
      </c>
      <c r="N517" s="145">
        <v>0</v>
      </c>
      <c r="O517" s="145">
        <v>0</v>
      </c>
      <c r="P517" s="145">
        <v>0</v>
      </c>
      <c r="Q517" s="145">
        <v>0</v>
      </c>
      <c r="R517" s="145">
        <v>0</v>
      </c>
    </row>
    <row r="518" spans="1:18" x14ac:dyDescent="0.25">
      <c r="A518" s="145">
        <v>2403</v>
      </c>
      <c r="B518" s="145" t="s">
        <v>2730</v>
      </c>
      <c r="C518" s="145" t="s">
        <v>2866</v>
      </c>
      <c r="D518" s="145" t="str">
        <f t="shared" si="23"/>
        <v>Lawler, Nancy</v>
      </c>
      <c r="E518" s="145" t="s">
        <v>2186</v>
      </c>
      <c r="F518" s="145">
        <v>44</v>
      </c>
      <c r="G518" s="145" t="e">
        <f>VLOOKUP($A518,#REF!,7,FALSE)</f>
        <v>#REF!</v>
      </c>
      <c r="H518" s="145">
        <v>37.590000000000003</v>
      </c>
      <c r="I518" s="145">
        <v>104.004</v>
      </c>
      <c r="J518" s="145">
        <v>153.5</v>
      </c>
      <c r="K518" s="145">
        <v>71.585999999999999</v>
      </c>
      <c r="L518" s="145">
        <v>94.59</v>
      </c>
      <c r="M518" s="145">
        <v>104.004</v>
      </c>
      <c r="N518" s="145">
        <v>81</v>
      </c>
      <c r="O518" s="145">
        <v>-1.5</v>
      </c>
      <c r="P518" s="145">
        <v>-2</v>
      </c>
      <c r="Q518" s="145">
        <v>25</v>
      </c>
      <c r="R518" s="145">
        <v>25.5</v>
      </c>
    </row>
    <row r="519" spans="1:18" x14ac:dyDescent="0.25">
      <c r="A519" s="145">
        <v>552</v>
      </c>
      <c r="B519" s="145" t="s">
        <v>2321</v>
      </c>
      <c r="C519" s="145" t="s">
        <v>2865</v>
      </c>
      <c r="D519" s="145" t="str">
        <f t="shared" si="23"/>
        <v>Layton, Jennifer</v>
      </c>
      <c r="E519" s="145" t="s">
        <v>2176</v>
      </c>
      <c r="F519" s="145">
        <v>210</v>
      </c>
      <c r="G519" s="145">
        <v>32</v>
      </c>
      <c r="H519" s="145">
        <v>291.75</v>
      </c>
      <c r="I519" s="145">
        <v>156</v>
      </c>
      <c r="J519" s="145">
        <v>171</v>
      </c>
      <c r="K519" s="145">
        <v>203.83600000000001</v>
      </c>
      <c r="L519" s="145">
        <v>203.34</v>
      </c>
      <c r="M519" s="145">
        <v>104.004</v>
      </c>
      <c r="N519" s="145">
        <v>104.5</v>
      </c>
      <c r="O519" s="145">
        <v>52</v>
      </c>
      <c r="P519" s="145">
        <v>1</v>
      </c>
      <c r="Q519" s="145">
        <v>5.5</v>
      </c>
      <c r="R519" s="145">
        <v>56.5</v>
      </c>
    </row>
    <row r="520" spans="1:18" x14ac:dyDescent="0.25">
      <c r="A520" s="145">
        <v>1881</v>
      </c>
      <c r="B520" s="145" t="s">
        <v>2864</v>
      </c>
      <c r="C520" s="145" t="s">
        <v>2863</v>
      </c>
      <c r="D520" s="145" t="str">
        <f t="shared" si="23"/>
        <v>Lee, Adrienne</v>
      </c>
      <c r="E520" s="145" t="s">
        <v>2189</v>
      </c>
      <c r="F520" s="145">
        <v>232</v>
      </c>
      <c r="G520" s="145" t="e">
        <f>VLOOKUP($A520,#REF!,7,FALSE)</f>
        <v>#REF!</v>
      </c>
      <c r="H520" s="145">
        <v>211.75</v>
      </c>
      <c r="I520" s="145">
        <v>156</v>
      </c>
      <c r="J520" s="145">
        <v>101.75</v>
      </c>
      <c r="K520" s="145">
        <v>30.253</v>
      </c>
      <c r="L520" s="145">
        <v>110.50700000000001</v>
      </c>
      <c r="M520" s="145">
        <v>104.004</v>
      </c>
      <c r="N520" s="145">
        <v>23.75</v>
      </c>
      <c r="O520" s="145">
        <v>7.5</v>
      </c>
      <c r="P520" s="145">
        <v>0</v>
      </c>
      <c r="Q520" s="145">
        <v>1.5</v>
      </c>
      <c r="R520" s="145">
        <v>9</v>
      </c>
    </row>
    <row r="521" spans="1:18" x14ac:dyDescent="0.25">
      <c r="A521" s="145">
        <v>2204</v>
      </c>
      <c r="B521" s="145" t="s">
        <v>2456</v>
      </c>
      <c r="C521" s="145" t="s">
        <v>2863</v>
      </c>
      <c r="D521" s="145" t="str">
        <f t="shared" si="23"/>
        <v>Lee, Laura</v>
      </c>
      <c r="E521" s="145" t="s">
        <v>2189</v>
      </c>
      <c r="F521" s="145">
        <v>55</v>
      </c>
      <c r="G521" s="145">
        <v>129.83600000000001</v>
      </c>
      <c r="H521" s="145">
        <v>225.84</v>
      </c>
      <c r="I521" s="145">
        <v>104.004</v>
      </c>
      <c r="J521" s="145">
        <v>8</v>
      </c>
      <c r="K521" s="145">
        <v>271.83600000000001</v>
      </c>
      <c r="L521" s="145">
        <v>351.84</v>
      </c>
      <c r="M521" s="145">
        <v>104.004</v>
      </c>
      <c r="N521" s="145">
        <v>0</v>
      </c>
      <c r="O521" s="145">
        <v>18</v>
      </c>
      <c r="P521" s="145">
        <v>0</v>
      </c>
      <c r="Q521" s="145">
        <v>63</v>
      </c>
      <c r="R521" s="145">
        <v>81</v>
      </c>
    </row>
    <row r="522" spans="1:18" x14ac:dyDescent="0.25">
      <c r="A522" s="145">
        <v>756</v>
      </c>
      <c r="B522" s="145" t="s">
        <v>2223</v>
      </c>
      <c r="C522" s="145" t="s">
        <v>2862</v>
      </c>
      <c r="D522" s="145" t="str">
        <f t="shared" si="23"/>
        <v>Lee (Past Employee), Michael</v>
      </c>
      <c r="E522" s="145" t="s">
        <v>2159</v>
      </c>
      <c r="F522" s="145">
        <v>18</v>
      </c>
      <c r="G522" s="145">
        <v>43.335000000000001</v>
      </c>
      <c r="H522" s="145">
        <v>42.670999999999999</v>
      </c>
      <c r="I522" s="145">
        <v>62.835999999999999</v>
      </c>
      <c r="J522" s="145">
        <v>63.5</v>
      </c>
      <c r="K522" s="145">
        <v>28.335000000000001</v>
      </c>
      <c r="L522" s="145">
        <v>33.670999999999999</v>
      </c>
      <c r="M522" s="145">
        <v>62.835999999999999</v>
      </c>
      <c r="N522" s="145">
        <v>57.5</v>
      </c>
      <c r="O522" s="145">
        <v>0</v>
      </c>
      <c r="P522" s="145">
        <v>0</v>
      </c>
      <c r="Q522" s="145">
        <v>0</v>
      </c>
      <c r="R522" s="145">
        <v>0</v>
      </c>
    </row>
    <row r="523" spans="1:18" x14ac:dyDescent="0.25">
      <c r="A523" s="145">
        <v>993</v>
      </c>
      <c r="B523" s="145" t="s">
        <v>2355</v>
      </c>
      <c r="C523" s="145" t="s">
        <v>2861</v>
      </c>
      <c r="D523" s="145" t="str">
        <f t="shared" si="23"/>
        <v>Lelas, Kimberly</v>
      </c>
      <c r="E523" s="145" t="s">
        <v>2257</v>
      </c>
      <c r="F523" s="145">
        <v>86</v>
      </c>
      <c r="G523" s="145">
        <v>0</v>
      </c>
      <c r="H523" s="145">
        <v>10.833</v>
      </c>
      <c r="I523" s="145">
        <v>10.833</v>
      </c>
      <c r="J523" s="145">
        <v>0</v>
      </c>
      <c r="K523" s="145">
        <v>0</v>
      </c>
      <c r="L523" s="145">
        <v>8.6669999999999998</v>
      </c>
      <c r="M523" s="145">
        <v>8.6669999999999998</v>
      </c>
      <c r="N523" s="145">
        <v>0</v>
      </c>
      <c r="O523" s="145">
        <v>0</v>
      </c>
      <c r="P523" s="145">
        <v>0</v>
      </c>
      <c r="Q523" s="145">
        <v>0</v>
      </c>
      <c r="R523" s="145">
        <v>0</v>
      </c>
    </row>
    <row r="524" spans="1:18" x14ac:dyDescent="0.25">
      <c r="A524" s="145">
        <v>2260</v>
      </c>
      <c r="B524" s="145" t="s">
        <v>2355</v>
      </c>
      <c r="C524" s="145" t="s">
        <v>2860</v>
      </c>
      <c r="D524" s="145" t="str">
        <f t="shared" si="23"/>
        <v>Lent, Kimberly</v>
      </c>
      <c r="E524" s="145" t="s">
        <v>2361</v>
      </c>
      <c r="F524" s="145">
        <v>52</v>
      </c>
      <c r="G524" s="145">
        <v>22.335000000000001</v>
      </c>
      <c r="H524" s="145">
        <v>227.34</v>
      </c>
      <c r="I524" s="145">
        <v>104.004</v>
      </c>
      <c r="J524" s="145">
        <v>58.5</v>
      </c>
      <c r="K524" s="145">
        <v>261.58600000000001</v>
      </c>
      <c r="L524" s="145">
        <v>327.33999999999997</v>
      </c>
      <c r="M524" s="145">
        <v>104.004</v>
      </c>
      <c r="N524" s="145">
        <v>38.25</v>
      </c>
      <c r="O524" s="145">
        <v>2</v>
      </c>
      <c r="P524" s="145">
        <v>0</v>
      </c>
      <c r="Q524" s="145">
        <v>18.75</v>
      </c>
      <c r="R524" s="145">
        <v>27</v>
      </c>
    </row>
    <row r="525" spans="1:18" x14ac:dyDescent="0.25">
      <c r="A525" s="145">
        <v>799</v>
      </c>
      <c r="B525" s="145" t="s">
        <v>2859</v>
      </c>
      <c r="C525" s="145" t="s">
        <v>2858</v>
      </c>
      <c r="D525" s="145" t="s">
        <v>1811</v>
      </c>
      <c r="E525" s="145" t="s">
        <v>2235</v>
      </c>
      <c r="F525" s="145">
        <v>262</v>
      </c>
      <c r="G525" s="145">
        <v>36</v>
      </c>
      <c r="H525" s="145">
        <v>132</v>
      </c>
      <c r="I525" s="145">
        <v>240</v>
      </c>
      <c r="J525" s="145">
        <v>136</v>
      </c>
      <c r="K525" s="145">
        <v>3187.5859999999998</v>
      </c>
      <c r="L525" s="145">
        <v>3525.09</v>
      </c>
      <c r="M525" s="145">
        <v>104.004</v>
      </c>
      <c r="N525" s="145">
        <v>61</v>
      </c>
      <c r="O525" s="145">
        <v>0</v>
      </c>
      <c r="P525" s="145">
        <v>0</v>
      </c>
      <c r="Q525" s="145">
        <v>0</v>
      </c>
      <c r="R525" s="145">
        <v>0</v>
      </c>
    </row>
    <row r="526" spans="1:18" x14ac:dyDescent="0.25">
      <c r="A526" s="145">
        <v>978</v>
      </c>
      <c r="B526" s="145" t="s">
        <v>2857</v>
      </c>
      <c r="C526" s="145" t="s">
        <v>2856</v>
      </c>
      <c r="D526" s="145" t="str">
        <f t="shared" ref="D526:D557" si="24">C526&amp;", "&amp;B526</f>
        <v>Levchenko, Natalya</v>
      </c>
      <c r="E526" s="145" t="s">
        <v>2165</v>
      </c>
      <c r="F526" s="145">
        <v>4</v>
      </c>
      <c r="G526" s="145">
        <v>0</v>
      </c>
      <c r="H526" s="145">
        <v>21.667000000000002</v>
      </c>
      <c r="I526" s="145">
        <v>21.667000000000002</v>
      </c>
      <c r="J526" s="145">
        <v>0</v>
      </c>
      <c r="K526" s="145">
        <v>0</v>
      </c>
      <c r="L526" s="145">
        <v>21.667000000000002</v>
      </c>
      <c r="M526" s="145">
        <v>21.667000000000002</v>
      </c>
      <c r="N526" s="145">
        <v>0</v>
      </c>
      <c r="O526" s="145">
        <v>0</v>
      </c>
      <c r="P526" s="145">
        <v>0</v>
      </c>
      <c r="Q526" s="145">
        <v>0</v>
      </c>
      <c r="R526" s="145">
        <v>0</v>
      </c>
    </row>
    <row r="527" spans="1:18" x14ac:dyDescent="0.25">
      <c r="A527" s="145">
        <v>787</v>
      </c>
      <c r="B527" s="145" t="s">
        <v>2310</v>
      </c>
      <c r="C527" s="145" t="s">
        <v>2855</v>
      </c>
      <c r="D527" s="145" t="str">
        <f t="shared" si="24"/>
        <v>Lewis, Lauren</v>
      </c>
      <c r="E527" s="145" t="s">
        <v>2209</v>
      </c>
      <c r="F527" s="145">
        <v>17</v>
      </c>
      <c r="G527" s="145">
        <v>15.5</v>
      </c>
      <c r="H527" s="145">
        <v>59.003999999999998</v>
      </c>
      <c r="I527" s="145">
        <v>104.004</v>
      </c>
      <c r="J527" s="145">
        <v>60.5</v>
      </c>
      <c r="K527" s="145">
        <v>15.5</v>
      </c>
      <c r="L527" s="145">
        <v>70.504000000000005</v>
      </c>
      <c r="M527" s="145">
        <v>104.004</v>
      </c>
      <c r="N527" s="145">
        <v>49</v>
      </c>
      <c r="O527" s="145">
        <v>-8</v>
      </c>
      <c r="P527" s="145">
        <v>0</v>
      </c>
      <c r="Q527" s="145">
        <v>8</v>
      </c>
      <c r="R527" s="145">
        <v>0</v>
      </c>
    </row>
    <row r="528" spans="1:18" x14ac:dyDescent="0.25">
      <c r="A528" s="145">
        <v>1148</v>
      </c>
      <c r="B528" s="145" t="s">
        <v>2854</v>
      </c>
      <c r="C528" s="145" t="s">
        <v>2853</v>
      </c>
      <c r="D528" s="145" t="str">
        <f t="shared" si="24"/>
        <v>Lieb (Past Employee), Ann</v>
      </c>
      <c r="E528" s="145" t="s">
        <v>2165</v>
      </c>
      <c r="F528" s="145">
        <v>152</v>
      </c>
      <c r="G528" s="145">
        <v>107</v>
      </c>
      <c r="H528" s="145">
        <v>0</v>
      </c>
      <c r="I528" s="145">
        <v>0</v>
      </c>
      <c r="J528" s="145">
        <v>0</v>
      </c>
      <c r="K528" s="145">
        <v>709.41899999999998</v>
      </c>
      <c r="L528" s="145">
        <v>0</v>
      </c>
      <c r="M528" s="145">
        <v>0</v>
      </c>
      <c r="N528" s="145">
        <v>0</v>
      </c>
      <c r="O528" s="145">
        <v>0</v>
      </c>
      <c r="P528" s="145">
        <v>0</v>
      </c>
      <c r="Q528" s="145">
        <v>0</v>
      </c>
      <c r="R528" s="145">
        <v>0</v>
      </c>
    </row>
    <row r="529" spans="1:18" x14ac:dyDescent="0.25">
      <c r="A529" s="145">
        <v>1499</v>
      </c>
      <c r="B529" s="145" t="s">
        <v>2228</v>
      </c>
      <c r="C529" s="145" t="s">
        <v>2852</v>
      </c>
      <c r="D529" s="145" t="str">
        <f t="shared" si="24"/>
        <v>Lieber, Lisa</v>
      </c>
      <c r="E529" s="145" t="s">
        <v>2145</v>
      </c>
      <c r="F529" s="145">
        <v>241</v>
      </c>
      <c r="G529" s="145" t="e">
        <f>VLOOKUP($A529,#REF!,7,FALSE)</f>
        <v>#REF!</v>
      </c>
      <c r="H529" s="145">
        <v>402</v>
      </c>
      <c r="I529" s="145">
        <v>156</v>
      </c>
      <c r="J529" s="145">
        <v>114</v>
      </c>
      <c r="K529" s="145">
        <v>289.41899999999998</v>
      </c>
      <c r="L529" s="145">
        <v>250.923</v>
      </c>
      <c r="M529" s="145">
        <v>104.004</v>
      </c>
      <c r="N529" s="145">
        <v>146</v>
      </c>
      <c r="O529" s="145">
        <v>8</v>
      </c>
      <c r="P529" s="145">
        <v>-5</v>
      </c>
      <c r="Q529" s="145">
        <v>11</v>
      </c>
      <c r="R529" s="145">
        <v>24</v>
      </c>
    </row>
    <row r="530" spans="1:18" x14ac:dyDescent="0.25">
      <c r="A530" s="145">
        <v>678</v>
      </c>
      <c r="B530" s="145" t="s">
        <v>2851</v>
      </c>
      <c r="C530" s="145" t="s">
        <v>2850</v>
      </c>
      <c r="D530" s="145" t="str">
        <f t="shared" si="24"/>
        <v>Lightbourn, Gloria</v>
      </c>
      <c r="E530" s="145" t="s">
        <v>2151</v>
      </c>
      <c r="F530" s="145">
        <v>168</v>
      </c>
      <c r="G530" s="145">
        <v>376</v>
      </c>
      <c r="H530" s="145">
        <v>353</v>
      </c>
      <c r="I530" s="145">
        <v>156</v>
      </c>
      <c r="J530" s="145">
        <v>112</v>
      </c>
      <c r="K530" s="145">
        <v>441.58600000000001</v>
      </c>
      <c r="L530" s="145">
        <v>457.59</v>
      </c>
      <c r="M530" s="145">
        <v>104.004</v>
      </c>
      <c r="N530" s="145">
        <v>155</v>
      </c>
      <c r="O530" s="145">
        <v>0</v>
      </c>
      <c r="P530" s="145">
        <v>0</v>
      </c>
      <c r="Q530" s="145">
        <v>0</v>
      </c>
      <c r="R530" s="145">
        <v>0</v>
      </c>
    </row>
    <row r="531" spans="1:18" x14ac:dyDescent="0.25">
      <c r="A531" s="145">
        <v>850</v>
      </c>
      <c r="B531" s="145" t="s">
        <v>2849</v>
      </c>
      <c r="C531" s="145" t="s">
        <v>2848</v>
      </c>
      <c r="D531" s="145" t="str">
        <f t="shared" si="24"/>
        <v>Liles, Benjamin</v>
      </c>
      <c r="E531" s="145" t="s">
        <v>2183</v>
      </c>
      <c r="F531" s="145">
        <v>13</v>
      </c>
      <c r="G531" s="145">
        <v>0</v>
      </c>
      <c r="H531" s="145">
        <v>78.504000000000005</v>
      </c>
      <c r="I531" s="145">
        <v>97.504000000000005</v>
      </c>
      <c r="J531" s="145">
        <v>19</v>
      </c>
      <c r="K531" s="145">
        <v>0</v>
      </c>
      <c r="L531" s="145">
        <v>81.504000000000005</v>
      </c>
      <c r="M531" s="145">
        <v>97.504000000000005</v>
      </c>
      <c r="N531" s="145">
        <v>16</v>
      </c>
      <c r="O531" s="145">
        <v>0</v>
      </c>
      <c r="P531" s="145">
        <v>0</v>
      </c>
      <c r="Q531" s="145">
        <v>0</v>
      </c>
      <c r="R531" s="145">
        <v>0</v>
      </c>
    </row>
    <row r="532" spans="1:18" x14ac:dyDescent="0.25">
      <c r="A532" s="145">
        <v>826</v>
      </c>
      <c r="B532" s="145" t="s">
        <v>2847</v>
      </c>
      <c r="C532" s="145" t="s">
        <v>2846</v>
      </c>
      <c r="D532" s="145" t="str">
        <f t="shared" si="24"/>
        <v>Lindquist, Caitlin</v>
      </c>
      <c r="E532" s="145" t="s">
        <v>2186</v>
      </c>
      <c r="F532" s="145">
        <v>72</v>
      </c>
      <c r="G532" s="145">
        <v>46.904000000000003</v>
      </c>
      <c r="H532" s="145">
        <v>149.23400000000001</v>
      </c>
      <c r="I532" s="145">
        <v>127.83</v>
      </c>
      <c r="J532" s="145">
        <v>25.5</v>
      </c>
      <c r="K532" s="145">
        <v>24.904</v>
      </c>
      <c r="L532" s="145">
        <v>96.408000000000001</v>
      </c>
      <c r="M532" s="145">
        <v>104.004</v>
      </c>
      <c r="N532" s="145">
        <v>32.5</v>
      </c>
      <c r="O532" s="145">
        <v>0</v>
      </c>
      <c r="P532" s="145">
        <v>0</v>
      </c>
      <c r="Q532" s="145">
        <v>0</v>
      </c>
      <c r="R532" s="145">
        <v>0</v>
      </c>
    </row>
    <row r="533" spans="1:18" x14ac:dyDescent="0.25">
      <c r="A533" s="145">
        <v>2129</v>
      </c>
      <c r="B533" s="145" t="s">
        <v>2845</v>
      </c>
      <c r="C533" s="145" t="s">
        <v>2844</v>
      </c>
      <c r="D533" s="145" t="str">
        <f t="shared" si="24"/>
        <v>Livingston, Danielle</v>
      </c>
      <c r="E533" s="145" t="s">
        <v>2168</v>
      </c>
      <c r="F533" s="145">
        <v>64</v>
      </c>
      <c r="G533" s="145">
        <v>27.335000000000001</v>
      </c>
      <c r="H533" s="145">
        <v>326.005</v>
      </c>
      <c r="I533" s="145">
        <v>99.668999999999997</v>
      </c>
      <c r="J533" s="145">
        <v>66.5</v>
      </c>
      <c r="K533" s="145">
        <v>343.83600000000001</v>
      </c>
      <c r="L533" s="145">
        <v>370.423</v>
      </c>
      <c r="M533" s="145">
        <v>95.337000000000003</v>
      </c>
      <c r="N533" s="145">
        <v>68.75</v>
      </c>
      <c r="O533" s="145">
        <v>35.25</v>
      </c>
      <c r="P533" s="145">
        <v>0</v>
      </c>
      <c r="Q533" s="145">
        <v>13.5</v>
      </c>
      <c r="R533" s="145">
        <v>52.75</v>
      </c>
    </row>
    <row r="534" spans="1:18" x14ac:dyDescent="0.25">
      <c r="A534" s="145">
        <v>2628</v>
      </c>
      <c r="B534" s="145" t="s">
        <v>2447</v>
      </c>
      <c r="C534" s="145" t="s">
        <v>2843</v>
      </c>
      <c r="D534" s="145" t="str">
        <f t="shared" si="24"/>
        <v>Llopis-Martell Deleo (Past Employee), Natalia</v>
      </c>
      <c r="E534" s="145" t="s">
        <v>2151</v>
      </c>
      <c r="F534" s="145">
        <v>24</v>
      </c>
      <c r="G534" s="145">
        <v>87.335999999999999</v>
      </c>
      <c r="H534" s="145">
        <v>28.672000000000001</v>
      </c>
      <c r="I534" s="145">
        <v>69.335999999999999</v>
      </c>
      <c r="J534" s="145">
        <v>128</v>
      </c>
      <c r="K534" s="145">
        <v>55.335999999999999</v>
      </c>
      <c r="L534" s="145">
        <v>56.671999999999997</v>
      </c>
      <c r="M534" s="145">
        <v>69.335999999999999</v>
      </c>
      <c r="N534" s="145">
        <v>68</v>
      </c>
      <c r="O534" s="145">
        <v>0</v>
      </c>
      <c r="P534" s="145">
        <v>0</v>
      </c>
      <c r="Q534" s="145">
        <v>0</v>
      </c>
      <c r="R534" s="145">
        <v>0</v>
      </c>
    </row>
    <row r="535" spans="1:18" x14ac:dyDescent="0.25">
      <c r="A535" s="145">
        <v>904</v>
      </c>
      <c r="B535" s="145" t="s">
        <v>2435</v>
      </c>
      <c r="C535" s="145" t="s">
        <v>2842</v>
      </c>
      <c r="D535" s="145" t="str">
        <f t="shared" si="24"/>
        <v>Lochtermann, Denise</v>
      </c>
      <c r="E535" s="145" t="s">
        <v>2145</v>
      </c>
      <c r="F535" s="145">
        <v>10</v>
      </c>
      <c r="G535" s="145">
        <v>0</v>
      </c>
      <c r="H535" s="145">
        <v>30.997</v>
      </c>
      <c r="I535" s="145">
        <v>38.997</v>
      </c>
      <c r="J535" s="145">
        <v>8</v>
      </c>
      <c r="K535" s="145">
        <v>0</v>
      </c>
      <c r="L535" s="145">
        <v>32.997</v>
      </c>
      <c r="M535" s="145">
        <v>38.997</v>
      </c>
      <c r="N535" s="145">
        <v>6</v>
      </c>
      <c r="O535" s="145">
        <v>0</v>
      </c>
      <c r="P535" s="145">
        <v>0</v>
      </c>
      <c r="Q535" s="145">
        <v>0</v>
      </c>
      <c r="R535" s="145">
        <v>0</v>
      </c>
    </row>
    <row r="536" spans="1:18" x14ac:dyDescent="0.25">
      <c r="A536" s="145">
        <v>837</v>
      </c>
      <c r="B536" s="145" t="s">
        <v>2256</v>
      </c>
      <c r="C536" s="145" t="s">
        <v>2841</v>
      </c>
      <c r="D536" s="145" t="str">
        <f t="shared" si="24"/>
        <v>Lockwood (Past Employee), Mary</v>
      </c>
      <c r="E536" s="145" t="s">
        <v>2168</v>
      </c>
      <c r="F536" s="145">
        <v>14</v>
      </c>
      <c r="G536" s="145">
        <v>4.3330000000000002</v>
      </c>
      <c r="H536" s="145">
        <v>54.503999999999998</v>
      </c>
      <c r="I536" s="145">
        <v>106.17100000000001</v>
      </c>
      <c r="J536" s="145">
        <v>56</v>
      </c>
      <c r="K536" s="145">
        <v>4.3330000000000002</v>
      </c>
      <c r="L536" s="145">
        <v>92.004000000000005</v>
      </c>
      <c r="M536" s="145">
        <v>106.17100000000001</v>
      </c>
      <c r="N536" s="145">
        <v>18.5</v>
      </c>
      <c r="O536" s="145">
        <v>0</v>
      </c>
      <c r="P536" s="145">
        <v>0</v>
      </c>
      <c r="Q536" s="145">
        <v>0</v>
      </c>
      <c r="R536" s="145">
        <v>0</v>
      </c>
    </row>
    <row r="537" spans="1:18" x14ac:dyDescent="0.25">
      <c r="A537" s="145">
        <v>2466</v>
      </c>
      <c r="B537" s="145" t="s">
        <v>2840</v>
      </c>
      <c r="C537" s="145" t="s">
        <v>2839</v>
      </c>
      <c r="D537" s="145" t="str">
        <f t="shared" si="24"/>
        <v>Loftin, Tasha</v>
      </c>
      <c r="E537" s="145" t="s">
        <v>2154</v>
      </c>
      <c r="F537" s="145">
        <v>39</v>
      </c>
      <c r="G537" s="145" t="e">
        <f>VLOOKUP($A537,#REF!,7,FALSE)</f>
        <v>#REF!</v>
      </c>
      <c r="H537" s="145">
        <v>44.09</v>
      </c>
      <c r="I537" s="145">
        <v>104.004</v>
      </c>
      <c r="J537" s="145">
        <v>79.25</v>
      </c>
      <c r="K537" s="145">
        <v>33.003</v>
      </c>
      <c r="L537" s="145">
        <v>63.006999999999998</v>
      </c>
      <c r="M537" s="145">
        <v>104.004</v>
      </c>
      <c r="N537" s="145">
        <v>74</v>
      </c>
      <c r="O537" s="145">
        <v>0.75</v>
      </c>
      <c r="P537" s="145">
        <v>0</v>
      </c>
      <c r="Q537" s="145">
        <v>1</v>
      </c>
      <c r="R537" s="145">
        <v>1.75</v>
      </c>
    </row>
    <row r="538" spans="1:18" x14ac:dyDescent="0.25">
      <c r="A538" s="145">
        <v>2642</v>
      </c>
      <c r="B538" s="145" t="s">
        <v>2413</v>
      </c>
      <c r="C538" s="145" t="s">
        <v>2838</v>
      </c>
      <c r="D538" s="145" t="str">
        <f t="shared" si="24"/>
        <v>Loperena, Angela</v>
      </c>
      <c r="E538" s="145" t="s">
        <v>2165</v>
      </c>
      <c r="F538" s="145">
        <v>24</v>
      </c>
      <c r="G538" s="145">
        <v>37.585000000000001</v>
      </c>
      <c r="H538" s="145">
        <v>158.34</v>
      </c>
      <c r="I538" s="145">
        <v>104.004</v>
      </c>
      <c r="J538" s="145">
        <v>31</v>
      </c>
      <c r="K538" s="145">
        <v>91.085999999999999</v>
      </c>
      <c r="L538" s="145">
        <v>195.09</v>
      </c>
      <c r="M538" s="145">
        <v>104.004</v>
      </c>
      <c r="N538" s="145">
        <v>0</v>
      </c>
      <c r="O538" s="145">
        <v>62.375</v>
      </c>
      <c r="P538" s="145">
        <v>13.125</v>
      </c>
      <c r="Q538" s="145">
        <v>135.25</v>
      </c>
      <c r="R538" s="145">
        <v>184.5</v>
      </c>
    </row>
    <row r="539" spans="1:18" x14ac:dyDescent="0.25">
      <c r="A539" s="145">
        <v>2256</v>
      </c>
      <c r="B539" s="145" t="s">
        <v>2568</v>
      </c>
      <c r="C539" s="145" t="s">
        <v>2837</v>
      </c>
      <c r="D539" s="145" t="str">
        <f t="shared" si="24"/>
        <v>Lorentson (Past Employee), Alexandra</v>
      </c>
      <c r="E539" s="145" t="s">
        <v>2186</v>
      </c>
      <c r="F539" s="145">
        <v>52</v>
      </c>
      <c r="G539" s="145">
        <v>28.167999999999999</v>
      </c>
      <c r="H539" s="145">
        <v>0</v>
      </c>
      <c r="I539" s="145">
        <v>0</v>
      </c>
      <c r="J539" s="145">
        <v>0</v>
      </c>
      <c r="K539" s="145">
        <v>153.16900000000001</v>
      </c>
      <c r="L539" s="145">
        <v>0</v>
      </c>
      <c r="M539" s="145">
        <v>0</v>
      </c>
      <c r="N539" s="145">
        <v>0</v>
      </c>
      <c r="O539" s="145">
        <v>0.5</v>
      </c>
      <c r="P539" s="145">
        <v>0</v>
      </c>
      <c r="Q539" s="145">
        <v>0</v>
      </c>
      <c r="R539" s="145">
        <v>0</v>
      </c>
    </row>
    <row r="540" spans="1:18" x14ac:dyDescent="0.25">
      <c r="A540" s="145">
        <v>1740</v>
      </c>
      <c r="B540" s="145" t="s">
        <v>2539</v>
      </c>
      <c r="C540" s="145" t="s">
        <v>2836</v>
      </c>
      <c r="D540" s="145" t="str">
        <f t="shared" si="24"/>
        <v>Louis, Wendy</v>
      </c>
      <c r="E540" s="145" t="s">
        <v>2159</v>
      </c>
      <c r="F540" s="145">
        <v>84</v>
      </c>
      <c r="G540" s="145" t="e">
        <f>VLOOKUP($A540,#REF!,7,FALSE)</f>
        <v>#REF!</v>
      </c>
      <c r="H540" s="145">
        <v>102.785</v>
      </c>
      <c r="I540" s="145">
        <v>129.99600000000001</v>
      </c>
      <c r="J540" s="145">
        <v>72</v>
      </c>
      <c r="K540" s="145">
        <v>7.6689999999999996</v>
      </c>
      <c r="L540" s="145">
        <v>55.673000000000002</v>
      </c>
      <c r="M540" s="145">
        <v>104.004</v>
      </c>
      <c r="N540" s="145">
        <v>56</v>
      </c>
      <c r="O540" s="145">
        <v>3</v>
      </c>
      <c r="P540" s="145">
        <v>0</v>
      </c>
      <c r="Q540" s="145">
        <v>0</v>
      </c>
      <c r="R540" s="145">
        <v>3</v>
      </c>
    </row>
    <row r="541" spans="1:18" x14ac:dyDescent="0.25">
      <c r="A541" s="145">
        <v>924</v>
      </c>
      <c r="B541" s="145" t="s">
        <v>2835</v>
      </c>
      <c r="C541" s="145" t="s">
        <v>2834</v>
      </c>
      <c r="D541" s="145" t="str">
        <f t="shared" si="24"/>
        <v>Louis-Charles, Valencia</v>
      </c>
      <c r="E541" s="145" t="s">
        <v>2196</v>
      </c>
      <c r="F541" s="145">
        <v>23</v>
      </c>
      <c r="G541" s="145">
        <v>0</v>
      </c>
      <c r="H541" s="145">
        <v>51.168999999999997</v>
      </c>
      <c r="I541" s="145">
        <v>67.168999999999997</v>
      </c>
      <c r="J541" s="145">
        <v>16</v>
      </c>
      <c r="K541" s="145">
        <v>0</v>
      </c>
      <c r="L541" s="145">
        <v>54.168999999999997</v>
      </c>
      <c r="M541" s="145">
        <v>67.168999999999997</v>
      </c>
      <c r="N541" s="145">
        <v>13</v>
      </c>
      <c r="O541" s="145">
        <v>0</v>
      </c>
      <c r="P541" s="145">
        <v>0</v>
      </c>
      <c r="Q541" s="145">
        <v>0</v>
      </c>
      <c r="R541" s="145">
        <v>0</v>
      </c>
    </row>
    <row r="542" spans="1:18" x14ac:dyDescent="0.25">
      <c r="A542" s="145">
        <v>2272</v>
      </c>
      <c r="B542" s="145" t="s">
        <v>2561</v>
      </c>
      <c r="C542" s="145" t="s">
        <v>2833</v>
      </c>
      <c r="D542" s="145" t="str">
        <f t="shared" si="24"/>
        <v>Love, Eric</v>
      </c>
      <c r="E542" s="145" t="s">
        <v>2183</v>
      </c>
      <c r="F542" s="145">
        <v>51</v>
      </c>
      <c r="G542" s="145">
        <v>103.836</v>
      </c>
      <c r="H542" s="145">
        <v>159.34</v>
      </c>
      <c r="I542" s="145">
        <v>104.004</v>
      </c>
      <c r="J542" s="145">
        <v>48.5</v>
      </c>
      <c r="K542" s="145">
        <v>172.08600000000001</v>
      </c>
      <c r="L542" s="145">
        <v>201.59</v>
      </c>
      <c r="M542" s="145">
        <v>104.004</v>
      </c>
      <c r="N542" s="145">
        <v>74.5</v>
      </c>
      <c r="O542" s="145">
        <v>18.5</v>
      </c>
      <c r="P542" s="145">
        <v>4</v>
      </c>
      <c r="Q542" s="145">
        <v>38</v>
      </c>
      <c r="R542" s="145">
        <v>52.5</v>
      </c>
    </row>
    <row r="543" spans="1:18" x14ac:dyDescent="0.25">
      <c r="A543" s="145">
        <v>934</v>
      </c>
      <c r="B543" s="145" t="s">
        <v>2832</v>
      </c>
      <c r="C543" s="145" t="s">
        <v>2831</v>
      </c>
      <c r="D543" s="145" t="str">
        <f t="shared" si="24"/>
        <v>Lubin, Joane</v>
      </c>
      <c r="E543" s="145" t="s">
        <v>2159</v>
      </c>
      <c r="F543" s="145">
        <v>8</v>
      </c>
      <c r="G543" s="145">
        <v>0</v>
      </c>
      <c r="H543" s="145">
        <v>123.502</v>
      </c>
      <c r="I543" s="145">
        <v>131.50200000000001</v>
      </c>
      <c r="J543" s="145">
        <v>8</v>
      </c>
      <c r="K543" s="145">
        <v>0</v>
      </c>
      <c r="L543" s="145">
        <v>64.001999999999995</v>
      </c>
      <c r="M543" s="145">
        <v>84.001999999999995</v>
      </c>
      <c r="N543" s="145">
        <v>20</v>
      </c>
      <c r="O543" s="145">
        <v>0</v>
      </c>
      <c r="P543" s="145">
        <v>0</v>
      </c>
      <c r="Q543" s="145">
        <v>0</v>
      </c>
      <c r="R543" s="145">
        <v>0</v>
      </c>
    </row>
    <row r="544" spans="1:18" x14ac:dyDescent="0.25">
      <c r="A544" s="145">
        <v>856</v>
      </c>
      <c r="B544" s="145" t="s">
        <v>2830</v>
      </c>
      <c r="C544" s="145" t="s">
        <v>2829</v>
      </c>
      <c r="D544" s="145" t="str">
        <f t="shared" si="24"/>
        <v>Lucho, Mirna</v>
      </c>
      <c r="E544" s="145" t="s">
        <v>2159</v>
      </c>
      <c r="F544" s="145">
        <v>12</v>
      </c>
      <c r="G544" s="145">
        <v>0</v>
      </c>
      <c r="H544" s="145">
        <v>95.337000000000003</v>
      </c>
      <c r="I544" s="145">
        <v>95.337000000000003</v>
      </c>
      <c r="J544" s="145">
        <v>0</v>
      </c>
      <c r="K544" s="145">
        <v>0</v>
      </c>
      <c r="L544" s="145">
        <v>55.337000000000003</v>
      </c>
      <c r="M544" s="145">
        <v>95.337000000000003</v>
      </c>
      <c r="N544" s="145">
        <v>40</v>
      </c>
      <c r="O544" s="145">
        <v>0</v>
      </c>
      <c r="P544" s="145">
        <v>79.5</v>
      </c>
      <c r="Q544" s="145">
        <v>120.5</v>
      </c>
      <c r="R544" s="145">
        <v>41</v>
      </c>
    </row>
    <row r="545" spans="1:18" x14ac:dyDescent="0.25">
      <c r="A545" s="145">
        <v>2351</v>
      </c>
      <c r="B545" s="145" t="s">
        <v>2828</v>
      </c>
      <c r="C545" s="145" t="s">
        <v>2827</v>
      </c>
      <c r="D545" s="145" t="str">
        <f t="shared" si="24"/>
        <v>Ludwig, Cassandra</v>
      </c>
      <c r="E545" s="145" t="s">
        <v>2165</v>
      </c>
      <c r="F545" s="145">
        <v>47</v>
      </c>
      <c r="G545" s="145">
        <v>35.335000000000001</v>
      </c>
      <c r="H545" s="145">
        <v>259.58999999999997</v>
      </c>
      <c r="I545" s="145">
        <v>104.004</v>
      </c>
      <c r="J545" s="145">
        <v>48</v>
      </c>
      <c r="K545" s="145">
        <v>199.58600000000001</v>
      </c>
      <c r="L545" s="145">
        <v>243.34</v>
      </c>
      <c r="M545" s="145">
        <v>104.004</v>
      </c>
      <c r="N545" s="145">
        <v>60.25</v>
      </c>
      <c r="O545" s="145">
        <v>3.5</v>
      </c>
      <c r="P545" s="145">
        <v>26</v>
      </c>
      <c r="Q545" s="145">
        <v>119.5</v>
      </c>
      <c r="R545" s="145">
        <v>97</v>
      </c>
    </row>
    <row r="546" spans="1:18" x14ac:dyDescent="0.25">
      <c r="A546" s="145">
        <v>1932</v>
      </c>
      <c r="B546" s="145" t="s">
        <v>2228</v>
      </c>
      <c r="C546" s="145" t="s">
        <v>2827</v>
      </c>
      <c r="D546" s="145" t="str">
        <f t="shared" si="24"/>
        <v>Ludwig, Lisa</v>
      </c>
      <c r="E546" s="145" t="s">
        <v>2323</v>
      </c>
      <c r="F546" s="145">
        <v>71</v>
      </c>
      <c r="G546" s="145">
        <v>19.335000000000001</v>
      </c>
      <c r="H546" s="145">
        <v>131.25</v>
      </c>
      <c r="I546" s="145">
        <v>125.664</v>
      </c>
      <c r="J546" s="145">
        <v>51.75</v>
      </c>
      <c r="K546" s="145">
        <v>106.336</v>
      </c>
      <c r="L546" s="145">
        <v>67.34</v>
      </c>
      <c r="M546" s="145">
        <v>104.004</v>
      </c>
      <c r="N546" s="145">
        <v>143</v>
      </c>
      <c r="O546" s="145">
        <v>0</v>
      </c>
      <c r="P546" s="145">
        <v>4.375</v>
      </c>
      <c r="Q546" s="145">
        <v>8.625</v>
      </c>
      <c r="R546" s="145">
        <v>4.25</v>
      </c>
    </row>
    <row r="547" spans="1:18" x14ac:dyDescent="0.25">
      <c r="A547" s="145">
        <v>2622</v>
      </c>
      <c r="B547" s="145" t="s">
        <v>3591</v>
      </c>
      <c r="C547" s="145" t="s">
        <v>2826</v>
      </c>
      <c r="D547" s="145" t="str">
        <f t="shared" si="24"/>
        <v>Luke (Past Employee), Audra</v>
      </c>
      <c r="E547" s="145" t="s">
        <v>2159</v>
      </c>
      <c r="F547" s="145">
        <v>24</v>
      </c>
      <c r="G547" s="145">
        <v>0</v>
      </c>
      <c r="H547" s="145">
        <v>0</v>
      </c>
      <c r="I547" s="145">
        <v>0</v>
      </c>
      <c r="J547" s="145">
        <v>0</v>
      </c>
      <c r="K547" s="145">
        <v>0</v>
      </c>
      <c r="L547" s="145">
        <v>0</v>
      </c>
      <c r="M547" s="145">
        <v>0</v>
      </c>
      <c r="N547" s="145">
        <v>0</v>
      </c>
      <c r="O547" s="145">
        <v>0</v>
      </c>
      <c r="P547" s="145">
        <v>0</v>
      </c>
      <c r="Q547" s="145">
        <v>0</v>
      </c>
      <c r="R547" s="145">
        <v>0</v>
      </c>
    </row>
    <row r="548" spans="1:18" x14ac:dyDescent="0.25">
      <c r="A548" s="145">
        <v>2347</v>
      </c>
      <c r="B548" s="145" t="s">
        <v>2825</v>
      </c>
      <c r="C548" s="145" t="s">
        <v>2824</v>
      </c>
      <c r="D548" s="145" t="str">
        <f t="shared" si="24"/>
        <v>Lukowski (Past Employee), Dakri</v>
      </c>
      <c r="E548" s="145" t="s">
        <v>2159</v>
      </c>
      <c r="F548" s="145">
        <v>47</v>
      </c>
      <c r="G548" s="145">
        <v>78.585999999999999</v>
      </c>
      <c r="H548" s="145">
        <v>0</v>
      </c>
      <c r="I548" s="145">
        <v>0</v>
      </c>
      <c r="J548" s="145">
        <v>0</v>
      </c>
      <c r="K548" s="145">
        <v>17.835999999999999</v>
      </c>
      <c r="L548" s="145">
        <v>0</v>
      </c>
      <c r="M548" s="145">
        <v>0</v>
      </c>
      <c r="N548" s="145">
        <v>0</v>
      </c>
      <c r="O548" s="145">
        <v>8.3299999999999999E-2</v>
      </c>
      <c r="P548" s="145">
        <v>0</v>
      </c>
      <c r="Q548" s="145">
        <v>0</v>
      </c>
      <c r="R548" s="145">
        <v>0</v>
      </c>
    </row>
    <row r="549" spans="1:18" x14ac:dyDescent="0.25">
      <c r="A549" s="145">
        <v>2553</v>
      </c>
      <c r="B549" s="145" t="s">
        <v>2823</v>
      </c>
      <c r="C549" s="145" t="s">
        <v>2822</v>
      </c>
      <c r="D549" s="145" t="str">
        <f t="shared" si="24"/>
        <v>Lybrook, Peggy</v>
      </c>
      <c r="E549" s="145" t="s">
        <v>2142</v>
      </c>
      <c r="F549" s="145">
        <v>32</v>
      </c>
      <c r="G549" s="145">
        <v>21.664999999999999</v>
      </c>
      <c r="H549" s="145">
        <v>132.41</v>
      </c>
      <c r="I549" s="145">
        <v>51.996000000000002</v>
      </c>
      <c r="J549" s="145">
        <v>2</v>
      </c>
      <c r="K549" s="145">
        <v>77.414000000000001</v>
      </c>
      <c r="L549" s="145">
        <v>129.41</v>
      </c>
      <c r="M549" s="145">
        <v>51.996000000000002</v>
      </c>
      <c r="N549" s="145">
        <v>0</v>
      </c>
      <c r="O549" s="145">
        <v>6.75</v>
      </c>
      <c r="P549" s="145">
        <v>4.5</v>
      </c>
      <c r="Q549" s="145">
        <v>60.5</v>
      </c>
      <c r="R549" s="145">
        <v>62.75</v>
      </c>
    </row>
    <row r="550" spans="1:18" x14ac:dyDescent="0.25">
      <c r="A550" s="145">
        <v>1409</v>
      </c>
      <c r="B550" s="145" t="s">
        <v>2821</v>
      </c>
      <c r="C550" s="145" t="s">
        <v>2820</v>
      </c>
      <c r="D550" s="145" t="str">
        <f t="shared" si="24"/>
        <v>Maglione, Roseann</v>
      </c>
      <c r="E550" s="145" t="s">
        <v>2193</v>
      </c>
      <c r="F550" s="145">
        <v>120</v>
      </c>
      <c r="G550" s="145" t="e">
        <f>VLOOKUP($A550,#REF!,7,FALSE)</f>
        <v>#REF!</v>
      </c>
      <c r="H550" s="145">
        <v>114.91</v>
      </c>
      <c r="I550" s="145">
        <v>129.99600000000001</v>
      </c>
      <c r="J550" s="145">
        <v>63.75</v>
      </c>
      <c r="K550" s="145">
        <v>20.170000000000002</v>
      </c>
      <c r="L550" s="145">
        <v>33.173999999999999</v>
      </c>
      <c r="M550" s="145">
        <v>104.004</v>
      </c>
      <c r="N550" s="145">
        <v>91</v>
      </c>
      <c r="O550" s="145">
        <v>0</v>
      </c>
      <c r="P550" s="145">
        <v>0</v>
      </c>
      <c r="Q550" s="145">
        <v>3.75</v>
      </c>
      <c r="R550" s="145">
        <v>3.75</v>
      </c>
    </row>
    <row r="551" spans="1:18" x14ac:dyDescent="0.25">
      <c r="A551" s="145">
        <v>2434</v>
      </c>
      <c r="B551" s="145" t="s">
        <v>2819</v>
      </c>
      <c r="C551" s="145" t="s">
        <v>2818</v>
      </c>
      <c r="D551" s="145" t="str">
        <f t="shared" si="24"/>
        <v>Maldonado, Kristine</v>
      </c>
      <c r="E551" s="145" t="s">
        <v>2323</v>
      </c>
      <c r="F551" s="145">
        <v>41</v>
      </c>
      <c r="G551" s="145" t="e">
        <f>VLOOKUP($A551,#REF!,7,FALSE)</f>
        <v>#REF!</v>
      </c>
      <c r="H551" s="145">
        <v>79.84</v>
      </c>
      <c r="I551" s="145">
        <v>104.004</v>
      </c>
      <c r="J551" s="145">
        <v>4</v>
      </c>
      <c r="K551" s="145">
        <v>2.0859999999999999</v>
      </c>
      <c r="L551" s="145">
        <v>39.090000000000003</v>
      </c>
      <c r="M551" s="145">
        <v>104.004</v>
      </c>
      <c r="N551" s="145">
        <v>67</v>
      </c>
      <c r="O551" s="145">
        <v>-0.875</v>
      </c>
      <c r="P551" s="145">
        <v>7.125</v>
      </c>
      <c r="Q551" s="145">
        <v>62.75</v>
      </c>
      <c r="R551" s="145">
        <v>54.75</v>
      </c>
    </row>
    <row r="552" spans="1:18" x14ac:dyDescent="0.25">
      <c r="A552" s="145">
        <v>2140</v>
      </c>
      <c r="B552" s="145" t="s">
        <v>2195</v>
      </c>
      <c r="C552" s="145" t="s">
        <v>2817</v>
      </c>
      <c r="D552" s="145" t="str">
        <f t="shared" si="24"/>
        <v>Malo, Karen</v>
      </c>
      <c r="E552" s="145" t="s">
        <v>2142</v>
      </c>
      <c r="F552" s="145">
        <v>191</v>
      </c>
      <c r="G552" s="145">
        <v>313.5</v>
      </c>
      <c r="H552" s="145">
        <v>336.75</v>
      </c>
      <c r="I552" s="145">
        <v>156</v>
      </c>
      <c r="J552" s="145">
        <v>132.75</v>
      </c>
      <c r="K552" s="145">
        <v>936.33600000000001</v>
      </c>
      <c r="L552" s="145">
        <v>996.34</v>
      </c>
      <c r="M552" s="145">
        <v>104.004</v>
      </c>
      <c r="N552" s="145">
        <v>44</v>
      </c>
      <c r="O552" s="145">
        <v>3.75</v>
      </c>
      <c r="P552" s="145">
        <v>0</v>
      </c>
      <c r="Q552" s="145">
        <v>26</v>
      </c>
      <c r="R552" s="145">
        <v>26</v>
      </c>
    </row>
    <row r="553" spans="1:18" x14ac:dyDescent="0.25">
      <c r="A553" s="145">
        <v>433</v>
      </c>
      <c r="B553" s="145" t="s">
        <v>2321</v>
      </c>
      <c r="C553" s="145" t="s">
        <v>2816</v>
      </c>
      <c r="D553" s="145" t="str">
        <f t="shared" si="24"/>
        <v>Manis, Jennifer</v>
      </c>
      <c r="E553" s="145" t="s">
        <v>2323</v>
      </c>
      <c r="F553" s="145">
        <v>222</v>
      </c>
      <c r="G553" s="145">
        <v>0</v>
      </c>
      <c r="H553" s="145">
        <v>10.25</v>
      </c>
      <c r="I553" s="145">
        <v>156</v>
      </c>
      <c r="J553" s="145">
        <v>146.5</v>
      </c>
      <c r="K553" s="145">
        <v>0.83599999999999997</v>
      </c>
      <c r="L553" s="145">
        <v>10.09</v>
      </c>
      <c r="M553" s="145">
        <v>104.004</v>
      </c>
      <c r="N553" s="145">
        <v>94.75</v>
      </c>
      <c r="O553" s="145">
        <v>0</v>
      </c>
      <c r="P553" s="145">
        <v>0</v>
      </c>
      <c r="Q553" s="145">
        <v>0</v>
      </c>
      <c r="R553" s="145">
        <v>0</v>
      </c>
    </row>
    <row r="554" spans="1:18" x14ac:dyDescent="0.25">
      <c r="A554" s="145">
        <v>1774</v>
      </c>
      <c r="B554" s="145" t="s">
        <v>2815</v>
      </c>
      <c r="C554" s="145" t="s">
        <v>2814</v>
      </c>
      <c r="D554" s="145" t="str">
        <f t="shared" si="24"/>
        <v>Manzolillo, Anthony</v>
      </c>
      <c r="E554" s="145" t="s">
        <v>2165</v>
      </c>
      <c r="F554" s="145">
        <v>410</v>
      </c>
      <c r="G554" s="145">
        <v>328.5</v>
      </c>
      <c r="H554" s="145">
        <v>382.5</v>
      </c>
      <c r="I554" s="145">
        <v>156</v>
      </c>
      <c r="J554" s="145">
        <v>102</v>
      </c>
      <c r="K554" s="145">
        <v>446.08600000000001</v>
      </c>
      <c r="L554" s="145">
        <v>526.09</v>
      </c>
      <c r="M554" s="145">
        <v>104.004</v>
      </c>
      <c r="N554" s="145">
        <v>24</v>
      </c>
      <c r="O554" s="145">
        <v>0</v>
      </c>
      <c r="P554" s="145">
        <v>0</v>
      </c>
      <c r="Q554" s="145">
        <v>2</v>
      </c>
      <c r="R554" s="145">
        <v>2</v>
      </c>
    </row>
    <row r="555" spans="1:18" x14ac:dyDescent="0.25">
      <c r="A555" s="145">
        <v>2610</v>
      </c>
      <c r="B555" s="145" t="s">
        <v>2813</v>
      </c>
      <c r="C555" s="145" t="s">
        <v>2812</v>
      </c>
      <c r="D555" s="145" t="s">
        <v>1436</v>
      </c>
      <c r="E555" s="145" t="s">
        <v>2151</v>
      </c>
      <c r="F555" s="145">
        <v>27</v>
      </c>
      <c r="G555" s="145">
        <v>97.335999999999999</v>
      </c>
      <c r="H555" s="145">
        <v>177.34</v>
      </c>
      <c r="I555" s="145">
        <v>104.004</v>
      </c>
      <c r="J555" s="145">
        <v>24</v>
      </c>
      <c r="K555" s="145">
        <v>114.836</v>
      </c>
      <c r="L555" s="145">
        <v>208.84</v>
      </c>
      <c r="M555" s="145">
        <v>104.004</v>
      </c>
      <c r="N555" s="145">
        <v>10</v>
      </c>
      <c r="O555" s="145">
        <v>0</v>
      </c>
      <c r="P555" s="145">
        <v>0</v>
      </c>
      <c r="Q555" s="145">
        <v>0</v>
      </c>
      <c r="R555" s="145">
        <v>0</v>
      </c>
    </row>
    <row r="556" spans="1:18" x14ac:dyDescent="0.25">
      <c r="A556" s="145">
        <v>1283</v>
      </c>
      <c r="B556" s="145" t="s">
        <v>2649</v>
      </c>
      <c r="C556" s="145" t="s">
        <v>2811</v>
      </c>
      <c r="D556" s="145" t="s">
        <v>1647</v>
      </c>
      <c r="E556" s="145" t="s">
        <v>2186</v>
      </c>
      <c r="F556" s="145">
        <v>132</v>
      </c>
      <c r="G556" s="145">
        <v>63.081000000000003</v>
      </c>
      <c r="H556" s="145">
        <v>151.74700000000001</v>
      </c>
      <c r="I556" s="145">
        <v>151.666</v>
      </c>
      <c r="J556" s="145">
        <v>63</v>
      </c>
      <c r="K556" s="145">
        <v>174.66900000000001</v>
      </c>
      <c r="L556" s="145">
        <v>156.673</v>
      </c>
      <c r="M556" s="145">
        <v>104.004</v>
      </c>
      <c r="N556" s="145">
        <v>120</v>
      </c>
      <c r="O556" s="145">
        <v>0</v>
      </c>
      <c r="P556" s="145">
        <v>0</v>
      </c>
      <c r="Q556" s="145">
        <v>0</v>
      </c>
      <c r="R556" s="145">
        <v>0</v>
      </c>
    </row>
    <row r="557" spans="1:18" x14ac:dyDescent="0.25">
      <c r="A557" s="145">
        <v>797</v>
      </c>
      <c r="B557" s="145" t="s">
        <v>2810</v>
      </c>
      <c r="C557" s="145" t="s">
        <v>2809</v>
      </c>
      <c r="D557" s="145" t="str">
        <f t="shared" si="24"/>
        <v>Marshall (Past Employee), Dana</v>
      </c>
      <c r="E557" s="145" t="s">
        <v>2148</v>
      </c>
      <c r="F557" s="145">
        <v>72</v>
      </c>
      <c r="G557" s="145">
        <v>8.4000000000000005E-2</v>
      </c>
      <c r="H557" s="145">
        <v>0</v>
      </c>
      <c r="I557" s="145">
        <v>19.5</v>
      </c>
      <c r="J557" s="145">
        <v>8.75</v>
      </c>
      <c r="K557" s="145">
        <v>17.334</v>
      </c>
      <c r="L557" s="145">
        <v>0</v>
      </c>
      <c r="M557" s="145">
        <v>17.334</v>
      </c>
      <c r="N557" s="145">
        <v>26</v>
      </c>
      <c r="O557" s="145">
        <v>0</v>
      </c>
      <c r="P557" s="145">
        <v>0</v>
      </c>
      <c r="Q557" s="145">
        <v>0</v>
      </c>
      <c r="R557" s="145">
        <v>0</v>
      </c>
    </row>
    <row r="558" spans="1:18" x14ac:dyDescent="0.25">
      <c r="A558" s="145">
        <v>2208</v>
      </c>
      <c r="B558" s="145" t="s">
        <v>2808</v>
      </c>
      <c r="C558" s="145" t="s">
        <v>2807</v>
      </c>
      <c r="D558" s="145" t="s">
        <v>1103</v>
      </c>
      <c r="E558" s="145" t="s">
        <v>2142</v>
      </c>
      <c r="F558" s="145">
        <v>55</v>
      </c>
      <c r="G558" s="145" t="e">
        <f>VLOOKUP($A558,#REF!,7,FALSE)</f>
        <v>#REF!</v>
      </c>
      <c r="H558" s="145">
        <v>81.59</v>
      </c>
      <c r="I558" s="145">
        <v>104.004</v>
      </c>
      <c r="J558" s="145">
        <v>20</v>
      </c>
      <c r="K558" s="145">
        <v>217.33600000000001</v>
      </c>
      <c r="L558" s="145">
        <v>302.33999999999997</v>
      </c>
      <c r="M558" s="145">
        <v>104.004</v>
      </c>
      <c r="N558" s="145">
        <v>19</v>
      </c>
      <c r="O558" s="145">
        <v>4</v>
      </c>
      <c r="P558" s="145">
        <v>-1.5</v>
      </c>
      <c r="Q558" s="145">
        <v>24</v>
      </c>
      <c r="R558" s="145">
        <v>31</v>
      </c>
    </row>
    <row r="559" spans="1:18" x14ac:dyDescent="0.25">
      <c r="A559" s="145">
        <v>443</v>
      </c>
      <c r="B559" s="145" t="s">
        <v>2806</v>
      </c>
      <c r="C559" s="145" t="s">
        <v>2804</v>
      </c>
      <c r="D559" s="145" t="str">
        <f t="shared" ref="D559:D589" si="25">C559&amp;", "&amp;B559</f>
        <v>Martin, Calvin</v>
      </c>
      <c r="E559" s="145" t="s">
        <v>2189</v>
      </c>
      <c r="F559" s="145">
        <v>212</v>
      </c>
      <c r="G559" s="145">
        <v>60</v>
      </c>
      <c r="H559" s="145">
        <v>396</v>
      </c>
      <c r="I559" s="145">
        <v>240</v>
      </c>
      <c r="J559" s="145">
        <v>104</v>
      </c>
      <c r="K559" s="145">
        <v>3247.3359999999998</v>
      </c>
      <c r="L559" s="145">
        <v>3711.34</v>
      </c>
      <c r="M559" s="145">
        <v>104.004</v>
      </c>
      <c r="N559" s="145">
        <v>16</v>
      </c>
      <c r="O559" s="145">
        <v>0</v>
      </c>
      <c r="P559" s="145">
        <v>0</v>
      </c>
      <c r="Q559" s="145">
        <v>0</v>
      </c>
      <c r="R559" s="145">
        <v>0</v>
      </c>
    </row>
    <row r="560" spans="1:18" x14ac:dyDescent="0.25">
      <c r="A560" s="145">
        <v>2216</v>
      </c>
      <c r="B560" s="145" t="s">
        <v>2805</v>
      </c>
      <c r="C560" s="145" t="s">
        <v>2804</v>
      </c>
      <c r="D560" s="145" t="str">
        <f t="shared" si="25"/>
        <v>Martin, Sharla</v>
      </c>
      <c r="E560" s="145" t="s">
        <v>2257</v>
      </c>
      <c r="F560" s="145">
        <v>54</v>
      </c>
      <c r="G560" s="145" t="e">
        <f>VLOOKUP($A560,#REF!,7,FALSE)</f>
        <v>#REF!</v>
      </c>
      <c r="H560" s="145">
        <v>65.173000000000002</v>
      </c>
      <c r="I560" s="145">
        <v>95.337000000000003</v>
      </c>
      <c r="J560" s="145">
        <v>91</v>
      </c>
      <c r="K560" s="145">
        <v>239.83600000000001</v>
      </c>
      <c r="L560" s="145">
        <v>302.173</v>
      </c>
      <c r="M560" s="145">
        <v>95.337000000000003</v>
      </c>
      <c r="N560" s="145">
        <v>33</v>
      </c>
      <c r="O560" s="145">
        <v>0</v>
      </c>
      <c r="P560" s="145">
        <v>0</v>
      </c>
      <c r="Q560" s="145">
        <v>0</v>
      </c>
      <c r="R560" s="145">
        <v>0</v>
      </c>
    </row>
    <row r="561" spans="1:18" x14ac:dyDescent="0.25">
      <c r="A561" s="145">
        <v>2597</v>
      </c>
      <c r="B561" s="145" t="s">
        <v>2358</v>
      </c>
      <c r="C561" s="145" t="s">
        <v>2803</v>
      </c>
      <c r="D561" s="145" t="str">
        <f t="shared" si="25"/>
        <v>Martinez (Past Employee), Maria</v>
      </c>
      <c r="E561" s="145" t="s">
        <v>2151</v>
      </c>
      <c r="F561" s="145">
        <v>27</v>
      </c>
      <c r="G561" s="145">
        <v>3.335</v>
      </c>
      <c r="H561" s="145">
        <v>0</v>
      </c>
      <c r="I561" s="145">
        <v>32.502000000000002</v>
      </c>
      <c r="J561" s="145">
        <v>48</v>
      </c>
      <c r="K561" s="145">
        <v>55.085999999999999</v>
      </c>
      <c r="L561" s="145">
        <v>0</v>
      </c>
      <c r="M561" s="145">
        <v>32.502000000000002</v>
      </c>
      <c r="N561" s="145">
        <v>39</v>
      </c>
      <c r="O561" s="145">
        <v>0</v>
      </c>
      <c r="P561" s="145">
        <v>0</v>
      </c>
      <c r="Q561" s="145">
        <v>0</v>
      </c>
      <c r="R561" s="145">
        <v>0</v>
      </c>
    </row>
    <row r="562" spans="1:18" x14ac:dyDescent="0.25">
      <c r="A562" s="145">
        <v>2429</v>
      </c>
      <c r="B562" s="145" t="s">
        <v>2802</v>
      </c>
      <c r="C562" s="145" t="s">
        <v>2801</v>
      </c>
      <c r="D562" s="145" t="str">
        <f t="shared" si="25"/>
        <v>Martinez, Briahna</v>
      </c>
      <c r="E562" s="145" t="s">
        <v>2176</v>
      </c>
      <c r="F562" s="145">
        <v>41</v>
      </c>
      <c r="G562" s="145">
        <v>18.335000000000001</v>
      </c>
      <c r="H562" s="145">
        <v>186.59</v>
      </c>
      <c r="I562" s="145">
        <v>104.004</v>
      </c>
      <c r="J562" s="145">
        <v>63.75</v>
      </c>
      <c r="K562" s="145">
        <v>229.08600000000001</v>
      </c>
      <c r="L562" s="145">
        <v>328.09</v>
      </c>
      <c r="M562" s="145">
        <v>104.004</v>
      </c>
      <c r="N562" s="145">
        <v>5</v>
      </c>
      <c r="O562" s="145">
        <v>24.4</v>
      </c>
      <c r="P562" s="145">
        <v>14.15</v>
      </c>
      <c r="Q562" s="145">
        <v>61.5</v>
      </c>
      <c r="R562" s="145">
        <v>71.75</v>
      </c>
    </row>
    <row r="563" spans="1:18" x14ac:dyDescent="0.25">
      <c r="A563" s="145">
        <v>994</v>
      </c>
      <c r="B563" s="145" t="s">
        <v>2800</v>
      </c>
      <c r="C563" s="145" t="s">
        <v>2799</v>
      </c>
      <c r="D563" s="145" t="str">
        <f t="shared" si="25"/>
        <v>Martingano, Nicole</v>
      </c>
      <c r="E563" s="145" t="s">
        <v>2186</v>
      </c>
      <c r="F563" s="145">
        <v>2</v>
      </c>
      <c r="G563" s="145">
        <v>0</v>
      </c>
      <c r="H563" s="145">
        <v>8.6669999999999998</v>
      </c>
      <c r="I563" s="145">
        <v>8.6669999999999998</v>
      </c>
      <c r="J563" s="145">
        <v>0</v>
      </c>
      <c r="K563" s="145">
        <v>0</v>
      </c>
      <c r="L563" s="145">
        <v>8.6669999999999998</v>
      </c>
      <c r="M563" s="145">
        <v>8.6669999999999998</v>
      </c>
      <c r="N563" s="145">
        <v>0</v>
      </c>
      <c r="O563" s="145">
        <v>0</v>
      </c>
      <c r="P563" s="145">
        <v>4</v>
      </c>
      <c r="Q563" s="145">
        <v>4</v>
      </c>
      <c r="R563" s="145">
        <v>0</v>
      </c>
    </row>
    <row r="564" spans="1:18" x14ac:dyDescent="0.25">
      <c r="A564" s="145">
        <v>1426</v>
      </c>
      <c r="B564" s="145" t="s">
        <v>2162</v>
      </c>
      <c r="C564" s="145" t="s">
        <v>2798</v>
      </c>
      <c r="D564" s="145" t="str">
        <f t="shared" si="25"/>
        <v>Martinson (Past Employee), Ashley</v>
      </c>
      <c r="E564" s="145" t="s">
        <v>2142</v>
      </c>
      <c r="F564" s="145">
        <v>117</v>
      </c>
      <c r="G564" s="145" t="e">
        <f>VLOOKUP($A564,#REF!,7,FALSE)</f>
        <v>#REF!</v>
      </c>
      <c r="H564" s="145">
        <v>0</v>
      </c>
      <c r="I564" s="145">
        <v>0</v>
      </c>
      <c r="J564" s="145">
        <v>0</v>
      </c>
      <c r="K564" s="145">
        <v>6.1689999999999996</v>
      </c>
      <c r="L564" s="145">
        <v>0</v>
      </c>
      <c r="M564" s="145">
        <v>0</v>
      </c>
      <c r="N564" s="145">
        <v>0</v>
      </c>
      <c r="O564" s="145">
        <v>0</v>
      </c>
      <c r="P564" s="145">
        <v>0</v>
      </c>
      <c r="Q564" s="145">
        <v>0</v>
      </c>
      <c r="R564" s="145">
        <v>0</v>
      </c>
    </row>
    <row r="565" spans="1:18" x14ac:dyDescent="0.25">
      <c r="A565" s="145">
        <v>2395</v>
      </c>
      <c r="B565" s="145" t="s">
        <v>2797</v>
      </c>
      <c r="C565" s="145" t="s">
        <v>2796</v>
      </c>
      <c r="D565" s="145" t="str">
        <f t="shared" si="25"/>
        <v>Marut (Past Employee), Avalon</v>
      </c>
      <c r="E565" s="145" t="s">
        <v>2165</v>
      </c>
      <c r="F565" s="145">
        <v>44</v>
      </c>
      <c r="G565" s="145">
        <v>52.668999999999997</v>
      </c>
      <c r="H565" s="145">
        <v>90.588999999999999</v>
      </c>
      <c r="I565" s="145">
        <v>73.668999999999997</v>
      </c>
      <c r="J565" s="145">
        <v>82</v>
      </c>
      <c r="K565" s="145">
        <v>205.67</v>
      </c>
      <c r="L565" s="145">
        <v>247.839</v>
      </c>
      <c r="M565" s="145">
        <v>73.668999999999997</v>
      </c>
      <c r="N565" s="145">
        <v>31.5</v>
      </c>
      <c r="O565" s="145">
        <v>0</v>
      </c>
      <c r="P565" s="145">
        <v>0</v>
      </c>
      <c r="Q565" s="145">
        <v>0</v>
      </c>
      <c r="R565" s="145">
        <v>0</v>
      </c>
    </row>
    <row r="566" spans="1:18" x14ac:dyDescent="0.25">
      <c r="A566" s="145">
        <v>762</v>
      </c>
      <c r="B566" s="145" t="s">
        <v>2730</v>
      </c>
      <c r="C566" s="145" t="s">
        <v>2795</v>
      </c>
      <c r="D566" s="145" t="str">
        <f t="shared" si="25"/>
        <v>Masry, Nancy</v>
      </c>
      <c r="E566" s="145" t="s">
        <v>2235</v>
      </c>
      <c r="F566" s="145">
        <v>185</v>
      </c>
      <c r="G566" s="145">
        <v>274</v>
      </c>
      <c r="H566" s="145">
        <v>0</v>
      </c>
      <c r="I566" s="145">
        <v>52</v>
      </c>
      <c r="J566" s="145">
        <v>102.75</v>
      </c>
      <c r="K566" s="145">
        <v>151.41800000000001</v>
      </c>
      <c r="L566" s="145">
        <v>0</v>
      </c>
      <c r="M566" s="145">
        <v>34.667999999999999</v>
      </c>
      <c r="N566" s="145">
        <v>3</v>
      </c>
      <c r="O566" s="145">
        <v>9.375</v>
      </c>
      <c r="P566" s="145">
        <v>0</v>
      </c>
      <c r="Q566" s="145">
        <v>8.625</v>
      </c>
      <c r="R566" s="145">
        <v>14.5</v>
      </c>
    </row>
    <row r="567" spans="1:18" x14ac:dyDescent="0.25">
      <c r="A567" s="145">
        <v>2097</v>
      </c>
      <c r="B567" s="145" t="s">
        <v>2794</v>
      </c>
      <c r="C567" s="145" t="s">
        <v>2793</v>
      </c>
      <c r="D567" s="145" t="s">
        <v>1434</v>
      </c>
      <c r="E567" s="145" t="s">
        <v>2151</v>
      </c>
      <c r="F567" s="145">
        <v>66</v>
      </c>
      <c r="G567" s="145" t="e">
        <f>VLOOKUP($A567,#REF!,7,FALSE)</f>
        <v>#REF!</v>
      </c>
      <c r="H567" s="145">
        <v>90.753</v>
      </c>
      <c r="I567" s="145">
        <v>114.834</v>
      </c>
      <c r="J567" s="145">
        <v>48</v>
      </c>
      <c r="K567" s="145">
        <v>60.418999999999997</v>
      </c>
      <c r="L567" s="145">
        <v>105.423</v>
      </c>
      <c r="M567" s="145">
        <v>104.004</v>
      </c>
      <c r="N567" s="145">
        <v>59</v>
      </c>
      <c r="O567" s="145">
        <v>0</v>
      </c>
      <c r="P567" s="145">
        <v>0</v>
      </c>
      <c r="Q567" s="145">
        <v>8</v>
      </c>
      <c r="R567" s="145">
        <v>8</v>
      </c>
    </row>
    <row r="568" spans="1:18" x14ac:dyDescent="0.25">
      <c r="A568" s="145">
        <v>2355</v>
      </c>
      <c r="B568" s="145" t="s">
        <v>2301</v>
      </c>
      <c r="C568" s="145" t="s">
        <v>2792</v>
      </c>
      <c r="D568" s="145" t="str">
        <f t="shared" si="25"/>
        <v>Matalon, Samantha</v>
      </c>
      <c r="E568" s="145" t="s">
        <v>2159</v>
      </c>
      <c r="F568" s="145">
        <v>46</v>
      </c>
      <c r="G568" s="145">
        <v>23.835000000000001</v>
      </c>
      <c r="H568" s="145">
        <v>219.50700000000001</v>
      </c>
      <c r="I568" s="145">
        <v>104.004</v>
      </c>
      <c r="J568" s="145">
        <v>51.5</v>
      </c>
      <c r="K568" s="145">
        <v>93.753</v>
      </c>
      <c r="L568" s="145">
        <v>177.75700000000001</v>
      </c>
      <c r="M568" s="145">
        <v>104.004</v>
      </c>
      <c r="N568" s="145">
        <v>20</v>
      </c>
      <c r="O568" s="145">
        <v>0</v>
      </c>
      <c r="P568" s="145">
        <v>0</v>
      </c>
      <c r="Q568" s="145">
        <v>0</v>
      </c>
      <c r="R568" s="145">
        <v>0</v>
      </c>
    </row>
    <row r="569" spans="1:18" x14ac:dyDescent="0.25">
      <c r="A569" s="145">
        <v>728</v>
      </c>
      <c r="B569" s="145" t="s">
        <v>2791</v>
      </c>
      <c r="C569" s="145" t="s">
        <v>2790</v>
      </c>
      <c r="D569" s="145" t="str">
        <f t="shared" si="25"/>
        <v>Matamoros, Jaclyn</v>
      </c>
      <c r="E569" s="145" t="s">
        <v>2176</v>
      </c>
      <c r="F569" s="145">
        <v>21</v>
      </c>
      <c r="G569" s="145">
        <v>35.668999999999997</v>
      </c>
      <c r="H569" s="145">
        <v>44.173000000000002</v>
      </c>
      <c r="I569" s="145">
        <v>104.004</v>
      </c>
      <c r="J569" s="145">
        <v>95.5</v>
      </c>
      <c r="K569" s="145">
        <v>31.669</v>
      </c>
      <c r="L569" s="145">
        <v>39.173000000000002</v>
      </c>
      <c r="M569" s="145">
        <v>104.004</v>
      </c>
      <c r="N569" s="145">
        <v>96.5</v>
      </c>
      <c r="O569" s="145">
        <v>0</v>
      </c>
      <c r="P569" s="145">
        <v>0</v>
      </c>
      <c r="Q569" s="145">
        <v>0</v>
      </c>
      <c r="R569" s="145">
        <v>0</v>
      </c>
    </row>
    <row r="570" spans="1:18" x14ac:dyDescent="0.25">
      <c r="A570" s="145">
        <v>2543</v>
      </c>
      <c r="B570" s="145" t="s">
        <v>2789</v>
      </c>
      <c r="C570" s="145" t="s">
        <v>2788</v>
      </c>
      <c r="D570" s="145" t="s">
        <v>1214</v>
      </c>
      <c r="E570" s="145" t="s">
        <v>2165</v>
      </c>
      <c r="F570" s="145">
        <v>32</v>
      </c>
      <c r="G570" s="145">
        <v>7.335</v>
      </c>
      <c r="H570" s="145">
        <v>141.59</v>
      </c>
      <c r="I570" s="145">
        <v>104.004</v>
      </c>
      <c r="J570" s="145">
        <v>33</v>
      </c>
      <c r="K570" s="145">
        <v>56.085999999999999</v>
      </c>
      <c r="L570" s="145">
        <v>101.09</v>
      </c>
      <c r="M570" s="145">
        <v>104.004</v>
      </c>
      <c r="N570" s="145">
        <v>59</v>
      </c>
      <c r="O570" s="145">
        <v>-0.70840000000000003</v>
      </c>
      <c r="P570" s="145">
        <v>12.041600000000001</v>
      </c>
      <c r="Q570" s="145">
        <v>81.25</v>
      </c>
      <c r="R570" s="145">
        <v>76.5</v>
      </c>
    </row>
    <row r="571" spans="1:18" x14ac:dyDescent="0.25">
      <c r="A571" s="145">
        <v>980</v>
      </c>
      <c r="B571" s="145" t="s">
        <v>2787</v>
      </c>
      <c r="C571" s="145" t="s">
        <v>2786</v>
      </c>
      <c r="D571" s="145" t="str">
        <f t="shared" si="25"/>
        <v>Mathews-McMaster, Constance</v>
      </c>
      <c r="E571" s="145" t="s">
        <v>2193</v>
      </c>
      <c r="F571" s="145">
        <v>344</v>
      </c>
      <c r="G571" s="145" t="e">
        <f>VLOOKUP($A571,#REF!,7,FALSE)</f>
        <v>#REF!</v>
      </c>
      <c r="H571" s="145">
        <v>402</v>
      </c>
      <c r="I571" s="145">
        <v>143</v>
      </c>
      <c r="J571" s="145">
        <v>105</v>
      </c>
      <c r="K571" s="145">
        <v>460.92</v>
      </c>
      <c r="L571" s="145">
        <v>520.25699999999995</v>
      </c>
      <c r="M571" s="145">
        <v>95.337000000000003</v>
      </c>
      <c r="N571" s="145">
        <v>36</v>
      </c>
      <c r="O571" s="145">
        <v>0</v>
      </c>
      <c r="P571" s="145">
        <v>18.25</v>
      </c>
      <c r="Q571" s="145">
        <v>18.25</v>
      </c>
      <c r="R571" s="145">
        <v>0</v>
      </c>
    </row>
    <row r="572" spans="1:18" x14ac:dyDescent="0.25">
      <c r="A572" s="145">
        <v>2112</v>
      </c>
      <c r="B572" s="145" t="s">
        <v>2266</v>
      </c>
      <c r="C572" s="145" t="s">
        <v>2785</v>
      </c>
      <c r="D572" s="145" t="s">
        <v>1216</v>
      </c>
      <c r="E572" s="145" t="s">
        <v>2165</v>
      </c>
      <c r="F572" s="145">
        <v>65</v>
      </c>
      <c r="G572" s="145">
        <v>208.58600000000001</v>
      </c>
      <c r="H572" s="145">
        <v>219.33799999999999</v>
      </c>
      <c r="I572" s="145">
        <v>110.502</v>
      </c>
      <c r="J572" s="145">
        <v>99.75</v>
      </c>
      <c r="K572" s="145">
        <v>147.08600000000001</v>
      </c>
      <c r="L572" s="145">
        <v>175.59</v>
      </c>
      <c r="M572" s="145">
        <v>104.004</v>
      </c>
      <c r="N572" s="145">
        <v>75.5</v>
      </c>
      <c r="O572" s="145">
        <v>2.5</v>
      </c>
      <c r="P572" s="145">
        <v>4.5</v>
      </c>
      <c r="Q572" s="145">
        <v>18.75</v>
      </c>
      <c r="R572" s="145">
        <v>16.75</v>
      </c>
    </row>
    <row r="573" spans="1:18" x14ac:dyDescent="0.25">
      <c r="A573" s="145">
        <v>2281</v>
      </c>
      <c r="B573" s="145" t="s">
        <v>2784</v>
      </c>
      <c r="C573" s="145" t="s">
        <v>2783</v>
      </c>
      <c r="D573" s="145" t="str">
        <f t="shared" si="25"/>
        <v>Mauger, Brigette</v>
      </c>
      <c r="E573" s="145" t="s">
        <v>2142</v>
      </c>
      <c r="F573" s="145">
        <v>49</v>
      </c>
      <c r="G573" s="145">
        <v>47.585999999999999</v>
      </c>
      <c r="H573" s="145">
        <v>71.34</v>
      </c>
      <c r="I573" s="145">
        <v>104.004</v>
      </c>
      <c r="J573" s="145">
        <v>80.25</v>
      </c>
      <c r="K573" s="145">
        <v>107.836</v>
      </c>
      <c r="L573" s="145">
        <v>165.34</v>
      </c>
      <c r="M573" s="145">
        <v>104.004</v>
      </c>
      <c r="N573" s="145">
        <v>46.5</v>
      </c>
      <c r="O573" s="145">
        <v>0.125</v>
      </c>
      <c r="P573" s="145">
        <v>15.75</v>
      </c>
      <c r="Q573" s="145">
        <v>45.75</v>
      </c>
      <c r="R573" s="145">
        <v>30.25</v>
      </c>
    </row>
    <row r="574" spans="1:18" x14ac:dyDescent="0.25">
      <c r="A574" s="145">
        <v>1789</v>
      </c>
      <c r="B574" s="145" t="s">
        <v>2364</v>
      </c>
      <c r="C574" s="145" t="s">
        <v>2782</v>
      </c>
      <c r="D574" s="145" t="str">
        <f t="shared" si="25"/>
        <v>Maurin (Past Employee), Andrew</v>
      </c>
      <c r="E574" s="145" t="s">
        <v>2142</v>
      </c>
      <c r="F574" s="145">
        <v>82</v>
      </c>
      <c r="G574" s="145">
        <v>280.58199999999999</v>
      </c>
      <c r="H574" s="145">
        <v>0</v>
      </c>
      <c r="I574" s="145">
        <v>0</v>
      </c>
      <c r="J574" s="145">
        <v>0</v>
      </c>
      <c r="K574" s="145">
        <v>262.91800000000001</v>
      </c>
      <c r="L574" s="145">
        <v>0</v>
      </c>
      <c r="M574" s="145">
        <v>0</v>
      </c>
      <c r="N574" s="145">
        <v>0</v>
      </c>
      <c r="O574" s="145">
        <v>0</v>
      </c>
      <c r="P574" s="145">
        <v>0</v>
      </c>
      <c r="Q574" s="145">
        <v>0</v>
      </c>
      <c r="R574" s="145">
        <v>0</v>
      </c>
    </row>
    <row r="575" spans="1:18" x14ac:dyDescent="0.25">
      <c r="A575" s="145">
        <v>566</v>
      </c>
      <c r="B575" s="145" t="s">
        <v>2281</v>
      </c>
      <c r="C575" s="145" t="s">
        <v>2781</v>
      </c>
      <c r="D575" s="145" t="str">
        <f t="shared" si="25"/>
        <v>May (Past Employee), Debra</v>
      </c>
      <c r="E575" s="145" t="s">
        <v>2257</v>
      </c>
      <c r="F575" s="145">
        <v>216</v>
      </c>
      <c r="G575" s="145">
        <v>25</v>
      </c>
      <c r="H575" s="145">
        <v>40.75</v>
      </c>
      <c r="I575" s="145">
        <v>97.5</v>
      </c>
      <c r="J575" s="145">
        <v>117.25</v>
      </c>
      <c r="K575" s="145">
        <v>2.0030000000000001</v>
      </c>
      <c r="L575" s="145">
        <v>7.5049999999999999</v>
      </c>
      <c r="M575" s="145">
        <v>65.001999999999995</v>
      </c>
      <c r="N575" s="145">
        <v>59.5</v>
      </c>
      <c r="O575" s="145">
        <v>0</v>
      </c>
      <c r="P575" s="145">
        <v>0</v>
      </c>
      <c r="Q575" s="145">
        <v>0</v>
      </c>
      <c r="R575" s="145">
        <v>0</v>
      </c>
    </row>
    <row r="576" spans="1:18" x14ac:dyDescent="0.25">
      <c r="A576" s="145">
        <v>2104</v>
      </c>
      <c r="B576" s="145" t="s">
        <v>2256</v>
      </c>
      <c r="C576" s="145" t="s">
        <v>2780</v>
      </c>
      <c r="D576" s="145" t="str">
        <f t="shared" si="25"/>
        <v>McAnally, Mary</v>
      </c>
      <c r="E576" s="145" t="s">
        <v>2189</v>
      </c>
      <c r="F576" s="145">
        <v>66</v>
      </c>
      <c r="G576" s="145">
        <v>16</v>
      </c>
      <c r="H576" s="145">
        <v>314.25</v>
      </c>
      <c r="I576" s="145">
        <v>240</v>
      </c>
      <c r="J576" s="145">
        <v>252.5</v>
      </c>
      <c r="K576" s="145">
        <v>259.83600000000001</v>
      </c>
      <c r="L576" s="145">
        <v>275.83999999999997</v>
      </c>
      <c r="M576" s="145">
        <v>104.004</v>
      </c>
      <c r="N576" s="145">
        <v>64</v>
      </c>
      <c r="O576" s="145">
        <v>0</v>
      </c>
      <c r="P576" s="145">
        <v>0</v>
      </c>
      <c r="Q576" s="145">
        <v>0</v>
      </c>
      <c r="R576" s="145">
        <v>0</v>
      </c>
    </row>
    <row r="577" spans="1:18" x14ac:dyDescent="0.25">
      <c r="A577" s="145">
        <v>2242</v>
      </c>
      <c r="B577" s="145" t="s">
        <v>2256</v>
      </c>
      <c r="C577" s="145" t="s">
        <v>2779</v>
      </c>
      <c r="D577" s="145" t="str">
        <f t="shared" si="25"/>
        <v>McCarthy (Past Employee), Mary</v>
      </c>
      <c r="E577" s="145" t="s">
        <v>2159</v>
      </c>
      <c r="F577" s="145">
        <v>52</v>
      </c>
      <c r="G577" s="145">
        <v>125.586</v>
      </c>
      <c r="H577" s="145">
        <v>0</v>
      </c>
      <c r="I577" s="145">
        <v>19.501000000000001</v>
      </c>
      <c r="J577" s="145">
        <v>17.75</v>
      </c>
      <c r="K577" s="145">
        <v>38.335999999999999</v>
      </c>
      <c r="L577" s="145">
        <v>0</v>
      </c>
      <c r="M577" s="145">
        <v>19.501000000000001</v>
      </c>
      <c r="N577" s="145">
        <v>17.75</v>
      </c>
      <c r="O577" s="145">
        <v>0</v>
      </c>
      <c r="P577" s="145">
        <v>0</v>
      </c>
      <c r="Q577" s="145">
        <v>0</v>
      </c>
      <c r="R577" s="145">
        <v>0</v>
      </c>
    </row>
    <row r="578" spans="1:18" x14ac:dyDescent="0.25">
      <c r="A578" s="145">
        <v>1931</v>
      </c>
      <c r="B578" s="145" t="s">
        <v>2778</v>
      </c>
      <c r="C578" s="145" t="s">
        <v>2777</v>
      </c>
      <c r="D578" s="145" t="str">
        <f t="shared" si="25"/>
        <v>McCarty, Nikki</v>
      </c>
      <c r="E578" s="145" t="s">
        <v>2209</v>
      </c>
      <c r="F578" s="145">
        <v>52</v>
      </c>
      <c r="G578" s="145">
        <v>43.335000000000001</v>
      </c>
      <c r="H578" s="145">
        <v>65.090999999999994</v>
      </c>
      <c r="I578" s="145">
        <v>112.67100000000001</v>
      </c>
      <c r="J578" s="145">
        <v>146.25</v>
      </c>
      <c r="K578" s="145">
        <v>35.835999999999999</v>
      </c>
      <c r="L578" s="145">
        <v>52.256999999999998</v>
      </c>
      <c r="M578" s="145">
        <v>112.67100000000001</v>
      </c>
      <c r="N578" s="145">
        <v>96.25</v>
      </c>
      <c r="O578" s="145">
        <v>9</v>
      </c>
      <c r="P578" s="145">
        <v>0</v>
      </c>
      <c r="Q578" s="145">
        <v>3.75</v>
      </c>
      <c r="R578" s="145">
        <v>12.75</v>
      </c>
    </row>
    <row r="579" spans="1:18" x14ac:dyDescent="0.25">
      <c r="A579" s="145">
        <v>1563</v>
      </c>
      <c r="B579" s="145" t="s">
        <v>2776</v>
      </c>
      <c r="C579" s="145" t="s">
        <v>2775</v>
      </c>
      <c r="D579" s="145" t="str">
        <f t="shared" si="25"/>
        <v>McCloud, Rhonda</v>
      </c>
      <c r="E579" s="145" t="s">
        <v>2165</v>
      </c>
      <c r="F579" s="145">
        <v>177</v>
      </c>
      <c r="G579" s="145" t="e">
        <f>VLOOKUP($A579,#REF!,7,FALSE)</f>
        <v>#REF!</v>
      </c>
      <c r="H579" s="145">
        <v>284.25</v>
      </c>
      <c r="I579" s="145">
        <v>156</v>
      </c>
      <c r="J579" s="145">
        <v>88</v>
      </c>
      <c r="K579" s="145">
        <v>366.58600000000001</v>
      </c>
      <c r="L579" s="145">
        <v>425.09</v>
      </c>
      <c r="M579" s="145">
        <v>104.004</v>
      </c>
      <c r="N579" s="145">
        <v>45.5</v>
      </c>
      <c r="O579" s="145">
        <v>0</v>
      </c>
      <c r="P579" s="145">
        <v>2.5</v>
      </c>
      <c r="Q579" s="145">
        <v>83.25</v>
      </c>
      <c r="R579" s="145">
        <v>80.75</v>
      </c>
    </row>
    <row r="580" spans="1:18" x14ac:dyDescent="0.25">
      <c r="A580" s="145">
        <v>800</v>
      </c>
      <c r="B580" s="145" t="s">
        <v>2191</v>
      </c>
      <c r="C580" s="145" t="s">
        <v>2774</v>
      </c>
      <c r="D580" s="145" t="str">
        <f t="shared" si="25"/>
        <v>McDonald, David</v>
      </c>
      <c r="E580" s="145" t="s">
        <v>2209</v>
      </c>
      <c r="F580" s="145">
        <v>237</v>
      </c>
      <c r="G580" s="145">
        <v>17</v>
      </c>
      <c r="H580" s="145">
        <v>410.5</v>
      </c>
      <c r="I580" s="145">
        <v>156</v>
      </c>
      <c r="J580" s="145">
        <v>19</v>
      </c>
      <c r="K580" s="145">
        <v>1242.336</v>
      </c>
      <c r="L580" s="145">
        <v>1599.59</v>
      </c>
      <c r="M580" s="145">
        <v>104.004</v>
      </c>
      <c r="N580" s="145">
        <v>96.75</v>
      </c>
      <c r="O580" s="145">
        <v>3</v>
      </c>
      <c r="P580" s="145">
        <v>0</v>
      </c>
      <c r="Q580" s="145">
        <v>2</v>
      </c>
      <c r="R580" s="145">
        <v>5</v>
      </c>
    </row>
    <row r="581" spans="1:18" x14ac:dyDescent="0.25">
      <c r="A581" s="145">
        <v>2494</v>
      </c>
      <c r="B581" s="145" t="s">
        <v>2773</v>
      </c>
      <c r="C581" s="145" t="s">
        <v>2772</v>
      </c>
      <c r="D581" s="145" t="str">
        <f t="shared" si="25"/>
        <v>McDougle, Jaceinte</v>
      </c>
      <c r="E581" s="145" t="s">
        <v>2159</v>
      </c>
      <c r="F581" s="145">
        <v>81</v>
      </c>
      <c r="G581" s="145">
        <v>20.164999999999999</v>
      </c>
      <c r="H581" s="145">
        <v>75.66</v>
      </c>
      <c r="I581" s="145">
        <v>129.99600000000001</v>
      </c>
      <c r="J581" s="145">
        <v>91</v>
      </c>
      <c r="K581" s="145">
        <v>30.835999999999999</v>
      </c>
      <c r="L581" s="145">
        <v>48.34</v>
      </c>
      <c r="M581" s="145">
        <v>104.004</v>
      </c>
      <c r="N581" s="145">
        <v>86.5</v>
      </c>
      <c r="O581" s="145">
        <v>1.5</v>
      </c>
      <c r="P581" s="145">
        <v>0</v>
      </c>
      <c r="Q581" s="145">
        <v>0</v>
      </c>
      <c r="R581" s="145">
        <v>1.5</v>
      </c>
    </row>
    <row r="582" spans="1:18" x14ac:dyDescent="0.25">
      <c r="A582" s="145">
        <v>1889</v>
      </c>
      <c r="B582" s="145" t="s">
        <v>2771</v>
      </c>
      <c r="C582" s="145" t="s">
        <v>2770</v>
      </c>
      <c r="D582" s="145" t="str">
        <f t="shared" si="25"/>
        <v>McGahee, Marianne</v>
      </c>
      <c r="E582" s="145" t="s">
        <v>2148</v>
      </c>
      <c r="F582" s="145">
        <v>147</v>
      </c>
      <c r="G582" s="145">
        <v>14.25</v>
      </c>
      <c r="H582" s="145">
        <v>104.75</v>
      </c>
      <c r="I582" s="145">
        <v>143</v>
      </c>
      <c r="J582" s="145">
        <v>361</v>
      </c>
      <c r="K582" s="145">
        <v>6.3360000000000003</v>
      </c>
      <c r="L582" s="145">
        <v>0.67300000000000004</v>
      </c>
      <c r="M582" s="145">
        <v>95.337000000000003</v>
      </c>
      <c r="N582" s="145">
        <v>101</v>
      </c>
      <c r="O582" s="145">
        <v>0</v>
      </c>
      <c r="P582" s="145">
        <v>0</v>
      </c>
      <c r="Q582" s="145">
        <v>0</v>
      </c>
      <c r="R582" s="145">
        <v>0</v>
      </c>
    </row>
    <row r="583" spans="1:18" x14ac:dyDescent="0.25">
      <c r="A583" s="145">
        <v>917</v>
      </c>
      <c r="B583" s="145" t="s">
        <v>2769</v>
      </c>
      <c r="C583" s="145" t="s">
        <v>2768</v>
      </c>
      <c r="D583" s="145" t="str">
        <f t="shared" si="25"/>
        <v>McGriff, Kathleen</v>
      </c>
      <c r="E583" s="145" t="s">
        <v>2148</v>
      </c>
      <c r="F583" s="145">
        <v>33</v>
      </c>
      <c r="G583" s="145">
        <v>0</v>
      </c>
      <c r="H583" s="145">
        <v>53.335999999999999</v>
      </c>
      <c r="I583" s="145">
        <v>69.335999999999999</v>
      </c>
      <c r="J583" s="145">
        <v>16</v>
      </c>
      <c r="K583" s="145">
        <v>0</v>
      </c>
      <c r="L583" s="145">
        <v>61.335999999999999</v>
      </c>
      <c r="M583" s="145">
        <v>69.335999999999999</v>
      </c>
      <c r="N583" s="145">
        <v>8</v>
      </c>
      <c r="O583" s="145">
        <v>0</v>
      </c>
      <c r="P583" s="145">
        <v>9.25</v>
      </c>
      <c r="Q583" s="145">
        <v>36.75</v>
      </c>
      <c r="R583" s="145">
        <v>27.5</v>
      </c>
    </row>
    <row r="584" spans="1:18" x14ac:dyDescent="0.25">
      <c r="A584" s="145">
        <v>1116</v>
      </c>
      <c r="B584" s="145" t="s">
        <v>2767</v>
      </c>
      <c r="C584" s="145" t="s">
        <v>2766</v>
      </c>
      <c r="D584" s="145" t="str">
        <f t="shared" si="25"/>
        <v>McGuire, Elyse</v>
      </c>
      <c r="E584" s="145" t="s">
        <v>2142</v>
      </c>
      <c r="F584" s="145">
        <v>153</v>
      </c>
      <c r="G584" s="145">
        <v>56</v>
      </c>
      <c r="H584" s="145">
        <v>417</v>
      </c>
      <c r="I584" s="145">
        <v>156</v>
      </c>
      <c r="J584" s="145">
        <v>97.5</v>
      </c>
      <c r="K584" s="145">
        <v>737.75300000000004</v>
      </c>
      <c r="L584" s="145">
        <v>874.75699999999995</v>
      </c>
      <c r="M584" s="145">
        <v>104.004</v>
      </c>
      <c r="N584" s="145">
        <v>24.5</v>
      </c>
      <c r="O584" s="145">
        <v>21.5</v>
      </c>
      <c r="P584" s="145">
        <v>17.75</v>
      </c>
      <c r="Q584" s="145">
        <v>123</v>
      </c>
      <c r="R584" s="145">
        <v>134.75</v>
      </c>
    </row>
    <row r="585" spans="1:18" x14ac:dyDescent="0.25">
      <c r="A585" s="145">
        <v>890</v>
      </c>
      <c r="B585" s="145" t="s">
        <v>2765</v>
      </c>
      <c r="C585" s="145" t="s">
        <v>2764</v>
      </c>
      <c r="D585" s="145" t="str">
        <f t="shared" si="25"/>
        <v>McKenna, Keeley</v>
      </c>
      <c r="E585" s="145" t="s">
        <v>2180</v>
      </c>
      <c r="F585" s="145">
        <v>11</v>
      </c>
      <c r="G585" s="145">
        <v>0</v>
      </c>
      <c r="H585" s="145">
        <v>63.67</v>
      </c>
      <c r="I585" s="145">
        <v>86.67</v>
      </c>
      <c r="J585" s="145">
        <v>23</v>
      </c>
      <c r="K585" s="145">
        <v>0</v>
      </c>
      <c r="L585" s="145">
        <v>58.67</v>
      </c>
      <c r="M585" s="145">
        <v>86.67</v>
      </c>
      <c r="N585" s="145">
        <v>28</v>
      </c>
      <c r="O585" s="145">
        <v>0</v>
      </c>
      <c r="P585" s="145">
        <v>0</v>
      </c>
      <c r="Q585" s="145">
        <v>7.75</v>
      </c>
      <c r="R585" s="145">
        <v>7.75</v>
      </c>
    </row>
    <row r="586" spans="1:18" x14ac:dyDescent="0.25">
      <c r="A586" s="145">
        <v>2469</v>
      </c>
      <c r="B586" s="145" t="s">
        <v>2763</v>
      </c>
      <c r="C586" s="145" t="s">
        <v>2762</v>
      </c>
      <c r="D586" s="145" t="str">
        <f t="shared" si="25"/>
        <v>Mckenzie, Celeste</v>
      </c>
      <c r="E586" s="145" t="s">
        <v>2159</v>
      </c>
      <c r="F586" s="145">
        <v>38</v>
      </c>
      <c r="G586" s="145" t="e">
        <f>VLOOKUP($A586,#REF!,7,FALSE)</f>
        <v>#REF!</v>
      </c>
      <c r="H586" s="145">
        <v>64.007000000000005</v>
      </c>
      <c r="I586" s="145">
        <v>104.004</v>
      </c>
      <c r="J586" s="145">
        <v>98.5</v>
      </c>
      <c r="K586" s="145">
        <v>41.253</v>
      </c>
      <c r="L586" s="145">
        <v>38.506999999999998</v>
      </c>
      <c r="M586" s="145">
        <v>104.004</v>
      </c>
      <c r="N586" s="145">
        <v>106.75</v>
      </c>
      <c r="O586" s="145">
        <v>0</v>
      </c>
      <c r="P586" s="145">
        <v>0</v>
      </c>
      <c r="Q586" s="145">
        <v>0</v>
      </c>
      <c r="R586" s="145">
        <v>0</v>
      </c>
    </row>
    <row r="587" spans="1:18" x14ac:dyDescent="0.25">
      <c r="A587" s="145">
        <v>786</v>
      </c>
      <c r="B587" s="145" t="s">
        <v>2147</v>
      </c>
      <c r="C587" s="145" t="s">
        <v>2761</v>
      </c>
      <c r="D587" s="145" t="s">
        <v>1220</v>
      </c>
      <c r="E587" s="145" t="s">
        <v>2165</v>
      </c>
      <c r="F587" s="145">
        <v>17</v>
      </c>
      <c r="G587" s="145">
        <v>32.500999999999998</v>
      </c>
      <c r="H587" s="145">
        <v>120.505</v>
      </c>
      <c r="I587" s="145">
        <v>104.004</v>
      </c>
      <c r="J587" s="145">
        <v>16</v>
      </c>
      <c r="K587" s="145">
        <v>32.500999999999998</v>
      </c>
      <c r="L587" s="145">
        <v>128.505</v>
      </c>
      <c r="M587" s="145">
        <v>104.004</v>
      </c>
      <c r="N587" s="145">
        <v>8</v>
      </c>
      <c r="O587" s="145">
        <v>8.625</v>
      </c>
      <c r="P587" s="145">
        <v>8.15</v>
      </c>
      <c r="Q587" s="145">
        <v>86.775000000000006</v>
      </c>
      <c r="R587" s="145">
        <v>87.25</v>
      </c>
    </row>
    <row r="588" spans="1:18" x14ac:dyDescent="0.25">
      <c r="A588" s="145">
        <v>816</v>
      </c>
      <c r="B588" s="145" t="s">
        <v>2237</v>
      </c>
      <c r="C588" s="145" t="s">
        <v>2760</v>
      </c>
      <c r="D588" s="145" t="str">
        <f t="shared" si="25"/>
        <v>McLaughlin, Sandra</v>
      </c>
      <c r="E588" s="145" t="s">
        <v>2257</v>
      </c>
      <c r="F588" s="145">
        <v>120</v>
      </c>
      <c r="G588" s="145">
        <v>21.666</v>
      </c>
      <c r="H588" s="145">
        <v>90.662000000000006</v>
      </c>
      <c r="I588" s="145">
        <v>129.99600000000001</v>
      </c>
      <c r="J588" s="145">
        <v>61</v>
      </c>
      <c r="K588" s="145">
        <v>17.334</v>
      </c>
      <c r="L588" s="145">
        <v>85.337999999999994</v>
      </c>
      <c r="M588" s="145">
        <v>104.004</v>
      </c>
      <c r="N588" s="145">
        <v>36</v>
      </c>
      <c r="O588" s="145">
        <v>0</v>
      </c>
      <c r="P588" s="145">
        <v>0</v>
      </c>
      <c r="Q588" s="145">
        <v>2</v>
      </c>
      <c r="R588" s="145">
        <v>2</v>
      </c>
    </row>
    <row r="589" spans="1:18" x14ac:dyDescent="0.25">
      <c r="A589" s="145">
        <v>3001</v>
      </c>
      <c r="B589" s="145" t="s">
        <v>2542</v>
      </c>
      <c r="C589" s="145" t="s">
        <v>2759</v>
      </c>
      <c r="D589" s="145" t="str">
        <f t="shared" si="25"/>
        <v>McLeod, Melanie</v>
      </c>
      <c r="E589" s="145" t="s">
        <v>2361</v>
      </c>
      <c r="F589" s="145">
        <v>1</v>
      </c>
      <c r="G589" s="145">
        <v>0</v>
      </c>
      <c r="H589" s="145">
        <v>0</v>
      </c>
      <c r="I589" s="145">
        <v>0</v>
      </c>
      <c r="J589" s="145">
        <v>0</v>
      </c>
      <c r="K589" s="145">
        <v>0</v>
      </c>
      <c r="L589" s="145">
        <v>0</v>
      </c>
      <c r="M589" s="145">
        <v>0</v>
      </c>
      <c r="N589" s="145">
        <v>0</v>
      </c>
      <c r="O589" s="145">
        <v>0</v>
      </c>
      <c r="P589" s="145">
        <v>0</v>
      </c>
      <c r="Q589" s="145">
        <v>0</v>
      </c>
      <c r="R589" s="145">
        <v>0</v>
      </c>
    </row>
    <row r="590" spans="1:18" x14ac:dyDescent="0.25">
      <c r="A590" s="145">
        <v>347</v>
      </c>
      <c r="B590" s="145" t="s">
        <v>2385</v>
      </c>
      <c r="C590" s="145" t="s">
        <v>2758</v>
      </c>
      <c r="D590" s="145" t="str">
        <f t="shared" ref="D590:D621" si="26">C590&amp;", "&amp;B590</f>
        <v>Meacham, Rebecca</v>
      </c>
      <c r="E590" s="145" t="s">
        <v>2209</v>
      </c>
      <c r="F590" s="145">
        <v>193</v>
      </c>
      <c r="G590" s="145" t="e">
        <f>VLOOKUP($A590,#REF!,7,FALSE)</f>
        <v>#REF!</v>
      </c>
      <c r="H590" s="145">
        <v>403</v>
      </c>
      <c r="I590" s="145">
        <v>156</v>
      </c>
      <c r="J590" s="145">
        <v>84</v>
      </c>
      <c r="K590" s="145">
        <v>243.25299999999999</v>
      </c>
      <c r="L590" s="145">
        <v>305.00700000000001</v>
      </c>
      <c r="M590" s="145">
        <v>104.004</v>
      </c>
      <c r="N590" s="145">
        <v>70.25</v>
      </c>
      <c r="O590" s="145">
        <v>0</v>
      </c>
      <c r="P590" s="145">
        <v>0</v>
      </c>
      <c r="Q590" s="145">
        <v>0</v>
      </c>
      <c r="R590" s="145">
        <v>0</v>
      </c>
    </row>
    <row r="591" spans="1:18" x14ac:dyDescent="0.25">
      <c r="A591" s="145">
        <v>840</v>
      </c>
      <c r="B591" s="145" t="s">
        <v>2221</v>
      </c>
      <c r="C591" s="145" t="s">
        <v>2757</v>
      </c>
      <c r="D591" s="145" t="str">
        <f t="shared" si="26"/>
        <v>Meadows, Jenna</v>
      </c>
      <c r="E591" s="145" t="s">
        <v>2168</v>
      </c>
      <c r="F591" s="145">
        <v>61</v>
      </c>
      <c r="G591" s="145">
        <v>0</v>
      </c>
      <c r="H591" s="145">
        <v>46.003999999999998</v>
      </c>
      <c r="I591" s="145">
        <v>104.004</v>
      </c>
      <c r="J591" s="145">
        <v>58</v>
      </c>
      <c r="K591" s="145">
        <v>0</v>
      </c>
      <c r="L591" s="145">
        <v>50.003999999999998</v>
      </c>
      <c r="M591" s="145">
        <v>104.004</v>
      </c>
      <c r="N591" s="145">
        <v>54</v>
      </c>
      <c r="O591" s="145">
        <v>0</v>
      </c>
      <c r="P591" s="145">
        <v>5.5</v>
      </c>
      <c r="Q591" s="145">
        <v>62</v>
      </c>
      <c r="R591" s="145">
        <v>56.5</v>
      </c>
    </row>
    <row r="592" spans="1:18" x14ac:dyDescent="0.25">
      <c r="A592" s="145">
        <v>834</v>
      </c>
      <c r="B592" s="145" t="s">
        <v>2487</v>
      </c>
      <c r="C592" s="145" t="s">
        <v>2756</v>
      </c>
      <c r="D592" s="145" t="str">
        <f t="shared" si="26"/>
        <v>Mehl, Barbara</v>
      </c>
      <c r="E592" s="145" t="s">
        <v>2145</v>
      </c>
      <c r="F592" s="145">
        <v>15</v>
      </c>
      <c r="G592" s="145">
        <v>10.834</v>
      </c>
      <c r="H592" s="145">
        <v>90.171000000000006</v>
      </c>
      <c r="I592" s="145">
        <v>95.337000000000003</v>
      </c>
      <c r="J592" s="145">
        <v>16</v>
      </c>
      <c r="K592" s="145">
        <v>10.834</v>
      </c>
      <c r="L592" s="145">
        <v>106.17100000000001</v>
      </c>
      <c r="M592" s="145">
        <v>95.337000000000003</v>
      </c>
      <c r="N592" s="145">
        <v>0</v>
      </c>
      <c r="O592" s="145">
        <v>0</v>
      </c>
      <c r="P592" s="145">
        <v>11.625</v>
      </c>
      <c r="Q592" s="145">
        <v>155.625</v>
      </c>
      <c r="R592" s="145">
        <v>144</v>
      </c>
    </row>
    <row r="593" spans="1:18" x14ac:dyDescent="0.25">
      <c r="A593" s="145">
        <v>974</v>
      </c>
      <c r="B593" s="145" t="s">
        <v>2755</v>
      </c>
      <c r="C593" s="145" t="s">
        <v>2754</v>
      </c>
      <c r="D593" s="145" t="str">
        <f t="shared" si="26"/>
        <v>Meingasner, Ryan</v>
      </c>
      <c r="E593" s="145" t="s">
        <v>2193</v>
      </c>
      <c r="F593" s="145">
        <v>5</v>
      </c>
      <c r="G593" s="145">
        <v>0</v>
      </c>
      <c r="H593" s="145">
        <v>26.001000000000001</v>
      </c>
      <c r="I593" s="145">
        <v>26.001000000000001</v>
      </c>
      <c r="J593" s="145">
        <v>0</v>
      </c>
      <c r="K593" s="145">
        <v>0</v>
      </c>
      <c r="L593" s="145">
        <v>26.001000000000001</v>
      </c>
      <c r="M593" s="145">
        <v>26.001000000000001</v>
      </c>
      <c r="N593" s="145">
        <v>0</v>
      </c>
      <c r="O593" s="145">
        <v>0</v>
      </c>
      <c r="P593" s="145">
        <v>0</v>
      </c>
      <c r="Q593" s="145">
        <v>0</v>
      </c>
      <c r="R593" s="145">
        <v>0</v>
      </c>
    </row>
    <row r="594" spans="1:18" x14ac:dyDescent="0.25">
      <c r="A594" s="145">
        <v>1721</v>
      </c>
      <c r="B594" s="145" t="s">
        <v>2753</v>
      </c>
      <c r="C594" s="145" t="s">
        <v>2752</v>
      </c>
      <c r="D594" s="145" t="str">
        <f t="shared" si="26"/>
        <v>Melvin, Irena</v>
      </c>
      <c r="E594" s="145" t="s">
        <v>2148</v>
      </c>
      <c r="F594" s="145">
        <v>84</v>
      </c>
      <c r="G594" s="145">
        <v>20.335000000000001</v>
      </c>
      <c r="H594" s="145">
        <v>153.84</v>
      </c>
      <c r="I594" s="145">
        <v>65.004000000000005</v>
      </c>
      <c r="J594" s="145">
        <v>25.5</v>
      </c>
      <c r="K594" s="145">
        <v>126.164</v>
      </c>
      <c r="L594" s="145">
        <v>128.16</v>
      </c>
      <c r="M594" s="145">
        <v>51.996000000000002</v>
      </c>
      <c r="N594" s="145">
        <v>50</v>
      </c>
      <c r="O594" s="145">
        <v>19.5</v>
      </c>
      <c r="P594" s="145">
        <v>0</v>
      </c>
      <c r="Q594" s="145">
        <v>15</v>
      </c>
      <c r="R594" s="145">
        <v>34.5</v>
      </c>
    </row>
    <row r="595" spans="1:18" x14ac:dyDescent="0.25">
      <c r="A595" s="145">
        <v>2363</v>
      </c>
      <c r="B595" s="145" t="s">
        <v>2329</v>
      </c>
      <c r="C595" s="145" t="s">
        <v>2751</v>
      </c>
      <c r="D595" s="145" t="str">
        <f t="shared" si="26"/>
        <v>Mendenhall (Past Employee), Tiffany</v>
      </c>
      <c r="E595" s="145" t="s">
        <v>2180</v>
      </c>
      <c r="F595" s="145">
        <v>67</v>
      </c>
      <c r="G595" s="145">
        <v>21.585999999999999</v>
      </c>
      <c r="H595" s="145">
        <v>0</v>
      </c>
      <c r="I595" s="145">
        <v>8.6669999999999998</v>
      </c>
      <c r="J595" s="145">
        <v>0</v>
      </c>
      <c r="K595" s="145">
        <v>10.086</v>
      </c>
      <c r="L595" s="145">
        <v>0</v>
      </c>
      <c r="M595" s="145">
        <v>8.6669999999999998</v>
      </c>
      <c r="N595" s="145">
        <v>0</v>
      </c>
      <c r="O595" s="145">
        <v>0.125</v>
      </c>
      <c r="P595" s="145">
        <v>0</v>
      </c>
      <c r="Q595" s="145">
        <v>0</v>
      </c>
      <c r="R595" s="145">
        <v>0</v>
      </c>
    </row>
    <row r="596" spans="1:18" x14ac:dyDescent="0.25">
      <c r="A596" s="145">
        <v>2513</v>
      </c>
      <c r="B596" s="145" t="s">
        <v>2750</v>
      </c>
      <c r="C596" s="145" t="s">
        <v>2749</v>
      </c>
      <c r="D596" s="145" t="str">
        <f t="shared" si="26"/>
        <v>Menzel, Marjorie</v>
      </c>
      <c r="E596" s="145" t="s">
        <v>2189</v>
      </c>
      <c r="F596" s="145">
        <v>92</v>
      </c>
      <c r="G596" s="145">
        <v>49.414999999999999</v>
      </c>
      <c r="H596" s="145">
        <v>188.16</v>
      </c>
      <c r="I596" s="145">
        <v>129.99600000000001</v>
      </c>
      <c r="J596" s="145">
        <v>113</v>
      </c>
      <c r="K596" s="145">
        <v>20.585999999999999</v>
      </c>
      <c r="L596" s="145">
        <v>19.59</v>
      </c>
      <c r="M596" s="145">
        <v>104.004</v>
      </c>
      <c r="N596" s="145">
        <v>105</v>
      </c>
      <c r="O596" s="145">
        <v>0</v>
      </c>
      <c r="P596" s="145">
        <v>0</v>
      </c>
      <c r="Q596" s="145">
        <v>6</v>
      </c>
      <c r="R596" s="145">
        <v>6</v>
      </c>
    </row>
    <row r="597" spans="1:18" x14ac:dyDescent="0.25">
      <c r="A597" s="145">
        <v>2511</v>
      </c>
      <c r="B597" s="145" t="s">
        <v>2228</v>
      </c>
      <c r="C597" s="145" t="s">
        <v>2748</v>
      </c>
      <c r="D597" s="145" t="str">
        <f t="shared" si="26"/>
        <v>Meola, Lisa</v>
      </c>
      <c r="E597" s="145" t="s">
        <v>2154</v>
      </c>
      <c r="F597" s="145">
        <v>36</v>
      </c>
      <c r="G597" s="145" t="e">
        <f>VLOOKUP($A597,#REF!,7,FALSE)</f>
        <v>#REF!</v>
      </c>
      <c r="H597" s="145">
        <v>79.09</v>
      </c>
      <c r="I597" s="145">
        <v>104.004</v>
      </c>
      <c r="J597" s="145">
        <v>68</v>
      </c>
      <c r="K597" s="145">
        <v>83.253</v>
      </c>
      <c r="L597" s="145">
        <v>179.25700000000001</v>
      </c>
      <c r="M597" s="145">
        <v>104.004</v>
      </c>
      <c r="N597" s="145">
        <v>8</v>
      </c>
      <c r="O597" s="145">
        <v>0</v>
      </c>
      <c r="P597" s="145">
        <v>0</v>
      </c>
      <c r="Q597" s="145">
        <v>0</v>
      </c>
      <c r="R597" s="145">
        <v>0</v>
      </c>
    </row>
    <row r="598" spans="1:18" x14ac:dyDescent="0.25">
      <c r="A598" s="145">
        <v>1285</v>
      </c>
      <c r="B598" s="145" t="s">
        <v>2747</v>
      </c>
      <c r="C598" s="145" t="s">
        <v>2746</v>
      </c>
      <c r="D598" s="145" t="str">
        <f t="shared" si="26"/>
        <v>Meyer, Christine</v>
      </c>
      <c r="E598" s="145" t="s">
        <v>2168</v>
      </c>
      <c r="F598" s="145">
        <v>302</v>
      </c>
      <c r="G598" s="145">
        <v>65</v>
      </c>
      <c r="H598" s="145">
        <v>392.25</v>
      </c>
      <c r="I598" s="145">
        <v>156</v>
      </c>
      <c r="J598" s="145">
        <v>184.5</v>
      </c>
      <c r="K598" s="145">
        <v>326.58600000000001</v>
      </c>
      <c r="L598" s="145">
        <v>398.34</v>
      </c>
      <c r="M598" s="145">
        <v>104.004</v>
      </c>
      <c r="N598" s="145">
        <v>36.5</v>
      </c>
      <c r="O598" s="145">
        <v>30.5</v>
      </c>
      <c r="P598" s="145">
        <v>24.75</v>
      </c>
      <c r="Q598" s="145">
        <v>80.75</v>
      </c>
      <c r="R598" s="145">
        <v>86.5</v>
      </c>
    </row>
    <row r="599" spans="1:18" x14ac:dyDescent="0.25">
      <c r="A599" s="145">
        <v>2629</v>
      </c>
      <c r="B599" s="145" t="s">
        <v>2511</v>
      </c>
      <c r="C599" s="145" t="s">
        <v>2745</v>
      </c>
      <c r="D599" s="145" t="str">
        <f t="shared" si="26"/>
        <v>Meyer (Past Employee), Natalie</v>
      </c>
      <c r="E599" s="145" t="s">
        <v>2168</v>
      </c>
      <c r="F599" s="145">
        <v>24</v>
      </c>
      <c r="G599" s="145">
        <v>9.8350000000000009</v>
      </c>
      <c r="H599" s="145">
        <v>0</v>
      </c>
      <c r="I599" s="145">
        <v>34.667999999999999</v>
      </c>
      <c r="J599" s="145">
        <v>23</v>
      </c>
      <c r="K599" s="145">
        <v>52.085999999999999</v>
      </c>
      <c r="L599" s="145">
        <v>0</v>
      </c>
      <c r="M599" s="145">
        <v>34.667999999999999</v>
      </c>
      <c r="N599" s="145">
        <v>16</v>
      </c>
      <c r="O599" s="145">
        <v>0</v>
      </c>
      <c r="P599" s="145">
        <v>0</v>
      </c>
      <c r="Q599" s="145">
        <v>0</v>
      </c>
      <c r="R599" s="145">
        <v>0</v>
      </c>
    </row>
    <row r="600" spans="1:18" x14ac:dyDescent="0.25">
      <c r="A600" s="145">
        <v>2517</v>
      </c>
      <c r="B600" s="145" t="s">
        <v>2744</v>
      </c>
      <c r="C600" s="145" t="s">
        <v>2743</v>
      </c>
      <c r="D600" s="145" t="str">
        <f t="shared" si="26"/>
        <v>Meyers (Past Employee), Clara</v>
      </c>
      <c r="E600" s="145" t="s">
        <v>2168</v>
      </c>
      <c r="F600" s="145">
        <v>35</v>
      </c>
      <c r="G600" s="145">
        <v>40.502000000000002</v>
      </c>
      <c r="H600" s="145">
        <v>0</v>
      </c>
      <c r="I600" s="145">
        <v>0</v>
      </c>
      <c r="J600" s="145">
        <v>0</v>
      </c>
      <c r="K600" s="145">
        <v>67.751999999999995</v>
      </c>
      <c r="L600" s="145">
        <v>0</v>
      </c>
      <c r="M600" s="145">
        <v>0</v>
      </c>
      <c r="N600" s="145">
        <v>0</v>
      </c>
      <c r="O600" s="145">
        <v>0</v>
      </c>
      <c r="P600" s="145">
        <v>0</v>
      </c>
      <c r="Q600" s="145">
        <v>0</v>
      </c>
      <c r="R600" s="145">
        <v>0</v>
      </c>
    </row>
    <row r="601" spans="1:18" x14ac:dyDescent="0.25">
      <c r="A601" s="145">
        <v>735</v>
      </c>
      <c r="B601" s="145" t="s">
        <v>2742</v>
      </c>
      <c r="C601" s="145" t="s">
        <v>2741</v>
      </c>
      <c r="D601" s="145" t="str">
        <f t="shared" si="26"/>
        <v>Mezza, Dina</v>
      </c>
      <c r="E601" s="145" t="s">
        <v>2204</v>
      </c>
      <c r="F601" s="145">
        <v>25</v>
      </c>
      <c r="G601" s="145">
        <v>4.0019999999999998</v>
      </c>
      <c r="H601" s="145">
        <v>48.006</v>
      </c>
      <c r="I601" s="145">
        <v>104.004</v>
      </c>
      <c r="J601" s="145">
        <v>60</v>
      </c>
      <c r="K601" s="145">
        <v>36.752000000000002</v>
      </c>
      <c r="L601" s="145">
        <v>112.506</v>
      </c>
      <c r="M601" s="145">
        <v>104.004</v>
      </c>
      <c r="N601" s="145">
        <v>28.25</v>
      </c>
      <c r="O601" s="145">
        <v>0</v>
      </c>
      <c r="P601" s="145">
        <v>0</v>
      </c>
      <c r="Q601" s="145">
        <v>0</v>
      </c>
      <c r="R601" s="145">
        <v>0</v>
      </c>
    </row>
    <row r="602" spans="1:18" x14ac:dyDescent="0.25">
      <c r="A602" s="145">
        <v>2301</v>
      </c>
      <c r="B602" s="145" t="s">
        <v>2426</v>
      </c>
      <c r="C602" s="145" t="s">
        <v>2740</v>
      </c>
      <c r="D602" s="145" t="str">
        <f t="shared" si="26"/>
        <v>Mikitta (Past Employee), Pamela</v>
      </c>
      <c r="E602" s="145" t="s">
        <v>2361</v>
      </c>
      <c r="F602" s="145">
        <v>48</v>
      </c>
      <c r="G602" s="145">
        <v>21.664999999999999</v>
      </c>
      <c r="H602" s="145">
        <v>165.911</v>
      </c>
      <c r="I602" s="145">
        <v>38.997</v>
      </c>
      <c r="J602" s="145">
        <v>24.75</v>
      </c>
      <c r="K602" s="145">
        <v>122.914</v>
      </c>
      <c r="L602" s="145">
        <v>157.411</v>
      </c>
      <c r="M602" s="145">
        <v>38.997</v>
      </c>
      <c r="N602" s="145">
        <v>6</v>
      </c>
      <c r="O602" s="145">
        <v>10.5</v>
      </c>
      <c r="P602" s="145">
        <v>0</v>
      </c>
      <c r="Q602" s="145">
        <v>3.5</v>
      </c>
      <c r="R602" s="145">
        <v>24.75</v>
      </c>
    </row>
    <row r="603" spans="1:18" x14ac:dyDescent="0.25">
      <c r="A603" s="145">
        <v>2161</v>
      </c>
      <c r="B603" s="145" t="s">
        <v>2739</v>
      </c>
      <c r="C603" s="145" t="s">
        <v>2738</v>
      </c>
      <c r="D603" s="145" t="str">
        <f t="shared" si="26"/>
        <v>Millan, Esteban</v>
      </c>
      <c r="E603" s="145" t="s">
        <v>2257</v>
      </c>
      <c r="F603" s="145">
        <v>61</v>
      </c>
      <c r="G603" s="145">
        <v>69.585999999999999</v>
      </c>
      <c r="H603" s="145">
        <v>114.34</v>
      </c>
      <c r="I603" s="145">
        <v>104.004</v>
      </c>
      <c r="J603" s="145">
        <v>59.25</v>
      </c>
      <c r="K603" s="145">
        <v>55.335999999999999</v>
      </c>
      <c r="L603" s="145">
        <v>117.59</v>
      </c>
      <c r="M603" s="145">
        <v>104.004</v>
      </c>
      <c r="N603" s="145">
        <v>49.75</v>
      </c>
      <c r="O603" s="145">
        <v>2.5</v>
      </c>
      <c r="P603" s="145">
        <v>0</v>
      </c>
      <c r="Q603" s="145">
        <v>4.5</v>
      </c>
      <c r="R603" s="145">
        <v>7</v>
      </c>
    </row>
    <row r="604" spans="1:18" x14ac:dyDescent="0.25">
      <c r="A604" s="145">
        <v>2493</v>
      </c>
      <c r="B604" s="145" t="s">
        <v>2421</v>
      </c>
      <c r="C604" s="145" t="s">
        <v>2737</v>
      </c>
      <c r="D604" s="145" t="str">
        <f t="shared" si="26"/>
        <v>Miller, Amber</v>
      </c>
      <c r="E604" s="145" t="s">
        <v>2159</v>
      </c>
      <c r="F604" s="145">
        <v>36</v>
      </c>
      <c r="G604" s="145" t="e">
        <f>VLOOKUP($A604,#REF!,7,FALSE)</f>
        <v>#REF!</v>
      </c>
      <c r="H604" s="145">
        <v>49.338999999999999</v>
      </c>
      <c r="I604" s="145">
        <v>104.004</v>
      </c>
      <c r="J604" s="145">
        <v>60.5</v>
      </c>
      <c r="K604" s="145">
        <v>8.5000000000000006E-2</v>
      </c>
      <c r="L604" s="145">
        <v>22.588999999999999</v>
      </c>
      <c r="M604" s="145">
        <v>104.004</v>
      </c>
      <c r="N604" s="145">
        <v>81.5</v>
      </c>
      <c r="O604" s="145">
        <v>0</v>
      </c>
      <c r="P604" s="145">
        <v>0</v>
      </c>
      <c r="Q604" s="145">
        <v>0</v>
      </c>
      <c r="R604" s="145">
        <v>0</v>
      </c>
    </row>
    <row r="605" spans="1:18" x14ac:dyDescent="0.25">
      <c r="A605" s="145">
        <v>1928</v>
      </c>
      <c r="B605" s="145" t="s">
        <v>2691</v>
      </c>
      <c r="C605" s="145" t="s">
        <v>2737</v>
      </c>
      <c r="D605" s="145" t="str">
        <f t="shared" si="26"/>
        <v>Miller, Tammy</v>
      </c>
      <c r="E605" s="145" t="s">
        <v>2186</v>
      </c>
      <c r="F605" s="145">
        <v>96</v>
      </c>
      <c r="G605" s="145">
        <v>22.164999999999999</v>
      </c>
      <c r="H605" s="145">
        <v>266.07799999999997</v>
      </c>
      <c r="I605" s="145">
        <v>86.664000000000001</v>
      </c>
      <c r="J605" s="145">
        <v>16</v>
      </c>
      <c r="K605" s="145">
        <v>199.33600000000001</v>
      </c>
      <c r="L605" s="145">
        <v>138.422</v>
      </c>
      <c r="M605" s="145">
        <v>69.335999999999999</v>
      </c>
      <c r="N605" s="145">
        <v>132.25</v>
      </c>
      <c r="O605" s="145">
        <v>0</v>
      </c>
      <c r="P605" s="145">
        <v>12.25</v>
      </c>
      <c r="Q605" s="145">
        <v>51.75</v>
      </c>
      <c r="R605" s="145">
        <v>39.5</v>
      </c>
    </row>
    <row r="606" spans="1:18" x14ac:dyDescent="0.25">
      <c r="A606" s="145">
        <v>2481</v>
      </c>
      <c r="B606" s="145" t="s">
        <v>2736</v>
      </c>
      <c r="C606" s="145" t="s">
        <v>2735</v>
      </c>
      <c r="D606" s="145" t="str">
        <f t="shared" si="26"/>
        <v>Miranda, Elsie</v>
      </c>
      <c r="E606" s="145" t="s">
        <v>2196</v>
      </c>
      <c r="F606" s="145">
        <v>38</v>
      </c>
      <c r="G606" s="145">
        <v>0</v>
      </c>
      <c r="H606" s="145">
        <v>28.167999999999999</v>
      </c>
      <c r="I606" s="145">
        <v>28.167999999999999</v>
      </c>
      <c r="J606" s="145">
        <v>0</v>
      </c>
      <c r="K606" s="145">
        <v>0</v>
      </c>
      <c r="L606" s="145">
        <v>28.167999999999999</v>
      </c>
      <c r="M606" s="145">
        <v>28.167999999999999</v>
      </c>
      <c r="N606" s="145">
        <v>0</v>
      </c>
      <c r="O606" s="145">
        <v>0</v>
      </c>
      <c r="P606" s="145">
        <v>0</v>
      </c>
      <c r="Q606" s="145">
        <v>0</v>
      </c>
      <c r="R606" s="145">
        <v>0</v>
      </c>
    </row>
    <row r="607" spans="1:18" x14ac:dyDescent="0.25">
      <c r="A607" s="145">
        <v>2392</v>
      </c>
      <c r="B607" s="145" t="s">
        <v>2734</v>
      </c>
      <c r="C607" s="145" t="s">
        <v>2733</v>
      </c>
      <c r="D607" s="145" t="str">
        <f t="shared" si="26"/>
        <v>Mirodias, Joanna</v>
      </c>
      <c r="E607" s="145" t="s">
        <v>2159</v>
      </c>
      <c r="F607" s="145">
        <v>44</v>
      </c>
      <c r="G607" s="145">
        <v>6.335</v>
      </c>
      <c r="H607" s="145">
        <v>155.25700000000001</v>
      </c>
      <c r="I607" s="145">
        <v>104.004</v>
      </c>
      <c r="J607" s="145">
        <v>112.75</v>
      </c>
      <c r="K607" s="145">
        <v>244.83600000000001</v>
      </c>
      <c r="L607" s="145">
        <v>321.08999999999997</v>
      </c>
      <c r="M607" s="145">
        <v>104.004</v>
      </c>
      <c r="N607" s="145">
        <v>27.75</v>
      </c>
      <c r="O607" s="145">
        <v>0</v>
      </c>
      <c r="P607" s="145">
        <v>0</v>
      </c>
      <c r="Q607" s="145">
        <v>0</v>
      </c>
      <c r="R607" s="145">
        <v>0</v>
      </c>
    </row>
    <row r="608" spans="1:18" x14ac:dyDescent="0.25">
      <c r="A608" s="145">
        <v>689</v>
      </c>
      <c r="B608" s="145" t="s">
        <v>2672</v>
      </c>
      <c r="C608" s="145" t="s">
        <v>2732</v>
      </c>
      <c r="D608" s="145" t="str">
        <f t="shared" si="26"/>
        <v>Misset, Lynn</v>
      </c>
      <c r="E608" s="145" t="s">
        <v>2151</v>
      </c>
      <c r="F608" s="145">
        <v>168</v>
      </c>
      <c r="G608" s="145" t="e">
        <f>VLOOKUP($A608,#REF!,7,FALSE)</f>
        <v>#REF!</v>
      </c>
      <c r="H608" s="145">
        <v>244.25</v>
      </c>
      <c r="I608" s="145">
        <v>156</v>
      </c>
      <c r="J608" s="145">
        <v>166</v>
      </c>
      <c r="K608" s="145">
        <v>161.33500000000001</v>
      </c>
      <c r="L608" s="145">
        <v>116.089</v>
      </c>
      <c r="M608" s="145">
        <v>104.004</v>
      </c>
      <c r="N608" s="145">
        <v>149.25</v>
      </c>
      <c r="O608" s="145">
        <v>0</v>
      </c>
      <c r="P608" s="145">
        <v>0</v>
      </c>
      <c r="Q608" s="145">
        <v>0</v>
      </c>
      <c r="R608" s="145">
        <v>0</v>
      </c>
    </row>
    <row r="609" spans="1:18" x14ac:dyDescent="0.25">
      <c r="A609" s="145">
        <v>2472</v>
      </c>
      <c r="B609" s="145" t="s">
        <v>2345</v>
      </c>
      <c r="C609" s="145" t="s">
        <v>2731</v>
      </c>
      <c r="D609" s="145" t="str">
        <f t="shared" si="26"/>
        <v>Mitchell, Carol</v>
      </c>
      <c r="E609" s="145" t="s">
        <v>2257</v>
      </c>
      <c r="F609" s="145">
        <v>44</v>
      </c>
      <c r="G609" s="145">
        <v>3.335</v>
      </c>
      <c r="H609" s="145">
        <v>139.09</v>
      </c>
      <c r="I609" s="145">
        <v>104.004</v>
      </c>
      <c r="J609" s="145">
        <v>64</v>
      </c>
      <c r="K609" s="145">
        <v>107.086</v>
      </c>
      <c r="L609" s="145">
        <v>52.59</v>
      </c>
      <c r="M609" s="145">
        <v>104.004</v>
      </c>
      <c r="N609" s="145">
        <v>158.5</v>
      </c>
      <c r="O609" s="145">
        <v>0</v>
      </c>
      <c r="P609" s="145">
        <v>0</v>
      </c>
      <c r="Q609" s="145">
        <v>0</v>
      </c>
      <c r="R609" s="145">
        <v>0</v>
      </c>
    </row>
    <row r="610" spans="1:18" x14ac:dyDescent="0.25">
      <c r="A610" s="145">
        <v>2402</v>
      </c>
      <c r="B610" s="145" t="s">
        <v>2329</v>
      </c>
      <c r="C610" s="145" t="s">
        <v>2731</v>
      </c>
      <c r="D610" s="145" t="str">
        <f t="shared" si="26"/>
        <v>Mitchell, Tiffany</v>
      </c>
      <c r="E610" s="145" t="s">
        <v>2186</v>
      </c>
      <c r="F610" s="145">
        <v>43</v>
      </c>
      <c r="G610" s="145">
        <v>13.335000000000001</v>
      </c>
      <c r="H610" s="145">
        <v>42.756999999999998</v>
      </c>
      <c r="I610" s="145">
        <v>104.004</v>
      </c>
      <c r="J610" s="145">
        <v>155</v>
      </c>
      <c r="K610" s="145">
        <v>204.83600000000001</v>
      </c>
      <c r="L610" s="145">
        <v>295.33999999999997</v>
      </c>
      <c r="M610" s="145">
        <v>104.004</v>
      </c>
      <c r="N610" s="145">
        <v>13.5</v>
      </c>
      <c r="O610" s="145">
        <v>0</v>
      </c>
      <c r="P610" s="145">
        <v>0</v>
      </c>
      <c r="Q610" s="145">
        <v>0</v>
      </c>
      <c r="R610" s="145">
        <v>0</v>
      </c>
    </row>
    <row r="611" spans="1:18" x14ac:dyDescent="0.25">
      <c r="A611" s="145">
        <v>2618</v>
      </c>
      <c r="B611" s="145" t="s">
        <v>2730</v>
      </c>
      <c r="C611" s="145" t="s">
        <v>2729</v>
      </c>
      <c r="D611" s="145" t="str">
        <f t="shared" si="26"/>
        <v>Moist (Past Employee), Nancy</v>
      </c>
      <c r="E611" s="145" t="s">
        <v>2196</v>
      </c>
      <c r="F611" s="145">
        <v>26</v>
      </c>
      <c r="G611" s="145">
        <v>64.585999999999999</v>
      </c>
      <c r="H611" s="145">
        <v>0</v>
      </c>
      <c r="I611" s="145">
        <v>34.667999999999999</v>
      </c>
      <c r="J611" s="145">
        <v>20</v>
      </c>
      <c r="K611" s="145">
        <v>69.585999999999999</v>
      </c>
      <c r="L611" s="145">
        <v>0</v>
      </c>
      <c r="M611" s="145">
        <v>34.667999999999999</v>
      </c>
      <c r="N611" s="145">
        <v>10.5</v>
      </c>
      <c r="O611" s="145">
        <v>0</v>
      </c>
      <c r="P611" s="145">
        <v>0</v>
      </c>
      <c r="Q611" s="145">
        <v>0</v>
      </c>
      <c r="R611" s="145">
        <v>0</v>
      </c>
    </row>
    <row r="612" spans="1:18" x14ac:dyDescent="0.25">
      <c r="A612" s="145">
        <v>940</v>
      </c>
      <c r="B612" s="145" t="s">
        <v>2728</v>
      </c>
      <c r="C612" s="145" t="s">
        <v>2727</v>
      </c>
      <c r="D612" s="145" t="str">
        <f t="shared" si="26"/>
        <v>Mokma, Carlee</v>
      </c>
      <c r="E612" s="145" t="s">
        <v>2142</v>
      </c>
      <c r="F612" s="145">
        <v>8</v>
      </c>
      <c r="G612" s="145">
        <v>0</v>
      </c>
      <c r="H612" s="145">
        <v>49.168999999999997</v>
      </c>
      <c r="I612" s="145">
        <v>60.668999999999997</v>
      </c>
      <c r="J612" s="145">
        <v>11.5</v>
      </c>
      <c r="K612" s="145">
        <v>0</v>
      </c>
      <c r="L612" s="145">
        <v>60.668999999999997</v>
      </c>
      <c r="M612" s="145">
        <v>60.668999999999997</v>
      </c>
      <c r="N612" s="145">
        <v>0</v>
      </c>
      <c r="O612" s="145">
        <v>0</v>
      </c>
      <c r="P612" s="145">
        <v>22.125</v>
      </c>
      <c r="Q612" s="145">
        <v>28.875</v>
      </c>
      <c r="R612" s="145">
        <v>6.75</v>
      </c>
    </row>
    <row r="613" spans="1:18" x14ac:dyDescent="0.25">
      <c r="A613" s="145">
        <v>2624</v>
      </c>
      <c r="B613" s="145" t="s">
        <v>2726</v>
      </c>
      <c r="C613" s="145" t="s">
        <v>2725</v>
      </c>
      <c r="D613" s="145" t="str">
        <f t="shared" si="26"/>
        <v>Molledo, Kristy</v>
      </c>
      <c r="E613" s="145" t="s">
        <v>2323</v>
      </c>
      <c r="F613" s="145">
        <v>24</v>
      </c>
      <c r="G613" s="145">
        <v>37.085000000000001</v>
      </c>
      <c r="H613" s="145">
        <v>140.84</v>
      </c>
      <c r="I613" s="145">
        <v>104.004</v>
      </c>
      <c r="J613" s="145">
        <v>50</v>
      </c>
      <c r="K613" s="145">
        <v>70.585999999999999</v>
      </c>
      <c r="L613" s="145">
        <v>107.59</v>
      </c>
      <c r="M613" s="145">
        <v>104.004</v>
      </c>
      <c r="N613" s="145">
        <v>75</v>
      </c>
      <c r="O613" s="145">
        <v>-6.25</v>
      </c>
      <c r="P613" s="145">
        <v>0.125</v>
      </c>
      <c r="Q613" s="145">
        <v>28.375</v>
      </c>
      <c r="R613" s="145">
        <v>22</v>
      </c>
    </row>
    <row r="614" spans="1:18" x14ac:dyDescent="0.25">
      <c r="A614" s="145">
        <v>2559</v>
      </c>
      <c r="B614" s="145" t="s">
        <v>2343</v>
      </c>
      <c r="C614" s="145" t="s">
        <v>2724</v>
      </c>
      <c r="D614" s="145" t="str">
        <f t="shared" si="26"/>
        <v>Montero (Past Employee), Jorge</v>
      </c>
      <c r="E614" s="145" t="s">
        <v>2235</v>
      </c>
      <c r="F614" s="145">
        <v>31</v>
      </c>
      <c r="G614" s="145">
        <v>0</v>
      </c>
      <c r="H614" s="145">
        <v>0</v>
      </c>
      <c r="I614" s="145">
        <v>0</v>
      </c>
      <c r="J614" s="145">
        <v>0</v>
      </c>
      <c r="K614" s="145">
        <v>0</v>
      </c>
      <c r="L614" s="145">
        <v>0</v>
      </c>
      <c r="M614" s="145">
        <v>0</v>
      </c>
      <c r="N614" s="145">
        <v>0</v>
      </c>
      <c r="O614" s="145">
        <v>0</v>
      </c>
      <c r="P614" s="145">
        <v>0</v>
      </c>
      <c r="Q614" s="145">
        <v>0</v>
      </c>
      <c r="R614" s="145">
        <v>0</v>
      </c>
    </row>
    <row r="615" spans="1:18" x14ac:dyDescent="0.25">
      <c r="A615" s="145">
        <v>274</v>
      </c>
      <c r="B615" s="145" t="s">
        <v>2256</v>
      </c>
      <c r="C615" s="145" t="s">
        <v>2722</v>
      </c>
      <c r="D615" s="145" t="str">
        <f t="shared" si="26"/>
        <v>Mooney, Mary</v>
      </c>
      <c r="E615" s="145" t="s">
        <v>2209</v>
      </c>
      <c r="F615" s="145">
        <v>180</v>
      </c>
      <c r="G615" s="145">
        <v>12</v>
      </c>
      <c r="H615" s="145">
        <v>424</v>
      </c>
      <c r="I615" s="145">
        <v>240</v>
      </c>
      <c r="J615" s="145">
        <v>149</v>
      </c>
      <c r="K615" s="145">
        <v>5481.0860000000002</v>
      </c>
      <c r="L615" s="145">
        <v>5582.09</v>
      </c>
      <c r="M615" s="145">
        <v>104.004</v>
      </c>
      <c r="N615" s="145">
        <v>47.5</v>
      </c>
      <c r="O615" s="145">
        <v>0</v>
      </c>
      <c r="P615" s="145">
        <v>0</v>
      </c>
      <c r="Q615" s="145">
        <v>0</v>
      </c>
      <c r="R615" s="145">
        <v>0</v>
      </c>
    </row>
    <row r="616" spans="1:18" x14ac:dyDescent="0.25">
      <c r="A616" s="145">
        <v>467</v>
      </c>
      <c r="B616" s="145" t="s">
        <v>2723</v>
      </c>
      <c r="C616" s="145" t="s">
        <v>2722</v>
      </c>
      <c r="D616" s="145" t="str">
        <f t="shared" si="26"/>
        <v>Mooney, Valerie</v>
      </c>
      <c r="E616" s="145" t="s">
        <v>2142</v>
      </c>
      <c r="F616" s="145">
        <v>222</v>
      </c>
      <c r="G616" s="145">
        <v>42.75</v>
      </c>
      <c r="H616" s="145">
        <v>331</v>
      </c>
      <c r="I616" s="145">
        <v>156</v>
      </c>
      <c r="J616" s="145">
        <v>116.75</v>
      </c>
      <c r="K616" s="145">
        <v>363.08600000000001</v>
      </c>
      <c r="L616" s="145">
        <v>398.09</v>
      </c>
      <c r="M616" s="145">
        <v>104.004</v>
      </c>
      <c r="N616" s="145">
        <v>69</v>
      </c>
      <c r="O616" s="145">
        <v>0.5</v>
      </c>
      <c r="P616" s="145">
        <v>11.875</v>
      </c>
      <c r="Q616" s="145">
        <v>45.375</v>
      </c>
      <c r="R616" s="145">
        <v>34</v>
      </c>
    </row>
    <row r="617" spans="1:18" x14ac:dyDescent="0.25">
      <c r="A617" s="145">
        <v>2083</v>
      </c>
      <c r="B617" s="145" t="s">
        <v>2721</v>
      </c>
      <c r="C617" s="145" t="s">
        <v>2719</v>
      </c>
      <c r="D617" s="145" t="str">
        <f t="shared" si="26"/>
        <v>Moore, Dennis</v>
      </c>
      <c r="E617" s="145" t="s">
        <v>2189</v>
      </c>
      <c r="F617" s="145">
        <v>178</v>
      </c>
      <c r="G617" s="145">
        <v>60</v>
      </c>
      <c r="H617" s="145">
        <v>0</v>
      </c>
      <c r="I617" s="145">
        <v>0</v>
      </c>
      <c r="J617" s="145">
        <v>0</v>
      </c>
      <c r="K617" s="145">
        <v>936.75199999999995</v>
      </c>
      <c r="L617" s="145">
        <v>0</v>
      </c>
      <c r="M617" s="145">
        <v>0</v>
      </c>
      <c r="N617" s="145">
        <v>0</v>
      </c>
      <c r="O617" s="145">
        <v>0</v>
      </c>
      <c r="P617" s="145">
        <v>0</v>
      </c>
      <c r="Q617" s="145">
        <v>0</v>
      </c>
      <c r="R617" s="145">
        <v>0</v>
      </c>
    </row>
    <row r="618" spans="1:18" x14ac:dyDescent="0.25">
      <c r="A618" s="145">
        <v>2082</v>
      </c>
      <c r="B618" s="145" t="s">
        <v>2720</v>
      </c>
      <c r="C618" s="145" t="s">
        <v>2719</v>
      </c>
      <c r="D618" s="145" t="str">
        <f t="shared" si="26"/>
        <v>Moore, Thomasina</v>
      </c>
      <c r="E618" s="145" t="s">
        <v>2189</v>
      </c>
      <c r="F618" s="145">
        <v>82</v>
      </c>
      <c r="G618" s="145">
        <v>40</v>
      </c>
      <c r="H618" s="145">
        <v>0</v>
      </c>
      <c r="I618" s="145">
        <v>0</v>
      </c>
      <c r="J618" s="145">
        <v>0</v>
      </c>
      <c r="K618" s="145">
        <v>822.08500000000004</v>
      </c>
      <c r="L618" s="145">
        <v>0</v>
      </c>
      <c r="M618" s="145">
        <v>0</v>
      </c>
      <c r="N618" s="145">
        <v>0</v>
      </c>
      <c r="O618" s="145">
        <v>0</v>
      </c>
      <c r="P618" s="145">
        <v>0</v>
      </c>
      <c r="Q618" s="145">
        <v>0</v>
      </c>
      <c r="R618" s="145">
        <v>0</v>
      </c>
    </row>
    <row r="619" spans="1:18" x14ac:dyDescent="0.25">
      <c r="A619" s="145">
        <v>384</v>
      </c>
      <c r="B619" s="145" t="s">
        <v>2232</v>
      </c>
      <c r="C619" s="145" t="s">
        <v>2719</v>
      </c>
      <c r="D619" s="145" t="str">
        <f t="shared" si="26"/>
        <v>Moore, Deborah</v>
      </c>
      <c r="E619" s="145" t="s">
        <v>2154</v>
      </c>
      <c r="F619" s="145">
        <v>262</v>
      </c>
      <c r="G619" s="145">
        <v>99</v>
      </c>
      <c r="H619" s="145">
        <v>460</v>
      </c>
      <c r="I619" s="145">
        <v>240</v>
      </c>
      <c r="J619" s="145">
        <v>8</v>
      </c>
      <c r="K619" s="145">
        <v>4319.3360000000002</v>
      </c>
      <c r="L619" s="145">
        <v>4896.34</v>
      </c>
      <c r="M619" s="145">
        <v>104.004</v>
      </c>
      <c r="N619" s="145">
        <v>10.5</v>
      </c>
      <c r="O619" s="145">
        <v>0</v>
      </c>
      <c r="P619" s="145">
        <v>0</v>
      </c>
      <c r="Q619" s="145">
        <v>0</v>
      </c>
      <c r="R619" s="145">
        <v>0</v>
      </c>
    </row>
    <row r="620" spans="1:18" x14ac:dyDescent="0.25">
      <c r="A620" s="145">
        <v>1598</v>
      </c>
      <c r="B620" s="145" t="s">
        <v>2718</v>
      </c>
      <c r="C620" s="145" t="s">
        <v>2717</v>
      </c>
      <c r="D620" s="145" t="str">
        <f t="shared" si="26"/>
        <v>Moore (Past Employee), Michele</v>
      </c>
      <c r="E620" s="145" t="s">
        <v>2142</v>
      </c>
      <c r="F620" s="145">
        <v>99</v>
      </c>
      <c r="G620" s="145">
        <v>92.873999999999995</v>
      </c>
      <c r="H620" s="145">
        <v>0</v>
      </c>
      <c r="I620" s="145">
        <v>0</v>
      </c>
      <c r="J620" s="145">
        <v>0</v>
      </c>
      <c r="K620" s="145">
        <v>246.751</v>
      </c>
      <c r="L620" s="145">
        <v>0</v>
      </c>
      <c r="M620" s="145">
        <v>0</v>
      </c>
      <c r="N620" s="145">
        <v>0</v>
      </c>
      <c r="O620" s="145">
        <v>0</v>
      </c>
      <c r="P620" s="145">
        <v>0</v>
      </c>
      <c r="Q620" s="145">
        <v>0</v>
      </c>
      <c r="R620" s="145">
        <v>0</v>
      </c>
    </row>
    <row r="621" spans="1:18" x14ac:dyDescent="0.25">
      <c r="A621" s="145">
        <v>824</v>
      </c>
      <c r="B621" s="145" t="s">
        <v>2337</v>
      </c>
      <c r="C621" s="145" t="s">
        <v>2716</v>
      </c>
      <c r="D621" s="145" t="str">
        <f t="shared" si="26"/>
        <v>Moore-Josephs (Past Employee), Melissa</v>
      </c>
      <c r="E621" s="145" t="s">
        <v>2154</v>
      </c>
      <c r="F621" s="145">
        <v>15</v>
      </c>
      <c r="G621" s="145">
        <v>0.33300000000000002</v>
      </c>
      <c r="H621" s="145">
        <v>3.496</v>
      </c>
      <c r="I621" s="145">
        <v>47.662999999999997</v>
      </c>
      <c r="J621" s="145">
        <v>44.5</v>
      </c>
      <c r="K621" s="145">
        <v>0.33300000000000002</v>
      </c>
      <c r="L621" s="145">
        <v>12.996</v>
      </c>
      <c r="M621" s="145">
        <v>47.662999999999997</v>
      </c>
      <c r="N621" s="145">
        <v>35</v>
      </c>
      <c r="O621" s="145">
        <v>0</v>
      </c>
      <c r="P621" s="145">
        <v>0</v>
      </c>
      <c r="Q621" s="145">
        <v>14.5</v>
      </c>
      <c r="R621" s="145">
        <v>14.5</v>
      </c>
    </row>
    <row r="622" spans="1:18" x14ac:dyDescent="0.25">
      <c r="A622" s="145">
        <v>2579</v>
      </c>
      <c r="B622" s="145" t="s">
        <v>2677</v>
      </c>
      <c r="C622" s="145" t="s">
        <v>2715</v>
      </c>
      <c r="D622" s="145" t="str">
        <f t="shared" ref="D622:D648" si="27">C622&amp;", "&amp;B622</f>
        <v>Morales, Mark</v>
      </c>
      <c r="E622" s="145" t="s">
        <v>2204</v>
      </c>
      <c r="F622" s="145">
        <v>29</v>
      </c>
      <c r="G622" s="145" t="e">
        <f>VLOOKUP($A622,#REF!,7,FALSE)</f>
        <v>#REF!</v>
      </c>
      <c r="H622" s="145">
        <v>74.84</v>
      </c>
      <c r="I622" s="145">
        <v>104.004</v>
      </c>
      <c r="J622" s="145">
        <v>64.25</v>
      </c>
      <c r="K622" s="145">
        <v>17.585999999999999</v>
      </c>
      <c r="L622" s="145">
        <v>50.09</v>
      </c>
      <c r="M622" s="145">
        <v>104.004</v>
      </c>
      <c r="N622" s="145">
        <v>71.5</v>
      </c>
      <c r="O622" s="145">
        <v>7.0000000000000007E-2</v>
      </c>
      <c r="P622" s="145">
        <v>7.0000000000000007E-2</v>
      </c>
      <c r="Q622" s="145">
        <v>36.75</v>
      </c>
      <c r="R622" s="145">
        <v>36.75</v>
      </c>
    </row>
    <row r="623" spans="1:18" x14ac:dyDescent="0.25">
      <c r="A623" s="145">
        <v>220</v>
      </c>
      <c r="B623" s="145" t="s">
        <v>2153</v>
      </c>
      <c r="C623" s="145" t="s">
        <v>2714</v>
      </c>
      <c r="D623" s="145" t="str">
        <f t="shared" si="27"/>
        <v>Moring, Elizabeth</v>
      </c>
      <c r="E623" s="145" t="s">
        <v>2193</v>
      </c>
      <c r="F623" s="145">
        <v>192</v>
      </c>
      <c r="G623" s="145">
        <v>90.5</v>
      </c>
      <c r="H623" s="145">
        <v>104.75</v>
      </c>
      <c r="I623" s="145">
        <v>156</v>
      </c>
      <c r="J623" s="145">
        <v>141.75</v>
      </c>
      <c r="K623" s="145">
        <v>168.08600000000001</v>
      </c>
      <c r="L623" s="145">
        <v>174.09</v>
      </c>
      <c r="M623" s="145">
        <v>104.004</v>
      </c>
      <c r="N623" s="145">
        <v>98</v>
      </c>
      <c r="O623" s="145">
        <v>0</v>
      </c>
      <c r="P623" s="145">
        <v>-2.75</v>
      </c>
      <c r="Q623" s="145">
        <v>8</v>
      </c>
      <c r="R623" s="145">
        <v>10.75</v>
      </c>
    </row>
    <row r="624" spans="1:18" x14ac:dyDescent="0.25">
      <c r="A624" s="145">
        <v>1694</v>
      </c>
      <c r="B624" s="145" t="s">
        <v>2321</v>
      </c>
      <c r="C624" s="145" t="s">
        <v>2713</v>
      </c>
      <c r="D624" s="145" t="str">
        <f t="shared" si="27"/>
        <v>Morley, Jennifer</v>
      </c>
      <c r="E624" s="145" t="s">
        <v>2196</v>
      </c>
      <c r="F624" s="145">
        <v>92</v>
      </c>
      <c r="G624" s="145">
        <v>77.914000000000001</v>
      </c>
      <c r="H624" s="145">
        <v>125.077</v>
      </c>
      <c r="I624" s="145">
        <v>119.163</v>
      </c>
      <c r="J624" s="145">
        <v>72</v>
      </c>
      <c r="K624" s="145">
        <v>384.58600000000001</v>
      </c>
      <c r="L624" s="145">
        <v>439.923</v>
      </c>
      <c r="M624" s="145">
        <v>95.337000000000003</v>
      </c>
      <c r="N624" s="145">
        <v>40</v>
      </c>
      <c r="O624" s="145">
        <v>0</v>
      </c>
      <c r="P624" s="145">
        <v>0</v>
      </c>
      <c r="Q624" s="145">
        <v>0</v>
      </c>
      <c r="R624" s="145">
        <v>0</v>
      </c>
    </row>
    <row r="625" spans="1:18" x14ac:dyDescent="0.25">
      <c r="A625" s="145">
        <v>781</v>
      </c>
      <c r="B625" s="145" t="s">
        <v>2321</v>
      </c>
      <c r="C625" s="145" t="s">
        <v>2710</v>
      </c>
      <c r="D625" s="145" t="str">
        <f t="shared" si="27"/>
        <v>Morrison, Jennifer</v>
      </c>
      <c r="E625" s="145" t="s">
        <v>2142</v>
      </c>
      <c r="F625" s="145">
        <v>174</v>
      </c>
      <c r="G625" s="145">
        <v>174.916</v>
      </c>
      <c r="H625" s="145">
        <v>175.416</v>
      </c>
      <c r="I625" s="145">
        <v>156</v>
      </c>
      <c r="J625" s="145">
        <v>156</v>
      </c>
      <c r="K625" s="145">
        <v>288.08499999999998</v>
      </c>
      <c r="L625" s="145">
        <v>355.589</v>
      </c>
      <c r="M625" s="145">
        <v>104.004</v>
      </c>
      <c r="N625" s="145">
        <v>36.5</v>
      </c>
      <c r="O625" s="145">
        <v>0</v>
      </c>
      <c r="P625" s="145">
        <v>0</v>
      </c>
      <c r="Q625" s="145">
        <v>59</v>
      </c>
      <c r="R625" s="145">
        <v>66.5</v>
      </c>
    </row>
    <row r="626" spans="1:18" x14ac:dyDescent="0.25">
      <c r="A626" s="145">
        <v>2593</v>
      </c>
      <c r="B626" s="145" t="s">
        <v>2712</v>
      </c>
      <c r="C626" s="145" t="s">
        <v>2711</v>
      </c>
      <c r="D626" s="145" t="str">
        <f t="shared" si="27"/>
        <v>Morrison (Past Employee), Roshane</v>
      </c>
      <c r="E626" s="145" t="s">
        <v>2159</v>
      </c>
      <c r="F626" s="145">
        <v>27</v>
      </c>
      <c r="G626" s="145" t="e">
        <f>VLOOKUP($A626,#REF!,7,FALSE)</f>
        <v>#REF!</v>
      </c>
      <c r="H626" s="145">
        <v>4.3380000000000001</v>
      </c>
      <c r="I626" s="145">
        <v>65.001999999999995</v>
      </c>
      <c r="J626" s="145">
        <v>62</v>
      </c>
      <c r="K626" s="145">
        <v>1.3360000000000001</v>
      </c>
      <c r="L626" s="145">
        <v>2.8380000000000001</v>
      </c>
      <c r="M626" s="145">
        <v>292.00200000000001</v>
      </c>
      <c r="N626" s="145">
        <v>290.5</v>
      </c>
      <c r="O626" s="145">
        <v>0</v>
      </c>
      <c r="P626" s="145">
        <v>0</v>
      </c>
      <c r="Q626" s="145">
        <v>0</v>
      </c>
      <c r="R626" s="145">
        <v>0</v>
      </c>
    </row>
    <row r="627" spans="1:18" x14ac:dyDescent="0.25">
      <c r="A627" s="145">
        <v>901</v>
      </c>
      <c r="B627" s="145" t="s">
        <v>2358</v>
      </c>
      <c r="C627" s="145" t="s">
        <v>2710</v>
      </c>
      <c r="D627" s="145" t="str">
        <f t="shared" si="27"/>
        <v>Morrison, Maria</v>
      </c>
      <c r="E627" s="145" t="s">
        <v>2145</v>
      </c>
      <c r="F627" s="145">
        <v>168</v>
      </c>
      <c r="G627" s="145">
        <v>0</v>
      </c>
      <c r="H627" s="145">
        <v>40</v>
      </c>
      <c r="I627" s="145">
        <v>104</v>
      </c>
      <c r="J627" s="145">
        <v>64</v>
      </c>
      <c r="K627" s="145">
        <v>0</v>
      </c>
      <c r="L627" s="145">
        <v>61.335999999999999</v>
      </c>
      <c r="M627" s="145">
        <v>69.335999999999999</v>
      </c>
      <c r="N627" s="145">
        <v>8</v>
      </c>
      <c r="O627" s="145">
        <v>0</v>
      </c>
      <c r="P627" s="145">
        <v>0</v>
      </c>
      <c r="Q627" s="145">
        <v>0</v>
      </c>
      <c r="R627" s="145">
        <v>0</v>
      </c>
    </row>
    <row r="628" spans="1:18" x14ac:dyDescent="0.25">
      <c r="A628" s="145">
        <v>729</v>
      </c>
      <c r="B628" s="145" t="s">
        <v>2299</v>
      </c>
      <c r="C628" s="145" t="s">
        <v>2709</v>
      </c>
      <c r="D628" s="145" t="str">
        <f t="shared" si="27"/>
        <v>Mosher (Past Employee), Sara</v>
      </c>
      <c r="E628" s="145" t="s">
        <v>2176</v>
      </c>
      <c r="F628" s="145">
        <v>21</v>
      </c>
      <c r="G628" s="145">
        <v>36.668999999999997</v>
      </c>
      <c r="H628" s="145">
        <v>0</v>
      </c>
      <c r="I628" s="145">
        <v>0</v>
      </c>
      <c r="J628" s="145">
        <v>0</v>
      </c>
      <c r="K628" s="145">
        <v>39.168999999999997</v>
      </c>
      <c r="L628" s="145">
        <v>0</v>
      </c>
      <c r="M628" s="145">
        <v>0</v>
      </c>
      <c r="N628" s="145">
        <v>0</v>
      </c>
      <c r="O628" s="145">
        <v>0</v>
      </c>
      <c r="P628" s="145">
        <v>0</v>
      </c>
      <c r="Q628" s="145">
        <v>0</v>
      </c>
      <c r="R628" s="145">
        <v>0</v>
      </c>
    </row>
    <row r="629" spans="1:18" x14ac:dyDescent="0.25">
      <c r="A629" s="145">
        <v>880</v>
      </c>
      <c r="B629" s="145" t="s">
        <v>2708</v>
      </c>
      <c r="C629" s="145" t="s">
        <v>2707</v>
      </c>
      <c r="D629" s="145" t="str">
        <f t="shared" si="27"/>
        <v>Moulton, Michelle</v>
      </c>
      <c r="E629" s="145" t="s">
        <v>2180</v>
      </c>
      <c r="F629" s="145">
        <v>33</v>
      </c>
      <c r="G629" s="145">
        <v>0</v>
      </c>
      <c r="H629" s="145">
        <v>259.83699999999999</v>
      </c>
      <c r="I629" s="145">
        <v>259.83699999999999</v>
      </c>
      <c r="J629" s="145">
        <v>0</v>
      </c>
      <c r="K629" s="145">
        <v>0</v>
      </c>
      <c r="L629" s="145">
        <v>243.83699999999999</v>
      </c>
      <c r="M629" s="145">
        <v>243.83699999999999</v>
      </c>
      <c r="N629" s="145">
        <v>0</v>
      </c>
      <c r="O629" s="145">
        <v>0</v>
      </c>
      <c r="P629" s="145">
        <v>0</v>
      </c>
      <c r="Q629" s="145">
        <v>0</v>
      </c>
      <c r="R629" s="145">
        <v>0</v>
      </c>
    </row>
    <row r="630" spans="1:18" x14ac:dyDescent="0.25">
      <c r="A630" s="145">
        <v>2302</v>
      </c>
      <c r="B630" s="145" t="s">
        <v>2647</v>
      </c>
      <c r="C630" s="145" t="s">
        <v>2706</v>
      </c>
      <c r="D630" s="145" t="str">
        <f t="shared" si="27"/>
        <v>Muren, Lindsay</v>
      </c>
      <c r="E630" s="145" t="s">
        <v>2189</v>
      </c>
      <c r="F630" s="145">
        <v>65</v>
      </c>
      <c r="G630" s="145">
        <v>19.335000000000001</v>
      </c>
      <c r="H630" s="145">
        <v>213.33799999999999</v>
      </c>
      <c r="I630" s="145">
        <v>110.502</v>
      </c>
      <c r="J630" s="145">
        <v>60</v>
      </c>
      <c r="K630" s="145">
        <v>334.92</v>
      </c>
      <c r="L630" s="145">
        <v>415.92399999999998</v>
      </c>
      <c r="M630" s="145">
        <v>104.004</v>
      </c>
      <c r="N630" s="145">
        <v>23</v>
      </c>
      <c r="O630" s="145">
        <v>17.375</v>
      </c>
      <c r="P630" s="145">
        <v>0.125</v>
      </c>
      <c r="Q630" s="145">
        <v>0</v>
      </c>
      <c r="R630" s="145">
        <v>17.25</v>
      </c>
    </row>
    <row r="631" spans="1:18" x14ac:dyDescent="0.25">
      <c r="A631" s="145">
        <v>916</v>
      </c>
      <c r="B631" s="145" t="s">
        <v>2705</v>
      </c>
      <c r="C631" s="145" t="s">
        <v>2704</v>
      </c>
      <c r="D631" s="145" t="str">
        <f t="shared" si="27"/>
        <v>Murray (Past Employee), Aaron</v>
      </c>
      <c r="E631" s="145" t="s">
        <v>2209</v>
      </c>
      <c r="F631" s="145">
        <v>10</v>
      </c>
      <c r="G631" s="145">
        <v>0</v>
      </c>
      <c r="H631" s="145">
        <v>0</v>
      </c>
      <c r="I631" s="145">
        <v>15.167</v>
      </c>
      <c r="J631" s="145">
        <v>2</v>
      </c>
      <c r="K631" s="145">
        <v>0</v>
      </c>
      <c r="L631" s="145">
        <v>0</v>
      </c>
      <c r="M631" s="145">
        <v>15.167</v>
      </c>
      <c r="N631" s="145">
        <v>0</v>
      </c>
      <c r="O631" s="145">
        <v>0</v>
      </c>
      <c r="P631" s="145">
        <v>0</v>
      </c>
      <c r="Q631" s="145">
        <v>0</v>
      </c>
      <c r="R631" s="145">
        <v>0</v>
      </c>
    </row>
    <row r="632" spans="1:18" x14ac:dyDescent="0.25">
      <c r="A632" s="145">
        <v>2418</v>
      </c>
      <c r="B632" s="145" t="s">
        <v>2355</v>
      </c>
      <c r="C632" s="145" t="s">
        <v>2703</v>
      </c>
      <c r="D632" s="145" t="str">
        <f t="shared" si="27"/>
        <v>Muse (Past Employee), Kimberly</v>
      </c>
      <c r="E632" s="145" t="s">
        <v>2193</v>
      </c>
      <c r="F632" s="145">
        <v>42</v>
      </c>
      <c r="G632" s="145">
        <v>15.836</v>
      </c>
      <c r="H632" s="145">
        <v>54.756</v>
      </c>
      <c r="I632" s="145">
        <v>99.67</v>
      </c>
      <c r="J632" s="145">
        <v>62.25</v>
      </c>
      <c r="K632" s="145">
        <v>10.836</v>
      </c>
      <c r="L632" s="145">
        <v>30.506</v>
      </c>
      <c r="M632" s="145">
        <v>99.67</v>
      </c>
      <c r="N632" s="145">
        <v>80</v>
      </c>
      <c r="O632" s="145">
        <v>0</v>
      </c>
      <c r="P632" s="145">
        <v>0</v>
      </c>
      <c r="Q632" s="145">
        <v>0</v>
      </c>
      <c r="R632" s="145">
        <v>0</v>
      </c>
    </row>
    <row r="633" spans="1:18" x14ac:dyDescent="0.25">
      <c r="A633" s="145">
        <v>2329</v>
      </c>
      <c r="B633" s="145" t="s">
        <v>2150</v>
      </c>
      <c r="C633" s="145" t="s">
        <v>2702</v>
      </c>
      <c r="D633" s="145" t="str">
        <f t="shared" si="27"/>
        <v>Nagy, Katie</v>
      </c>
      <c r="E633" s="145" t="s">
        <v>2186</v>
      </c>
      <c r="F633" s="145">
        <v>121</v>
      </c>
      <c r="G633" s="145" t="e">
        <f>VLOOKUP($A633,#REF!,7,FALSE)</f>
        <v>#REF!</v>
      </c>
      <c r="H633" s="145">
        <v>77.12</v>
      </c>
      <c r="I633" s="145">
        <v>100.206</v>
      </c>
      <c r="J633" s="145">
        <v>20.5</v>
      </c>
      <c r="K633" s="145">
        <v>8.7530000000000001</v>
      </c>
      <c r="L633" s="145">
        <v>38.421999999999997</v>
      </c>
      <c r="M633" s="145">
        <v>80.168999999999997</v>
      </c>
      <c r="N633" s="145">
        <v>50.5</v>
      </c>
      <c r="O633" s="145">
        <v>2</v>
      </c>
      <c r="P633" s="145">
        <v>13.5</v>
      </c>
      <c r="Q633" s="145">
        <v>48.5</v>
      </c>
      <c r="R633" s="145">
        <v>37</v>
      </c>
    </row>
    <row r="634" spans="1:18" x14ac:dyDescent="0.25">
      <c r="A634" s="145">
        <v>931</v>
      </c>
      <c r="B634" s="145" t="s">
        <v>2371</v>
      </c>
      <c r="C634" s="145" t="s">
        <v>2701</v>
      </c>
      <c r="D634" s="145" t="str">
        <f t="shared" si="27"/>
        <v>Nardini, Sabrina</v>
      </c>
      <c r="E634" s="145" t="s">
        <v>2193</v>
      </c>
      <c r="F634" s="145">
        <v>8</v>
      </c>
      <c r="G634" s="145">
        <v>0</v>
      </c>
      <c r="H634" s="145">
        <v>60.668999999999997</v>
      </c>
      <c r="I634" s="145">
        <v>60.668999999999997</v>
      </c>
      <c r="J634" s="145">
        <v>0</v>
      </c>
      <c r="K634" s="145">
        <v>0</v>
      </c>
      <c r="L634" s="145">
        <v>56.668999999999997</v>
      </c>
      <c r="M634" s="145">
        <v>60.668999999999997</v>
      </c>
      <c r="N634" s="145">
        <v>4</v>
      </c>
      <c r="O634" s="145">
        <v>0</v>
      </c>
      <c r="P634" s="145">
        <v>15.625</v>
      </c>
      <c r="Q634" s="145">
        <v>22.125</v>
      </c>
      <c r="R634" s="145">
        <v>6.5</v>
      </c>
    </row>
    <row r="635" spans="1:18" x14ac:dyDescent="0.25">
      <c r="A635" s="145">
        <v>1945</v>
      </c>
      <c r="B635" s="145" t="s">
        <v>2700</v>
      </c>
      <c r="C635" s="145" t="s">
        <v>2699</v>
      </c>
      <c r="D635" s="145" t="str">
        <f t="shared" si="27"/>
        <v>Navarra, Sarea-Jo</v>
      </c>
      <c r="E635" s="145" t="s">
        <v>2168</v>
      </c>
      <c r="F635" s="145">
        <v>72</v>
      </c>
      <c r="G635" s="145">
        <v>43.335000000000001</v>
      </c>
      <c r="H635" s="145">
        <v>414.16500000000002</v>
      </c>
      <c r="I635" s="145">
        <v>127.83</v>
      </c>
      <c r="J635" s="145">
        <v>16.5</v>
      </c>
      <c r="K635" s="145">
        <v>34.085999999999999</v>
      </c>
      <c r="L635" s="145">
        <v>95.340999999999994</v>
      </c>
      <c r="M635" s="145">
        <v>104.004</v>
      </c>
      <c r="N635" s="145">
        <v>54</v>
      </c>
      <c r="O635" s="145">
        <v>27.25</v>
      </c>
      <c r="P635" s="145">
        <v>38.5</v>
      </c>
      <c r="Q635" s="145">
        <v>121.5</v>
      </c>
      <c r="R635" s="145">
        <v>110.25</v>
      </c>
    </row>
    <row r="636" spans="1:18" x14ac:dyDescent="0.25">
      <c r="A636" s="145">
        <v>830</v>
      </c>
      <c r="B636" s="145" t="s">
        <v>2259</v>
      </c>
      <c r="C636" s="145" t="s">
        <v>2698</v>
      </c>
      <c r="D636" s="145" t="str">
        <f t="shared" si="27"/>
        <v>Naylor (Past Employee), Lori</v>
      </c>
      <c r="E636" s="145" t="s">
        <v>2176</v>
      </c>
      <c r="F636" s="145">
        <v>14</v>
      </c>
      <c r="G636" s="145">
        <v>0</v>
      </c>
      <c r="H636" s="145">
        <v>47.003</v>
      </c>
      <c r="I636" s="145">
        <v>91.003</v>
      </c>
      <c r="J636" s="145">
        <v>44</v>
      </c>
      <c r="K636" s="145">
        <v>0</v>
      </c>
      <c r="L636" s="145">
        <v>57.753</v>
      </c>
      <c r="M636" s="145">
        <v>91.003</v>
      </c>
      <c r="N636" s="145">
        <v>33.25</v>
      </c>
      <c r="O636" s="145">
        <v>0</v>
      </c>
      <c r="P636" s="145">
        <v>8</v>
      </c>
      <c r="Q636" s="145">
        <v>8</v>
      </c>
      <c r="R636" s="145">
        <v>0</v>
      </c>
    </row>
    <row r="637" spans="1:18" x14ac:dyDescent="0.25">
      <c r="A637" s="145">
        <v>2404</v>
      </c>
      <c r="B637" s="145" t="s">
        <v>2672</v>
      </c>
      <c r="C637" s="145" t="s">
        <v>2697</v>
      </c>
      <c r="D637" s="145" t="str">
        <f t="shared" si="27"/>
        <v>Needs (Past Employee), Lynn</v>
      </c>
      <c r="E637" s="145" t="s">
        <v>2193</v>
      </c>
      <c r="F637" s="145">
        <v>44</v>
      </c>
      <c r="G637" s="145">
        <v>30.335000000000001</v>
      </c>
      <c r="H637" s="145">
        <v>0</v>
      </c>
      <c r="I637" s="145">
        <v>32.500999999999998</v>
      </c>
      <c r="J637" s="145">
        <v>141.5</v>
      </c>
      <c r="K637" s="145">
        <v>102.836</v>
      </c>
      <c r="L637" s="145">
        <v>0</v>
      </c>
      <c r="M637" s="145">
        <v>32.500999999999998</v>
      </c>
      <c r="N637" s="145">
        <v>120.75</v>
      </c>
      <c r="O637" s="145">
        <v>3.75</v>
      </c>
      <c r="P637" s="145">
        <v>0</v>
      </c>
      <c r="Q637" s="145">
        <v>0.75</v>
      </c>
      <c r="R637" s="145">
        <v>4.5</v>
      </c>
    </row>
    <row r="638" spans="1:18" x14ac:dyDescent="0.25">
      <c r="A638" s="145">
        <v>2430</v>
      </c>
      <c r="B638" s="145" t="s">
        <v>2351</v>
      </c>
      <c r="C638" s="145" t="s">
        <v>2696</v>
      </c>
      <c r="D638" s="145" t="str">
        <f t="shared" si="27"/>
        <v>Negaard, Catherine</v>
      </c>
      <c r="E638" s="145" t="s">
        <v>2168</v>
      </c>
      <c r="F638" s="145">
        <v>41</v>
      </c>
      <c r="G638" s="145">
        <v>21.085000000000001</v>
      </c>
      <c r="H638" s="145">
        <v>139.84</v>
      </c>
      <c r="I638" s="145">
        <v>104.004</v>
      </c>
      <c r="J638" s="145">
        <v>98.75</v>
      </c>
      <c r="K638" s="145">
        <v>190.08600000000001</v>
      </c>
      <c r="L638" s="145">
        <v>254.34</v>
      </c>
      <c r="M638" s="145">
        <v>104.004</v>
      </c>
      <c r="N638" s="145">
        <v>39.75</v>
      </c>
      <c r="O638" s="145">
        <v>16</v>
      </c>
      <c r="P638" s="145">
        <v>-3.5</v>
      </c>
      <c r="Q638" s="145">
        <v>26.75</v>
      </c>
      <c r="R638" s="145">
        <v>46.25</v>
      </c>
    </row>
    <row r="639" spans="1:18" x14ac:dyDescent="0.25">
      <c r="A639" s="145">
        <v>854</v>
      </c>
      <c r="B639" s="145" t="s">
        <v>2329</v>
      </c>
      <c r="C639" s="145" t="s">
        <v>2695</v>
      </c>
      <c r="D639" s="145" t="str">
        <f t="shared" si="27"/>
        <v>Nelson (Past Employee), Tiffany</v>
      </c>
      <c r="E639" s="145" t="s">
        <v>2159</v>
      </c>
      <c r="F639" s="145">
        <v>12</v>
      </c>
      <c r="G639" s="145">
        <v>0</v>
      </c>
      <c r="H639" s="145">
        <v>8.8369999999999997</v>
      </c>
      <c r="I639" s="145">
        <v>95.337000000000003</v>
      </c>
      <c r="J639" s="145">
        <v>86.5</v>
      </c>
      <c r="K639" s="145">
        <v>0</v>
      </c>
      <c r="L639" s="145">
        <v>8.8369999999999997</v>
      </c>
      <c r="M639" s="145">
        <v>95.337000000000003</v>
      </c>
      <c r="N639" s="145">
        <v>86.5</v>
      </c>
      <c r="O639" s="145">
        <v>0</v>
      </c>
      <c r="P639" s="145">
        <v>0</v>
      </c>
      <c r="Q639" s="145">
        <v>0</v>
      </c>
      <c r="R639" s="145">
        <v>0</v>
      </c>
    </row>
    <row r="640" spans="1:18" x14ac:dyDescent="0.25">
      <c r="A640" s="145">
        <v>909</v>
      </c>
      <c r="B640" s="145" t="s">
        <v>2694</v>
      </c>
      <c r="C640" s="145" t="s">
        <v>2504</v>
      </c>
      <c r="D640" s="145" t="str">
        <f t="shared" si="27"/>
        <v>Nelson, Jeremy</v>
      </c>
      <c r="E640" s="145" t="s">
        <v>2180</v>
      </c>
      <c r="F640" s="145">
        <v>9</v>
      </c>
      <c r="G640" s="145">
        <v>0</v>
      </c>
      <c r="H640" s="145">
        <v>51.335999999999999</v>
      </c>
      <c r="I640" s="145">
        <v>69.335999999999999</v>
      </c>
      <c r="J640" s="145">
        <v>18</v>
      </c>
      <c r="K640" s="145">
        <v>0</v>
      </c>
      <c r="L640" s="145">
        <v>17.335999999999999</v>
      </c>
      <c r="M640" s="145">
        <v>69.335999999999999</v>
      </c>
      <c r="N640" s="145">
        <v>52</v>
      </c>
      <c r="O640" s="145">
        <v>0</v>
      </c>
      <c r="P640" s="145">
        <v>0</v>
      </c>
      <c r="Q640" s="145">
        <v>0</v>
      </c>
      <c r="R640" s="145">
        <v>0</v>
      </c>
    </row>
    <row r="641" spans="1:18" x14ac:dyDescent="0.25">
      <c r="A641" s="145">
        <v>2376</v>
      </c>
      <c r="B641" s="145" t="s">
        <v>2693</v>
      </c>
      <c r="C641" s="145" t="s">
        <v>2692</v>
      </c>
      <c r="D641" s="145" t="str">
        <f t="shared" si="27"/>
        <v>Nesbitt (Past Employee), Jackie</v>
      </c>
      <c r="E641" s="145" t="s">
        <v>2257</v>
      </c>
      <c r="F641" s="145">
        <v>45</v>
      </c>
      <c r="G641" s="145">
        <v>100.586</v>
      </c>
      <c r="H641" s="145">
        <v>0</v>
      </c>
      <c r="I641" s="145">
        <v>15.167</v>
      </c>
      <c r="J641" s="145">
        <v>0</v>
      </c>
      <c r="K641" s="145">
        <v>27.335999999999999</v>
      </c>
      <c r="L641" s="145">
        <v>0</v>
      </c>
      <c r="M641" s="145">
        <v>15.167</v>
      </c>
      <c r="N641" s="145">
        <v>40</v>
      </c>
      <c r="O641" s="145">
        <v>0</v>
      </c>
      <c r="P641" s="145">
        <v>0</v>
      </c>
      <c r="Q641" s="145">
        <v>0</v>
      </c>
      <c r="R641" s="145">
        <v>0</v>
      </c>
    </row>
    <row r="642" spans="1:18" x14ac:dyDescent="0.25">
      <c r="A642" s="145">
        <v>714</v>
      </c>
      <c r="B642" s="145" t="s">
        <v>2691</v>
      </c>
      <c r="C642" s="145" t="s">
        <v>2690</v>
      </c>
      <c r="D642" s="145" t="str">
        <f t="shared" si="27"/>
        <v>Nibert (Past Employee), Tammy</v>
      </c>
      <c r="E642" s="145" t="s">
        <v>2148</v>
      </c>
      <c r="F642" s="145">
        <v>168</v>
      </c>
      <c r="G642" s="145">
        <v>11</v>
      </c>
      <c r="H642" s="145">
        <v>0</v>
      </c>
      <c r="I642" s="145">
        <v>35.75</v>
      </c>
      <c r="J642" s="145">
        <v>2.25</v>
      </c>
      <c r="K642" s="145">
        <v>65.835999999999999</v>
      </c>
      <c r="L642" s="145">
        <v>0</v>
      </c>
      <c r="M642" s="145">
        <v>23.834</v>
      </c>
      <c r="N642" s="145">
        <v>22</v>
      </c>
      <c r="O642" s="145">
        <v>0</v>
      </c>
      <c r="P642" s="145">
        <v>0</v>
      </c>
      <c r="Q642" s="145">
        <v>0</v>
      </c>
      <c r="R642" s="145">
        <v>0</v>
      </c>
    </row>
    <row r="643" spans="1:18" x14ac:dyDescent="0.25">
      <c r="A643" s="145">
        <v>2191</v>
      </c>
      <c r="B643" s="145" t="s">
        <v>2689</v>
      </c>
      <c r="C643" s="145" t="s">
        <v>2688</v>
      </c>
      <c r="D643" s="145" t="str">
        <f t="shared" si="27"/>
        <v>Nichalson, Carla</v>
      </c>
      <c r="E643" s="145" t="s">
        <v>2180</v>
      </c>
      <c r="F643" s="145">
        <v>114</v>
      </c>
      <c r="G643" s="145">
        <v>36.32</v>
      </c>
      <c r="H643" s="145">
        <v>79.570999999999998</v>
      </c>
      <c r="I643" s="145">
        <v>81.251999999999995</v>
      </c>
      <c r="J643" s="145">
        <v>65</v>
      </c>
      <c r="K643" s="145">
        <v>152.08600000000001</v>
      </c>
      <c r="L643" s="145">
        <v>173.834</v>
      </c>
      <c r="M643" s="145">
        <v>64.998000000000005</v>
      </c>
      <c r="N643" s="145">
        <v>43.25</v>
      </c>
      <c r="O643" s="145">
        <v>0</v>
      </c>
      <c r="P643" s="145">
        <v>0</v>
      </c>
      <c r="Q643" s="145">
        <v>0</v>
      </c>
      <c r="R643" s="145">
        <v>0</v>
      </c>
    </row>
    <row r="644" spans="1:18" x14ac:dyDescent="0.25">
      <c r="A644" s="145">
        <v>898</v>
      </c>
      <c r="B644" s="145" t="s">
        <v>2687</v>
      </c>
      <c r="C644" s="145" t="s">
        <v>2686</v>
      </c>
      <c r="D644" s="145" t="str">
        <f t="shared" si="27"/>
        <v>Nichols, Jerry</v>
      </c>
      <c r="E644" s="145" t="s">
        <v>2186</v>
      </c>
      <c r="F644" s="145">
        <v>11</v>
      </c>
      <c r="G644" s="145">
        <v>0</v>
      </c>
      <c r="H644" s="145">
        <v>82.335999999999999</v>
      </c>
      <c r="I644" s="145">
        <v>82.335999999999999</v>
      </c>
      <c r="J644" s="145">
        <v>0</v>
      </c>
      <c r="K644" s="145">
        <v>0</v>
      </c>
      <c r="L644" s="145">
        <v>77.335999999999999</v>
      </c>
      <c r="M644" s="145">
        <v>82.335999999999999</v>
      </c>
      <c r="N644" s="145">
        <v>5</v>
      </c>
      <c r="O644" s="145">
        <v>0</v>
      </c>
      <c r="P644" s="145">
        <v>62.25</v>
      </c>
      <c r="Q644" s="145">
        <v>152.25</v>
      </c>
      <c r="R644" s="145">
        <v>90</v>
      </c>
    </row>
    <row r="645" spans="1:18" x14ac:dyDescent="0.25">
      <c r="A645" s="145">
        <v>2103</v>
      </c>
      <c r="B645" s="145" t="s">
        <v>2685</v>
      </c>
      <c r="C645" s="145" t="s">
        <v>2684</v>
      </c>
      <c r="D645" s="145" t="str">
        <f t="shared" si="27"/>
        <v>Nicholson, Christy</v>
      </c>
      <c r="E645" s="145" t="s">
        <v>2142</v>
      </c>
      <c r="F645" s="145">
        <v>66</v>
      </c>
      <c r="G645" s="145">
        <v>20.835000000000001</v>
      </c>
      <c r="H645" s="145">
        <v>188.00399999999999</v>
      </c>
      <c r="I645" s="145">
        <v>112.66800000000001</v>
      </c>
      <c r="J645" s="145">
        <v>65</v>
      </c>
      <c r="K645" s="145">
        <v>292.83600000000001</v>
      </c>
      <c r="L645" s="145">
        <v>345.59</v>
      </c>
      <c r="M645" s="145">
        <v>104.004</v>
      </c>
      <c r="N645" s="145">
        <v>51.25</v>
      </c>
      <c r="O645" s="145">
        <v>9.875</v>
      </c>
      <c r="P645" s="145">
        <v>4.25</v>
      </c>
      <c r="Q645" s="145">
        <v>68.125</v>
      </c>
      <c r="R645" s="145">
        <v>73.75</v>
      </c>
    </row>
    <row r="646" spans="1:18" x14ac:dyDescent="0.25">
      <c r="A646" s="145">
        <v>2410</v>
      </c>
      <c r="B646" s="145" t="s">
        <v>2228</v>
      </c>
      <c r="C646" s="145" t="s">
        <v>2683</v>
      </c>
      <c r="D646" s="145" t="str">
        <f t="shared" si="27"/>
        <v>Nicolaro, Lisa</v>
      </c>
      <c r="E646" s="145" t="s">
        <v>2142</v>
      </c>
      <c r="F646" s="145">
        <v>43</v>
      </c>
      <c r="G646" s="145">
        <v>43.335000000000001</v>
      </c>
      <c r="H646" s="145">
        <v>204.59</v>
      </c>
      <c r="I646" s="145">
        <v>104.004</v>
      </c>
      <c r="J646" s="145">
        <v>77.5</v>
      </c>
      <c r="K646" s="145">
        <v>142.83600000000001</v>
      </c>
      <c r="L646" s="145">
        <v>150.59</v>
      </c>
      <c r="M646" s="145">
        <v>104.004</v>
      </c>
      <c r="N646" s="145">
        <v>96.25</v>
      </c>
      <c r="O646" s="145">
        <v>0</v>
      </c>
      <c r="P646" s="145">
        <v>6.75</v>
      </c>
      <c r="Q646" s="145">
        <v>56</v>
      </c>
      <c r="R646" s="145">
        <v>49.25</v>
      </c>
    </row>
    <row r="647" spans="1:18" x14ac:dyDescent="0.25">
      <c r="A647" s="145">
        <v>1820</v>
      </c>
      <c r="B647" s="145" t="s">
        <v>2682</v>
      </c>
      <c r="C647" s="145" t="s">
        <v>2681</v>
      </c>
      <c r="D647" s="145" t="str">
        <f t="shared" si="27"/>
        <v>Nigro, Paul</v>
      </c>
      <c r="E647" s="145" t="s">
        <v>2189</v>
      </c>
      <c r="F647" s="145">
        <v>157</v>
      </c>
      <c r="G647" s="145">
        <v>60</v>
      </c>
      <c r="H647" s="145">
        <v>433.5</v>
      </c>
      <c r="I647" s="145">
        <v>240</v>
      </c>
      <c r="J647" s="145">
        <v>130.5</v>
      </c>
      <c r="K647" s="145">
        <v>120.836</v>
      </c>
      <c r="L647" s="145">
        <v>306.83999999999997</v>
      </c>
      <c r="M647" s="145">
        <v>104.004</v>
      </c>
      <c r="N647" s="145">
        <v>8</v>
      </c>
      <c r="O647" s="145">
        <v>0</v>
      </c>
      <c r="P647" s="145">
        <v>0</v>
      </c>
      <c r="Q647" s="145">
        <v>0</v>
      </c>
      <c r="R647" s="145">
        <v>0</v>
      </c>
    </row>
    <row r="648" spans="1:18" x14ac:dyDescent="0.25">
      <c r="A648" s="145">
        <v>965</v>
      </c>
      <c r="B648" s="145" t="s">
        <v>2680</v>
      </c>
      <c r="C648" s="145" t="s">
        <v>2679</v>
      </c>
      <c r="D648" s="145" t="str">
        <f t="shared" si="27"/>
        <v>Nin, Anais</v>
      </c>
      <c r="E648" s="145" t="s">
        <v>2151</v>
      </c>
      <c r="F648" s="145">
        <v>5</v>
      </c>
      <c r="G648" s="145">
        <v>0</v>
      </c>
      <c r="H648" s="145">
        <v>30.334</v>
      </c>
      <c r="I648" s="145">
        <v>30.334</v>
      </c>
      <c r="J648" s="145">
        <v>0</v>
      </c>
      <c r="K648" s="145">
        <v>0</v>
      </c>
      <c r="L648" s="145">
        <v>30.334</v>
      </c>
      <c r="M648" s="145">
        <v>30.334</v>
      </c>
      <c r="N648" s="145">
        <v>0</v>
      </c>
      <c r="O648" s="145">
        <v>0</v>
      </c>
      <c r="P648" s="145">
        <v>0</v>
      </c>
      <c r="Q648" s="145">
        <v>0</v>
      </c>
      <c r="R648" s="145">
        <v>0</v>
      </c>
    </row>
    <row r="649" spans="1:18" x14ac:dyDescent="0.25">
      <c r="A649" s="145">
        <v>2572</v>
      </c>
      <c r="B649" s="145" t="s">
        <v>2198</v>
      </c>
      <c r="C649" s="145" t="s">
        <v>2678</v>
      </c>
      <c r="D649" s="145" t="s">
        <v>815</v>
      </c>
      <c r="E649" s="145" t="s">
        <v>2154</v>
      </c>
      <c r="F649" s="145">
        <v>82</v>
      </c>
      <c r="G649" s="145" t="e">
        <f>VLOOKUP($A649,#REF!,7,FALSE)</f>
        <v>#REF!</v>
      </c>
      <c r="H649" s="145">
        <v>128.994</v>
      </c>
      <c r="I649" s="145">
        <v>129.99600000000001</v>
      </c>
      <c r="J649" s="145">
        <v>46</v>
      </c>
      <c r="K649" s="145">
        <v>69.251999999999995</v>
      </c>
      <c r="L649" s="145">
        <v>93.756</v>
      </c>
      <c r="M649" s="145">
        <v>104.004</v>
      </c>
      <c r="N649" s="145">
        <v>79.5</v>
      </c>
      <c r="O649" s="145">
        <v>16.5</v>
      </c>
      <c r="P649" s="145">
        <v>16.5</v>
      </c>
      <c r="Q649" s="145">
        <v>0</v>
      </c>
      <c r="R649" s="145">
        <v>0</v>
      </c>
    </row>
    <row r="650" spans="1:18" x14ac:dyDescent="0.25">
      <c r="A650" s="145">
        <v>355</v>
      </c>
      <c r="B650" s="145" t="s">
        <v>2677</v>
      </c>
      <c r="C650" s="145" t="s">
        <v>2676</v>
      </c>
      <c r="D650" s="145" t="str">
        <f t="shared" ref="D650:D681" si="28">C650&amp;", "&amp;B650</f>
        <v>Nixon, Mark</v>
      </c>
      <c r="E650" s="145" t="s">
        <v>2209</v>
      </c>
      <c r="F650" s="145">
        <v>180</v>
      </c>
      <c r="G650" s="145">
        <v>33</v>
      </c>
      <c r="H650" s="145">
        <v>408.5</v>
      </c>
      <c r="I650" s="145">
        <v>156</v>
      </c>
      <c r="J650" s="145">
        <v>76.75</v>
      </c>
      <c r="K650" s="145">
        <v>463.67</v>
      </c>
      <c r="L650" s="145">
        <v>630.67399999999998</v>
      </c>
      <c r="M650" s="145">
        <v>104.004</v>
      </c>
      <c r="N650" s="145">
        <v>34.75</v>
      </c>
      <c r="O650" s="145">
        <v>0</v>
      </c>
      <c r="P650" s="145">
        <v>0</v>
      </c>
      <c r="Q650" s="145">
        <v>0</v>
      </c>
      <c r="R650" s="145">
        <v>0</v>
      </c>
    </row>
    <row r="651" spans="1:18" x14ac:dyDescent="0.25">
      <c r="A651" s="145">
        <v>883</v>
      </c>
      <c r="B651" s="145" t="s">
        <v>2191</v>
      </c>
      <c r="C651" s="145" t="s">
        <v>2675</v>
      </c>
      <c r="D651" s="145" t="str">
        <f t="shared" si="28"/>
        <v>Noll, David</v>
      </c>
      <c r="E651" s="145" t="s">
        <v>2183</v>
      </c>
      <c r="F651" s="145">
        <v>12</v>
      </c>
      <c r="G651" s="145">
        <v>0</v>
      </c>
      <c r="H651" s="145">
        <v>43.837000000000003</v>
      </c>
      <c r="I651" s="145">
        <v>88.837000000000003</v>
      </c>
      <c r="J651" s="145">
        <v>45</v>
      </c>
      <c r="K651" s="145">
        <v>0</v>
      </c>
      <c r="L651" s="145">
        <v>31.337</v>
      </c>
      <c r="M651" s="145">
        <v>88.837000000000003</v>
      </c>
      <c r="N651" s="145">
        <v>57.5</v>
      </c>
      <c r="O651" s="145">
        <v>0</v>
      </c>
      <c r="P651" s="145">
        <v>0</v>
      </c>
      <c r="Q651" s="145">
        <v>14.5</v>
      </c>
      <c r="R651" s="145">
        <v>14.5</v>
      </c>
    </row>
    <row r="652" spans="1:18" x14ac:dyDescent="0.25">
      <c r="A652" s="145">
        <v>2604</v>
      </c>
      <c r="B652" s="145" t="s">
        <v>2539</v>
      </c>
      <c r="C652" s="145" t="s">
        <v>2674</v>
      </c>
      <c r="D652" s="145" t="str">
        <f t="shared" si="28"/>
        <v>Norcia, Wendy</v>
      </c>
      <c r="E652" s="145" t="s">
        <v>2168</v>
      </c>
      <c r="F652" s="145">
        <v>124</v>
      </c>
      <c r="G652" s="145">
        <v>54.164999999999999</v>
      </c>
      <c r="H652" s="145">
        <v>118.161</v>
      </c>
      <c r="I652" s="145">
        <v>136.49700000000001</v>
      </c>
      <c r="J652" s="145">
        <v>175.25</v>
      </c>
      <c r="K652" s="145">
        <v>59.585999999999999</v>
      </c>
      <c r="L652" s="145">
        <v>24.34</v>
      </c>
      <c r="M652" s="145">
        <v>104.004</v>
      </c>
      <c r="N652" s="145">
        <v>139.25</v>
      </c>
      <c r="O652" s="145">
        <v>1.5</v>
      </c>
      <c r="P652" s="145">
        <v>0</v>
      </c>
      <c r="Q652" s="145">
        <v>14.25</v>
      </c>
      <c r="R652" s="145">
        <v>15.75</v>
      </c>
    </row>
    <row r="653" spans="1:18" x14ac:dyDescent="0.25">
      <c r="A653" s="145">
        <v>820</v>
      </c>
      <c r="B653" s="145" t="s">
        <v>2462</v>
      </c>
      <c r="C653" s="145" t="s">
        <v>2673</v>
      </c>
      <c r="D653" s="145" t="str">
        <f t="shared" si="28"/>
        <v>Norris, Stephanie</v>
      </c>
      <c r="E653" s="145" t="s">
        <v>2165</v>
      </c>
      <c r="F653" s="145">
        <v>15</v>
      </c>
      <c r="G653" s="145">
        <v>6.5</v>
      </c>
      <c r="H653" s="145">
        <v>88.504000000000005</v>
      </c>
      <c r="I653" s="145">
        <v>104.004</v>
      </c>
      <c r="J653" s="145">
        <v>22</v>
      </c>
      <c r="K653" s="145">
        <v>6.5</v>
      </c>
      <c r="L653" s="145">
        <v>95.504000000000005</v>
      </c>
      <c r="M653" s="145">
        <v>104.004</v>
      </c>
      <c r="N653" s="145">
        <v>15</v>
      </c>
      <c r="O653" s="145">
        <v>2.5</v>
      </c>
      <c r="P653" s="145">
        <v>0</v>
      </c>
      <c r="Q653" s="145">
        <v>6</v>
      </c>
      <c r="R653" s="145">
        <v>8.5</v>
      </c>
    </row>
    <row r="654" spans="1:18" x14ac:dyDescent="0.25">
      <c r="A654" s="145">
        <v>1136</v>
      </c>
      <c r="B654" s="145" t="s">
        <v>2672</v>
      </c>
      <c r="C654" s="145" t="s">
        <v>2671</v>
      </c>
      <c r="D654" s="145" t="str">
        <f t="shared" si="28"/>
        <v>Norton, Lynn</v>
      </c>
      <c r="E654" s="145" t="s">
        <v>2183</v>
      </c>
      <c r="F654" s="145">
        <v>152</v>
      </c>
      <c r="G654" s="145">
        <v>55.5</v>
      </c>
      <c r="H654" s="145">
        <v>186.25</v>
      </c>
      <c r="I654" s="145">
        <v>156</v>
      </c>
      <c r="J654" s="145">
        <v>157</v>
      </c>
      <c r="K654" s="145">
        <v>224.83600000000001</v>
      </c>
      <c r="L654" s="145">
        <v>200.84</v>
      </c>
      <c r="M654" s="145">
        <v>104.004</v>
      </c>
      <c r="N654" s="145">
        <v>129.5</v>
      </c>
      <c r="O654" s="145">
        <v>0</v>
      </c>
      <c r="P654" s="145">
        <v>0</v>
      </c>
      <c r="Q654" s="145">
        <v>0</v>
      </c>
      <c r="R654" s="145">
        <v>0</v>
      </c>
    </row>
    <row r="655" spans="1:18" x14ac:dyDescent="0.25">
      <c r="A655" s="145">
        <v>1978</v>
      </c>
      <c r="B655" s="145" t="s">
        <v>2188</v>
      </c>
      <c r="C655" s="145" t="s">
        <v>2670</v>
      </c>
      <c r="D655" s="145" t="str">
        <f t="shared" si="28"/>
        <v>Nourie, Amy</v>
      </c>
      <c r="E655" s="145" t="s">
        <v>2193</v>
      </c>
      <c r="F655" s="145">
        <v>95</v>
      </c>
      <c r="G655" s="145">
        <v>119.164</v>
      </c>
      <c r="H655" s="145">
        <v>168.66</v>
      </c>
      <c r="I655" s="145">
        <v>129.99600000000001</v>
      </c>
      <c r="J655" s="145">
        <v>64.5</v>
      </c>
      <c r="K655" s="145">
        <v>332.33600000000001</v>
      </c>
      <c r="L655" s="145">
        <v>422.34</v>
      </c>
      <c r="M655" s="145">
        <v>104.004</v>
      </c>
      <c r="N655" s="145">
        <v>14</v>
      </c>
      <c r="O655" s="145">
        <v>0</v>
      </c>
      <c r="P655" s="145">
        <v>0</v>
      </c>
      <c r="Q655" s="145">
        <v>0</v>
      </c>
      <c r="R655" s="145">
        <v>0</v>
      </c>
    </row>
    <row r="656" spans="1:18" x14ac:dyDescent="0.25">
      <c r="A656" s="145">
        <v>844</v>
      </c>
      <c r="B656" s="145" t="s">
        <v>2385</v>
      </c>
      <c r="C656" s="145" t="s">
        <v>2669</v>
      </c>
      <c r="D656" s="145" t="str">
        <f t="shared" si="28"/>
        <v>O'Boyle, Rebecca</v>
      </c>
      <c r="E656" s="145" t="s">
        <v>2257</v>
      </c>
      <c r="F656" s="145">
        <v>103</v>
      </c>
      <c r="G656" s="145">
        <v>0</v>
      </c>
      <c r="H656" s="145">
        <v>43.496000000000002</v>
      </c>
      <c r="I656" s="145">
        <v>129.99600000000001</v>
      </c>
      <c r="J656" s="145">
        <v>86.5</v>
      </c>
      <c r="K656" s="145">
        <v>0</v>
      </c>
      <c r="L656" s="145">
        <v>29.504000000000001</v>
      </c>
      <c r="M656" s="145">
        <v>104.004</v>
      </c>
      <c r="N656" s="145">
        <v>74.5</v>
      </c>
      <c r="O656" s="145">
        <v>0</v>
      </c>
      <c r="P656" s="145">
        <v>0</v>
      </c>
      <c r="Q656" s="145">
        <v>0</v>
      </c>
      <c r="R656" s="145">
        <v>0</v>
      </c>
    </row>
    <row r="657" spans="1:18" x14ac:dyDescent="0.25">
      <c r="A657" s="145">
        <v>1954</v>
      </c>
      <c r="B657" s="145" t="s">
        <v>2462</v>
      </c>
      <c r="C657" s="145" t="s">
        <v>2668</v>
      </c>
      <c r="D657" s="145" t="str">
        <f t="shared" si="28"/>
        <v>Ogle (Past Employee), Stephanie</v>
      </c>
      <c r="E657" s="145" t="s">
        <v>2176</v>
      </c>
      <c r="F657" s="145">
        <v>72</v>
      </c>
      <c r="G657" s="145">
        <v>0</v>
      </c>
      <c r="H657" s="145">
        <v>0</v>
      </c>
      <c r="I657" s="145">
        <v>0</v>
      </c>
      <c r="J657" s="145">
        <v>0</v>
      </c>
      <c r="K657" s="145">
        <v>0</v>
      </c>
      <c r="L657" s="145">
        <v>0</v>
      </c>
      <c r="M657" s="145">
        <v>0</v>
      </c>
      <c r="N657" s="145">
        <v>0</v>
      </c>
      <c r="O657" s="145">
        <v>0</v>
      </c>
      <c r="P657" s="145">
        <v>0</v>
      </c>
      <c r="Q657" s="145">
        <v>0</v>
      </c>
      <c r="R657" s="145">
        <v>0</v>
      </c>
    </row>
    <row r="658" spans="1:18" x14ac:dyDescent="0.25">
      <c r="A658" s="145">
        <v>2371</v>
      </c>
      <c r="B658" s="145" t="s">
        <v>2667</v>
      </c>
      <c r="C658" s="145" t="s">
        <v>2666</v>
      </c>
      <c r="D658" s="145" t="str">
        <f t="shared" si="28"/>
        <v>Ohmit, Linnie</v>
      </c>
      <c r="E658" s="145" t="s">
        <v>2180</v>
      </c>
      <c r="F658" s="145">
        <v>46</v>
      </c>
      <c r="G658" s="145" t="e">
        <f>VLOOKUP($A658,#REF!,7,FALSE)</f>
        <v>#REF!</v>
      </c>
      <c r="H658" s="145">
        <v>144.59</v>
      </c>
      <c r="I658" s="145">
        <v>104.004</v>
      </c>
      <c r="J658" s="145">
        <v>21.5</v>
      </c>
      <c r="K658" s="145">
        <v>137.58500000000001</v>
      </c>
      <c r="L658" s="145">
        <v>223.089</v>
      </c>
      <c r="M658" s="145">
        <v>104.004</v>
      </c>
      <c r="N658" s="145">
        <v>18.5</v>
      </c>
      <c r="O658" s="145">
        <v>0</v>
      </c>
      <c r="P658" s="145">
        <v>0</v>
      </c>
      <c r="Q658" s="145">
        <v>0</v>
      </c>
      <c r="R658" s="145">
        <v>0</v>
      </c>
    </row>
    <row r="659" spans="1:18" x14ac:dyDescent="0.25">
      <c r="A659" s="145">
        <v>1947</v>
      </c>
      <c r="B659" s="145" t="s">
        <v>2665</v>
      </c>
      <c r="C659" s="145" t="s">
        <v>2664</v>
      </c>
      <c r="D659" s="145" t="str">
        <f t="shared" si="28"/>
        <v>Oliver, Cassaundra</v>
      </c>
      <c r="E659" s="145" t="s">
        <v>2183</v>
      </c>
      <c r="F659" s="145">
        <v>71</v>
      </c>
      <c r="G659" s="145">
        <v>14.085000000000001</v>
      </c>
      <c r="H659" s="145">
        <v>299.5</v>
      </c>
      <c r="I659" s="145">
        <v>125.664</v>
      </c>
      <c r="J659" s="145">
        <v>69.5</v>
      </c>
      <c r="K659" s="145">
        <v>268.08600000000001</v>
      </c>
      <c r="L659" s="145">
        <v>316.33999999999997</v>
      </c>
      <c r="M659" s="145">
        <v>104.004</v>
      </c>
      <c r="N659" s="145">
        <v>55.75</v>
      </c>
      <c r="O659" s="145">
        <v>0</v>
      </c>
      <c r="P659" s="145">
        <v>0.75</v>
      </c>
      <c r="Q659" s="145">
        <v>5.25</v>
      </c>
      <c r="R659" s="145">
        <v>4.5</v>
      </c>
    </row>
    <row r="660" spans="1:18" x14ac:dyDescent="0.25">
      <c r="A660" s="145">
        <v>1533</v>
      </c>
      <c r="B660" s="145" t="s">
        <v>2663</v>
      </c>
      <c r="C660" s="145" t="s">
        <v>2662</v>
      </c>
      <c r="D660" s="145" t="str">
        <f t="shared" si="28"/>
        <v>Ollsen, Mariela</v>
      </c>
      <c r="E660" s="145" t="s">
        <v>2142</v>
      </c>
      <c r="F660" s="145">
        <v>286</v>
      </c>
      <c r="G660" s="145">
        <v>57.75</v>
      </c>
      <c r="H660" s="145">
        <v>427.5</v>
      </c>
      <c r="I660" s="145">
        <v>240</v>
      </c>
      <c r="J660" s="145">
        <v>85.5</v>
      </c>
      <c r="K660" s="145">
        <v>1021.336</v>
      </c>
      <c r="L660" s="145">
        <v>1365.84</v>
      </c>
      <c r="M660" s="145">
        <v>104.004</v>
      </c>
      <c r="N660" s="145">
        <v>119</v>
      </c>
      <c r="O660" s="145">
        <v>0</v>
      </c>
      <c r="P660" s="145">
        <v>0</v>
      </c>
      <c r="Q660" s="145">
        <v>0</v>
      </c>
      <c r="R660" s="145">
        <v>0</v>
      </c>
    </row>
    <row r="661" spans="1:18" x14ac:dyDescent="0.25">
      <c r="A661" s="145">
        <v>1393</v>
      </c>
      <c r="B661" s="145" t="s">
        <v>2195</v>
      </c>
      <c r="C661" s="145" t="s">
        <v>2661</v>
      </c>
      <c r="D661" s="145" t="str">
        <f t="shared" si="28"/>
        <v>Orchowski, Karen</v>
      </c>
      <c r="E661" s="145" t="s">
        <v>2189</v>
      </c>
      <c r="F661" s="145">
        <v>84</v>
      </c>
      <c r="G661" s="145">
        <v>54.164999999999999</v>
      </c>
      <c r="H661" s="145">
        <v>354.16500000000002</v>
      </c>
      <c r="I661" s="145">
        <v>129.99600000000001</v>
      </c>
      <c r="J661" s="145">
        <v>116</v>
      </c>
      <c r="K661" s="145">
        <v>441.58600000000001</v>
      </c>
      <c r="L661" s="145">
        <v>458.58499999999998</v>
      </c>
      <c r="M661" s="145">
        <v>104.004</v>
      </c>
      <c r="N661" s="145">
        <v>136.25</v>
      </c>
      <c r="O661" s="145">
        <v>0</v>
      </c>
      <c r="P661" s="145">
        <v>0</v>
      </c>
      <c r="Q661" s="145">
        <v>0</v>
      </c>
      <c r="R661" s="145">
        <v>0</v>
      </c>
    </row>
    <row r="662" spans="1:18" x14ac:dyDescent="0.25">
      <c r="A662" s="145">
        <v>2427</v>
      </c>
      <c r="B662" s="145" t="s">
        <v>2660</v>
      </c>
      <c r="C662" s="145" t="s">
        <v>2659</v>
      </c>
      <c r="D662" s="145" t="str">
        <f t="shared" si="28"/>
        <v>Ortega Claudio, Amarilys</v>
      </c>
      <c r="E662" s="145" t="s">
        <v>2193</v>
      </c>
      <c r="F662" s="145">
        <v>73</v>
      </c>
      <c r="G662" s="145">
        <v>27.335000000000001</v>
      </c>
      <c r="H662" s="145">
        <v>295.08199999999999</v>
      </c>
      <c r="I662" s="145">
        <v>129.99600000000001</v>
      </c>
      <c r="J662" s="145">
        <v>73.5</v>
      </c>
      <c r="K662" s="145">
        <v>234.83600000000001</v>
      </c>
      <c r="L662" s="145">
        <v>235.84</v>
      </c>
      <c r="M662" s="145">
        <v>104.004</v>
      </c>
      <c r="N662" s="145">
        <v>103</v>
      </c>
      <c r="O662" s="145">
        <v>0.125</v>
      </c>
      <c r="P662" s="145">
        <v>-1.875</v>
      </c>
      <c r="Q662" s="145">
        <v>26.5</v>
      </c>
      <c r="R662" s="145">
        <v>28.5</v>
      </c>
    </row>
    <row r="663" spans="1:18" x14ac:dyDescent="0.25">
      <c r="A663" s="145">
        <v>2201</v>
      </c>
      <c r="B663" s="145" t="s">
        <v>2658</v>
      </c>
      <c r="C663" s="145" t="s">
        <v>2657</v>
      </c>
      <c r="D663" s="145" t="str">
        <f t="shared" si="28"/>
        <v>Osne, Dorothy</v>
      </c>
      <c r="E663" s="145" t="s">
        <v>2323</v>
      </c>
      <c r="F663" s="145">
        <v>55</v>
      </c>
      <c r="G663" s="145" t="e">
        <f>VLOOKUP($A663,#REF!,7,FALSE)</f>
        <v>#REF!</v>
      </c>
      <c r="H663" s="145">
        <v>119.59</v>
      </c>
      <c r="I663" s="145">
        <v>104.004</v>
      </c>
      <c r="J663" s="145">
        <v>25.5</v>
      </c>
      <c r="K663" s="145">
        <v>297.58600000000001</v>
      </c>
      <c r="L663" s="145">
        <v>380.09</v>
      </c>
      <c r="M663" s="145">
        <v>104.004</v>
      </c>
      <c r="N663" s="145">
        <v>21.5</v>
      </c>
      <c r="O663" s="145">
        <v>0</v>
      </c>
      <c r="P663" s="145">
        <v>0</v>
      </c>
      <c r="Q663" s="145">
        <v>3</v>
      </c>
      <c r="R663" s="145">
        <v>3</v>
      </c>
    </row>
    <row r="664" spans="1:18" x14ac:dyDescent="0.25">
      <c r="A664" s="145">
        <v>2619</v>
      </c>
      <c r="B664" s="145" t="s">
        <v>2656</v>
      </c>
      <c r="C664" s="145" t="s">
        <v>2655</v>
      </c>
      <c r="D664" s="145" t="s">
        <v>1224</v>
      </c>
      <c r="E664" s="145" t="s">
        <v>2165</v>
      </c>
      <c r="F664" s="145">
        <v>25</v>
      </c>
      <c r="G664" s="145">
        <v>11.835000000000001</v>
      </c>
      <c r="H664" s="145">
        <v>143.09</v>
      </c>
      <c r="I664" s="145">
        <v>104.004</v>
      </c>
      <c r="J664" s="145">
        <v>16</v>
      </c>
      <c r="K664" s="145">
        <v>63.085999999999999</v>
      </c>
      <c r="L664" s="145">
        <v>112.59</v>
      </c>
      <c r="M664" s="145">
        <v>104.004</v>
      </c>
      <c r="N664" s="145">
        <v>54.5</v>
      </c>
      <c r="O664" s="145">
        <v>6</v>
      </c>
      <c r="P664" s="145">
        <v>0</v>
      </c>
      <c r="Q664" s="145">
        <v>3.25</v>
      </c>
      <c r="R664" s="145">
        <v>9.25</v>
      </c>
    </row>
    <row r="665" spans="1:18" x14ac:dyDescent="0.25">
      <c r="A665" s="145">
        <v>2049</v>
      </c>
      <c r="B665" s="145" t="s">
        <v>2153</v>
      </c>
      <c r="C665" s="145" t="s">
        <v>2654</v>
      </c>
      <c r="D665" s="145" t="str">
        <f t="shared" si="28"/>
        <v>Overton (Past Employee), Elizabeth</v>
      </c>
      <c r="E665" s="145" t="s">
        <v>2189</v>
      </c>
      <c r="F665" s="145">
        <v>100</v>
      </c>
      <c r="G665" s="145">
        <v>33.749000000000002</v>
      </c>
      <c r="H665" s="145">
        <v>0</v>
      </c>
      <c r="I665" s="145">
        <v>0</v>
      </c>
      <c r="J665" s="145">
        <v>0</v>
      </c>
      <c r="K665" s="145">
        <v>40.752000000000002</v>
      </c>
      <c r="L665" s="145">
        <v>0</v>
      </c>
      <c r="M665" s="145">
        <v>0</v>
      </c>
      <c r="N665" s="145">
        <v>0</v>
      </c>
      <c r="O665" s="145">
        <v>0</v>
      </c>
      <c r="P665" s="145">
        <v>0</v>
      </c>
      <c r="Q665" s="145">
        <v>0</v>
      </c>
      <c r="R665" s="145">
        <v>0</v>
      </c>
    </row>
    <row r="666" spans="1:18" x14ac:dyDescent="0.25">
      <c r="A666" s="145">
        <v>912</v>
      </c>
      <c r="B666" s="145" t="s">
        <v>2385</v>
      </c>
      <c r="C666" s="145" t="s">
        <v>2653</v>
      </c>
      <c r="D666" s="145" t="str">
        <f t="shared" si="28"/>
        <v>Paceley, Rebecca</v>
      </c>
      <c r="E666" s="145" t="s">
        <v>2193</v>
      </c>
      <c r="F666" s="145">
        <v>10</v>
      </c>
      <c r="G666" s="145">
        <v>0</v>
      </c>
      <c r="H666" s="145">
        <v>34.664000000000001</v>
      </c>
      <c r="I666" s="145">
        <v>34.664000000000001</v>
      </c>
      <c r="J666" s="145">
        <v>0</v>
      </c>
      <c r="K666" s="145">
        <v>0</v>
      </c>
      <c r="L666" s="145">
        <v>8.6639999999999997</v>
      </c>
      <c r="M666" s="145">
        <v>34.664000000000001</v>
      </c>
      <c r="N666" s="145">
        <v>26</v>
      </c>
      <c r="O666" s="145">
        <v>0</v>
      </c>
      <c r="P666" s="145">
        <v>-2</v>
      </c>
      <c r="Q666" s="145">
        <v>7</v>
      </c>
      <c r="R666" s="145">
        <v>9</v>
      </c>
    </row>
    <row r="667" spans="1:18" x14ac:dyDescent="0.25">
      <c r="A667" s="145">
        <v>2046</v>
      </c>
      <c r="B667" s="145" t="s">
        <v>2421</v>
      </c>
      <c r="C667" s="145" t="s">
        <v>2652</v>
      </c>
      <c r="D667" s="145" t="str">
        <f t="shared" si="28"/>
        <v>Padrick, Amber</v>
      </c>
      <c r="E667" s="145" t="s">
        <v>2204</v>
      </c>
      <c r="F667" s="145">
        <v>69</v>
      </c>
      <c r="G667" s="145" t="e">
        <f>VLOOKUP($A667,#REF!,7,FALSE)</f>
        <v>#REF!</v>
      </c>
      <c r="H667" s="145">
        <v>73.168000000000006</v>
      </c>
      <c r="I667" s="145">
        <v>121.33199999999999</v>
      </c>
      <c r="J667" s="145">
        <v>79.25</v>
      </c>
      <c r="K667" s="145">
        <v>191.67</v>
      </c>
      <c r="L667" s="145">
        <v>227.17400000000001</v>
      </c>
      <c r="M667" s="145">
        <v>104.004</v>
      </c>
      <c r="N667" s="145">
        <v>68.5</v>
      </c>
      <c r="O667" s="145">
        <v>0</v>
      </c>
      <c r="P667" s="145">
        <v>0</v>
      </c>
      <c r="Q667" s="145">
        <v>3.75</v>
      </c>
      <c r="R667" s="145">
        <v>3.75</v>
      </c>
    </row>
    <row r="668" spans="1:18" x14ac:dyDescent="0.25">
      <c r="A668" s="145">
        <v>2397</v>
      </c>
      <c r="B668" s="145" t="s">
        <v>2651</v>
      </c>
      <c r="C668" s="145" t="s">
        <v>2650</v>
      </c>
      <c r="D668" s="145" t="str">
        <f t="shared" si="28"/>
        <v>Palmer, Anne-Marie</v>
      </c>
      <c r="E668" s="145" t="s">
        <v>2204</v>
      </c>
      <c r="F668" s="145">
        <v>79</v>
      </c>
      <c r="G668" s="145">
        <v>27.164999999999999</v>
      </c>
      <c r="H668" s="145">
        <v>46.994999999999997</v>
      </c>
      <c r="I668" s="145">
        <v>129.99600000000001</v>
      </c>
      <c r="J668" s="145">
        <v>168</v>
      </c>
      <c r="K668" s="145">
        <v>40.67</v>
      </c>
      <c r="L668" s="145">
        <v>104.67400000000001</v>
      </c>
      <c r="M668" s="145">
        <v>104.004</v>
      </c>
      <c r="N668" s="145">
        <v>40</v>
      </c>
      <c r="O668" s="145">
        <v>0</v>
      </c>
      <c r="P668" s="145">
        <v>0</v>
      </c>
      <c r="Q668" s="145">
        <v>0</v>
      </c>
      <c r="R668" s="145">
        <v>0</v>
      </c>
    </row>
    <row r="669" spans="1:18" x14ac:dyDescent="0.25">
      <c r="A669" s="145">
        <v>898</v>
      </c>
      <c r="B669" s="145" t="s">
        <v>2649</v>
      </c>
      <c r="C669" s="145" t="s">
        <v>2648</v>
      </c>
      <c r="D669" s="145" t="str">
        <f t="shared" si="28"/>
        <v>Palmer-Bennett, Yvonne</v>
      </c>
      <c r="E669" s="145" t="s">
        <v>2151</v>
      </c>
      <c r="F669" s="145">
        <v>165</v>
      </c>
      <c r="G669" s="145">
        <v>57</v>
      </c>
      <c r="H669" s="145">
        <v>409</v>
      </c>
      <c r="I669" s="145">
        <v>156</v>
      </c>
      <c r="J669" s="145">
        <v>128</v>
      </c>
      <c r="K669" s="145">
        <v>684.83600000000001</v>
      </c>
      <c r="L669" s="145">
        <v>820.84</v>
      </c>
      <c r="M669" s="145">
        <v>104.004</v>
      </c>
      <c r="N669" s="145">
        <v>0</v>
      </c>
      <c r="O669" s="145">
        <v>0</v>
      </c>
      <c r="P669" s="145">
        <v>0</v>
      </c>
      <c r="Q669" s="145">
        <v>0</v>
      </c>
      <c r="R669" s="145">
        <v>0</v>
      </c>
    </row>
    <row r="670" spans="1:18" x14ac:dyDescent="0.25">
      <c r="A670" s="145">
        <v>2415</v>
      </c>
      <c r="B670" s="145" t="s">
        <v>2647</v>
      </c>
      <c r="C670" s="145" t="s">
        <v>2646</v>
      </c>
      <c r="D670" s="145" t="str">
        <f t="shared" si="28"/>
        <v>Pantinakis (Past Employee), Lindsay</v>
      </c>
      <c r="E670" s="145" t="s">
        <v>2168</v>
      </c>
      <c r="F670" s="145">
        <v>54</v>
      </c>
      <c r="G670" s="145">
        <v>55.085999999999999</v>
      </c>
      <c r="H670" s="145">
        <v>0</v>
      </c>
      <c r="I670" s="145">
        <v>26.001000000000001</v>
      </c>
      <c r="J670" s="145">
        <v>52</v>
      </c>
      <c r="K670" s="145">
        <v>89.585999999999999</v>
      </c>
      <c r="L670" s="145">
        <v>0</v>
      </c>
      <c r="M670" s="145">
        <v>26.001000000000001</v>
      </c>
      <c r="N670" s="145">
        <v>5.25</v>
      </c>
      <c r="O670" s="145">
        <v>0</v>
      </c>
      <c r="P670" s="145">
        <v>0</v>
      </c>
      <c r="Q670" s="145">
        <v>0</v>
      </c>
      <c r="R670" s="145">
        <v>0</v>
      </c>
    </row>
    <row r="671" spans="1:18" x14ac:dyDescent="0.25">
      <c r="A671" s="145">
        <v>943</v>
      </c>
      <c r="B671" s="145" t="s">
        <v>2645</v>
      </c>
      <c r="C671" s="145" t="s">
        <v>2644</v>
      </c>
      <c r="D671" s="145" t="str">
        <f t="shared" si="28"/>
        <v>Papajik, Kirsten</v>
      </c>
      <c r="E671" s="145" t="s">
        <v>2193</v>
      </c>
      <c r="F671" s="145">
        <v>6</v>
      </c>
      <c r="G671" s="145">
        <v>0</v>
      </c>
      <c r="H671" s="145">
        <v>31.835000000000001</v>
      </c>
      <c r="I671" s="145">
        <v>43.335000000000001</v>
      </c>
      <c r="J671" s="145">
        <v>11.5</v>
      </c>
      <c r="K671" s="145">
        <v>0</v>
      </c>
      <c r="L671" s="145">
        <v>43.335000000000001</v>
      </c>
      <c r="M671" s="145">
        <v>43.335000000000001</v>
      </c>
      <c r="N671" s="145">
        <v>0</v>
      </c>
      <c r="O671" s="145">
        <v>0</v>
      </c>
      <c r="P671" s="145">
        <v>0</v>
      </c>
      <c r="Q671" s="145">
        <v>0</v>
      </c>
      <c r="R671" s="145">
        <v>0</v>
      </c>
    </row>
    <row r="672" spans="1:18" x14ac:dyDescent="0.25">
      <c r="A672" s="145">
        <v>2386</v>
      </c>
      <c r="B672" s="145" t="s">
        <v>2179</v>
      </c>
      <c r="C672" s="145" t="s">
        <v>2644</v>
      </c>
      <c r="D672" s="145" t="str">
        <f t="shared" si="28"/>
        <v>Papajik, John</v>
      </c>
      <c r="E672" s="145" t="s">
        <v>2193</v>
      </c>
      <c r="F672" s="145">
        <v>45</v>
      </c>
      <c r="G672" s="145">
        <v>259.33600000000001</v>
      </c>
      <c r="H672" s="145">
        <v>344.09</v>
      </c>
      <c r="I672" s="145">
        <v>104.004</v>
      </c>
      <c r="J672" s="145">
        <v>19.25</v>
      </c>
      <c r="K672" s="145">
        <v>179.58600000000001</v>
      </c>
      <c r="L672" s="145">
        <v>283.58999999999997</v>
      </c>
      <c r="M672" s="145">
        <v>104.004</v>
      </c>
      <c r="N672" s="145">
        <v>0</v>
      </c>
      <c r="O672" s="145">
        <v>11</v>
      </c>
      <c r="P672" s="145">
        <v>13.5</v>
      </c>
      <c r="Q672" s="145">
        <v>40.25</v>
      </c>
      <c r="R672" s="145">
        <v>35.25</v>
      </c>
    </row>
    <row r="673" spans="1:18" x14ac:dyDescent="0.25">
      <c r="A673" s="145">
        <v>468</v>
      </c>
      <c r="B673" s="145" t="s">
        <v>2369</v>
      </c>
      <c r="C673" s="145" t="s">
        <v>2643</v>
      </c>
      <c r="D673" s="145" t="str">
        <f t="shared" si="28"/>
        <v>Parker, Suzanne</v>
      </c>
      <c r="E673" s="145" t="s">
        <v>2189</v>
      </c>
      <c r="F673" s="145">
        <v>314</v>
      </c>
      <c r="G673" s="145" t="e">
        <f>VLOOKUP($A673,#REF!,7,FALSE)</f>
        <v>#REF!</v>
      </c>
      <c r="H673" s="145">
        <v>239.25</v>
      </c>
      <c r="I673" s="145">
        <v>240</v>
      </c>
      <c r="J673" s="145">
        <v>236</v>
      </c>
      <c r="K673" s="145">
        <v>952.33600000000001</v>
      </c>
      <c r="L673" s="145">
        <v>977.59</v>
      </c>
      <c r="M673" s="145">
        <v>104.004</v>
      </c>
      <c r="N673" s="145">
        <v>78.75</v>
      </c>
      <c r="O673" s="145">
        <v>0</v>
      </c>
      <c r="P673" s="145">
        <v>0</v>
      </c>
      <c r="Q673" s="145">
        <v>0</v>
      </c>
      <c r="R673" s="145">
        <v>0</v>
      </c>
    </row>
    <row r="674" spans="1:18" x14ac:dyDescent="0.25">
      <c r="A674" s="145">
        <v>3007</v>
      </c>
      <c r="B674" s="145" t="s">
        <v>2205</v>
      </c>
      <c r="C674" s="145" t="s">
        <v>2643</v>
      </c>
      <c r="D674" s="145" t="str">
        <f t="shared" si="28"/>
        <v>Parker, Heather</v>
      </c>
      <c r="E674" s="145" t="s">
        <v>2323</v>
      </c>
      <c r="F674" s="145">
        <v>0</v>
      </c>
      <c r="G674" s="145">
        <v>0</v>
      </c>
      <c r="H674" s="145">
        <v>0</v>
      </c>
      <c r="I674" s="145">
        <v>0</v>
      </c>
      <c r="J674" s="145">
        <v>0</v>
      </c>
      <c r="K674" s="145">
        <v>0</v>
      </c>
      <c r="L674" s="145">
        <v>0</v>
      </c>
      <c r="M674" s="145">
        <v>0</v>
      </c>
      <c r="N674" s="145">
        <v>0</v>
      </c>
      <c r="O674" s="145">
        <v>0</v>
      </c>
      <c r="P674" s="145">
        <v>0</v>
      </c>
      <c r="Q674" s="145">
        <v>0</v>
      </c>
      <c r="R674" s="145">
        <v>0</v>
      </c>
    </row>
    <row r="675" spans="1:18" x14ac:dyDescent="0.25">
      <c r="A675" s="145">
        <v>2565</v>
      </c>
      <c r="B675" s="145" t="s">
        <v>2642</v>
      </c>
      <c r="C675" s="145" t="s">
        <v>2641</v>
      </c>
      <c r="D675" s="145" t="str">
        <f t="shared" si="28"/>
        <v>Parrish, Shayna</v>
      </c>
      <c r="E675" s="145" t="s">
        <v>2180</v>
      </c>
      <c r="F675" s="145">
        <v>31.75</v>
      </c>
      <c r="G675" s="145">
        <v>98.585999999999999</v>
      </c>
      <c r="H675" s="145">
        <v>126.59</v>
      </c>
      <c r="I675" s="145">
        <v>104.004</v>
      </c>
      <c r="J675" s="145">
        <v>76</v>
      </c>
      <c r="K675" s="145">
        <v>80.585999999999999</v>
      </c>
      <c r="L675" s="145">
        <v>148.59</v>
      </c>
      <c r="M675" s="145">
        <v>104.004</v>
      </c>
      <c r="N675" s="145">
        <v>36</v>
      </c>
      <c r="O675" s="145">
        <v>8</v>
      </c>
      <c r="P675" s="145">
        <v>21</v>
      </c>
      <c r="Q675" s="145">
        <v>49</v>
      </c>
      <c r="R675" s="145">
        <v>36</v>
      </c>
    </row>
    <row r="676" spans="1:18" x14ac:dyDescent="0.25">
      <c r="A676" s="145">
        <v>2473</v>
      </c>
      <c r="B676" s="145" t="s">
        <v>2598</v>
      </c>
      <c r="C676" s="145" t="s">
        <v>2283</v>
      </c>
      <c r="D676" s="145" t="str">
        <f t="shared" si="28"/>
        <v>Patrick, Tanika</v>
      </c>
      <c r="E676" s="145" t="s">
        <v>2204</v>
      </c>
      <c r="F676" s="145">
        <v>38</v>
      </c>
      <c r="G676" s="145" t="e">
        <f>VLOOKUP($A676,#REF!,7,FALSE)</f>
        <v>#REF!</v>
      </c>
      <c r="H676" s="145">
        <v>110.84</v>
      </c>
      <c r="I676" s="145">
        <v>104.004</v>
      </c>
      <c r="J676" s="145">
        <v>34</v>
      </c>
      <c r="K676" s="145">
        <v>75.085999999999999</v>
      </c>
      <c r="L676" s="145">
        <v>130.09</v>
      </c>
      <c r="M676" s="145">
        <v>104.004</v>
      </c>
      <c r="N676" s="145">
        <v>49</v>
      </c>
      <c r="O676" s="145">
        <v>5.25</v>
      </c>
      <c r="P676" s="145">
        <v>8.8000000000000007</v>
      </c>
      <c r="Q676" s="145">
        <v>44.05</v>
      </c>
      <c r="R676" s="145">
        <v>40.5</v>
      </c>
    </row>
    <row r="677" spans="1:18" x14ac:dyDescent="0.25">
      <c r="A677" s="145">
        <v>2614</v>
      </c>
      <c r="B677" s="145" t="s">
        <v>2640</v>
      </c>
      <c r="C677" s="145" t="s">
        <v>2639</v>
      </c>
      <c r="D677" s="145" t="str">
        <f t="shared" si="28"/>
        <v>Patterson, Nadeene</v>
      </c>
      <c r="E677" s="145" t="s">
        <v>2159</v>
      </c>
      <c r="F677" s="145">
        <v>25</v>
      </c>
      <c r="G677" s="145">
        <v>22.085000000000001</v>
      </c>
      <c r="H677" s="145">
        <v>134.84</v>
      </c>
      <c r="I677" s="145">
        <v>104.004</v>
      </c>
      <c r="J677" s="145">
        <v>51</v>
      </c>
      <c r="K677" s="145">
        <v>96.085999999999999</v>
      </c>
      <c r="L677" s="145">
        <v>162.59</v>
      </c>
      <c r="M677" s="145">
        <v>104.004</v>
      </c>
      <c r="N677" s="145">
        <v>37.5</v>
      </c>
      <c r="O677" s="145">
        <v>-8</v>
      </c>
      <c r="P677" s="145">
        <v>0</v>
      </c>
      <c r="Q677" s="145">
        <v>0</v>
      </c>
      <c r="R677" s="145">
        <v>0</v>
      </c>
    </row>
    <row r="678" spans="1:18" x14ac:dyDescent="0.25">
      <c r="A678" s="145">
        <v>2537</v>
      </c>
      <c r="B678" s="145" t="s">
        <v>2638</v>
      </c>
      <c r="C678" s="145" t="s">
        <v>2637</v>
      </c>
      <c r="D678" s="145" t="str">
        <f t="shared" si="28"/>
        <v>Pavlick, Alisa</v>
      </c>
      <c r="E678" s="145" t="s">
        <v>2257</v>
      </c>
      <c r="F678" s="145">
        <v>67</v>
      </c>
      <c r="G678" s="145" t="e">
        <f>VLOOKUP($A678,#REF!,7,FALSE)</f>
        <v>#REF!</v>
      </c>
      <c r="H678" s="145">
        <v>84.253</v>
      </c>
      <c r="I678" s="145">
        <v>117</v>
      </c>
      <c r="J678" s="145">
        <v>52</v>
      </c>
      <c r="K678" s="145">
        <v>34.503</v>
      </c>
      <c r="L678" s="145">
        <v>63.506999999999998</v>
      </c>
      <c r="M678" s="145">
        <v>104.004</v>
      </c>
      <c r="N678" s="145">
        <v>75</v>
      </c>
      <c r="O678" s="145">
        <v>0</v>
      </c>
      <c r="P678" s="145">
        <v>8</v>
      </c>
      <c r="Q678" s="145">
        <v>8</v>
      </c>
      <c r="R678" s="145">
        <v>0</v>
      </c>
    </row>
    <row r="679" spans="1:18" x14ac:dyDescent="0.25">
      <c r="A679" s="145">
        <v>1402</v>
      </c>
      <c r="B679" s="145" t="s">
        <v>2310</v>
      </c>
      <c r="C679" s="145" t="s">
        <v>2636</v>
      </c>
      <c r="D679" s="145" t="str">
        <f t="shared" si="28"/>
        <v>Pazo, Lauren</v>
      </c>
      <c r="E679" s="145" t="s">
        <v>2186</v>
      </c>
      <c r="F679" s="145">
        <v>120</v>
      </c>
      <c r="G679" s="145" t="e">
        <f>VLOOKUP($A679,#REF!,7,FALSE)</f>
        <v>#REF!</v>
      </c>
      <c r="H679" s="145">
        <v>55.16</v>
      </c>
      <c r="I679" s="145">
        <v>129.99600000000001</v>
      </c>
      <c r="J679" s="145">
        <v>178</v>
      </c>
      <c r="K679" s="145">
        <v>142.58600000000001</v>
      </c>
      <c r="L679" s="145">
        <v>177.09</v>
      </c>
      <c r="M679" s="145">
        <v>104.004</v>
      </c>
      <c r="N679" s="145">
        <v>69.5</v>
      </c>
      <c r="O679" s="145">
        <v>0</v>
      </c>
      <c r="P679" s="145">
        <v>0</v>
      </c>
      <c r="Q679" s="145">
        <v>0</v>
      </c>
      <c r="R679" s="145">
        <v>0</v>
      </c>
    </row>
    <row r="680" spans="1:18" x14ac:dyDescent="0.25">
      <c r="A680" s="145">
        <v>313</v>
      </c>
      <c r="B680" s="145" t="s">
        <v>2353</v>
      </c>
      <c r="C680" s="145" t="s">
        <v>2635</v>
      </c>
      <c r="D680" s="145" t="str">
        <f t="shared" si="28"/>
        <v>Peacock (Past Employee), Linda</v>
      </c>
      <c r="E680" s="145" t="s">
        <v>2361</v>
      </c>
      <c r="F680" s="145">
        <v>262</v>
      </c>
      <c r="G680" s="145" t="e">
        <f>VLOOKUP($A680,#REF!,7,FALSE)</f>
        <v>#REF!</v>
      </c>
      <c r="H680" s="145">
        <v>0</v>
      </c>
      <c r="I680" s="145">
        <v>26</v>
      </c>
      <c r="J680" s="145">
        <v>76.25</v>
      </c>
      <c r="K680" s="145">
        <v>148.83600000000001</v>
      </c>
      <c r="L680" s="145">
        <v>0</v>
      </c>
      <c r="M680" s="145">
        <v>17.334</v>
      </c>
      <c r="N680" s="145">
        <v>0</v>
      </c>
      <c r="O680" s="145">
        <v>0</v>
      </c>
      <c r="P680" s="145">
        <v>0</v>
      </c>
      <c r="Q680" s="145">
        <v>0</v>
      </c>
      <c r="R680" s="145">
        <v>0</v>
      </c>
    </row>
    <row r="681" spans="1:18" x14ac:dyDescent="0.25">
      <c r="A681" s="145">
        <v>783</v>
      </c>
      <c r="B681" s="145" t="s">
        <v>2634</v>
      </c>
      <c r="C681" s="145" t="s">
        <v>2633</v>
      </c>
      <c r="D681" s="145" t="str">
        <f t="shared" si="28"/>
        <v>Pena, Alan</v>
      </c>
      <c r="E681" s="145" t="s">
        <v>2209</v>
      </c>
      <c r="F681" s="145">
        <v>17</v>
      </c>
      <c r="G681" s="145">
        <v>10.667999999999999</v>
      </c>
      <c r="H681" s="145">
        <v>90.671999999999997</v>
      </c>
      <c r="I681" s="145">
        <v>104.004</v>
      </c>
      <c r="J681" s="145">
        <v>24</v>
      </c>
      <c r="K681" s="145">
        <v>33.667999999999999</v>
      </c>
      <c r="L681" s="145">
        <v>72.921999999999997</v>
      </c>
      <c r="M681" s="145">
        <v>104.004</v>
      </c>
      <c r="N681" s="145">
        <v>65.75</v>
      </c>
      <c r="O681" s="145">
        <v>0</v>
      </c>
      <c r="P681" s="145">
        <v>0</v>
      </c>
      <c r="Q681" s="145">
        <v>0</v>
      </c>
      <c r="R681" s="145">
        <v>0</v>
      </c>
    </row>
    <row r="682" spans="1:18" x14ac:dyDescent="0.25">
      <c r="A682" s="145">
        <v>2419</v>
      </c>
      <c r="B682" s="145" t="s">
        <v>2632</v>
      </c>
      <c r="C682" s="145" t="s">
        <v>2631</v>
      </c>
      <c r="D682" s="145" t="str">
        <f t="shared" ref="D682:D713" si="29">C682&amp;", "&amp;B682</f>
        <v>Pennington, Trelany</v>
      </c>
      <c r="E682" s="145" t="s">
        <v>2193</v>
      </c>
      <c r="F682" s="145">
        <v>42</v>
      </c>
      <c r="G682" s="145">
        <v>135.33600000000001</v>
      </c>
      <c r="H682" s="145">
        <v>187.34</v>
      </c>
      <c r="I682" s="145">
        <v>104.004</v>
      </c>
      <c r="J682" s="145">
        <v>52</v>
      </c>
      <c r="K682" s="145">
        <v>183.58600000000001</v>
      </c>
      <c r="L682" s="145">
        <v>256.33999999999997</v>
      </c>
      <c r="M682" s="145">
        <v>104.004</v>
      </c>
      <c r="N682" s="145">
        <v>31.25</v>
      </c>
      <c r="O682" s="145">
        <v>0</v>
      </c>
      <c r="P682" s="145">
        <v>0</v>
      </c>
      <c r="Q682" s="145">
        <v>0</v>
      </c>
      <c r="R682" s="145">
        <v>0</v>
      </c>
    </row>
    <row r="683" spans="1:18" x14ac:dyDescent="0.25">
      <c r="A683" s="145">
        <v>900</v>
      </c>
      <c r="B683" s="145" t="s">
        <v>2630</v>
      </c>
      <c r="C683" s="145" t="s">
        <v>2629</v>
      </c>
      <c r="D683" s="145" t="str">
        <f t="shared" si="29"/>
        <v>Peralta, Karissa</v>
      </c>
      <c r="E683" s="145" t="s">
        <v>2151</v>
      </c>
      <c r="F683" s="145">
        <v>12</v>
      </c>
      <c r="G683" s="145">
        <v>0</v>
      </c>
      <c r="H683" s="145">
        <v>15.836</v>
      </c>
      <c r="I683" s="145">
        <v>75.835999999999999</v>
      </c>
      <c r="J683" s="145">
        <v>60</v>
      </c>
      <c r="K683" s="145">
        <v>0</v>
      </c>
      <c r="L683" s="145">
        <v>51.835999999999999</v>
      </c>
      <c r="M683" s="145">
        <v>75.835999999999999</v>
      </c>
      <c r="N683" s="145">
        <v>24</v>
      </c>
      <c r="O683" s="145">
        <v>0</v>
      </c>
      <c r="P683" s="145">
        <v>0</v>
      </c>
      <c r="Q683" s="145">
        <v>0</v>
      </c>
      <c r="R683" s="145">
        <v>0</v>
      </c>
    </row>
    <row r="684" spans="1:18" x14ac:dyDescent="0.25">
      <c r="A684" s="145">
        <v>815</v>
      </c>
      <c r="B684" s="145" t="s">
        <v>2628</v>
      </c>
      <c r="C684" s="145" t="s">
        <v>2627</v>
      </c>
      <c r="D684" s="145" t="str">
        <f t="shared" si="29"/>
        <v>Perryman, Raquel</v>
      </c>
      <c r="E684" s="145" t="s">
        <v>2148</v>
      </c>
      <c r="F684" s="145">
        <v>15</v>
      </c>
      <c r="G684" s="145">
        <v>17.334</v>
      </c>
      <c r="H684" s="145">
        <v>61.838000000000001</v>
      </c>
      <c r="I684" s="145">
        <v>104.004</v>
      </c>
      <c r="J684" s="145">
        <v>59.5</v>
      </c>
      <c r="K684" s="145">
        <v>9.3339999999999996</v>
      </c>
      <c r="L684" s="145">
        <v>97.337999999999994</v>
      </c>
      <c r="M684" s="145">
        <v>104.004</v>
      </c>
      <c r="N684" s="145">
        <v>16</v>
      </c>
      <c r="O684" s="145">
        <v>0</v>
      </c>
      <c r="P684" s="145">
        <v>0</v>
      </c>
      <c r="Q684" s="145">
        <v>0</v>
      </c>
      <c r="R684" s="145">
        <v>0</v>
      </c>
    </row>
    <row r="685" spans="1:18" x14ac:dyDescent="0.25">
      <c r="A685" s="145">
        <v>1645</v>
      </c>
      <c r="B685" s="145" t="s">
        <v>2626</v>
      </c>
      <c r="C685" s="145" t="s">
        <v>2625</v>
      </c>
      <c r="D685" s="145" t="str">
        <f t="shared" si="29"/>
        <v>Phillips, Kasandra</v>
      </c>
      <c r="E685" s="145" t="s">
        <v>2159</v>
      </c>
      <c r="F685" s="145">
        <v>262</v>
      </c>
      <c r="G685" s="145">
        <v>26</v>
      </c>
      <c r="H685" s="145">
        <v>423</v>
      </c>
      <c r="I685" s="145">
        <v>240</v>
      </c>
      <c r="J685" s="145">
        <v>158.5</v>
      </c>
      <c r="K685" s="145">
        <v>818.58600000000001</v>
      </c>
      <c r="L685" s="145">
        <v>921.09</v>
      </c>
      <c r="M685" s="145">
        <v>104.004</v>
      </c>
      <c r="N685" s="145">
        <v>104</v>
      </c>
      <c r="O685" s="145">
        <v>0</v>
      </c>
      <c r="P685" s="145">
        <v>0</v>
      </c>
      <c r="Q685" s="145">
        <v>0</v>
      </c>
      <c r="R685" s="145">
        <v>0</v>
      </c>
    </row>
    <row r="686" spans="1:18" x14ac:dyDescent="0.25">
      <c r="A686" s="145">
        <v>1421</v>
      </c>
      <c r="B686" s="145" t="s">
        <v>2624</v>
      </c>
      <c r="C686" s="145" t="s">
        <v>2623</v>
      </c>
      <c r="D686" s="145" t="str">
        <f t="shared" si="29"/>
        <v>Phillips (Past Employee), James</v>
      </c>
      <c r="E686" s="145" t="s">
        <v>2323</v>
      </c>
      <c r="F686" s="145">
        <v>117</v>
      </c>
      <c r="G686" s="145">
        <v>18.04</v>
      </c>
      <c r="H686" s="145">
        <v>0</v>
      </c>
      <c r="I686" s="145">
        <v>0</v>
      </c>
      <c r="J686" s="145">
        <v>0</v>
      </c>
      <c r="K686" s="145">
        <v>175.58600000000001</v>
      </c>
      <c r="L686" s="145">
        <v>0</v>
      </c>
      <c r="M686" s="145">
        <v>0</v>
      </c>
      <c r="N686" s="145">
        <v>0</v>
      </c>
      <c r="O686" s="145">
        <v>7.25</v>
      </c>
      <c r="P686" s="145">
        <v>0</v>
      </c>
      <c r="Q686" s="145">
        <v>0</v>
      </c>
      <c r="R686" s="145">
        <v>0</v>
      </c>
    </row>
    <row r="687" spans="1:18" x14ac:dyDescent="0.25">
      <c r="A687" s="145">
        <v>2437</v>
      </c>
      <c r="B687" s="145" t="s">
        <v>2622</v>
      </c>
      <c r="C687" s="145" t="s">
        <v>2621</v>
      </c>
      <c r="D687" s="145" t="s">
        <v>1837</v>
      </c>
      <c r="E687" s="145" t="s">
        <v>2159</v>
      </c>
      <c r="F687" s="145">
        <v>41</v>
      </c>
      <c r="G687" s="145" t="e">
        <f>VLOOKUP($A687,#REF!,7,FALSE)</f>
        <v>#REF!</v>
      </c>
      <c r="H687" s="145">
        <v>22.922000000000001</v>
      </c>
      <c r="I687" s="145">
        <v>104.004</v>
      </c>
      <c r="J687" s="145">
        <v>90.25</v>
      </c>
      <c r="K687" s="145">
        <v>4.9180000000000001</v>
      </c>
      <c r="L687" s="145">
        <v>42.421999999999997</v>
      </c>
      <c r="M687" s="145">
        <v>104.004</v>
      </c>
      <c r="N687" s="145">
        <v>66.5</v>
      </c>
      <c r="O687" s="145">
        <v>0.25</v>
      </c>
      <c r="P687" s="145">
        <v>0.25</v>
      </c>
      <c r="Q687" s="145">
        <v>3.5</v>
      </c>
      <c r="R687" s="145">
        <v>9.5</v>
      </c>
    </row>
    <row r="688" spans="1:18" x14ac:dyDescent="0.25">
      <c r="A688" s="145">
        <v>1713</v>
      </c>
      <c r="B688" s="145" t="s">
        <v>2620</v>
      </c>
      <c r="C688" s="145" t="s">
        <v>2619</v>
      </c>
      <c r="D688" s="145" t="str">
        <f t="shared" si="29"/>
        <v>Pietka, Christian</v>
      </c>
      <c r="E688" s="145" t="s">
        <v>2145</v>
      </c>
      <c r="F688" s="145">
        <v>113</v>
      </c>
      <c r="G688" s="145">
        <v>26.914999999999999</v>
      </c>
      <c r="H688" s="145">
        <v>347.16500000000002</v>
      </c>
      <c r="I688" s="145">
        <v>129.99600000000001</v>
      </c>
      <c r="J688" s="145">
        <v>136.25</v>
      </c>
      <c r="K688" s="145">
        <v>561.83600000000001</v>
      </c>
      <c r="L688" s="145">
        <v>664.75099999999998</v>
      </c>
      <c r="M688" s="145">
        <v>104.004</v>
      </c>
      <c r="N688" s="145">
        <v>21.25</v>
      </c>
      <c r="O688" s="145">
        <v>8</v>
      </c>
      <c r="P688" s="145">
        <v>0</v>
      </c>
      <c r="Q688" s="145">
        <v>3.5</v>
      </c>
      <c r="R688" s="145">
        <v>11.5</v>
      </c>
    </row>
    <row r="689" spans="1:18" x14ac:dyDescent="0.25">
      <c r="A689" s="145">
        <v>2534</v>
      </c>
      <c r="B689" s="145" t="s">
        <v>2618</v>
      </c>
      <c r="C689" s="145" t="s">
        <v>2617</v>
      </c>
      <c r="D689" s="145" t="str">
        <f t="shared" si="29"/>
        <v>Pistone, Crystal</v>
      </c>
      <c r="E689" s="145" t="s">
        <v>2186</v>
      </c>
      <c r="F689" s="145">
        <v>33</v>
      </c>
      <c r="G689" s="145">
        <v>27.335000000000001</v>
      </c>
      <c r="H689" s="145">
        <v>174.84</v>
      </c>
      <c r="I689" s="145">
        <v>104.004</v>
      </c>
      <c r="J689" s="145">
        <v>44</v>
      </c>
      <c r="K689" s="145">
        <v>123.336</v>
      </c>
      <c r="L689" s="145">
        <v>198.34</v>
      </c>
      <c r="M689" s="145">
        <v>104.004</v>
      </c>
      <c r="N689" s="145">
        <v>29</v>
      </c>
      <c r="O689" s="145">
        <v>0</v>
      </c>
      <c r="P689" s="145">
        <v>0</v>
      </c>
      <c r="Q689" s="145">
        <v>0</v>
      </c>
      <c r="R689" s="145">
        <v>0</v>
      </c>
    </row>
    <row r="690" spans="1:18" x14ac:dyDescent="0.25">
      <c r="A690" s="145">
        <v>767</v>
      </c>
      <c r="B690" s="145" t="s">
        <v>2153</v>
      </c>
      <c r="C690" s="145" t="s">
        <v>2616</v>
      </c>
      <c r="D690" s="145" t="str">
        <f t="shared" si="29"/>
        <v>Pohm, Elizabeth</v>
      </c>
      <c r="E690" s="145" t="s">
        <v>2145</v>
      </c>
      <c r="F690" s="145">
        <v>87</v>
      </c>
      <c r="G690" s="145">
        <v>75.664000000000001</v>
      </c>
      <c r="H690" s="145">
        <v>196.57599999999999</v>
      </c>
      <c r="I690" s="145">
        <v>129.99600000000001</v>
      </c>
      <c r="J690" s="145">
        <v>38.75</v>
      </c>
      <c r="K690" s="145">
        <v>249.66900000000001</v>
      </c>
      <c r="L690" s="145">
        <v>319.673</v>
      </c>
      <c r="M690" s="145">
        <v>104.004</v>
      </c>
      <c r="N690" s="145">
        <v>34</v>
      </c>
      <c r="O690" s="145">
        <v>0</v>
      </c>
      <c r="P690" s="145">
        <v>0</v>
      </c>
      <c r="Q690" s="145">
        <v>3</v>
      </c>
      <c r="R690" s="145">
        <v>11</v>
      </c>
    </row>
    <row r="691" spans="1:18" x14ac:dyDescent="0.25">
      <c r="A691" s="145">
        <v>2180</v>
      </c>
      <c r="B691" s="145" t="s">
        <v>2615</v>
      </c>
      <c r="C691" s="145" t="s">
        <v>2614</v>
      </c>
      <c r="D691" s="145" t="str">
        <f t="shared" si="29"/>
        <v>Poolman (Past Employee), Kristin</v>
      </c>
      <c r="E691" s="145" t="s">
        <v>2176</v>
      </c>
      <c r="F691" s="145">
        <v>57</v>
      </c>
      <c r="G691" s="145">
        <v>59.835999999999999</v>
      </c>
      <c r="H691" s="145">
        <v>0</v>
      </c>
      <c r="I691" s="145">
        <v>17.334</v>
      </c>
      <c r="J691" s="145">
        <v>0</v>
      </c>
      <c r="K691" s="145">
        <v>228.33600000000001</v>
      </c>
      <c r="L691" s="145">
        <v>0</v>
      </c>
      <c r="M691" s="145">
        <v>17.334</v>
      </c>
      <c r="N691" s="145">
        <v>0</v>
      </c>
      <c r="O691" s="145">
        <v>0</v>
      </c>
      <c r="P691" s="145">
        <v>0</v>
      </c>
      <c r="Q691" s="145">
        <v>0</v>
      </c>
      <c r="R691" s="145">
        <v>0</v>
      </c>
    </row>
    <row r="692" spans="1:18" x14ac:dyDescent="0.25">
      <c r="A692" s="145">
        <v>2507</v>
      </c>
      <c r="B692" s="145" t="s">
        <v>2378</v>
      </c>
      <c r="C692" s="145" t="s">
        <v>2613</v>
      </c>
      <c r="D692" s="145" t="str">
        <f t="shared" si="29"/>
        <v>Porrata, Monica</v>
      </c>
      <c r="E692" s="145" t="s">
        <v>2151</v>
      </c>
      <c r="F692" s="145">
        <v>35</v>
      </c>
      <c r="G692" s="145">
        <v>39.335000000000001</v>
      </c>
      <c r="H692" s="145">
        <v>264.92399999999998</v>
      </c>
      <c r="I692" s="145">
        <v>104.004</v>
      </c>
      <c r="J692" s="145">
        <v>21</v>
      </c>
      <c r="K692" s="145">
        <v>174.58600000000001</v>
      </c>
      <c r="L692" s="145">
        <v>254.59</v>
      </c>
      <c r="M692" s="145">
        <v>104.004</v>
      </c>
      <c r="N692" s="145">
        <v>24</v>
      </c>
      <c r="O692" s="145">
        <v>0</v>
      </c>
      <c r="P692" s="145">
        <v>0</v>
      </c>
      <c r="Q692" s="145">
        <v>0</v>
      </c>
      <c r="R692" s="145">
        <v>0</v>
      </c>
    </row>
    <row r="693" spans="1:18" x14ac:dyDescent="0.25">
      <c r="A693" s="145">
        <v>884</v>
      </c>
      <c r="B693" s="145" t="s">
        <v>2281</v>
      </c>
      <c r="C693" s="145" t="s">
        <v>2612</v>
      </c>
      <c r="D693" s="145" t="str">
        <f t="shared" si="29"/>
        <v>Portera (Past Employee), Debra</v>
      </c>
      <c r="E693" s="145" t="s">
        <v>2189</v>
      </c>
      <c r="F693" s="145">
        <v>432</v>
      </c>
      <c r="G693" s="145">
        <v>0</v>
      </c>
      <c r="H693" s="145">
        <v>59.75</v>
      </c>
      <c r="I693" s="145">
        <v>108.25</v>
      </c>
      <c r="J693" s="145">
        <v>48.5</v>
      </c>
      <c r="K693" s="145">
        <v>0</v>
      </c>
      <c r="L693" s="145">
        <v>55.752000000000002</v>
      </c>
      <c r="M693" s="145">
        <v>72.501999999999995</v>
      </c>
      <c r="N693" s="145">
        <v>16.75</v>
      </c>
      <c r="O693" s="145">
        <v>0</v>
      </c>
      <c r="P693" s="145">
        <v>0.625</v>
      </c>
      <c r="Q693" s="145">
        <v>12.875</v>
      </c>
      <c r="R693" s="145">
        <v>12.25</v>
      </c>
    </row>
    <row r="694" spans="1:18" x14ac:dyDescent="0.25">
      <c r="A694" s="145">
        <v>2067</v>
      </c>
      <c r="B694" s="145" t="s">
        <v>2549</v>
      </c>
      <c r="C694" s="145" t="s">
        <v>2611</v>
      </c>
      <c r="D694" s="145" t="str">
        <f t="shared" si="29"/>
        <v>Porto, Theresa</v>
      </c>
      <c r="E694" s="145" t="s">
        <v>2209</v>
      </c>
      <c r="F694" s="145">
        <v>67</v>
      </c>
      <c r="G694" s="145">
        <v>26.835999999999999</v>
      </c>
      <c r="H694" s="145">
        <v>73.001999999999995</v>
      </c>
      <c r="I694" s="145">
        <v>119.166</v>
      </c>
      <c r="J694" s="145">
        <v>74</v>
      </c>
      <c r="K694" s="145">
        <v>0.83599999999999997</v>
      </c>
      <c r="L694" s="145">
        <v>22.84</v>
      </c>
      <c r="M694" s="145">
        <v>104.004</v>
      </c>
      <c r="N694" s="145">
        <v>82</v>
      </c>
      <c r="O694" s="145">
        <v>0</v>
      </c>
      <c r="P694" s="145">
        <v>0</v>
      </c>
      <c r="Q694" s="145">
        <v>17.75</v>
      </c>
      <c r="R694" s="145">
        <v>17.75</v>
      </c>
    </row>
    <row r="695" spans="1:18" x14ac:dyDescent="0.25">
      <c r="A695" s="145">
        <v>1771</v>
      </c>
      <c r="B695" s="145" t="s">
        <v>2610</v>
      </c>
      <c r="C695" s="145" t="s">
        <v>2609</v>
      </c>
      <c r="D695" s="145" t="str">
        <f t="shared" si="29"/>
        <v>Posey, Kerri</v>
      </c>
      <c r="E695" s="145" t="s">
        <v>2154</v>
      </c>
      <c r="F695" s="145">
        <v>106</v>
      </c>
      <c r="G695" s="145">
        <v>49.914999999999999</v>
      </c>
      <c r="H695" s="145">
        <v>164.99299999999999</v>
      </c>
      <c r="I695" s="145">
        <v>129.99600000000001</v>
      </c>
      <c r="J695" s="145">
        <v>127.75</v>
      </c>
      <c r="K695" s="145">
        <v>276.75299999999999</v>
      </c>
      <c r="L695" s="145">
        <v>365.25700000000001</v>
      </c>
      <c r="M695" s="145">
        <v>104.004</v>
      </c>
      <c r="N695" s="145">
        <v>15.5</v>
      </c>
      <c r="O695" s="145">
        <v>0.5</v>
      </c>
      <c r="P695" s="145">
        <v>0</v>
      </c>
      <c r="Q695" s="145">
        <v>13.25</v>
      </c>
      <c r="R695" s="145">
        <v>13.75</v>
      </c>
    </row>
    <row r="696" spans="1:18" x14ac:dyDescent="0.25">
      <c r="A696" s="145">
        <v>825</v>
      </c>
      <c r="B696" s="145" t="s">
        <v>2608</v>
      </c>
      <c r="C696" s="145" t="s">
        <v>2607</v>
      </c>
      <c r="D696" s="145" t="str">
        <f t="shared" si="29"/>
        <v>Potdar, Rukmini</v>
      </c>
      <c r="E696" s="145" t="s">
        <v>2186</v>
      </c>
      <c r="F696" s="145">
        <v>15</v>
      </c>
      <c r="G696" s="145">
        <v>10.833</v>
      </c>
      <c r="H696" s="145">
        <v>80.67</v>
      </c>
      <c r="I696" s="145">
        <v>101.837</v>
      </c>
      <c r="J696" s="145">
        <v>32</v>
      </c>
      <c r="K696" s="145">
        <v>10.833</v>
      </c>
      <c r="L696" s="145">
        <v>60.67</v>
      </c>
      <c r="M696" s="145">
        <v>101.837</v>
      </c>
      <c r="N696" s="145">
        <v>52</v>
      </c>
      <c r="O696" s="145">
        <v>0</v>
      </c>
      <c r="P696" s="145">
        <v>22</v>
      </c>
      <c r="Q696" s="145">
        <v>22</v>
      </c>
      <c r="R696" s="145">
        <v>0</v>
      </c>
    </row>
    <row r="697" spans="1:18" x14ac:dyDescent="0.25">
      <c r="A697" s="145">
        <v>280</v>
      </c>
      <c r="B697" s="145" t="s">
        <v>2606</v>
      </c>
      <c r="C697" s="145" t="s">
        <v>2605</v>
      </c>
      <c r="D697" s="145" t="str">
        <f t="shared" si="29"/>
        <v>Powell, Jane</v>
      </c>
      <c r="E697" s="145" t="s">
        <v>2183</v>
      </c>
      <c r="F697" s="145">
        <v>292</v>
      </c>
      <c r="G697" s="145">
        <v>3.75</v>
      </c>
      <c r="H697" s="145">
        <v>416</v>
      </c>
      <c r="I697" s="145">
        <v>156</v>
      </c>
      <c r="J697" s="145">
        <v>103.75</v>
      </c>
      <c r="K697" s="145">
        <v>1640.086</v>
      </c>
      <c r="L697" s="145">
        <v>1769.59</v>
      </c>
      <c r="M697" s="145">
        <v>104.004</v>
      </c>
      <c r="N697" s="145">
        <v>8.25</v>
      </c>
      <c r="O697" s="145">
        <v>1.25</v>
      </c>
      <c r="P697" s="145">
        <v>-4</v>
      </c>
      <c r="Q697" s="145">
        <v>16.5</v>
      </c>
      <c r="R697" s="145">
        <v>21.75</v>
      </c>
    </row>
    <row r="698" spans="1:18" x14ac:dyDescent="0.25">
      <c r="A698" s="145">
        <v>1038</v>
      </c>
      <c r="B698" s="145" t="s">
        <v>2604</v>
      </c>
      <c r="C698" s="145" t="s">
        <v>2603</v>
      </c>
      <c r="D698" s="145" t="str">
        <f t="shared" si="29"/>
        <v>Prado (Past Employee), Frank</v>
      </c>
      <c r="E698" s="145" t="s">
        <v>2189</v>
      </c>
      <c r="F698" s="145">
        <v>214</v>
      </c>
      <c r="G698" s="145">
        <v>4</v>
      </c>
      <c r="H698" s="145">
        <v>0</v>
      </c>
      <c r="I698" s="145">
        <v>120</v>
      </c>
      <c r="J698" s="145">
        <v>24</v>
      </c>
      <c r="K698" s="145">
        <v>3893.5859999999998</v>
      </c>
      <c r="L698" s="145">
        <v>0</v>
      </c>
      <c r="M698" s="145">
        <v>47.667999999999999</v>
      </c>
      <c r="N698" s="145">
        <v>8</v>
      </c>
      <c r="O698" s="145">
        <v>0</v>
      </c>
      <c r="P698" s="145">
        <v>0</v>
      </c>
      <c r="Q698" s="145">
        <v>0</v>
      </c>
      <c r="R698" s="145">
        <v>0</v>
      </c>
    </row>
    <row r="699" spans="1:18" x14ac:dyDescent="0.25">
      <c r="A699" s="145">
        <v>2226</v>
      </c>
      <c r="B699" s="145" t="s">
        <v>2376</v>
      </c>
      <c r="C699" s="145" t="s">
        <v>2603</v>
      </c>
      <c r="D699" s="145" t="str">
        <f t="shared" si="29"/>
        <v>Prado (Past Employee), Susan</v>
      </c>
      <c r="E699" s="145" t="s">
        <v>2323</v>
      </c>
      <c r="F699" s="145">
        <v>53</v>
      </c>
      <c r="G699" s="145">
        <v>31.585000000000001</v>
      </c>
      <c r="H699" s="145">
        <v>0</v>
      </c>
      <c r="I699" s="145">
        <v>17.334</v>
      </c>
      <c r="J699" s="145">
        <v>55.5</v>
      </c>
      <c r="K699" s="145">
        <v>13.586</v>
      </c>
      <c r="L699" s="145">
        <v>0</v>
      </c>
      <c r="M699" s="145">
        <v>17.334</v>
      </c>
      <c r="N699" s="145">
        <v>14.25</v>
      </c>
      <c r="O699" s="145">
        <v>2.25</v>
      </c>
      <c r="P699" s="145">
        <v>0</v>
      </c>
      <c r="Q699" s="145">
        <v>0</v>
      </c>
      <c r="R699" s="145">
        <v>0.5</v>
      </c>
    </row>
    <row r="700" spans="1:18" x14ac:dyDescent="0.25">
      <c r="A700" s="145">
        <v>2340</v>
      </c>
      <c r="B700" s="145" t="s">
        <v>2602</v>
      </c>
      <c r="C700" s="145" t="s">
        <v>2601</v>
      </c>
      <c r="D700" s="145" t="str">
        <f t="shared" si="29"/>
        <v>Prather, Ronald</v>
      </c>
      <c r="E700" s="145" t="s">
        <v>2257</v>
      </c>
      <c r="F700" s="145">
        <v>47</v>
      </c>
      <c r="G700" s="145" t="e">
        <f>VLOOKUP($A700,#REF!,7,FALSE)</f>
        <v>#REF!</v>
      </c>
      <c r="H700" s="145">
        <v>78.34</v>
      </c>
      <c r="I700" s="145">
        <v>104.004</v>
      </c>
      <c r="J700" s="145">
        <v>121.5</v>
      </c>
      <c r="K700" s="145">
        <v>171.58600000000001</v>
      </c>
      <c r="L700" s="145">
        <v>212.59</v>
      </c>
      <c r="M700" s="145">
        <v>104.004</v>
      </c>
      <c r="N700" s="145">
        <v>63</v>
      </c>
      <c r="O700" s="145">
        <v>0</v>
      </c>
      <c r="P700" s="145">
        <v>2</v>
      </c>
      <c r="Q700" s="145">
        <v>13.5</v>
      </c>
      <c r="R700" s="145">
        <v>11.5</v>
      </c>
    </row>
    <row r="701" spans="1:18" x14ac:dyDescent="0.25">
      <c r="A701" s="145">
        <v>2626</v>
      </c>
      <c r="B701" s="145" t="s">
        <v>2600</v>
      </c>
      <c r="C701" s="145" t="s">
        <v>2599</v>
      </c>
      <c r="D701" s="145" t="str">
        <f t="shared" si="29"/>
        <v>Presnell (Past Employee), Jessica</v>
      </c>
      <c r="E701" s="145" t="s">
        <v>2186</v>
      </c>
      <c r="F701" s="145">
        <v>24</v>
      </c>
      <c r="G701" s="145" t="e">
        <f>VLOOKUP($A701,#REF!,7,FALSE)</f>
        <v>#REF!</v>
      </c>
      <c r="H701" s="145">
        <v>0</v>
      </c>
      <c r="I701" s="145">
        <v>0</v>
      </c>
      <c r="J701" s="145">
        <v>0</v>
      </c>
      <c r="K701" s="145">
        <v>41.085000000000001</v>
      </c>
      <c r="L701" s="145">
        <v>0</v>
      </c>
      <c r="M701" s="145">
        <v>0</v>
      </c>
      <c r="N701" s="145">
        <v>0</v>
      </c>
      <c r="O701" s="145">
        <v>0</v>
      </c>
      <c r="P701" s="145">
        <v>0</v>
      </c>
      <c r="Q701" s="145">
        <v>0</v>
      </c>
      <c r="R701" s="145">
        <v>0</v>
      </c>
    </row>
    <row r="702" spans="1:18" x14ac:dyDescent="0.25">
      <c r="A702" s="145">
        <v>732</v>
      </c>
      <c r="B702" s="145" t="s">
        <v>2598</v>
      </c>
      <c r="C702" s="145" t="s">
        <v>2597</v>
      </c>
      <c r="D702" s="145" t="str">
        <f t="shared" si="29"/>
        <v>Pressley (Past Employee), Tanika</v>
      </c>
      <c r="E702" s="145" t="s">
        <v>2159</v>
      </c>
      <c r="F702" s="145">
        <v>21</v>
      </c>
      <c r="G702" s="145">
        <v>69.335999999999999</v>
      </c>
      <c r="H702" s="145">
        <v>0</v>
      </c>
      <c r="I702" s="145">
        <v>26.001000000000001</v>
      </c>
      <c r="J702" s="145">
        <v>40</v>
      </c>
      <c r="K702" s="145">
        <v>29.335999999999999</v>
      </c>
      <c r="L702" s="145">
        <v>0</v>
      </c>
      <c r="M702" s="145">
        <v>26.001000000000001</v>
      </c>
      <c r="N702" s="145">
        <v>0</v>
      </c>
      <c r="O702" s="145">
        <v>0</v>
      </c>
      <c r="P702" s="145">
        <v>0</v>
      </c>
      <c r="Q702" s="145">
        <v>0</v>
      </c>
      <c r="R702" s="145">
        <v>0</v>
      </c>
    </row>
    <row r="703" spans="1:18" x14ac:dyDescent="0.25">
      <c r="A703" s="145">
        <v>2444</v>
      </c>
      <c r="B703" s="145" t="s">
        <v>2596</v>
      </c>
      <c r="C703" s="145" t="s">
        <v>2595</v>
      </c>
      <c r="D703" s="145" t="str">
        <f t="shared" si="29"/>
        <v>Pribisco (Past Employee), Emily</v>
      </c>
      <c r="E703" s="145" t="s">
        <v>2165</v>
      </c>
      <c r="F703" s="145">
        <v>41</v>
      </c>
      <c r="G703" s="145">
        <v>47.917999999999999</v>
      </c>
      <c r="H703" s="145">
        <v>0</v>
      </c>
      <c r="I703" s="145">
        <v>0</v>
      </c>
      <c r="J703" s="145">
        <v>0</v>
      </c>
      <c r="K703" s="145">
        <v>10.917999999999999</v>
      </c>
      <c r="L703" s="145">
        <v>0</v>
      </c>
      <c r="M703" s="145">
        <v>0</v>
      </c>
      <c r="N703" s="145">
        <v>0</v>
      </c>
      <c r="O703" s="145">
        <v>18</v>
      </c>
      <c r="P703" s="145">
        <v>0</v>
      </c>
      <c r="Q703" s="145">
        <v>0</v>
      </c>
      <c r="R703" s="145">
        <v>0</v>
      </c>
    </row>
    <row r="704" spans="1:18" x14ac:dyDescent="0.25">
      <c r="A704" s="145">
        <v>306</v>
      </c>
      <c r="B704" s="145" t="s">
        <v>2594</v>
      </c>
      <c r="C704" s="145" t="s">
        <v>2593</v>
      </c>
      <c r="D704" s="145" t="str">
        <f t="shared" si="29"/>
        <v>Price, Kathy</v>
      </c>
      <c r="E704" s="145" t="s">
        <v>2361</v>
      </c>
      <c r="F704" s="145">
        <v>337</v>
      </c>
      <c r="G704" s="145" t="e">
        <f>VLOOKUP($A704,#REF!,7,FALSE)</f>
        <v>#REF!</v>
      </c>
      <c r="H704" s="145">
        <v>234</v>
      </c>
      <c r="I704" s="145">
        <v>156</v>
      </c>
      <c r="J704" s="145">
        <v>110.5</v>
      </c>
      <c r="K704" s="145">
        <v>140.08600000000001</v>
      </c>
      <c r="L704" s="145">
        <v>197.84</v>
      </c>
      <c r="M704" s="145">
        <v>104.004</v>
      </c>
      <c r="N704" s="145">
        <v>46.25</v>
      </c>
      <c r="O704" s="145">
        <v>15.5</v>
      </c>
      <c r="P704" s="145">
        <v>0.125</v>
      </c>
      <c r="Q704" s="145">
        <v>62.625</v>
      </c>
      <c r="R704" s="145">
        <v>78</v>
      </c>
    </row>
    <row r="705" spans="1:18" x14ac:dyDescent="0.25">
      <c r="A705" s="145">
        <v>1613</v>
      </c>
      <c r="B705" s="145" t="s">
        <v>2592</v>
      </c>
      <c r="C705" s="145" t="s">
        <v>2591</v>
      </c>
      <c r="D705" s="145" t="str">
        <f t="shared" si="29"/>
        <v>Prince, Hallie</v>
      </c>
      <c r="E705" s="145" t="s">
        <v>2189</v>
      </c>
      <c r="F705" s="145">
        <v>166</v>
      </c>
      <c r="G705" s="145">
        <v>44.25</v>
      </c>
      <c r="H705" s="145">
        <v>325</v>
      </c>
      <c r="I705" s="145">
        <v>156</v>
      </c>
      <c r="J705" s="145">
        <v>130.25</v>
      </c>
      <c r="K705" s="145">
        <v>504.08600000000001</v>
      </c>
      <c r="L705" s="145">
        <v>586.34</v>
      </c>
      <c r="M705" s="145">
        <v>104.004</v>
      </c>
      <c r="N705" s="145">
        <v>21.75</v>
      </c>
      <c r="O705" s="145">
        <v>0</v>
      </c>
      <c r="P705" s="145">
        <v>0</v>
      </c>
      <c r="Q705" s="145">
        <v>0</v>
      </c>
      <c r="R705" s="145">
        <v>0</v>
      </c>
    </row>
    <row r="706" spans="1:18" x14ac:dyDescent="0.25">
      <c r="A706" s="145">
        <v>2307</v>
      </c>
      <c r="B706" s="145" t="s">
        <v>2362</v>
      </c>
      <c r="C706" s="145" t="s">
        <v>2590</v>
      </c>
      <c r="D706" s="145" t="str">
        <f t="shared" si="29"/>
        <v>Propheter, Patricia</v>
      </c>
      <c r="E706" s="145" t="s">
        <v>2189</v>
      </c>
      <c r="F706" s="145">
        <v>61</v>
      </c>
      <c r="G706" s="145">
        <v>35.335000000000001</v>
      </c>
      <c r="H706" s="145">
        <v>247.34</v>
      </c>
      <c r="I706" s="145">
        <v>104.004</v>
      </c>
      <c r="J706" s="145">
        <v>56</v>
      </c>
      <c r="K706" s="145">
        <v>279.33600000000001</v>
      </c>
      <c r="L706" s="145">
        <v>303.33999999999997</v>
      </c>
      <c r="M706" s="145">
        <v>104.004</v>
      </c>
      <c r="N706" s="145">
        <v>56</v>
      </c>
      <c r="O706" s="145">
        <v>-8</v>
      </c>
      <c r="P706" s="145">
        <v>0</v>
      </c>
      <c r="Q706" s="145">
        <v>0</v>
      </c>
      <c r="R706" s="145">
        <v>0</v>
      </c>
    </row>
    <row r="707" spans="1:18" x14ac:dyDescent="0.25">
      <c r="A707" s="145">
        <v>1896</v>
      </c>
      <c r="B707" s="145" t="s">
        <v>3592</v>
      </c>
      <c r="C707" s="145" t="s">
        <v>2589</v>
      </c>
      <c r="D707" s="145" t="str">
        <f t="shared" si="29"/>
        <v>Putnoky (Past Employee), Jerri</v>
      </c>
      <c r="E707" s="145" t="s">
        <v>2193</v>
      </c>
      <c r="F707" s="145">
        <v>73</v>
      </c>
      <c r="G707" s="145" t="e">
        <f>VLOOKUP($A707,#REF!,7,FALSE)</f>
        <v>#REF!</v>
      </c>
      <c r="H707" s="145">
        <v>0</v>
      </c>
      <c r="I707" s="145">
        <v>62.29</v>
      </c>
      <c r="J707" s="145">
        <v>82.25</v>
      </c>
      <c r="K707" s="145">
        <v>9.42</v>
      </c>
      <c r="L707" s="145">
        <v>0</v>
      </c>
      <c r="M707" s="145">
        <v>49.835000000000001</v>
      </c>
      <c r="N707" s="145">
        <v>52.75</v>
      </c>
      <c r="O707" s="145">
        <v>0</v>
      </c>
      <c r="P707" s="145">
        <v>0</v>
      </c>
      <c r="Q707" s="145">
        <v>2.25</v>
      </c>
      <c r="R707" s="145">
        <v>2.25</v>
      </c>
    </row>
    <row r="708" spans="1:18" x14ac:dyDescent="0.25">
      <c r="A708" s="145">
        <v>798</v>
      </c>
      <c r="B708" s="145" t="s">
        <v>2588</v>
      </c>
      <c r="C708" s="145" t="s">
        <v>2587</v>
      </c>
      <c r="D708" s="145" t="str">
        <f t="shared" si="29"/>
        <v>R, H</v>
      </c>
      <c r="E708" s="145" t="s">
        <v>2148</v>
      </c>
      <c r="F708" s="145">
        <v>16</v>
      </c>
      <c r="G708" s="145">
        <v>0</v>
      </c>
      <c r="H708" s="145">
        <v>0</v>
      </c>
      <c r="I708" s="145">
        <v>0</v>
      </c>
      <c r="J708" s="145">
        <v>0</v>
      </c>
      <c r="K708" s="145">
        <v>0</v>
      </c>
      <c r="L708" s="145">
        <v>0</v>
      </c>
      <c r="M708" s="145">
        <v>0</v>
      </c>
      <c r="N708" s="145">
        <v>0</v>
      </c>
      <c r="O708" s="145">
        <v>0</v>
      </c>
      <c r="P708" s="145">
        <v>0</v>
      </c>
      <c r="Q708" s="145">
        <v>0</v>
      </c>
      <c r="R708" s="145">
        <v>0</v>
      </c>
    </row>
    <row r="709" spans="1:18" x14ac:dyDescent="0.25">
      <c r="A709" s="145">
        <v>827</v>
      </c>
      <c r="B709" s="145" t="s">
        <v>2407</v>
      </c>
      <c r="C709" s="145" t="s">
        <v>2586</v>
      </c>
      <c r="D709" s="145" t="str">
        <f t="shared" si="29"/>
        <v>Rafter, Carmen</v>
      </c>
      <c r="E709" s="145" t="s">
        <v>2176</v>
      </c>
      <c r="F709" s="145">
        <v>15</v>
      </c>
      <c r="G709" s="145">
        <v>13</v>
      </c>
      <c r="H709" s="145">
        <v>72.004000000000005</v>
      </c>
      <c r="I709" s="145">
        <v>104.004</v>
      </c>
      <c r="J709" s="145">
        <v>45</v>
      </c>
      <c r="K709" s="145">
        <v>13</v>
      </c>
      <c r="L709" s="145">
        <v>54.503999999999998</v>
      </c>
      <c r="M709" s="145">
        <v>104.004</v>
      </c>
      <c r="N709" s="145">
        <v>62.5</v>
      </c>
      <c r="O709" s="145">
        <v>12.375</v>
      </c>
      <c r="P709" s="145">
        <v>14.75</v>
      </c>
      <c r="Q709" s="145">
        <v>61.875</v>
      </c>
      <c r="R709" s="145">
        <v>59.5</v>
      </c>
    </row>
    <row r="710" spans="1:18" x14ac:dyDescent="0.25">
      <c r="A710" s="145">
        <v>2337</v>
      </c>
      <c r="B710" s="145" t="s">
        <v>2585</v>
      </c>
      <c r="C710" s="145" t="s">
        <v>2584</v>
      </c>
      <c r="D710" s="145" t="str">
        <f t="shared" si="29"/>
        <v>Ragan (Past Employee), Richard</v>
      </c>
      <c r="E710" s="145" t="s">
        <v>2180</v>
      </c>
      <c r="F710" s="145">
        <v>264</v>
      </c>
      <c r="G710" s="145">
        <v>34</v>
      </c>
      <c r="H710" s="145">
        <v>0</v>
      </c>
      <c r="I710" s="145">
        <v>0</v>
      </c>
      <c r="J710" s="145">
        <v>48</v>
      </c>
      <c r="K710" s="145">
        <v>423.00299999999999</v>
      </c>
      <c r="L710" s="145">
        <v>0</v>
      </c>
      <c r="M710" s="145">
        <v>0</v>
      </c>
      <c r="N710" s="145">
        <v>0</v>
      </c>
      <c r="O710" s="145">
        <v>0</v>
      </c>
      <c r="P710" s="145">
        <v>0</v>
      </c>
      <c r="Q710" s="145">
        <v>0</v>
      </c>
      <c r="R710" s="145">
        <v>0</v>
      </c>
    </row>
    <row r="711" spans="1:18" x14ac:dyDescent="0.25">
      <c r="A711" s="145">
        <v>2631</v>
      </c>
      <c r="B711" s="145" t="s">
        <v>2583</v>
      </c>
      <c r="C711" s="145" t="s">
        <v>2582</v>
      </c>
      <c r="D711" s="145" t="str">
        <f t="shared" si="29"/>
        <v>Rahman, Hanna</v>
      </c>
      <c r="E711" s="145" t="s">
        <v>2145</v>
      </c>
      <c r="F711" s="145">
        <v>24</v>
      </c>
      <c r="G711" s="145">
        <v>8.6669999999999998</v>
      </c>
      <c r="H711" s="145">
        <v>0</v>
      </c>
      <c r="I711" s="145">
        <v>0</v>
      </c>
      <c r="J711" s="145">
        <v>0</v>
      </c>
      <c r="K711" s="145">
        <v>38.417999999999999</v>
      </c>
      <c r="L711" s="145">
        <v>0</v>
      </c>
      <c r="M711" s="145">
        <v>0</v>
      </c>
      <c r="N711" s="145">
        <v>0</v>
      </c>
      <c r="O711" s="145">
        <v>8</v>
      </c>
      <c r="P711" s="145">
        <v>0</v>
      </c>
      <c r="Q711" s="145">
        <v>0</v>
      </c>
      <c r="R711" s="145">
        <v>0</v>
      </c>
    </row>
    <row r="712" spans="1:18" x14ac:dyDescent="0.25">
      <c r="A712" s="145">
        <v>887</v>
      </c>
      <c r="B712" s="145" t="s">
        <v>2581</v>
      </c>
      <c r="C712" s="145" t="s">
        <v>2580</v>
      </c>
      <c r="D712" s="145" t="s">
        <v>1987</v>
      </c>
      <c r="E712" s="145" t="s">
        <v>2204</v>
      </c>
      <c r="F712" s="145">
        <v>299</v>
      </c>
      <c r="G712" s="145">
        <v>65</v>
      </c>
      <c r="H712" s="145">
        <v>390</v>
      </c>
      <c r="I712" s="145">
        <v>143</v>
      </c>
      <c r="J712" s="145">
        <v>137</v>
      </c>
      <c r="K712" s="145">
        <v>82.835999999999999</v>
      </c>
      <c r="L712" s="145">
        <v>222.173</v>
      </c>
      <c r="M712" s="145">
        <v>95.337000000000003</v>
      </c>
      <c r="N712" s="145">
        <v>22.5</v>
      </c>
      <c r="O712" s="145">
        <v>0</v>
      </c>
      <c r="P712" s="145">
        <v>0</v>
      </c>
      <c r="Q712" s="145">
        <v>0</v>
      </c>
      <c r="R712" s="145">
        <v>0</v>
      </c>
    </row>
    <row r="713" spans="1:18" x14ac:dyDescent="0.25">
      <c r="A713" s="145">
        <v>2590</v>
      </c>
      <c r="B713" s="145" t="s">
        <v>2456</v>
      </c>
      <c r="C713" s="145" t="s">
        <v>2579</v>
      </c>
      <c r="D713" s="145" t="str">
        <f t="shared" si="29"/>
        <v>Ramos, Laura</v>
      </c>
      <c r="E713" s="145" t="s">
        <v>2204</v>
      </c>
      <c r="F713" s="145">
        <v>28</v>
      </c>
      <c r="G713" s="145">
        <v>3.335</v>
      </c>
      <c r="H713" s="145">
        <v>58.09</v>
      </c>
      <c r="I713" s="145">
        <v>104.004</v>
      </c>
      <c r="J713" s="145">
        <v>64</v>
      </c>
      <c r="K713" s="145">
        <v>84.085999999999999</v>
      </c>
      <c r="L713" s="145">
        <v>116.09</v>
      </c>
      <c r="M713" s="145">
        <v>104.004</v>
      </c>
      <c r="N713" s="145">
        <v>72</v>
      </c>
      <c r="O713" s="145">
        <v>0</v>
      </c>
      <c r="P713" s="145">
        <v>0</v>
      </c>
      <c r="Q713" s="145">
        <v>0</v>
      </c>
      <c r="R713" s="145">
        <v>0</v>
      </c>
    </row>
    <row r="714" spans="1:18" x14ac:dyDescent="0.25">
      <c r="A714" s="145">
        <v>2189</v>
      </c>
      <c r="B714" s="145" t="s">
        <v>2578</v>
      </c>
      <c r="C714" s="145" t="s">
        <v>2577</v>
      </c>
      <c r="D714" s="145" t="s">
        <v>688</v>
      </c>
      <c r="E714" s="145" t="s">
        <v>2189</v>
      </c>
      <c r="F714" s="145">
        <v>267</v>
      </c>
      <c r="G714" s="145">
        <v>21.5</v>
      </c>
      <c r="H714" s="145">
        <v>437.5</v>
      </c>
      <c r="I714" s="145">
        <v>220</v>
      </c>
      <c r="J714" s="145">
        <v>140.5</v>
      </c>
      <c r="K714" s="145">
        <v>1261.836</v>
      </c>
      <c r="L714" s="145">
        <v>1418.673</v>
      </c>
      <c r="M714" s="145">
        <v>95.337000000000003</v>
      </c>
      <c r="N714" s="145">
        <v>68.5</v>
      </c>
      <c r="O714" s="145">
        <v>0</v>
      </c>
      <c r="P714" s="145">
        <v>0</v>
      </c>
      <c r="Q714" s="145">
        <v>0</v>
      </c>
      <c r="R714" s="145">
        <v>0</v>
      </c>
    </row>
    <row r="715" spans="1:18" x14ac:dyDescent="0.25">
      <c r="A715" s="145">
        <v>741</v>
      </c>
      <c r="B715" s="145" t="s">
        <v>2565</v>
      </c>
      <c r="C715" s="145" t="s">
        <v>2576</v>
      </c>
      <c r="D715" s="145" t="str">
        <f t="shared" ref="D715:D742" si="30">C715&amp;", "&amp;B715</f>
        <v>Ramstad (Past Employee), Krista</v>
      </c>
      <c r="E715" s="145" t="s">
        <v>2235</v>
      </c>
      <c r="F715" s="145">
        <v>19</v>
      </c>
      <c r="G715" s="145">
        <v>19.335000000000001</v>
      </c>
      <c r="H715" s="145">
        <v>0</v>
      </c>
      <c r="I715" s="145">
        <v>0</v>
      </c>
      <c r="J715" s="145">
        <v>0</v>
      </c>
      <c r="K715" s="145">
        <v>10.335000000000001</v>
      </c>
      <c r="L715" s="145">
        <v>0</v>
      </c>
      <c r="M715" s="145">
        <v>0</v>
      </c>
      <c r="N715" s="145">
        <v>0</v>
      </c>
      <c r="O715" s="145">
        <v>0</v>
      </c>
      <c r="P715" s="145">
        <v>0</v>
      </c>
      <c r="Q715" s="145">
        <v>0</v>
      </c>
      <c r="R715" s="145">
        <v>0</v>
      </c>
    </row>
    <row r="716" spans="1:18" x14ac:dyDescent="0.25">
      <c r="A716" s="145">
        <v>2041</v>
      </c>
      <c r="B716" s="145" t="s">
        <v>2205</v>
      </c>
      <c r="C716" s="145" t="s">
        <v>2575</v>
      </c>
      <c r="D716" s="145" t="str">
        <f t="shared" si="30"/>
        <v>Rapalo (Past Employee), Heather</v>
      </c>
      <c r="E716" s="145" t="s">
        <v>2151</v>
      </c>
      <c r="F716" s="145">
        <v>69</v>
      </c>
      <c r="G716" s="145">
        <v>26.001000000000001</v>
      </c>
      <c r="H716" s="145">
        <v>0</v>
      </c>
      <c r="I716" s="145">
        <v>0</v>
      </c>
      <c r="J716" s="145">
        <v>0</v>
      </c>
      <c r="K716" s="145">
        <v>38.002000000000002</v>
      </c>
      <c r="L716" s="145">
        <v>0</v>
      </c>
      <c r="M716" s="145">
        <v>0</v>
      </c>
      <c r="N716" s="145">
        <v>0</v>
      </c>
      <c r="O716" s="145">
        <v>0</v>
      </c>
      <c r="P716" s="145">
        <v>0</v>
      </c>
      <c r="Q716" s="145">
        <v>0</v>
      </c>
      <c r="R716" s="145">
        <v>0</v>
      </c>
    </row>
    <row r="717" spans="1:18" x14ac:dyDescent="0.25">
      <c r="A717" s="145">
        <v>2641</v>
      </c>
      <c r="B717" s="145" t="s">
        <v>2413</v>
      </c>
      <c r="C717" s="145" t="s">
        <v>2574</v>
      </c>
      <c r="D717" s="145" t="str">
        <f t="shared" si="30"/>
        <v>Ratliff, Angela</v>
      </c>
      <c r="E717" s="145" t="s">
        <v>2361</v>
      </c>
      <c r="F717" s="145">
        <v>383</v>
      </c>
      <c r="G717" s="145">
        <v>10</v>
      </c>
      <c r="H717" s="145">
        <v>114.25</v>
      </c>
      <c r="I717" s="145">
        <v>156</v>
      </c>
      <c r="J717" s="145">
        <v>89.5</v>
      </c>
      <c r="K717" s="145">
        <v>67.585999999999999</v>
      </c>
      <c r="L717" s="145">
        <v>144.34</v>
      </c>
      <c r="M717" s="145">
        <v>104.004</v>
      </c>
      <c r="N717" s="145">
        <v>27.25</v>
      </c>
      <c r="O717" s="145">
        <v>0</v>
      </c>
      <c r="P717" s="145">
        <v>0</v>
      </c>
      <c r="Q717" s="145">
        <v>0</v>
      </c>
      <c r="R717" s="145">
        <v>0</v>
      </c>
    </row>
    <row r="718" spans="1:18" x14ac:dyDescent="0.25">
      <c r="A718" s="145">
        <v>2613</v>
      </c>
      <c r="B718" s="145" t="s">
        <v>2179</v>
      </c>
      <c r="C718" s="145" t="s">
        <v>2573</v>
      </c>
      <c r="D718" s="145" t="str">
        <f t="shared" si="30"/>
        <v>Raymer, John</v>
      </c>
      <c r="E718" s="145" t="s">
        <v>2186</v>
      </c>
      <c r="F718" s="145">
        <v>25</v>
      </c>
      <c r="G718" s="145">
        <v>35.335000000000001</v>
      </c>
      <c r="H718" s="145">
        <v>106.09</v>
      </c>
      <c r="I718" s="145">
        <v>104.004</v>
      </c>
      <c r="J718" s="145">
        <v>92</v>
      </c>
      <c r="K718" s="145">
        <v>67.585999999999999</v>
      </c>
      <c r="L718" s="145">
        <v>131.59</v>
      </c>
      <c r="M718" s="145">
        <v>104.004</v>
      </c>
      <c r="N718" s="145">
        <v>40</v>
      </c>
      <c r="O718" s="145">
        <v>0</v>
      </c>
      <c r="P718" s="145">
        <v>0</v>
      </c>
      <c r="Q718" s="145">
        <v>0</v>
      </c>
      <c r="R718" s="145">
        <v>0</v>
      </c>
    </row>
    <row r="719" spans="1:18" x14ac:dyDescent="0.25">
      <c r="A719" s="145">
        <v>907</v>
      </c>
      <c r="B719" s="145" t="s">
        <v>2383</v>
      </c>
      <c r="C719" s="145" t="s">
        <v>2572</v>
      </c>
      <c r="D719" s="145" t="str">
        <f t="shared" si="30"/>
        <v>Razzano (Past Employee), Kelly</v>
      </c>
      <c r="E719" s="145" t="s">
        <v>2189</v>
      </c>
      <c r="F719" s="145">
        <v>165</v>
      </c>
      <c r="G719" s="145">
        <v>61</v>
      </c>
      <c r="H719" s="145">
        <v>0</v>
      </c>
      <c r="I719" s="145">
        <v>60</v>
      </c>
      <c r="J719" s="145">
        <v>62</v>
      </c>
      <c r="K719" s="145">
        <v>269.58600000000001</v>
      </c>
      <c r="L719" s="145">
        <v>0</v>
      </c>
      <c r="M719" s="145">
        <v>19.501000000000001</v>
      </c>
      <c r="N719" s="145">
        <v>0</v>
      </c>
      <c r="O719" s="145">
        <v>0</v>
      </c>
      <c r="P719" s="145">
        <v>0</v>
      </c>
      <c r="Q719" s="145">
        <v>0</v>
      </c>
      <c r="R719" s="145">
        <v>0</v>
      </c>
    </row>
    <row r="720" spans="1:18" x14ac:dyDescent="0.25">
      <c r="A720" s="145">
        <v>1060</v>
      </c>
      <c r="B720" s="145" t="s">
        <v>2571</v>
      </c>
      <c r="C720" s="145" t="s">
        <v>2570</v>
      </c>
      <c r="D720" s="145" t="str">
        <f t="shared" si="30"/>
        <v>Reaves, Malissa</v>
      </c>
      <c r="E720" s="145" t="s">
        <v>2209</v>
      </c>
      <c r="F720" s="145">
        <v>155</v>
      </c>
      <c r="G720" s="145" t="e">
        <f>VLOOKUP($A720,#REF!,7,FALSE)</f>
        <v>#REF!</v>
      </c>
      <c r="H720" s="145">
        <v>12.5</v>
      </c>
      <c r="I720" s="145">
        <v>156</v>
      </c>
      <c r="J720" s="145">
        <v>147</v>
      </c>
      <c r="K720" s="145">
        <v>3.5859999999999999</v>
      </c>
      <c r="L720" s="145">
        <v>8.34</v>
      </c>
      <c r="M720" s="145">
        <v>104.004</v>
      </c>
      <c r="N720" s="145">
        <v>99.25</v>
      </c>
      <c r="O720" s="145">
        <v>0</v>
      </c>
      <c r="P720" s="145">
        <v>0</v>
      </c>
      <c r="Q720" s="145">
        <v>0</v>
      </c>
      <c r="R720" s="145">
        <v>0</v>
      </c>
    </row>
    <row r="721" spans="1:18" x14ac:dyDescent="0.25">
      <c r="A721" s="145">
        <v>2595</v>
      </c>
      <c r="B721" s="145" t="s">
        <v>2569</v>
      </c>
      <c r="C721" s="145" t="s">
        <v>2567</v>
      </c>
      <c r="D721" s="145" t="str">
        <f t="shared" si="30"/>
        <v>Regan, Kristie</v>
      </c>
      <c r="E721" s="145" t="s">
        <v>2154</v>
      </c>
      <c r="F721" s="145">
        <v>28</v>
      </c>
      <c r="G721" s="145" t="e">
        <f>VLOOKUP($A721,#REF!,7,FALSE)</f>
        <v>#REF!</v>
      </c>
      <c r="H721" s="145">
        <v>61.59</v>
      </c>
      <c r="I721" s="145">
        <v>104.004</v>
      </c>
      <c r="J721" s="145">
        <v>75.5</v>
      </c>
      <c r="K721" s="145">
        <v>49.585999999999999</v>
      </c>
      <c r="L721" s="145">
        <v>108.59</v>
      </c>
      <c r="M721" s="145">
        <v>104.004</v>
      </c>
      <c r="N721" s="145">
        <v>45</v>
      </c>
      <c r="O721" s="145">
        <v>5.5</v>
      </c>
      <c r="P721" s="145">
        <v>-8</v>
      </c>
      <c r="Q721" s="145">
        <v>21.75</v>
      </c>
      <c r="R721" s="145">
        <v>35.25</v>
      </c>
    </row>
    <row r="722" spans="1:18" x14ac:dyDescent="0.25">
      <c r="A722" s="145">
        <v>2526</v>
      </c>
      <c r="B722" s="145" t="s">
        <v>2568</v>
      </c>
      <c r="C722" s="145" t="s">
        <v>2567</v>
      </c>
      <c r="D722" s="145" t="str">
        <f t="shared" si="30"/>
        <v>Regan, Alexandra</v>
      </c>
      <c r="E722" s="145" t="s">
        <v>2142</v>
      </c>
      <c r="F722" s="145">
        <v>35</v>
      </c>
      <c r="G722" s="145">
        <v>22.585000000000001</v>
      </c>
      <c r="H722" s="145">
        <v>183.09</v>
      </c>
      <c r="I722" s="145">
        <v>104.004</v>
      </c>
      <c r="J722" s="145">
        <v>35</v>
      </c>
      <c r="K722" s="145">
        <v>164.83600000000001</v>
      </c>
      <c r="L722" s="145">
        <v>217.84</v>
      </c>
      <c r="M722" s="145">
        <v>104.004</v>
      </c>
      <c r="N722" s="145">
        <v>51</v>
      </c>
      <c r="O722" s="145">
        <v>0.875</v>
      </c>
      <c r="P722" s="145">
        <v>0.125</v>
      </c>
      <c r="Q722" s="145">
        <v>12.5</v>
      </c>
      <c r="R722" s="145">
        <v>16.5</v>
      </c>
    </row>
    <row r="723" spans="1:18" x14ac:dyDescent="0.25">
      <c r="A723" s="145">
        <v>2639</v>
      </c>
      <c r="B723" s="145" t="s">
        <v>2162</v>
      </c>
      <c r="C723" s="145" t="s">
        <v>2566</v>
      </c>
      <c r="D723" s="145" t="str">
        <f t="shared" si="30"/>
        <v>Reichenbach, Ashley</v>
      </c>
      <c r="E723" s="145" t="s">
        <v>2148</v>
      </c>
      <c r="F723" s="145">
        <v>23</v>
      </c>
      <c r="G723" s="145">
        <v>35.335000000000001</v>
      </c>
      <c r="H723" s="145">
        <v>83.59</v>
      </c>
      <c r="I723" s="145">
        <v>104.004</v>
      </c>
      <c r="J723" s="145">
        <v>87.25</v>
      </c>
      <c r="K723" s="145">
        <v>63.335999999999999</v>
      </c>
      <c r="L723" s="145">
        <v>94.59</v>
      </c>
      <c r="M723" s="145">
        <v>104.004</v>
      </c>
      <c r="N723" s="145">
        <v>72.75</v>
      </c>
      <c r="O723" s="145">
        <v>0</v>
      </c>
      <c r="P723" s="145">
        <v>0</v>
      </c>
      <c r="Q723" s="145">
        <v>0</v>
      </c>
      <c r="R723" s="145">
        <v>0</v>
      </c>
    </row>
    <row r="724" spans="1:18" x14ac:dyDescent="0.25">
      <c r="A724" s="145">
        <v>1904</v>
      </c>
      <c r="B724" s="145" t="s">
        <v>2565</v>
      </c>
      <c r="C724" s="145" t="s">
        <v>2564</v>
      </c>
      <c r="D724" s="145" t="str">
        <f t="shared" si="30"/>
        <v>Reinink, Krista</v>
      </c>
      <c r="E724" s="145" t="s">
        <v>2209</v>
      </c>
      <c r="F724" s="145">
        <v>72</v>
      </c>
      <c r="G724" s="145">
        <v>19.335000000000001</v>
      </c>
      <c r="H724" s="145">
        <v>153.5</v>
      </c>
      <c r="I724" s="145">
        <v>127.83</v>
      </c>
      <c r="J724" s="145">
        <v>56</v>
      </c>
      <c r="K724" s="145">
        <v>15.336</v>
      </c>
      <c r="L724" s="145">
        <v>57.34</v>
      </c>
      <c r="M724" s="145">
        <v>104.004</v>
      </c>
      <c r="N724" s="145">
        <v>62</v>
      </c>
      <c r="O724" s="145">
        <v>0</v>
      </c>
      <c r="P724" s="145">
        <v>0</v>
      </c>
      <c r="Q724" s="145">
        <v>0</v>
      </c>
      <c r="R724" s="145">
        <v>0</v>
      </c>
    </row>
    <row r="725" spans="1:18" x14ac:dyDescent="0.25">
      <c r="A725" s="145">
        <v>800</v>
      </c>
      <c r="B725" s="145" t="s">
        <v>2563</v>
      </c>
      <c r="C725" s="145" t="s">
        <v>2562</v>
      </c>
      <c r="D725" s="145" t="str">
        <f t="shared" si="30"/>
        <v>Resources, Human</v>
      </c>
      <c r="E725" s="145" t="s">
        <v>2189</v>
      </c>
      <c r="F725" s="145">
        <v>20</v>
      </c>
      <c r="G725" s="145">
        <v>0</v>
      </c>
      <c r="H725" s="145">
        <v>0</v>
      </c>
      <c r="I725" s="145">
        <v>0</v>
      </c>
      <c r="J725" s="145">
        <v>0</v>
      </c>
      <c r="K725" s="145">
        <v>0</v>
      </c>
      <c r="L725" s="145">
        <v>0</v>
      </c>
      <c r="M725" s="145">
        <v>0</v>
      </c>
      <c r="N725" s="145">
        <v>0</v>
      </c>
      <c r="O725" s="145">
        <v>0</v>
      </c>
      <c r="P725" s="145">
        <v>0</v>
      </c>
      <c r="Q725" s="145">
        <v>0</v>
      </c>
      <c r="R725" s="145">
        <v>0</v>
      </c>
    </row>
    <row r="726" spans="1:18" x14ac:dyDescent="0.25">
      <c r="A726" s="145">
        <v>937</v>
      </c>
      <c r="B726" s="145" t="s">
        <v>2561</v>
      </c>
      <c r="C726" s="145" t="s">
        <v>2560</v>
      </c>
      <c r="D726" s="145" t="str">
        <f t="shared" si="30"/>
        <v>Reuter, Eric</v>
      </c>
      <c r="E726" s="145" t="s">
        <v>2180</v>
      </c>
      <c r="F726" s="145">
        <v>32</v>
      </c>
      <c r="G726" s="145">
        <v>0</v>
      </c>
      <c r="H726" s="145">
        <v>266.00200000000001</v>
      </c>
      <c r="I726" s="145">
        <v>336.50200000000001</v>
      </c>
      <c r="J726" s="145">
        <v>70.5</v>
      </c>
      <c r="K726" s="145">
        <v>0</v>
      </c>
      <c r="L726" s="145">
        <v>117.002</v>
      </c>
      <c r="M726" s="145">
        <v>173.50200000000001</v>
      </c>
      <c r="N726" s="145">
        <v>56.5</v>
      </c>
      <c r="O726" s="145">
        <v>0</v>
      </c>
      <c r="P726" s="145">
        <v>0</v>
      </c>
      <c r="Q726" s="145">
        <v>6.75</v>
      </c>
      <c r="R726" s="145">
        <v>6.75</v>
      </c>
    </row>
    <row r="727" spans="1:18" x14ac:dyDescent="0.25">
      <c r="A727" s="145">
        <v>2394</v>
      </c>
      <c r="B727" s="145" t="s">
        <v>2559</v>
      </c>
      <c r="C727" s="145" t="s">
        <v>2558</v>
      </c>
      <c r="D727" s="145" t="str">
        <f t="shared" si="30"/>
        <v>Revoredo, Miryam</v>
      </c>
      <c r="E727" s="145" t="s">
        <v>2151</v>
      </c>
      <c r="F727" s="145">
        <v>44</v>
      </c>
      <c r="G727" s="145" t="e">
        <f>VLOOKUP($A727,#REF!,7,FALSE)</f>
        <v>#REF!</v>
      </c>
      <c r="H727" s="145">
        <v>80.16</v>
      </c>
      <c r="I727" s="145">
        <v>51.996000000000002</v>
      </c>
      <c r="J727" s="145">
        <v>0</v>
      </c>
      <c r="K727" s="145">
        <v>133.16399999999999</v>
      </c>
      <c r="L727" s="145">
        <v>185.16</v>
      </c>
      <c r="M727" s="145">
        <v>51.996000000000002</v>
      </c>
      <c r="N727" s="145">
        <v>0</v>
      </c>
      <c r="O727" s="145">
        <v>-1</v>
      </c>
      <c r="P727" s="145">
        <v>9</v>
      </c>
      <c r="Q727" s="145">
        <v>10</v>
      </c>
      <c r="R727" s="145">
        <v>0</v>
      </c>
    </row>
    <row r="728" spans="1:18" x14ac:dyDescent="0.25">
      <c r="A728" s="145">
        <v>2071</v>
      </c>
      <c r="B728" s="145" t="s">
        <v>3593</v>
      </c>
      <c r="C728" s="145" t="s">
        <v>2557</v>
      </c>
      <c r="D728" s="145" t="str">
        <f t="shared" si="30"/>
        <v>Reynolds, N.Fay</v>
      </c>
      <c r="E728" s="145" t="s">
        <v>2145</v>
      </c>
      <c r="F728" s="145">
        <v>67</v>
      </c>
      <c r="G728" s="145">
        <v>34.667999999999999</v>
      </c>
      <c r="H728" s="145">
        <v>0</v>
      </c>
      <c r="I728" s="145">
        <v>8.6669999999999998</v>
      </c>
      <c r="J728" s="145">
        <v>0</v>
      </c>
      <c r="K728" s="145">
        <v>171.91900000000001</v>
      </c>
      <c r="L728" s="145">
        <v>0</v>
      </c>
      <c r="M728" s="145">
        <v>8.6669999999999998</v>
      </c>
      <c r="N728" s="145">
        <v>0</v>
      </c>
      <c r="O728" s="145">
        <v>0</v>
      </c>
      <c r="P728" s="145">
        <v>0</v>
      </c>
      <c r="Q728" s="145">
        <v>0</v>
      </c>
      <c r="R728" s="145">
        <v>0</v>
      </c>
    </row>
    <row r="729" spans="1:18" x14ac:dyDescent="0.25">
      <c r="A729" s="145">
        <v>469</v>
      </c>
      <c r="B729" s="145" t="s">
        <v>2495</v>
      </c>
      <c r="C729" s="145" t="s">
        <v>2556</v>
      </c>
      <c r="D729" s="145" t="str">
        <f t="shared" si="30"/>
        <v>Ricci, Liza</v>
      </c>
      <c r="E729" s="145" t="s">
        <v>2186</v>
      </c>
      <c r="F729" s="145">
        <v>194</v>
      </c>
      <c r="G729" s="145">
        <v>0</v>
      </c>
      <c r="H729" s="145">
        <v>329.5</v>
      </c>
      <c r="I729" s="145">
        <v>130</v>
      </c>
      <c r="J729" s="145">
        <v>125</v>
      </c>
      <c r="K729" s="145">
        <v>908.92</v>
      </c>
      <c r="L729" s="145">
        <v>778.09</v>
      </c>
      <c r="M729" s="145">
        <v>86.67</v>
      </c>
      <c r="N729" s="145">
        <v>259</v>
      </c>
      <c r="O729" s="145">
        <v>54</v>
      </c>
      <c r="P729" s="145">
        <v>0</v>
      </c>
      <c r="Q729" s="145">
        <v>23</v>
      </c>
      <c r="R729" s="145">
        <v>77</v>
      </c>
    </row>
    <row r="730" spans="1:18" x14ac:dyDescent="0.25">
      <c r="A730" s="145">
        <v>991</v>
      </c>
      <c r="B730" s="145" t="s">
        <v>2376</v>
      </c>
      <c r="C730" s="145" t="s">
        <v>2555</v>
      </c>
      <c r="D730" s="145" t="str">
        <f t="shared" si="30"/>
        <v>Rice, Susan</v>
      </c>
      <c r="E730" s="145" t="s">
        <v>2142</v>
      </c>
      <c r="F730" s="145">
        <v>159</v>
      </c>
      <c r="G730" s="145">
        <v>199.25</v>
      </c>
      <c r="H730" s="145">
        <v>153</v>
      </c>
      <c r="I730" s="145">
        <v>156</v>
      </c>
      <c r="J730" s="145">
        <v>202.25</v>
      </c>
      <c r="K730" s="145">
        <v>134.08600000000001</v>
      </c>
      <c r="L730" s="145">
        <v>213.09</v>
      </c>
      <c r="M730" s="145">
        <v>104.004</v>
      </c>
      <c r="N730" s="145">
        <v>25</v>
      </c>
      <c r="O730" s="145">
        <v>3.25</v>
      </c>
      <c r="P730" s="145">
        <v>2.875</v>
      </c>
      <c r="Q730" s="145">
        <v>46.125</v>
      </c>
      <c r="R730" s="145">
        <v>46.5</v>
      </c>
    </row>
    <row r="731" spans="1:18" x14ac:dyDescent="0.25">
      <c r="A731" s="145">
        <v>1678</v>
      </c>
      <c r="B731" s="145" t="s">
        <v>2554</v>
      </c>
      <c r="C731" s="145" t="s">
        <v>2553</v>
      </c>
      <c r="D731" s="145" t="str">
        <f t="shared" si="30"/>
        <v>Rinehart (Past Employee), Jack</v>
      </c>
      <c r="E731" s="145" t="s">
        <v>2165</v>
      </c>
      <c r="F731" s="145">
        <v>186</v>
      </c>
      <c r="G731" s="145">
        <v>78</v>
      </c>
      <c r="H731" s="145">
        <v>0</v>
      </c>
      <c r="I731" s="145">
        <v>0</v>
      </c>
      <c r="J731" s="145">
        <v>0</v>
      </c>
      <c r="K731" s="145">
        <v>-31.332999999999998</v>
      </c>
      <c r="L731" s="145">
        <v>0</v>
      </c>
      <c r="M731" s="145">
        <v>0</v>
      </c>
      <c r="N731" s="145">
        <v>0</v>
      </c>
      <c r="O731" s="145">
        <v>0</v>
      </c>
      <c r="P731" s="145">
        <v>0</v>
      </c>
      <c r="Q731" s="145">
        <v>0</v>
      </c>
      <c r="R731" s="145">
        <v>0</v>
      </c>
    </row>
    <row r="732" spans="1:18" x14ac:dyDescent="0.25">
      <c r="A732" s="145">
        <v>772</v>
      </c>
      <c r="B732" s="145" t="s">
        <v>2552</v>
      </c>
      <c r="C732" s="145" t="s">
        <v>2550</v>
      </c>
      <c r="D732" s="145" t="str">
        <f t="shared" si="30"/>
        <v>Rivera, Lianabel</v>
      </c>
      <c r="E732" s="145" t="s">
        <v>2196</v>
      </c>
      <c r="F732" s="145">
        <v>223</v>
      </c>
      <c r="G732" s="145">
        <v>65</v>
      </c>
      <c r="H732" s="145">
        <v>396</v>
      </c>
      <c r="I732" s="145">
        <v>143</v>
      </c>
      <c r="J732" s="145">
        <v>152</v>
      </c>
      <c r="K732" s="145">
        <v>469.33600000000001</v>
      </c>
      <c r="L732" s="145">
        <v>480.673</v>
      </c>
      <c r="M732" s="145">
        <v>95.337000000000003</v>
      </c>
      <c r="N732" s="145">
        <v>92</v>
      </c>
      <c r="O732" s="145">
        <v>0</v>
      </c>
      <c r="P732" s="145">
        <v>0</v>
      </c>
      <c r="Q732" s="145">
        <v>0</v>
      </c>
      <c r="R732" s="145">
        <v>0</v>
      </c>
    </row>
    <row r="733" spans="1:18" x14ac:dyDescent="0.25">
      <c r="A733" s="145">
        <v>957</v>
      </c>
      <c r="B733" s="145" t="s">
        <v>2551</v>
      </c>
      <c r="C733" s="145" t="s">
        <v>2550</v>
      </c>
      <c r="D733" s="145" t="str">
        <f t="shared" si="30"/>
        <v>Rivera, Santa</v>
      </c>
      <c r="E733" s="145" t="s">
        <v>2186</v>
      </c>
      <c r="F733" s="145">
        <v>20</v>
      </c>
      <c r="G733" s="145">
        <v>0</v>
      </c>
      <c r="H733" s="145">
        <v>39.000999999999998</v>
      </c>
      <c r="I733" s="145">
        <v>39.000999999999998</v>
      </c>
      <c r="J733" s="145">
        <v>0</v>
      </c>
      <c r="K733" s="145">
        <v>0</v>
      </c>
      <c r="L733" s="145">
        <v>94.501000000000005</v>
      </c>
      <c r="M733" s="145">
        <v>94.501000000000005</v>
      </c>
      <c r="N733" s="145">
        <v>0</v>
      </c>
      <c r="O733" s="145">
        <v>0</v>
      </c>
      <c r="P733" s="145">
        <v>0</v>
      </c>
      <c r="Q733" s="145">
        <v>0</v>
      </c>
      <c r="R733" s="145">
        <v>0</v>
      </c>
    </row>
    <row r="734" spans="1:18" x14ac:dyDescent="0.25">
      <c r="A734" s="145">
        <v>2623</v>
      </c>
      <c r="B734" s="145" t="s">
        <v>2321</v>
      </c>
      <c r="C734" s="145" t="s">
        <v>2550</v>
      </c>
      <c r="D734" s="145" t="str">
        <f t="shared" si="30"/>
        <v>Rivera, Jennifer</v>
      </c>
      <c r="E734" s="145" t="s">
        <v>2186</v>
      </c>
      <c r="F734" s="145">
        <v>24</v>
      </c>
      <c r="G734" s="145" t="e">
        <f>VLOOKUP($A734,#REF!,7,FALSE)</f>
        <v>#REF!</v>
      </c>
      <c r="H734" s="145">
        <v>103.673</v>
      </c>
      <c r="I734" s="145">
        <v>104.004</v>
      </c>
      <c r="J734" s="145">
        <v>47</v>
      </c>
      <c r="K734" s="145">
        <v>66.668999999999997</v>
      </c>
      <c r="L734" s="145">
        <v>154.673</v>
      </c>
      <c r="M734" s="145">
        <v>104.004</v>
      </c>
      <c r="N734" s="145">
        <v>16</v>
      </c>
      <c r="O734" s="145">
        <v>0</v>
      </c>
      <c r="P734" s="145">
        <v>0</v>
      </c>
      <c r="Q734" s="145">
        <v>0</v>
      </c>
      <c r="R734" s="145">
        <v>0</v>
      </c>
    </row>
    <row r="735" spans="1:18" x14ac:dyDescent="0.25">
      <c r="A735" s="145">
        <v>1337</v>
      </c>
      <c r="B735" s="145" t="s">
        <v>2549</v>
      </c>
      <c r="C735" s="145" t="s">
        <v>2547</v>
      </c>
      <c r="D735" s="145" t="str">
        <f t="shared" si="30"/>
        <v>Roberts, Theresa</v>
      </c>
      <c r="E735" s="145" t="s">
        <v>2183</v>
      </c>
      <c r="F735" s="145">
        <v>128</v>
      </c>
      <c r="G735" s="145" t="e">
        <f>VLOOKUP($A735,#REF!,7,FALSE)</f>
        <v>#REF!</v>
      </c>
      <c r="H735" s="145">
        <v>96.921000000000006</v>
      </c>
      <c r="I735" s="145">
        <v>72.584999999999994</v>
      </c>
      <c r="J735" s="145">
        <v>30</v>
      </c>
      <c r="K735" s="145">
        <v>227.91399999999999</v>
      </c>
      <c r="L735" s="145">
        <v>241.91</v>
      </c>
      <c r="M735" s="145">
        <v>51.996000000000002</v>
      </c>
      <c r="N735" s="145">
        <v>38</v>
      </c>
      <c r="O735" s="145">
        <v>-4</v>
      </c>
      <c r="P735" s="145">
        <v>0</v>
      </c>
      <c r="Q735" s="145">
        <v>0</v>
      </c>
      <c r="R735" s="145">
        <v>0</v>
      </c>
    </row>
    <row r="736" spans="1:18" x14ac:dyDescent="0.25">
      <c r="A736" s="145">
        <v>2136</v>
      </c>
      <c r="B736" s="145" t="s">
        <v>2548</v>
      </c>
      <c r="C736" s="145" t="s">
        <v>2547</v>
      </c>
      <c r="D736" s="145" t="str">
        <f t="shared" si="30"/>
        <v>Roberts, Brigitte</v>
      </c>
      <c r="E736" s="145" t="s">
        <v>2168</v>
      </c>
      <c r="F736" s="145">
        <v>64</v>
      </c>
      <c r="G736" s="145">
        <v>27.335000000000001</v>
      </c>
      <c r="H736" s="145">
        <v>148.755</v>
      </c>
      <c r="I736" s="145">
        <v>110.502</v>
      </c>
      <c r="J736" s="145">
        <v>71</v>
      </c>
      <c r="K736" s="145">
        <v>369.33600000000001</v>
      </c>
      <c r="L736" s="145">
        <v>439.34</v>
      </c>
      <c r="M736" s="145">
        <v>104.004</v>
      </c>
      <c r="N736" s="145">
        <v>34</v>
      </c>
      <c r="O736" s="145">
        <v>0</v>
      </c>
      <c r="P736" s="145">
        <v>0</v>
      </c>
      <c r="Q736" s="145">
        <v>0</v>
      </c>
      <c r="R736" s="145">
        <v>0</v>
      </c>
    </row>
    <row r="737" spans="1:18" x14ac:dyDescent="0.25">
      <c r="A737" s="145">
        <v>222</v>
      </c>
      <c r="B737" s="145" t="s">
        <v>2188</v>
      </c>
      <c r="C737" s="145" t="s">
        <v>2546</v>
      </c>
      <c r="D737" s="145" t="str">
        <f t="shared" si="30"/>
        <v>Robertson, Amy</v>
      </c>
      <c r="E737" s="145" t="s">
        <v>2193</v>
      </c>
      <c r="F737" s="145">
        <v>240</v>
      </c>
      <c r="G737" s="145" t="e">
        <f>VLOOKUP($A737,#REF!,7,FALSE)</f>
        <v>#REF!</v>
      </c>
      <c r="H737" s="145">
        <v>137.75</v>
      </c>
      <c r="I737" s="145">
        <v>156</v>
      </c>
      <c r="J737" s="145">
        <v>178.25</v>
      </c>
      <c r="K737" s="145">
        <v>804.58600000000001</v>
      </c>
      <c r="L737" s="145">
        <v>886.59</v>
      </c>
      <c r="M737" s="145">
        <v>104.004</v>
      </c>
      <c r="N737" s="145">
        <v>22</v>
      </c>
      <c r="O737" s="145">
        <v>0</v>
      </c>
      <c r="P737" s="145">
        <v>0</v>
      </c>
      <c r="Q737" s="145">
        <v>0</v>
      </c>
      <c r="R737" s="145">
        <v>0</v>
      </c>
    </row>
    <row r="738" spans="1:18" x14ac:dyDescent="0.25">
      <c r="A738" s="145">
        <v>897</v>
      </c>
      <c r="B738" s="145" t="s">
        <v>2545</v>
      </c>
      <c r="C738" s="145" t="s">
        <v>2544</v>
      </c>
      <c r="D738" s="145" t="str">
        <f t="shared" si="30"/>
        <v>Rockey-Johnson, Ginger</v>
      </c>
      <c r="E738" s="145" t="s">
        <v>2186</v>
      </c>
      <c r="F738" s="145">
        <v>11</v>
      </c>
      <c r="G738" s="145">
        <v>0</v>
      </c>
      <c r="H738" s="145">
        <v>74.335999999999999</v>
      </c>
      <c r="I738" s="145">
        <v>82.335999999999999</v>
      </c>
      <c r="J738" s="145">
        <v>8</v>
      </c>
      <c r="K738" s="145">
        <v>0</v>
      </c>
      <c r="L738" s="145">
        <v>46.335999999999999</v>
      </c>
      <c r="M738" s="145">
        <v>82.335999999999999</v>
      </c>
      <c r="N738" s="145">
        <v>36</v>
      </c>
      <c r="O738" s="145">
        <v>0</v>
      </c>
      <c r="P738" s="145">
        <v>-12.5</v>
      </c>
      <c r="Q738" s="145">
        <v>19.5</v>
      </c>
      <c r="R738" s="145">
        <v>32</v>
      </c>
    </row>
    <row r="739" spans="1:18" x14ac:dyDescent="0.25">
      <c r="A739" s="145">
        <v>372</v>
      </c>
      <c r="B739" s="145" t="s">
        <v>2228</v>
      </c>
      <c r="C739" s="145" t="s">
        <v>2543</v>
      </c>
      <c r="D739" s="145" t="str">
        <f t="shared" si="30"/>
        <v>Rodgers, Lisa</v>
      </c>
      <c r="E739" s="145" t="s">
        <v>2148</v>
      </c>
      <c r="F739" s="145">
        <v>276</v>
      </c>
      <c r="G739" s="145">
        <v>12.25</v>
      </c>
      <c r="H739" s="145">
        <v>377</v>
      </c>
      <c r="I739" s="145">
        <v>156</v>
      </c>
      <c r="J739" s="145">
        <v>85.5</v>
      </c>
      <c r="K739" s="145">
        <v>671.67</v>
      </c>
      <c r="L739" s="145">
        <v>786.42399999999998</v>
      </c>
      <c r="M739" s="145">
        <v>104.004</v>
      </c>
      <c r="N739" s="145">
        <v>61</v>
      </c>
      <c r="O739" s="145">
        <v>5</v>
      </c>
      <c r="P739" s="145">
        <v>0</v>
      </c>
      <c r="Q739" s="145">
        <v>9</v>
      </c>
      <c r="R739" s="145">
        <v>14</v>
      </c>
    </row>
    <row r="740" spans="1:18" x14ac:dyDescent="0.25">
      <c r="A740" s="145">
        <v>1800</v>
      </c>
      <c r="B740" s="145" t="s">
        <v>2542</v>
      </c>
      <c r="C740" s="145" t="s">
        <v>2541</v>
      </c>
      <c r="D740" s="145" t="str">
        <f t="shared" si="30"/>
        <v>Rodrigues, Melanie</v>
      </c>
      <c r="E740" s="145" t="s">
        <v>2180</v>
      </c>
      <c r="F740" s="145">
        <v>80</v>
      </c>
      <c r="G740" s="145">
        <v>39.414999999999999</v>
      </c>
      <c r="H740" s="145">
        <v>272.74400000000003</v>
      </c>
      <c r="I740" s="145">
        <v>129.99600000000001</v>
      </c>
      <c r="J740" s="145">
        <v>25</v>
      </c>
      <c r="K740" s="145">
        <v>56.585999999999999</v>
      </c>
      <c r="L740" s="145">
        <v>88.09</v>
      </c>
      <c r="M740" s="145">
        <v>104.004</v>
      </c>
      <c r="N740" s="145">
        <v>72.5</v>
      </c>
      <c r="O740" s="145">
        <v>0</v>
      </c>
      <c r="P740" s="145">
        <v>9</v>
      </c>
      <c r="Q740" s="145">
        <v>22</v>
      </c>
      <c r="R740" s="145">
        <v>9.75</v>
      </c>
    </row>
    <row r="741" spans="1:18" x14ac:dyDescent="0.25">
      <c r="A741" s="145">
        <v>2100</v>
      </c>
      <c r="B741" s="145" t="s">
        <v>2540</v>
      </c>
      <c r="C741" s="145" t="s">
        <v>2535</v>
      </c>
      <c r="D741" s="145" t="str">
        <f t="shared" si="30"/>
        <v>Rodriguez, Olga</v>
      </c>
      <c r="E741" s="145" t="s">
        <v>2145</v>
      </c>
      <c r="F741" s="145">
        <v>66</v>
      </c>
      <c r="G741" s="145">
        <v>8.5999999999999993E-2</v>
      </c>
      <c r="H741" s="145">
        <v>30.92</v>
      </c>
      <c r="I741" s="145">
        <v>114.834</v>
      </c>
      <c r="J741" s="145">
        <v>84</v>
      </c>
      <c r="K741" s="145">
        <v>3.0859999999999999</v>
      </c>
      <c r="L741" s="145">
        <v>18.59</v>
      </c>
      <c r="M741" s="145">
        <v>104.004</v>
      </c>
      <c r="N741" s="145">
        <v>88.5</v>
      </c>
      <c r="O741" s="145">
        <v>0</v>
      </c>
      <c r="P741" s="145">
        <v>0</v>
      </c>
      <c r="Q741" s="145">
        <v>0</v>
      </c>
      <c r="R741" s="145">
        <v>0</v>
      </c>
    </row>
    <row r="742" spans="1:18" x14ac:dyDescent="0.25">
      <c r="A742" s="145">
        <v>892</v>
      </c>
      <c r="B742" s="145" t="s">
        <v>2329</v>
      </c>
      <c r="C742" s="145" t="s">
        <v>2535</v>
      </c>
      <c r="D742" s="145" t="str">
        <f t="shared" si="30"/>
        <v>Rodriguez, Tiffany</v>
      </c>
      <c r="E742" s="145" t="s">
        <v>2235</v>
      </c>
      <c r="F742" s="145">
        <v>11</v>
      </c>
      <c r="G742" s="145">
        <v>0</v>
      </c>
      <c r="H742" s="145">
        <v>84.503</v>
      </c>
      <c r="I742" s="145">
        <v>84.503</v>
      </c>
      <c r="J742" s="145">
        <v>0</v>
      </c>
      <c r="K742" s="145">
        <v>0</v>
      </c>
      <c r="L742" s="145">
        <v>65.503</v>
      </c>
      <c r="M742" s="145">
        <v>84.503</v>
      </c>
      <c r="N742" s="145">
        <v>19</v>
      </c>
      <c r="O742" s="145">
        <v>0</v>
      </c>
      <c r="P742" s="145">
        <v>2.5</v>
      </c>
      <c r="Q742" s="145">
        <v>36</v>
      </c>
      <c r="R742" s="145">
        <v>34.5</v>
      </c>
    </row>
    <row r="743" spans="1:18" x14ac:dyDescent="0.25">
      <c r="A743" s="145">
        <v>1988</v>
      </c>
      <c r="B743" s="145" t="s">
        <v>2539</v>
      </c>
      <c r="C743" s="145" t="s">
        <v>2535</v>
      </c>
      <c r="D743" s="145" t="s">
        <v>2025</v>
      </c>
      <c r="E743" s="145" t="s">
        <v>2323</v>
      </c>
      <c r="F743" s="145">
        <v>111</v>
      </c>
      <c r="G743" s="145" t="e">
        <f>VLOOKUP($A743,#REF!,7,FALSE)</f>
        <v>#REF!</v>
      </c>
      <c r="H743" s="145">
        <v>84.742999999999995</v>
      </c>
      <c r="I743" s="145">
        <v>129.99600000000001</v>
      </c>
      <c r="J743" s="145">
        <v>58.5</v>
      </c>
      <c r="K743" s="145">
        <v>12.17</v>
      </c>
      <c r="L743" s="145">
        <v>49.673999999999999</v>
      </c>
      <c r="M743" s="145">
        <v>104.004</v>
      </c>
      <c r="N743" s="145">
        <v>66.5</v>
      </c>
      <c r="O743" s="145">
        <v>6.875</v>
      </c>
      <c r="P743" s="145">
        <v>0</v>
      </c>
      <c r="Q743" s="145">
        <v>46.375</v>
      </c>
      <c r="R743" s="145">
        <v>53.25</v>
      </c>
    </row>
    <row r="744" spans="1:18" x14ac:dyDescent="0.25">
      <c r="A744" s="145">
        <v>1194</v>
      </c>
      <c r="B744" s="145" t="s">
        <v>2538</v>
      </c>
      <c r="C744" s="145" t="s">
        <v>2535</v>
      </c>
      <c r="D744" s="145" t="str">
        <f t="shared" ref="D744:D769" si="31">C744&amp;", "&amp;B744</f>
        <v>Rodriguez, Holly</v>
      </c>
      <c r="E744" s="145" t="s">
        <v>2257</v>
      </c>
      <c r="F744" s="145">
        <v>207</v>
      </c>
      <c r="G744" s="145">
        <v>12.5</v>
      </c>
      <c r="H744" s="145">
        <v>408</v>
      </c>
      <c r="I744" s="145">
        <v>240</v>
      </c>
      <c r="J744" s="145">
        <v>124</v>
      </c>
      <c r="K744" s="145">
        <v>796.33600000000001</v>
      </c>
      <c r="L744" s="145">
        <v>980.34</v>
      </c>
      <c r="M744" s="145">
        <v>104.004</v>
      </c>
      <c r="N744" s="145">
        <v>65.5</v>
      </c>
      <c r="O744" s="145">
        <v>0</v>
      </c>
      <c r="P744" s="145">
        <v>0</v>
      </c>
      <c r="Q744" s="145">
        <v>0</v>
      </c>
      <c r="R744" s="145">
        <v>0</v>
      </c>
    </row>
    <row r="745" spans="1:18" x14ac:dyDescent="0.25">
      <c r="A745" s="145">
        <v>2647</v>
      </c>
      <c r="B745" s="145" t="s">
        <v>2537</v>
      </c>
      <c r="C745" s="145" t="s">
        <v>2535</v>
      </c>
      <c r="D745" s="145" t="str">
        <f t="shared" si="31"/>
        <v>Rodriguez, Raysa</v>
      </c>
      <c r="E745" s="145" t="s">
        <v>2257</v>
      </c>
      <c r="F745" s="145">
        <v>22</v>
      </c>
      <c r="G745" s="145">
        <v>18.085999999999999</v>
      </c>
      <c r="H745" s="145">
        <v>50.09</v>
      </c>
      <c r="I745" s="145">
        <v>104.004</v>
      </c>
      <c r="J745" s="145">
        <v>72</v>
      </c>
      <c r="K745" s="145">
        <v>60.085999999999999</v>
      </c>
      <c r="L745" s="145">
        <v>143.59</v>
      </c>
      <c r="M745" s="145">
        <v>104.004</v>
      </c>
      <c r="N745" s="145">
        <v>20.5</v>
      </c>
      <c r="O745" s="145">
        <v>0</v>
      </c>
      <c r="P745" s="145">
        <v>0</v>
      </c>
      <c r="Q745" s="145">
        <v>0</v>
      </c>
      <c r="R745" s="145">
        <v>0</v>
      </c>
    </row>
    <row r="746" spans="1:18" x14ac:dyDescent="0.25">
      <c r="A746" s="145">
        <v>2384</v>
      </c>
      <c r="B746" s="145" t="s">
        <v>2536</v>
      </c>
      <c r="C746" s="145" t="s">
        <v>2535</v>
      </c>
      <c r="D746" s="145" t="str">
        <f t="shared" si="31"/>
        <v>Rodriguez, Hugo</v>
      </c>
      <c r="E746" s="145" t="s">
        <v>2142</v>
      </c>
      <c r="F746" s="145">
        <v>46</v>
      </c>
      <c r="G746" s="145">
        <v>173.83600000000001</v>
      </c>
      <c r="H746" s="145">
        <v>241.84</v>
      </c>
      <c r="I746" s="145">
        <v>104.004</v>
      </c>
      <c r="J746" s="145">
        <v>36</v>
      </c>
      <c r="K746" s="145">
        <v>199.08600000000001</v>
      </c>
      <c r="L746" s="145">
        <v>249.59</v>
      </c>
      <c r="M746" s="145">
        <v>104.004</v>
      </c>
      <c r="N746" s="145">
        <v>53.5</v>
      </c>
      <c r="O746" s="145">
        <v>-1</v>
      </c>
      <c r="P746" s="145">
        <v>42.5</v>
      </c>
      <c r="Q746" s="145">
        <v>74.5</v>
      </c>
      <c r="R746" s="145">
        <v>52.5</v>
      </c>
    </row>
    <row r="747" spans="1:18" x14ac:dyDescent="0.25">
      <c r="A747" s="145">
        <v>2138</v>
      </c>
      <c r="B747" s="145" t="s">
        <v>3594</v>
      </c>
      <c r="C747" s="145" t="s">
        <v>2535</v>
      </c>
      <c r="D747" s="145" t="s">
        <v>1125</v>
      </c>
      <c r="E747" s="145" t="s">
        <v>2142</v>
      </c>
      <c r="F747" s="145">
        <v>64</v>
      </c>
      <c r="G747" s="145">
        <v>43.335000000000001</v>
      </c>
      <c r="H747" s="145">
        <v>211.83799999999999</v>
      </c>
      <c r="I747" s="145">
        <v>110.502</v>
      </c>
      <c r="J747" s="145">
        <v>4</v>
      </c>
      <c r="K747" s="145">
        <v>113.336</v>
      </c>
      <c r="L747" s="145">
        <v>212.34</v>
      </c>
      <c r="M747" s="145">
        <v>104.004</v>
      </c>
      <c r="N747" s="145">
        <v>5</v>
      </c>
      <c r="O747" s="145">
        <v>23.75</v>
      </c>
      <c r="P747" s="145">
        <v>0</v>
      </c>
      <c r="Q747" s="145">
        <v>32.25</v>
      </c>
      <c r="R747" s="145">
        <v>57</v>
      </c>
    </row>
    <row r="748" spans="1:18" x14ac:dyDescent="0.25">
      <c r="A748" s="145">
        <v>1837</v>
      </c>
      <c r="B748" s="145" t="s">
        <v>2534</v>
      </c>
      <c r="C748" s="145" t="s">
        <v>2533</v>
      </c>
      <c r="D748" s="145" t="str">
        <f t="shared" si="31"/>
        <v>Roffman, Brian</v>
      </c>
      <c r="E748" s="145" t="s">
        <v>2151</v>
      </c>
      <c r="F748" s="145">
        <v>77</v>
      </c>
      <c r="G748" s="145" t="e">
        <f>VLOOKUP($A748,#REF!,7,FALSE)</f>
        <v>#REF!</v>
      </c>
      <c r="H748" s="145">
        <v>168.24600000000001</v>
      </c>
      <c r="I748" s="145">
        <v>129.99600000000001</v>
      </c>
      <c r="J748" s="145">
        <v>118</v>
      </c>
      <c r="K748" s="145">
        <v>320.83600000000001</v>
      </c>
      <c r="L748" s="145">
        <v>354.84</v>
      </c>
      <c r="M748" s="145">
        <v>104.004</v>
      </c>
      <c r="N748" s="145">
        <v>70</v>
      </c>
      <c r="O748" s="145">
        <v>0</v>
      </c>
      <c r="P748" s="145">
        <v>0</v>
      </c>
      <c r="Q748" s="145">
        <v>0</v>
      </c>
      <c r="R748" s="145">
        <v>0</v>
      </c>
    </row>
    <row r="749" spans="1:18" x14ac:dyDescent="0.25">
      <c r="A749" s="145">
        <v>941</v>
      </c>
      <c r="B749" s="145" t="s">
        <v>2521</v>
      </c>
      <c r="C749" s="145" t="s">
        <v>2532</v>
      </c>
      <c r="D749" s="145" t="str">
        <f t="shared" si="31"/>
        <v>Rollando, Brittany</v>
      </c>
      <c r="E749" s="145" t="s">
        <v>2186</v>
      </c>
      <c r="F749" s="145">
        <v>8.5</v>
      </c>
      <c r="G749" s="145">
        <v>0</v>
      </c>
      <c r="H749" s="145">
        <v>28.001999999999999</v>
      </c>
      <c r="I749" s="145">
        <v>52.002000000000002</v>
      </c>
      <c r="J749" s="145">
        <v>24</v>
      </c>
      <c r="K749" s="145">
        <v>0</v>
      </c>
      <c r="L749" s="145">
        <v>52.002000000000002</v>
      </c>
      <c r="M749" s="145">
        <v>52.002000000000002</v>
      </c>
      <c r="N749" s="145">
        <v>0</v>
      </c>
      <c r="O749" s="145">
        <v>0</v>
      </c>
      <c r="P749" s="145">
        <v>0</v>
      </c>
      <c r="Q749" s="145">
        <v>0</v>
      </c>
      <c r="R749" s="145">
        <v>0</v>
      </c>
    </row>
    <row r="750" spans="1:18" x14ac:dyDescent="0.25">
      <c r="A750" s="145">
        <v>524</v>
      </c>
      <c r="B750" s="145" t="s">
        <v>2531</v>
      </c>
      <c r="C750" s="145" t="s">
        <v>2530</v>
      </c>
      <c r="D750" s="145" t="str">
        <f t="shared" si="31"/>
        <v>Rosati, Lauretta</v>
      </c>
      <c r="E750" s="145" t="s">
        <v>2142</v>
      </c>
      <c r="F750" s="145">
        <v>360</v>
      </c>
      <c r="G750" s="145">
        <v>28</v>
      </c>
      <c r="H750" s="145">
        <v>134.25</v>
      </c>
      <c r="I750" s="145">
        <v>156</v>
      </c>
      <c r="J750" s="145">
        <v>121.25</v>
      </c>
      <c r="K750" s="145">
        <v>322.58600000000001</v>
      </c>
      <c r="L750" s="145">
        <v>271.83999999999997</v>
      </c>
      <c r="M750" s="145">
        <v>104.004</v>
      </c>
      <c r="N750" s="145">
        <v>201.75</v>
      </c>
      <c r="O750" s="145">
        <v>14.625</v>
      </c>
      <c r="P750" s="145">
        <v>6.875</v>
      </c>
      <c r="Q750" s="145">
        <v>90</v>
      </c>
      <c r="R750" s="145">
        <v>105.25</v>
      </c>
    </row>
    <row r="751" spans="1:18" x14ac:dyDescent="0.25">
      <c r="A751" s="145">
        <v>2645</v>
      </c>
      <c r="B751" s="145" t="s">
        <v>2195</v>
      </c>
      <c r="C751" s="145" t="s">
        <v>2529</v>
      </c>
      <c r="D751" s="145" t="str">
        <f t="shared" si="31"/>
        <v>Roscigno, Karen</v>
      </c>
      <c r="E751" s="145" t="s">
        <v>2186</v>
      </c>
      <c r="F751" s="145">
        <v>22</v>
      </c>
      <c r="G751" s="145">
        <v>124.586</v>
      </c>
      <c r="H751" s="145">
        <v>158.59</v>
      </c>
      <c r="I751" s="145">
        <v>104.004</v>
      </c>
      <c r="J751" s="145">
        <v>70</v>
      </c>
      <c r="K751" s="145">
        <v>155.83600000000001</v>
      </c>
      <c r="L751" s="145">
        <v>192.84</v>
      </c>
      <c r="M751" s="145">
        <v>104.004</v>
      </c>
      <c r="N751" s="145">
        <v>67</v>
      </c>
      <c r="O751" s="145">
        <v>0</v>
      </c>
      <c r="P751" s="145">
        <v>0</v>
      </c>
      <c r="Q751" s="145">
        <v>0</v>
      </c>
      <c r="R751" s="145">
        <v>0</v>
      </c>
    </row>
    <row r="752" spans="1:18" x14ac:dyDescent="0.25">
      <c r="A752" s="145">
        <v>2051</v>
      </c>
      <c r="B752" s="145" t="s">
        <v>2528</v>
      </c>
      <c r="C752" s="145" t="s">
        <v>2527</v>
      </c>
      <c r="D752" s="145" t="str">
        <f t="shared" si="31"/>
        <v>Rosenberg, Zachary</v>
      </c>
      <c r="E752" s="145" t="s">
        <v>2159</v>
      </c>
      <c r="F752" s="145">
        <v>70</v>
      </c>
      <c r="G752" s="145">
        <v>43.335000000000001</v>
      </c>
      <c r="H752" s="145">
        <v>414.16500000000002</v>
      </c>
      <c r="I752" s="145">
        <v>123.498</v>
      </c>
      <c r="J752" s="145">
        <v>0</v>
      </c>
      <c r="K752" s="145">
        <v>483.83600000000001</v>
      </c>
      <c r="L752" s="145">
        <v>678.50800000000004</v>
      </c>
      <c r="M752" s="145">
        <v>104.004</v>
      </c>
      <c r="N752" s="145">
        <v>22</v>
      </c>
      <c r="O752" s="145">
        <v>200.75</v>
      </c>
      <c r="P752" s="145">
        <v>144.75</v>
      </c>
      <c r="Q752" s="145">
        <v>50</v>
      </c>
      <c r="R752" s="145">
        <v>106</v>
      </c>
    </row>
    <row r="753" spans="1:18" x14ac:dyDescent="0.25">
      <c r="A753" s="145">
        <v>975</v>
      </c>
      <c r="B753" s="145" t="s">
        <v>2337</v>
      </c>
      <c r="C753" s="145" t="s">
        <v>2526</v>
      </c>
      <c r="D753" s="145" t="str">
        <f t="shared" si="31"/>
        <v>Ruas, Melissa</v>
      </c>
      <c r="E753" s="145" t="s">
        <v>2151</v>
      </c>
      <c r="F753" s="145">
        <v>4</v>
      </c>
      <c r="G753" s="145">
        <v>0</v>
      </c>
      <c r="H753" s="145">
        <v>23.834</v>
      </c>
      <c r="I753" s="145">
        <v>23.834</v>
      </c>
      <c r="J753" s="145">
        <v>0</v>
      </c>
      <c r="K753" s="145">
        <v>0</v>
      </c>
      <c r="L753" s="145">
        <v>7.8339999999999996</v>
      </c>
      <c r="M753" s="145">
        <v>23.834</v>
      </c>
      <c r="N753" s="145">
        <v>16</v>
      </c>
      <c r="O753" s="145">
        <v>0</v>
      </c>
      <c r="P753" s="145">
        <v>0</v>
      </c>
      <c r="Q753" s="145">
        <v>0</v>
      </c>
      <c r="R753" s="145">
        <v>0</v>
      </c>
    </row>
    <row r="754" spans="1:18" x14ac:dyDescent="0.25">
      <c r="A754" s="145">
        <v>743</v>
      </c>
      <c r="B754" s="145" t="s">
        <v>2525</v>
      </c>
      <c r="C754" s="145" t="s">
        <v>2524</v>
      </c>
      <c r="D754" s="145" t="str">
        <f t="shared" si="31"/>
        <v>Rundus, Jena</v>
      </c>
      <c r="E754" s="145" t="s">
        <v>2186</v>
      </c>
      <c r="F754" s="145">
        <v>21</v>
      </c>
      <c r="G754" s="145">
        <v>3.335</v>
      </c>
      <c r="H754" s="145">
        <v>93.34</v>
      </c>
      <c r="I754" s="145">
        <v>104.004</v>
      </c>
      <c r="J754" s="145">
        <v>40</v>
      </c>
      <c r="K754" s="145">
        <v>69.335999999999999</v>
      </c>
      <c r="L754" s="145">
        <v>115.34</v>
      </c>
      <c r="M754" s="145">
        <v>104.004</v>
      </c>
      <c r="N754" s="145">
        <v>58</v>
      </c>
      <c r="O754" s="145">
        <v>0</v>
      </c>
      <c r="P754" s="145">
        <v>0</v>
      </c>
      <c r="Q754" s="145">
        <v>0</v>
      </c>
      <c r="R754" s="145">
        <v>0</v>
      </c>
    </row>
    <row r="755" spans="1:18" x14ac:dyDescent="0.25">
      <c r="A755" s="145">
        <v>881</v>
      </c>
      <c r="B755" s="145" t="s">
        <v>2523</v>
      </c>
      <c r="C755" s="145" t="s">
        <v>2522</v>
      </c>
      <c r="D755" s="145" t="str">
        <f t="shared" si="31"/>
        <v>Ruta, Edda</v>
      </c>
      <c r="E755" s="145" t="s">
        <v>2165</v>
      </c>
      <c r="F755" s="145">
        <v>12</v>
      </c>
      <c r="G755" s="145">
        <v>0</v>
      </c>
      <c r="H755" s="145">
        <v>72.837000000000003</v>
      </c>
      <c r="I755" s="145">
        <v>88.837000000000003</v>
      </c>
      <c r="J755" s="145">
        <v>16</v>
      </c>
      <c r="K755" s="145">
        <v>0</v>
      </c>
      <c r="L755" s="145">
        <v>88.837000000000003</v>
      </c>
      <c r="M755" s="145">
        <v>88.837000000000003</v>
      </c>
      <c r="N755" s="145">
        <v>0</v>
      </c>
      <c r="O755" s="145">
        <v>0</v>
      </c>
      <c r="P755" s="145">
        <v>0</v>
      </c>
      <c r="Q755" s="145">
        <v>0</v>
      </c>
      <c r="R755" s="145">
        <v>0</v>
      </c>
    </row>
    <row r="756" spans="1:18" x14ac:dyDescent="0.25">
      <c r="A756" s="145">
        <v>1457</v>
      </c>
      <c r="B756" s="145" t="s">
        <v>2521</v>
      </c>
      <c r="C756" s="145" t="s">
        <v>2520</v>
      </c>
      <c r="D756" s="145" t="s">
        <v>1310</v>
      </c>
      <c r="E756" s="145" t="s">
        <v>2196</v>
      </c>
      <c r="F756" s="145">
        <v>114</v>
      </c>
      <c r="G756" s="145" t="e">
        <f>VLOOKUP($A756,#REF!,7,FALSE)</f>
        <v>#REF!</v>
      </c>
      <c r="H756" s="145">
        <v>207.828</v>
      </c>
      <c r="I756" s="145">
        <v>119.163</v>
      </c>
      <c r="J756" s="145">
        <v>65.5</v>
      </c>
      <c r="K756" s="145">
        <v>468.42</v>
      </c>
      <c r="L756" s="145">
        <v>515.25699999999995</v>
      </c>
      <c r="M756" s="145">
        <v>95.337000000000003</v>
      </c>
      <c r="N756" s="145">
        <v>48.5</v>
      </c>
      <c r="O756" s="145">
        <v>2.5</v>
      </c>
      <c r="P756" s="145">
        <v>5.5</v>
      </c>
      <c r="Q756" s="145">
        <v>12.5</v>
      </c>
      <c r="R756" s="145">
        <v>9.5</v>
      </c>
    </row>
    <row r="757" spans="1:18" x14ac:dyDescent="0.25">
      <c r="A757" s="145">
        <v>2313</v>
      </c>
      <c r="B757" s="145" t="s">
        <v>2519</v>
      </c>
      <c r="C757" s="145" t="s">
        <v>2518</v>
      </c>
      <c r="D757" s="145" t="str">
        <f t="shared" si="31"/>
        <v>Rutherford (Past Employee), Kaitlyn</v>
      </c>
      <c r="E757" s="145" t="s">
        <v>2159</v>
      </c>
      <c r="F757" s="145">
        <v>48</v>
      </c>
      <c r="G757" s="145">
        <v>27.335000000000001</v>
      </c>
      <c r="H757" s="145">
        <v>0</v>
      </c>
      <c r="I757" s="145">
        <v>43.335000000000001</v>
      </c>
      <c r="J757" s="145">
        <v>60</v>
      </c>
      <c r="K757" s="145">
        <v>98.253</v>
      </c>
      <c r="L757" s="145">
        <v>0</v>
      </c>
      <c r="M757" s="145">
        <v>43.335000000000001</v>
      </c>
      <c r="N757" s="145">
        <v>54</v>
      </c>
      <c r="O757" s="145">
        <v>0</v>
      </c>
      <c r="P757" s="145">
        <v>0</v>
      </c>
      <c r="Q757" s="145">
        <v>0</v>
      </c>
      <c r="R757" s="145">
        <v>0</v>
      </c>
    </row>
    <row r="758" spans="1:18" x14ac:dyDescent="0.25">
      <c r="A758" s="145">
        <v>1915</v>
      </c>
      <c r="B758" s="145" t="s">
        <v>2517</v>
      </c>
      <c r="C758" s="145" t="s">
        <v>2516</v>
      </c>
      <c r="D758" s="145" t="str">
        <f t="shared" si="31"/>
        <v>Rutter, Daisy</v>
      </c>
      <c r="E758" s="145" t="s">
        <v>2180</v>
      </c>
      <c r="F758" s="145">
        <v>72</v>
      </c>
      <c r="G758" s="145" t="e">
        <f>VLOOKUP($A758,#REF!,7,FALSE)</f>
        <v>#REF!</v>
      </c>
      <c r="H758" s="145">
        <v>55.165999999999997</v>
      </c>
      <c r="I758" s="145">
        <v>127.83</v>
      </c>
      <c r="J758" s="145">
        <v>89</v>
      </c>
      <c r="K758" s="145">
        <v>155.58600000000001</v>
      </c>
      <c r="L758" s="145">
        <v>214.84</v>
      </c>
      <c r="M758" s="145">
        <v>104.004</v>
      </c>
      <c r="N758" s="145">
        <v>44.75</v>
      </c>
      <c r="O758" s="145">
        <v>0</v>
      </c>
      <c r="P758" s="145">
        <v>0</v>
      </c>
      <c r="Q758" s="145">
        <v>0</v>
      </c>
      <c r="R758" s="145">
        <v>0</v>
      </c>
    </row>
    <row r="759" spans="1:18" x14ac:dyDescent="0.25">
      <c r="A759" s="145">
        <v>949</v>
      </c>
      <c r="B759" s="145" t="s">
        <v>2515</v>
      </c>
      <c r="C759" s="145" t="s">
        <v>2514</v>
      </c>
      <c r="D759" s="145" t="str">
        <f t="shared" si="31"/>
        <v>Ryf, Gaye</v>
      </c>
      <c r="E759" s="145" t="s">
        <v>2193</v>
      </c>
      <c r="F759" s="145">
        <v>6</v>
      </c>
      <c r="G759" s="145">
        <v>0</v>
      </c>
      <c r="H759" s="145">
        <v>19.335000000000001</v>
      </c>
      <c r="I759" s="145">
        <v>43.335000000000001</v>
      </c>
      <c r="J759" s="145">
        <v>24</v>
      </c>
      <c r="K759" s="145">
        <v>0</v>
      </c>
      <c r="L759" s="145">
        <v>33.085000000000001</v>
      </c>
      <c r="M759" s="145">
        <v>43.335000000000001</v>
      </c>
      <c r="N759" s="145">
        <v>10.25</v>
      </c>
      <c r="O759" s="145">
        <v>0</v>
      </c>
      <c r="P759" s="145">
        <v>0</v>
      </c>
      <c r="Q759" s="145">
        <v>0</v>
      </c>
      <c r="R759" s="145">
        <v>0</v>
      </c>
    </row>
    <row r="760" spans="1:18" x14ac:dyDescent="0.25">
      <c r="A760" s="145">
        <v>763</v>
      </c>
      <c r="B760" s="145" t="s">
        <v>2473</v>
      </c>
      <c r="C760" s="145" t="s">
        <v>2513</v>
      </c>
      <c r="D760" s="145" t="str">
        <f t="shared" si="31"/>
        <v>Sadler, Carrie</v>
      </c>
      <c r="E760" s="145" t="s">
        <v>2165</v>
      </c>
      <c r="F760" s="145">
        <v>19</v>
      </c>
      <c r="G760" s="145">
        <v>22.251999999999999</v>
      </c>
      <c r="H760" s="145">
        <v>69.256</v>
      </c>
      <c r="I760" s="145">
        <v>104.004</v>
      </c>
      <c r="J760" s="145">
        <v>57</v>
      </c>
      <c r="K760" s="145">
        <v>41.585000000000001</v>
      </c>
      <c r="L760" s="145">
        <v>72.338999999999999</v>
      </c>
      <c r="M760" s="145">
        <v>104.004</v>
      </c>
      <c r="N760" s="145">
        <v>73.25</v>
      </c>
      <c r="O760" s="145">
        <v>26.75</v>
      </c>
      <c r="P760" s="145">
        <v>6</v>
      </c>
      <c r="Q760" s="145">
        <v>49.5</v>
      </c>
      <c r="R760" s="145">
        <v>70.25</v>
      </c>
    </row>
    <row r="761" spans="1:18" x14ac:dyDescent="0.25">
      <c r="A761" s="145">
        <v>1788</v>
      </c>
      <c r="B761" s="145" t="s">
        <v>2325</v>
      </c>
      <c r="C761" s="145" t="s">
        <v>2512</v>
      </c>
      <c r="D761" s="145" t="str">
        <f t="shared" si="31"/>
        <v>Saiz-Calderon (Past Employee), Daniella</v>
      </c>
      <c r="E761" s="145" t="s">
        <v>2142</v>
      </c>
      <c r="F761" s="145">
        <v>82</v>
      </c>
      <c r="G761" s="145">
        <v>0</v>
      </c>
      <c r="H761" s="145">
        <v>0</v>
      </c>
      <c r="I761" s="145">
        <v>0</v>
      </c>
      <c r="J761" s="145">
        <v>0</v>
      </c>
      <c r="K761" s="145">
        <v>0</v>
      </c>
      <c r="L761" s="145">
        <v>0</v>
      </c>
      <c r="M761" s="145">
        <v>0</v>
      </c>
      <c r="N761" s="145">
        <v>0</v>
      </c>
      <c r="O761" s="145">
        <v>0</v>
      </c>
      <c r="P761" s="145">
        <v>0</v>
      </c>
      <c r="Q761" s="145">
        <v>0</v>
      </c>
      <c r="R761" s="145">
        <v>0</v>
      </c>
    </row>
    <row r="762" spans="1:18" x14ac:dyDescent="0.25">
      <c r="A762" s="145">
        <v>761</v>
      </c>
      <c r="B762" s="145" t="s">
        <v>2511</v>
      </c>
      <c r="C762" s="145" t="s">
        <v>2510</v>
      </c>
      <c r="D762" s="145" t="str">
        <f t="shared" si="31"/>
        <v>Salcedo, Natalie</v>
      </c>
      <c r="E762" s="145" t="s">
        <v>2151</v>
      </c>
      <c r="F762" s="145">
        <v>18</v>
      </c>
      <c r="G762" s="145">
        <v>41.167999999999999</v>
      </c>
      <c r="H762" s="145">
        <v>71.837999999999994</v>
      </c>
      <c r="I762" s="145">
        <v>86.67</v>
      </c>
      <c r="J762" s="145">
        <v>56</v>
      </c>
      <c r="K762" s="145">
        <v>41.167999999999999</v>
      </c>
      <c r="L762" s="145">
        <v>127.83799999999999</v>
      </c>
      <c r="M762" s="145">
        <v>86.67</v>
      </c>
      <c r="N762" s="145">
        <v>0</v>
      </c>
      <c r="O762" s="145">
        <v>0</v>
      </c>
      <c r="P762" s="145">
        <v>0</v>
      </c>
      <c r="Q762" s="145">
        <v>0</v>
      </c>
      <c r="R762" s="145">
        <v>0</v>
      </c>
    </row>
    <row r="763" spans="1:18" x14ac:dyDescent="0.25">
      <c r="A763" s="145">
        <v>548</v>
      </c>
      <c r="B763" s="145" t="s">
        <v>2509</v>
      </c>
      <c r="C763" s="145" t="s">
        <v>2508</v>
      </c>
      <c r="D763" s="145" t="str">
        <f t="shared" si="31"/>
        <v>Salyers, Kristi</v>
      </c>
      <c r="E763" s="145" t="s">
        <v>2142</v>
      </c>
      <c r="F763" s="145">
        <v>233</v>
      </c>
      <c r="G763" s="145" t="e">
        <f>VLOOKUP($A763,#REF!,7,FALSE)</f>
        <v>#REF!</v>
      </c>
      <c r="H763" s="145">
        <v>263.75</v>
      </c>
      <c r="I763" s="145">
        <v>156</v>
      </c>
      <c r="J763" s="145">
        <v>183</v>
      </c>
      <c r="K763" s="145">
        <v>916.83600000000001</v>
      </c>
      <c r="L763" s="145">
        <v>910.34</v>
      </c>
      <c r="M763" s="145">
        <v>104.004</v>
      </c>
      <c r="N763" s="145">
        <v>110.5</v>
      </c>
      <c r="O763" s="145">
        <v>0</v>
      </c>
      <c r="P763" s="145">
        <v>15.75</v>
      </c>
      <c r="Q763" s="145">
        <v>18.5</v>
      </c>
      <c r="R763" s="145">
        <v>2.75</v>
      </c>
    </row>
    <row r="764" spans="1:18" x14ac:dyDescent="0.25">
      <c r="A764" s="145">
        <v>2074</v>
      </c>
      <c r="B764" s="145" t="s">
        <v>2507</v>
      </c>
      <c r="C764" s="145" t="s">
        <v>2506</v>
      </c>
      <c r="D764" s="145" t="str">
        <f t="shared" si="31"/>
        <v>Sambito, Julie</v>
      </c>
      <c r="E764" s="145" t="s">
        <v>2323</v>
      </c>
      <c r="F764" s="145">
        <v>87</v>
      </c>
      <c r="G764" s="145" t="e">
        <f>VLOOKUP($A764,#REF!,7,FALSE)</f>
        <v>#REF!</v>
      </c>
      <c r="H764" s="145">
        <v>122.41</v>
      </c>
      <c r="I764" s="145">
        <v>129.99600000000001</v>
      </c>
      <c r="J764" s="145">
        <v>140</v>
      </c>
      <c r="K764" s="145">
        <v>303.08600000000001</v>
      </c>
      <c r="L764" s="145">
        <v>289.08999999999997</v>
      </c>
      <c r="M764" s="145">
        <v>104.004</v>
      </c>
      <c r="N764" s="145">
        <v>118</v>
      </c>
      <c r="O764" s="145">
        <v>0</v>
      </c>
      <c r="P764" s="145">
        <v>0</v>
      </c>
      <c r="Q764" s="145">
        <v>0</v>
      </c>
      <c r="R764" s="145">
        <v>0</v>
      </c>
    </row>
    <row r="765" spans="1:18" x14ac:dyDescent="0.25">
      <c r="A765" s="145">
        <v>2520</v>
      </c>
      <c r="B765" s="145" t="s">
        <v>2355</v>
      </c>
      <c r="C765" s="145" t="s">
        <v>2505</v>
      </c>
      <c r="D765" s="145" t="str">
        <f t="shared" si="31"/>
        <v>Sams, Kimberly</v>
      </c>
      <c r="E765" s="145" t="s">
        <v>2257</v>
      </c>
      <c r="F765" s="145">
        <v>58</v>
      </c>
      <c r="G765" s="145">
        <v>77.835999999999999</v>
      </c>
      <c r="H765" s="145">
        <v>73.84</v>
      </c>
      <c r="I765" s="145">
        <v>104.004</v>
      </c>
      <c r="J765" s="145">
        <v>108</v>
      </c>
      <c r="K765" s="145">
        <v>155.58600000000001</v>
      </c>
      <c r="L765" s="145">
        <v>186.09</v>
      </c>
      <c r="M765" s="145">
        <v>104.004</v>
      </c>
      <c r="N765" s="145">
        <v>73.5</v>
      </c>
      <c r="O765" s="145">
        <v>0</v>
      </c>
      <c r="P765" s="145">
        <v>0</v>
      </c>
      <c r="Q765" s="145">
        <v>3</v>
      </c>
      <c r="R765" s="145">
        <v>3</v>
      </c>
    </row>
    <row r="766" spans="1:18" x14ac:dyDescent="0.25">
      <c r="A766" s="145">
        <v>2568</v>
      </c>
      <c r="B766" s="145" t="s">
        <v>2504</v>
      </c>
      <c r="C766" s="145" t="s">
        <v>2503</v>
      </c>
      <c r="D766" s="145" t="str">
        <f t="shared" si="31"/>
        <v>Sanchez, Nelson</v>
      </c>
      <c r="E766" s="145" t="s">
        <v>2323</v>
      </c>
      <c r="F766" s="145">
        <v>30</v>
      </c>
      <c r="G766" s="145">
        <v>37.585000000000001</v>
      </c>
      <c r="H766" s="145">
        <v>141.34</v>
      </c>
      <c r="I766" s="145">
        <v>104.004</v>
      </c>
      <c r="J766" s="145">
        <v>64.25</v>
      </c>
      <c r="K766" s="145">
        <v>94.835999999999999</v>
      </c>
      <c r="L766" s="145">
        <v>148.84</v>
      </c>
      <c r="M766" s="145">
        <v>104.004</v>
      </c>
      <c r="N766" s="145">
        <v>50</v>
      </c>
      <c r="O766" s="145">
        <v>23.75</v>
      </c>
      <c r="P766" s="145">
        <v>0</v>
      </c>
      <c r="Q766" s="145">
        <v>7</v>
      </c>
      <c r="R766" s="145">
        <v>38.75</v>
      </c>
    </row>
    <row r="767" spans="1:18" x14ac:dyDescent="0.25">
      <c r="A767" s="145">
        <v>2349</v>
      </c>
      <c r="B767" s="145" t="s">
        <v>2502</v>
      </c>
      <c r="C767" s="145" t="s">
        <v>2501</v>
      </c>
      <c r="D767" s="145" t="str">
        <f t="shared" si="31"/>
        <v>Sanchez (Past Employee), Audrey</v>
      </c>
      <c r="E767" s="145" t="s">
        <v>2142</v>
      </c>
      <c r="F767" s="145">
        <v>47</v>
      </c>
      <c r="G767" s="145">
        <v>24.417999999999999</v>
      </c>
      <c r="H767" s="145">
        <v>0</v>
      </c>
      <c r="I767" s="145">
        <v>0</v>
      </c>
      <c r="J767" s="145">
        <v>0</v>
      </c>
      <c r="K767" s="145">
        <v>6.6680000000000001</v>
      </c>
      <c r="L767" s="145">
        <v>0</v>
      </c>
      <c r="M767" s="145">
        <v>0</v>
      </c>
      <c r="N767" s="145">
        <v>0</v>
      </c>
      <c r="O767" s="145">
        <v>0</v>
      </c>
      <c r="P767" s="145">
        <v>0</v>
      </c>
      <c r="Q767" s="145">
        <v>0</v>
      </c>
      <c r="R767" s="145">
        <v>0</v>
      </c>
    </row>
    <row r="768" spans="1:18" x14ac:dyDescent="0.25">
      <c r="A768" s="145">
        <v>3005</v>
      </c>
      <c r="B768" s="145" t="s">
        <v>2500</v>
      </c>
      <c r="C768" s="145" t="s">
        <v>2499</v>
      </c>
      <c r="D768" s="145" t="str">
        <f t="shared" si="31"/>
        <v>Sanders, Otis</v>
      </c>
      <c r="E768" s="145" t="s">
        <v>2159</v>
      </c>
      <c r="F768" s="145">
        <v>1</v>
      </c>
      <c r="G768" s="145">
        <v>0</v>
      </c>
      <c r="H768" s="145">
        <v>0</v>
      </c>
      <c r="I768" s="145">
        <v>0</v>
      </c>
      <c r="J768" s="145">
        <v>0</v>
      </c>
      <c r="K768" s="145">
        <v>0</v>
      </c>
      <c r="L768" s="145">
        <v>0</v>
      </c>
      <c r="M768" s="145">
        <v>0</v>
      </c>
      <c r="N768" s="145">
        <v>0</v>
      </c>
      <c r="O768" s="145">
        <v>0</v>
      </c>
      <c r="P768" s="145">
        <v>0</v>
      </c>
      <c r="Q768" s="145">
        <v>0</v>
      </c>
      <c r="R768" s="145">
        <v>0</v>
      </c>
    </row>
    <row r="769" spans="1:18" x14ac:dyDescent="0.25">
      <c r="A769" s="145">
        <v>776</v>
      </c>
      <c r="B769" s="145" t="s">
        <v>2321</v>
      </c>
      <c r="C769" s="145" t="s">
        <v>2498</v>
      </c>
      <c r="D769" s="145" t="str">
        <f t="shared" si="31"/>
        <v>Sandoval, Jennifer</v>
      </c>
      <c r="E769" s="145" t="s">
        <v>2165</v>
      </c>
      <c r="F769" s="145">
        <v>20</v>
      </c>
      <c r="G769" s="145">
        <v>36.835000000000001</v>
      </c>
      <c r="H769" s="145">
        <v>140.839</v>
      </c>
      <c r="I769" s="145">
        <v>104.004</v>
      </c>
      <c r="J769" s="145">
        <v>0</v>
      </c>
      <c r="K769" s="145">
        <v>36.835000000000001</v>
      </c>
      <c r="L769" s="145">
        <v>120.839</v>
      </c>
      <c r="M769" s="145">
        <v>104.004</v>
      </c>
      <c r="N769" s="145">
        <v>20</v>
      </c>
      <c r="O769" s="145">
        <v>0</v>
      </c>
      <c r="P769" s="145">
        <v>0</v>
      </c>
      <c r="Q769" s="145">
        <v>8</v>
      </c>
      <c r="R769" s="145">
        <v>8</v>
      </c>
    </row>
    <row r="770" spans="1:18" x14ac:dyDescent="0.25">
      <c r="A770" s="145">
        <v>1912</v>
      </c>
      <c r="B770" s="145" t="s">
        <v>2497</v>
      </c>
      <c r="C770" s="145" t="s">
        <v>2496</v>
      </c>
      <c r="D770" s="145" t="s">
        <v>1458</v>
      </c>
      <c r="E770" s="145" t="s">
        <v>2151</v>
      </c>
      <c r="F770" s="145">
        <v>72</v>
      </c>
      <c r="G770" s="145">
        <v>23.335000000000001</v>
      </c>
      <c r="H770" s="145">
        <v>350.08300000000003</v>
      </c>
      <c r="I770" s="145">
        <v>116.997</v>
      </c>
      <c r="J770" s="145">
        <v>104</v>
      </c>
      <c r="K770" s="145">
        <v>23.085999999999999</v>
      </c>
      <c r="L770" s="145">
        <v>42.423000000000002</v>
      </c>
      <c r="M770" s="145">
        <v>95.337000000000003</v>
      </c>
      <c r="N770" s="145">
        <v>76</v>
      </c>
      <c r="O770" s="145">
        <v>0</v>
      </c>
      <c r="P770" s="145">
        <v>0</v>
      </c>
      <c r="Q770" s="145">
        <v>0</v>
      </c>
      <c r="R770" s="145">
        <v>0</v>
      </c>
    </row>
    <row r="771" spans="1:18" x14ac:dyDescent="0.25">
      <c r="A771" s="145">
        <v>774</v>
      </c>
      <c r="B771" s="145" t="s">
        <v>2495</v>
      </c>
      <c r="C771" s="145" t="s">
        <v>2494</v>
      </c>
      <c r="D771" s="145" t="str">
        <f t="shared" ref="D771:D834" si="32">C771&amp;", "&amp;B771</f>
        <v>Santiago (Past Employee), Liza</v>
      </c>
      <c r="E771" s="145" t="s">
        <v>2196</v>
      </c>
      <c r="F771" s="145">
        <v>168</v>
      </c>
      <c r="G771" s="145" t="e">
        <f>VLOOKUP($A771,#REF!,7,FALSE)</f>
        <v>#REF!</v>
      </c>
      <c r="H771" s="145">
        <v>0</v>
      </c>
      <c r="I771" s="145">
        <v>0</v>
      </c>
      <c r="J771" s="145">
        <v>0</v>
      </c>
      <c r="K771" s="145">
        <v>69.168000000000006</v>
      </c>
      <c r="L771" s="145">
        <v>0</v>
      </c>
      <c r="M771" s="145">
        <v>0</v>
      </c>
      <c r="N771" s="145">
        <v>0</v>
      </c>
      <c r="O771" s="145">
        <v>0</v>
      </c>
      <c r="P771" s="145">
        <v>0</v>
      </c>
      <c r="Q771" s="145">
        <v>0</v>
      </c>
      <c r="R771" s="145">
        <v>0</v>
      </c>
    </row>
    <row r="772" spans="1:18" x14ac:dyDescent="0.25">
      <c r="A772" s="145">
        <v>2176</v>
      </c>
      <c r="B772" s="145" t="s">
        <v>2493</v>
      </c>
      <c r="C772" s="145" t="s">
        <v>2492</v>
      </c>
      <c r="D772" s="145" t="str">
        <f t="shared" si="32"/>
        <v>Schaffer, Joy</v>
      </c>
      <c r="E772" s="145" t="s">
        <v>2204</v>
      </c>
      <c r="F772" s="145">
        <v>90</v>
      </c>
      <c r="G772" s="145" t="e">
        <f>VLOOKUP($A772,#REF!,7,FALSE)</f>
        <v>#REF!</v>
      </c>
      <c r="H772" s="145">
        <v>83.66</v>
      </c>
      <c r="I772" s="145">
        <v>129.99600000000001</v>
      </c>
      <c r="J772" s="145">
        <v>215.25</v>
      </c>
      <c r="K772" s="145">
        <v>77.003</v>
      </c>
      <c r="L772" s="145">
        <v>74.507000000000005</v>
      </c>
      <c r="M772" s="145">
        <v>104.004</v>
      </c>
      <c r="N772" s="145">
        <v>110.5</v>
      </c>
      <c r="O772" s="145">
        <v>3.125</v>
      </c>
      <c r="P772" s="145">
        <v>-0.375</v>
      </c>
      <c r="Q772" s="145">
        <v>27.25</v>
      </c>
      <c r="R772" s="145">
        <v>30.75</v>
      </c>
    </row>
    <row r="773" spans="1:18" x14ac:dyDescent="0.25">
      <c r="A773" s="145">
        <v>719</v>
      </c>
      <c r="B773" s="145" t="s">
        <v>2279</v>
      </c>
      <c r="C773" s="145" t="s">
        <v>2491</v>
      </c>
      <c r="D773" s="145" t="str">
        <f t="shared" si="32"/>
        <v>Schmelz (Past Employee), Diane</v>
      </c>
      <c r="E773" s="145" t="s">
        <v>2209</v>
      </c>
      <c r="F773" s="145">
        <v>180</v>
      </c>
      <c r="G773" s="145">
        <v>19</v>
      </c>
      <c r="H773" s="145">
        <v>0</v>
      </c>
      <c r="I773" s="145">
        <v>39</v>
      </c>
      <c r="J773" s="145">
        <v>21.5</v>
      </c>
      <c r="K773" s="145">
        <v>125.836</v>
      </c>
      <c r="L773" s="145">
        <v>0</v>
      </c>
      <c r="M773" s="145">
        <v>26.001000000000001</v>
      </c>
      <c r="N773" s="145">
        <v>30</v>
      </c>
      <c r="O773" s="145">
        <v>0</v>
      </c>
      <c r="P773" s="145">
        <v>0</v>
      </c>
      <c r="Q773" s="145">
        <v>0</v>
      </c>
      <c r="R773" s="145">
        <v>0</v>
      </c>
    </row>
    <row r="774" spans="1:18" x14ac:dyDescent="0.25">
      <c r="A774" s="145">
        <v>946</v>
      </c>
      <c r="B774" s="145" t="s">
        <v>2490</v>
      </c>
      <c r="C774" s="145" t="s">
        <v>2489</v>
      </c>
      <c r="D774" s="145" t="str">
        <f t="shared" si="32"/>
        <v>Schrank, MaryBeth</v>
      </c>
      <c r="E774" s="145" t="s">
        <v>2180</v>
      </c>
      <c r="F774" s="145">
        <v>6</v>
      </c>
      <c r="G774" s="145">
        <v>0</v>
      </c>
      <c r="H774" s="145">
        <v>39.335000000000001</v>
      </c>
      <c r="I774" s="145">
        <v>43.335000000000001</v>
      </c>
      <c r="J774" s="145">
        <v>4</v>
      </c>
      <c r="K774" s="145">
        <v>0</v>
      </c>
      <c r="L774" s="145">
        <v>39.335000000000001</v>
      </c>
      <c r="M774" s="145">
        <v>43.335000000000001</v>
      </c>
      <c r="N774" s="145">
        <v>4</v>
      </c>
      <c r="O774" s="145">
        <v>0</v>
      </c>
      <c r="P774" s="145">
        <v>0</v>
      </c>
      <c r="Q774" s="145">
        <v>0</v>
      </c>
      <c r="R774" s="145">
        <v>0</v>
      </c>
    </row>
    <row r="775" spans="1:18" x14ac:dyDescent="0.25">
      <c r="A775" s="145">
        <v>2420</v>
      </c>
      <c r="B775" s="145" t="s">
        <v>2421</v>
      </c>
      <c r="C775" s="145" t="s">
        <v>2488</v>
      </c>
      <c r="D775" s="145" t="str">
        <f t="shared" si="32"/>
        <v>Schubert (Past Employee), Amber</v>
      </c>
      <c r="E775" s="145" t="s">
        <v>2168</v>
      </c>
      <c r="F775" s="145">
        <v>42</v>
      </c>
      <c r="G775" s="145" t="e">
        <f>VLOOKUP($A775,#REF!,7,FALSE)</f>
        <v>#REF!</v>
      </c>
      <c r="H775" s="145">
        <v>0</v>
      </c>
      <c r="I775" s="145">
        <v>0</v>
      </c>
      <c r="J775" s="145">
        <v>0</v>
      </c>
      <c r="K775" s="145">
        <v>17.585000000000001</v>
      </c>
      <c r="L775" s="145">
        <v>0</v>
      </c>
      <c r="M775" s="145">
        <v>0</v>
      </c>
      <c r="N775" s="145">
        <v>0</v>
      </c>
      <c r="O775" s="145">
        <v>0</v>
      </c>
      <c r="P775" s="145">
        <v>0</v>
      </c>
      <c r="Q775" s="145">
        <v>0</v>
      </c>
      <c r="R775" s="145">
        <v>0</v>
      </c>
    </row>
    <row r="776" spans="1:18" x14ac:dyDescent="0.25">
      <c r="A776" s="145">
        <v>2582</v>
      </c>
      <c r="B776" s="145" t="s">
        <v>2487</v>
      </c>
      <c r="C776" s="145" t="s">
        <v>2486</v>
      </c>
      <c r="D776" s="145" t="str">
        <f t="shared" si="32"/>
        <v>Schulte (Past Employee), Barbara</v>
      </c>
      <c r="E776" s="145" t="s">
        <v>2186</v>
      </c>
      <c r="F776" s="145">
        <v>29</v>
      </c>
      <c r="G776" s="145">
        <v>10.834</v>
      </c>
      <c r="H776" s="145">
        <v>0</v>
      </c>
      <c r="I776" s="145">
        <v>0</v>
      </c>
      <c r="J776" s="145">
        <v>0</v>
      </c>
      <c r="K776" s="145">
        <v>62.585000000000001</v>
      </c>
      <c r="L776" s="145">
        <v>0</v>
      </c>
      <c r="M776" s="145">
        <v>0</v>
      </c>
      <c r="N776" s="145">
        <v>0</v>
      </c>
      <c r="O776" s="145">
        <v>3</v>
      </c>
      <c r="P776" s="145">
        <v>0</v>
      </c>
      <c r="Q776" s="145">
        <v>0</v>
      </c>
      <c r="R776" s="145">
        <v>0</v>
      </c>
    </row>
    <row r="777" spans="1:18" x14ac:dyDescent="0.25">
      <c r="A777" s="145">
        <v>272</v>
      </c>
      <c r="B777" s="145" t="s">
        <v>2485</v>
      </c>
      <c r="C777" s="145" t="s">
        <v>2482</v>
      </c>
      <c r="D777" s="145" t="str">
        <f t="shared" si="32"/>
        <v>Scott, Lesley</v>
      </c>
      <c r="E777" s="145" t="s">
        <v>2196</v>
      </c>
      <c r="F777" s="145">
        <v>180</v>
      </c>
      <c r="G777" s="145">
        <v>52</v>
      </c>
      <c r="H777" s="145">
        <v>404</v>
      </c>
      <c r="I777" s="145">
        <v>240</v>
      </c>
      <c r="J777" s="145">
        <v>112</v>
      </c>
      <c r="K777" s="145">
        <v>2420.3359999999998</v>
      </c>
      <c r="L777" s="145">
        <v>2696.34</v>
      </c>
      <c r="M777" s="145">
        <v>104.004</v>
      </c>
      <c r="N777" s="145">
        <v>8</v>
      </c>
      <c r="O777" s="145">
        <v>0</v>
      </c>
      <c r="P777" s="145">
        <v>0</v>
      </c>
      <c r="Q777" s="145">
        <v>0</v>
      </c>
      <c r="R777" s="145">
        <v>0</v>
      </c>
    </row>
    <row r="778" spans="1:18" x14ac:dyDescent="0.25">
      <c r="A778" s="145">
        <v>2441</v>
      </c>
      <c r="B778" s="145" t="s">
        <v>2484</v>
      </c>
      <c r="C778" s="145" t="s">
        <v>2482</v>
      </c>
      <c r="D778" s="145" t="str">
        <f t="shared" si="32"/>
        <v>Scott, Wilkedra</v>
      </c>
      <c r="E778" s="145" t="s">
        <v>2159</v>
      </c>
      <c r="F778" s="145">
        <v>41</v>
      </c>
      <c r="G778" s="145" t="e">
        <f>VLOOKUP($A778,#REF!,7,FALSE)</f>
        <v>#REF!</v>
      </c>
      <c r="H778" s="145">
        <v>96.59</v>
      </c>
      <c r="I778" s="145">
        <v>104.004</v>
      </c>
      <c r="J778" s="145">
        <v>54.5</v>
      </c>
      <c r="K778" s="145">
        <v>43.753</v>
      </c>
      <c r="L778" s="145">
        <v>73.257000000000005</v>
      </c>
      <c r="M778" s="145">
        <v>104.004</v>
      </c>
      <c r="N778" s="145">
        <v>74.5</v>
      </c>
      <c r="O778" s="145">
        <v>0</v>
      </c>
      <c r="P778" s="145">
        <v>0</v>
      </c>
      <c r="Q778" s="145">
        <v>0</v>
      </c>
      <c r="R778" s="145">
        <v>0</v>
      </c>
    </row>
    <row r="779" spans="1:18" x14ac:dyDescent="0.25">
      <c r="A779" s="145">
        <v>2031</v>
      </c>
      <c r="B779" s="145" t="s">
        <v>2483</v>
      </c>
      <c r="C779" s="145" t="s">
        <v>2482</v>
      </c>
      <c r="D779" s="145" t="str">
        <f t="shared" si="32"/>
        <v>Scott, Larnelle</v>
      </c>
      <c r="E779" s="145" t="s">
        <v>2142</v>
      </c>
      <c r="F779" s="145">
        <v>70</v>
      </c>
      <c r="G779" s="145">
        <v>13.335000000000001</v>
      </c>
      <c r="H779" s="145">
        <v>222.001</v>
      </c>
      <c r="I779" s="145">
        <v>123.498</v>
      </c>
      <c r="J779" s="145">
        <v>104.25</v>
      </c>
      <c r="K779" s="145">
        <v>273.08600000000001</v>
      </c>
      <c r="L779" s="145">
        <v>356.84</v>
      </c>
      <c r="M779" s="145">
        <v>104.004</v>
      </c>
      <c r="N779" s="145">
        <v>20.25</v>
      </c>
      <c r="O779" s="145">
        <v>0.625</v>
      </c>
      <c r="P779" s="145">
        <v>2.125</v>
      </c>
      <c r="Q779" s="145">
        <v>20.75</v>
      </c>
      <c r="R779" s="145">
        <v>19.25</v>
      </c>
    </row>
    <row r="780" spans="1:18" x14ac:dyDescent="0.25">
      <c r="A780" s="145">
        <v>364</v>
      </c>
      <c r="B780" s="145" t="s">
        <v>2317</v>
      </c>
      <c r="C780" s="145" t="s">
        <v>2481</v>
      </c>
      <c r="D780" s="145" t="str">
        <f t="shared" si="32"/>
        <v>Selander, Thomas</v>
      </c>
      <c r="E780" s="145" t="s">
        <v>2209</v>
      </c>
      <c r="F780" s="145">
        <v>192</v>
      </c>
      <c r="G780" s="145">
        <v>14.5</v>
      </c>
      <c r="H780" s="145">
        <v>171.5</v>
      </c>
      <c r="I780" s="145">
        <v>156</v>
      </c>
      <c r="J780" s="145">
        <v>136</v>
      </c>
      <c r="K780" s="145">
        <v>791.17</v>
      </c>
      <c r="L780" s="145">
        <v>841.17399999999998</v>
      </c>
      <c r="M780" s="145">
        <v>104.004</v>
      </c>
      <c r="N780" s="145">
        <v>54</v>
      </c>
      <c r="O780" s="145">
        <v>0</v>
      </c>
      <c r="P780" s="145">
        <v>0</v>
      </c>
      <c r="Q780" s="145">
        <v>0</v>
      </c>
      <c r="R780" s="145">
        <v>0</v>
      </c>
    </row>
    <row r="781" spans="1:18" x14ac:dyDescent="0.25">
      <c r="A781" s="145">
        <v>973</v>
      </c>
      <c r="B781" s="145" t="s">
        <v>2480</v>
      </c>
      <c r="C781" s="145" t="s">
        <v>2479</v>
      </c>
      <c r="D781" s="145" t="str">
        <f t="shared" si="32"/>
        <v>Setayesh, Haleh</v>
      </c>
      <c r="E781" s="145" t="s">
        <v>2151</v>
      </c>
      <c r="F781" s="145">
        <v>4</v>
      </c>
      <c r="G781" s="145">
        <v>0</v>
      </c>
      <c r="H781" s="145">
        <v>26.001000000000001</v>
      </c>
      <c r="I781" s="145">
        <v>26.001000000000001</v>
      </c>
      <c r="J781" s="145">
        <v>0</v>
      </c>
      <c r="K781" s="145">
        <v>0</v>
      </c>
      <c r="L781" s="145">
        <v>26.001000000000001</v>
      </c>
      <c r="M781" s="145">
        <v>26.001000000000001</v>
      </c>
      <c r="N781" s="145">
        <v>0</v>
      </c>
      <c r="O781" s="145">
        <v>0</v>
      </c>
      <c r="P781" s="145">
        <v>0</v>
      </c>
      <c r="Q781" s="145">
        <v>0</v>
      </c>
      <c r="R781" s="145">
        <v>0</v>
      </c>
    </row>
    <row r="782" spans="1:18" x14ac:dyDescent="0.25">
      <c r="A782" s="145">
        <v>2080</v>
      </c>
      <c r="B782" s="145" t="s">
        <v>2478</v>
      </c>
      <c r="C782" s="145" t="s">
        <v>2477</v>
      </c>
      <c r="D782" s="145" t="str">
        <f t="shared" si="32"/>
        <v>Shafer, Ellen</v>
      </c>
      <c r="E782" s="145" t="s">
        <v>2180</v>
      </c>
      <c r="F782" s="145">
        <v>67</v>
      </c>
      <c r="G782" s="145">
        <v>159.25299999999999</v>
      </c>
      <c r="H782" s="145">
        <v>0</v>
      </c>
      <c r="I782" s="145">
        <v>0</v>
      </c>
      <c r="J782" s="145">
        <v>0</v>
      </c>
      <c r="K782" s="145">
        <v>386.00299999999999</v>
      </c>
      <c r="L782" s="145">
        <v>0</v>
      </c>
      <c r="M782" s="145">
        <v>0</v>
      </c>
      <c r="N782" s="145">
        <v>0</v>
      </c>
      <c r="O782" s="145">
        <v>31.125</v>
      </c>
      <c r="P782" s="145">
        <v>0</v>
      </c>
      <c r="Q782" s="145">
        <v>0</v>
      </c>
      <c r="R782" s="145">
        <v>0</v>
      </c>
    </row>
    <row r="783" spans="1:18" x14ac:dyDescent="0.25">
      <c r="A783" s="145">
        <v>868</v>
      </c>
      <c r="B783" s="145" t="s">
        <v>2476</v>
      </c>
      <c r="C783" s="145" t="s">
        <v>2475</v>
      </c>
      <c r="D783" s="145" t="str">
        <f t="shared" si="32"/>
        <v>Shaikh, Sana</v>
      </c>
      <c r="E783" s="145" t="s">
        <v>2145</v>
      </c>
      <c r="F783" s="145">
        <v>12</v>
      </c>
      <c r="G783" s="145">
        <v>0</v>
      </c>
      <c r="H783" s="145">
        <v>0</v>
      </c>
      <c r="I783" s="145">
        <v>0</v>
      </c>
      <c r="J783" s="145">
        <v>0</v>
      </c>
      <c r="K783" s="145">
        <v>0</v>
      </c>
      <c r="L783" s="145">
        <v>0</v>
      </c>
      <c r="M783" s="145">
        <v>0</v>
      </c>
      <c r="N783" s="145">
        <v>0</v>
      </c>
      <c r="O783" s="145">
        <v>0</v>
      </c>
      <c r="P783" s="145">
        <v>0</v>
      </c>
      <c r="Q783" s="145">
        <v>0</v>
      </c>
      <c r="R783" s="145">
        <v>0</v>
      </c>
    </row>
    <row r="784" spans="1:18" x14ac:dyDescent="0.25">
      <c r="A784" s="145">
        <v>2606</v>
      </c>
      <c r="B784" s="145" t="s">
        <v>2212</v>
      </c>
      <c r="C784" s="145" t="s">
        <v>2474</v>
      </c>
      <c r="D784" s="145" t="str">
        <f t="shared" si="32"/>
        <v>Shane, Laurie</v>
      </c>
      <c r="E784" s="145" t="s">
        <v>2186</v>
      </c>
      <c r="F784" s="145">
        <v>27</v>
      </c>
      <c r="G784" s="145">
        <v>13.335000000000001</v>
      </c>
      <c r="H784" s="145">
        <v>403.33499999999998</v>
      </c>
      <c r="I784" s="145">
        <v>104.004</v>
      </c>
      <c r="J784" s="145">
        <v>0</v>
      </c>
      <c r="K784" s="145">
        <v>918.08600000000001</v>
      </c>
      <c r="L784" s="145">
        <v>1023.095</v>
      </c>
      <c r="M784" s="145">
        <v>104.004</v>
      </c>
      <c r="N784" s="145">
        <v>0</v>
      </c>
      <c r="O784" s="145">
        <v>39</v>
      </c>
      <c r="P784" s="145">
        <v>106</v>
      </c>
      <c r="Q784" s="145">
        <v>193</v>
      </c>
      <c r="R784" s="145">
        <v>126</v>
      </c>
    </row>
    <row r="785" spans="1:18" x14ac:dyDescent="0.25">
      <c r="A785" s="145">
        <v>2422</v>
      </c>
      <c r="B785" s="145" t="s">
        <v>2473</v>
      </c>
      <c r="C785" s="145" t="s">
        <v>2472</v>
      </c>
      <c r="D785" s="145" t="str">
        <f t="shared" si="32"/>
        <v>Shaver, Carrie</v>
      </c>
      <c r="E785" s="145" t="s">
        <v>2176</v>
      </c>
      <c r="F785" s="145">
        <v>42</v>
      </c>
      <c r="G785" s="145" t="e">
        <f>VLOOKUP($A785,#REF!,7,FALSE)</f>
        <v>#REF!</v>
      </c>
      <c r="H785" s="145">
        <v>49.41</v>
      </c>
      <c r="I785" s="145">
        <v>51.996000000000002</v>
      </c>
      <c r="J785" s="145">
        <v>19</v>
      </c>
      <c r="K785" s="145">
        <v>70.414000000000001</v>
      </c>
      <c r="L785" s="145">
        <v>93.41</v>
      </c>
      <c r="M785" s="145">
        <v>51.996000000000002</v>
      </c>
      <c r="N785" s="145">
        <v>29</v>
      </c>
      <c r="O785" s="145">
        <v>0</v>
      </c>
      <c r="P785" s="145">
        <v>0</v>
      </c>
      <c r="Q785" s="145">
        <v>0</v>
      </c>
      <c r="R785" s="145">
        <v>0</v>
      </c>
    </row>
    <row r="786" spans="1:18" x14ac:dyDescent="0.25">
      <c r="A786" s="145">
        <v>1850</v>
      </c>
      <c r="B786" s="145" t="s">
        <v>2471</v>
      </c>
      <c r="C786" s="145" t="s">
        <v>2470</v>
      </c>
      <c r="D786" s="145" t="str">
        <f t="shared" si="32"/>
        <v>Shaw, Shannon</v>
      </c>
      <c r="E786" s="145" t="s">
        <v>2168</v>
      </c>
      <c r="F786" s="145">
        <v>76</v>
      </c>
      <c r="G786" s="145">
        <v>5.5830000000000002</v>
      </c>
      <c r="H786" s="145">
        <v>151.33000000000001</v>
      </c>
      <c r="I786" s="145">
        <v>129.99600000000001</v>
      </c>
      <c r="J786" s="145">
        <v>104.25</v>
      </c>
      <c r="K786" s="145">
        <v>276.33600000000001</v>
      </c>
      <c r="L786" s="145">
        <v>367.59</v>
      </c>
      <c r="M786" s="145">
        <v>104.004</v>
      </c>
      <c r="N786" s="145">
        <v>12.75</v>
      </c>
      <c r="O786" s="145">
        <v>0</v>
      </c>
      <c r="P786" s="145">
        <v>5.25</v>
      </c>
      <c r="Q786" s="145">
        <v>43</v>
      </c>
      <c r="R786" s="145">
        <v>37.75</v>
      </c>
    </row>
    <row r="787" spans="1:18" x14ac:dyDescent="0.25">
      <c r="A787" s="145">
        <v>966</v>
      </c>
      <c r="B787" s="145" t="s">
        <v>2321</v>
      </c>
      <c r="C787" s="145" t="s">
        <v>2469</v>
      </c>
      <c r="D787" s="145" t="str">
        <f t="shared" si="32"/>
        <v>Sheaffer, Jennifer</v>
      </c>
      <c r="E787" s="145" t="s">
        <v>2142</v>
      </c>
      <c r="F787" s="145">
        <v>5</v>
      </c>
      <c r="G787" s="145">
        <v>0</v>
      </c>
      <c r="H787" s="145">
        <v>34.667999999999999</v>
      </c>
      <c r="I787" s="145">
        <v>34.667999999999999</v>
      </c>
      <c r="J787" s="145">
        <v>0</v>
      </c>
      <c r="K787" s="145">
        <v>0</v>
      </c>
      <c r="L787" s="145">
        <v>4.6680000000000001</v>
      </c>
      <c r="M787" s="145">
        <v>34.667999999999999</v>
      </c>
      <c r="N787" s="145">
        <v>30</v>
      </c>
      <c r="O787" s="145">
        <v>0</v>
      </c>
      <c r="P787" s="145">
        <v>1.25</v>
      </c>
      <c r="Q787" s="145">
        <v>3.75</v>
      </c>
      <c r="R787" s="145">
        <v>2.5</v>
      </c>
    </row>
    <row r="788" spans="1:18" x14ac:dyDescent="0.25">
      <c r="A788" s="145">
        <v>2587</v>
      </c>
      <c r="B788" s="145" t="s">
        <v>2337</v>
      </c>
      <c r="C788" s="145" t="s">
        <v>2468</v>
      </c>
      <c r="D788" s="145" t="str">
        <f t="shared" si="32"/>
        <v>Shephard, Melissa</v>
      </c>
      <c r="E788" s="145" t="s">
        <v>2165</v>
      </c>
      <c r="F788" s="145">
        <v>29</v>
      </c>
      <c r="G788" s="145">
        <v>117.586</v>
      </c>
      <c r="H788" s="145">
        <v>170.59</v>
      </c>
      <c r="I788" s="145">
        <v>104.004</v>
      </c>
      <c r="J788" s="145">
        <v>51</v>
      </c>
      <c r="K788" s="145">
        <v>92.085999999999999</v>
      </c>
      <c r="L788" s="145">
        <v>180.09</v>
      </c>
      <c r="M788" s="145">
        <v>104.004</v>
      </c>
      <c r="N788" s="145">
        <v>16</v>
      </c>
      <c r="O788" s="145">
        <v>6.5</v>
      </c>
      <c r="P788" s="145">
        <v>69.125</v>
      </c>
      <c r="Q788" s="145">
        <v>157.125</v>
      </c>
      <c r="R788" s="145">
        <v>94.5</v>
      </c>
    </row>
    <row r="789" spans="1:18" x14ac:dyDescent="0.25">
      <c r="A789" s="145">
        <v>2068</v>
      </c>
      <c r="B789" s="145" t="s">
        <v>2416</v>
      </c>
      <c r="C789" s="145" t="s">
        <v>2467</v>
      </c>
      <c r="D789" s="145" t="str">
        <f t="shared" si="32"/>
        <v>Shinskey, Dawn</v>
      </c>
      <c r="E789" s="145" t="s">
        <v>2209</v>
      </c>
      <c r="F789" s="145">
        <v>67</v>
      </c>
      <c r="G789" s="145">
        <v>3.335</v>
      </c>
      <c r="H789" s="145">
        <v>42.002000000000002</v>
      </c>
      <c r="I789" s="145">
        <v>119.166</v>
      </c>
      <c r="J789" s="145">
        <v>120</v>
      </c>
      <c r="K789" s="145">
        <v>133.25299999999999</v>
      </c>
      <c r="L789" s="145">
        <v>178.00700000000001</v>
      </c>
      <c r="M789" s="145">
        <v>104.004</v>
      </c>
      <c r="N789" s="145">
        <v>59.25</v>
      </c>
      <c r="O789" s="145">
        <v>0</v>
      </c>
      <c r="P789" s="145">
        <v>0</v>
      </c>
      <c r="Q789" s="145">
        <v>0</v>
      </c>
      <c r="R789" s="145">
        <v>0</v>
      </c>
    </row>
    <row r="790" spans="1:18" x14ac:dyDescent="0.25">
      <c r="A790" s="145">
        <v>913</v>
      </c>
      <c r="B790" s="145" t="s">
        <v>2466</v>
      </c>
      <c r="C790" s="145" t="s">
        <v>2465</v>
      </c>
      <c r="D790" s="145" t="str">
        <f t="shared" si="32"/>
        <v>Shore, Allen</v>
      </c>
      <c r="E790" s="145" t="s">
        <v>2159</v>
      </c>
      <c r="F790" s="145">
        <v>10</v>
      </c>
      <c r="G790" s="145">
        <v>0</v>
      </c>
      <c r="H790" s="145">
        <v>62.835999999999999</v>
      </c>
      <c r="I790" s="145">
        <v>62.835999999999999</v>
      </c>
      <c r="J790" s="145">
        <v>0</v>
      </c>
      <c r="K790" s="145">
        <v>0</v>
      </c>
      <c r="L790" s="145">
        <v>59.335999999999999</v>
      </c>
      <c r="M790" s="145">
        <v>62.835999999999999</v>
      </c>
      <c r="N790" s="145">
        <v>3.5</v>
      </c>
      <c r="O790" s="145">
        <v>0</v>
      </c>
      <c r="P790" s="145">
        <v>66</v>
      </c>
      <c r="Q790" s="145">
        <v>66</v>
      </c>
      <c r="R790" s="145">
        <v>0</v>
      </c>
    </row>
    <row r="791" spans="1:18" x14ac:dyDescent="0.25">
      <c r="A791" s="145">
        <v>2212</v>
      </c>
      <c r="B791" s="145" t="s">
        <v>2179</v>
      </c>
      <c r="C791" s="145" t="s">
        <v>2464</v>
      </c>
      <c r="D791" s="145" t="str">
        <f t="shared" si="32"/>
        <v>Showers, John</v>
      </c>
      <c r="E791" s="145" t="s">
        <v>2176</v>
      </c>
      <c r="F791" s="145">
        <v>126</v>
      </c>
      <c r="G791" s="145" t="e">
        <f>VLOOKUP($A791,#REF!,7,FALSE)</f>
        <v>#REF!</v>
      </c>
      <c r="H791" s="145">
        <v>98.745000000000005</v>
      </c>
      <c r="I791" s="145">
        <v>138.66399999999999</v>
      </c>
      <c r="J791" s="145">
        <v>58</v>
      </c>
      <c r="K791" s="145">
        <v>24.169</v>
      </c>
      <c r="L791" s="145">
        <v>48.673000000000002</v>
      </c>
      <c r="M791" s="145">
        <v>104.004</v>
      </c>
      <c r="N791" s="145">
        <v>79.5</v>
      </c>
      <c r="O791" s="145">
        <v>0</v>
      </c>
      <c r="P791" s="145">
        <v>0</v>
      </c>
      <c r="Q791" s="145">
        <v>0</v>
      </c>
      <c r="R791" s="145">
        <v>0</v>
      </c>
    </row>
    <row r="792" spans="1:18" x14ac:dyDescent="0.25">
      <c r="A792" s="145">
        <v>1663</v>
      </c>
      <c r="B792" s="145" t="s">
        <v>2426</v>
      </c>
      <c r="C792" s="145" t="s">
        <v>2463</v>
      </c>
      <c r="D792" s="145" t="str">
        <f t="shared" si="32"/>
        <v>Siems (Past Employee), Pamela</v>
      </c>
      <c r="E792" s="145" t="s">
        <v>2186</v>
      </c>
      <c r="F792" s="145">
        <v>170</v>
      </c>
      <c r="G792" s="145">
        <v>26</v>
      </c>
      <c r="H792" s="145">
        <v>0</v>
      </c>
      <c r="I792" s="145">
        <v>0</v>
      </c>
      <c r="J792" s="145">
        <v>0</v>
      </c>
      <c r="K792" s="145">
        <v>52.335000000000001</v>
      </c>
      <c r="L792" s="145">
        <v>0</v>
      </c>
      <c r="M792" s="145">
        <v>0</v>
      </c>
      <c r="N792" s="145">
        <v>0</v>
      </c>
      <c r="O792" s="145">
        <v>0</v>
      </c>
      <c r="P792" s="145">
        <v>0</v>
      </c>
      <c r="Q792" s="145">
        <v>0</v>
      </c>
      <c r="R792" s="145">
        <v>0</v>
      </c>
    </row>
    <row r="793" spans="1:18" x14ac:dyDescent="0.25">
      <c r="A793" s="145">
        <v>851</v>
      </c>
      <c r="B793" s="145" t="s">
        <v>2462</v>
      </c>
      <c r="C793" s="145" t="s">
        <v>2461</v>
      </c>
      <c r="D793" s="145" t="str">
        <f t="shared" si="32"/>
        <v>Silva, Stephanie</v>
      </c>
      <c r="E793" s="145" t="s">
        <v>2183</v>
      </c>
      <c r="F793" s="145">
        <v>13</v>
      </c>
      <c r="G793" s="145">
        <v>0</v>
      </c>
      <c r="H793" s="145">
        <v>73.504000000000005</v>
      </c>
      <c r="I793" s="145">
        <v>97.504000000000005</v>
      </c>
      <c r="J793" s="145">
        <v>24</v>
      </c>
      <c r="K793" s="145">
        <v>0</v>
      </c>
      <c r="L793" s="145">
        <v>81.504000000000005</v>
      </c>
      <c r="M793" s="145">
        <v>97.504000000000005</v>
      </c>
      <c r="N793" s="145">
        <v>16</v>
      </c>
      <c r="O793" s="145">
        <v>0</v>
      </c>
      <c r="P793" s="145">
        <v>0</v>
      </c>
      <c r="Q793" s="145">
        <v>0</v>
      </c>
      <c r="R793" s="145">
        <v>0</v>
      </c>
    </row>
    <row r="794" spans="1:18" x14ac:dyDescent="0.25">
      <c r="A794" s="145">
        <v>2379</v>
      </c>
      <c r="B794" s="145" t="s">
        <v>2460</v>
      </c>
      <c r="C794" s="145" t="s">
        <v>2459</v>
      </c>
      <c r="D794" s="145" t="str">
        <f t="shared" si="32"/>
        <v>Silvagnoli, Mireya</v>
      </c>
      <c r="E794" s="145" t="s">
        <v>2145</v>
      </c>
      <c r="F794" s="145">
        <v>45</v>
      </c>
      <c r="G794" s="145">
        <v>3.335</v>
      </c>
      <c r="H794" s="145">
        <v>70.423000000000002</v>
      </c>
      <c r="I794" s="145">
        <v>95.337000000000003</v>
      </c>
      <c r="J794" s="145">
        <v>55</v>
      </c>
      <c r="K794" s="145">
        <v>70.585999999999999</v>
      </c>
      <c r="L794" s="145">
        <v>39.923000000000002</v>
      </c>
      <c r="M794" s="145">
        <v>95.337000000000003</v>
      </c>
      <c r="N794" s="145">
        <v>132</v>
      </c>
      <c r="O794" s="145">
        <v>0</v>
      </c>
      <c r="P794" s="145">
        <v>0</v>
      </c>
      <c r="Q794" s="145">
        <v>0</v>
      </c>
      <c r="R794" s="145">
        <v>0</v>
      </c>
    </row>
    <row r="795" spans="1:18" x14ac:dyDescent="0.25">
      <c r="A795" s="145">
        <v>300</v>
      </c>
      <c r="B795" s="145" t="s">
        <v>2458</v>
      </c>
      <c r="C795" s="145" t="s">
        <v>2457</v>
      </c>
      <c r="D795" s="145" t="str">
        <f t="shared" si="32"/>
        <v>Silverman (Past Employee), Jenine</v>
      </c>
      <c r="E795" s="145" t="s">
        <v>2151</v>
      </c>
      <c r="F795" s="145">
        <v>207</v>
      </c>
      <c r="G795" s="145">
        <v>354.25</v>
      </c>
      <c r="H795" s="145">
        <v>0</v>
      </c>
      <c r="I795" s="145">
        <v>0</v>
      </c>
      <c r="J795" s="145">
        <v>0</v>
      </c>
      <c r="K795" s="145">
        <v>633.50099999999998</v>
      </c>
      <c r="L795" s="145">
        <v>0</v>
      </c>
      <c r="M795" s="145">
        <v>0</v>
      </c>
      <c r="N795" s="145">
        <v>0</v>
      </c>
      <c r="O795" s="145">
        <v>0</v>
      </c>
      <c r="P795" s="145">
        <v>0</v>
      </c>
      <c r="Q795" s="145">
        <v>0</v>
      </c>
      <c r="R795" s="145">
        <v>0</v>
      </c>
    </row>
    <row r="796" spans="1:18" x14ac:dyDescent="0.25">
      <c r="A796" s="145">
        <v>779</v>
      </c>
      <c r="B796" s="145" t="s">
        <v>2456</v>
      </c>
      <c r="C796" s="145" t="s">
        <v>2454</v>
      </c>
      <c r="D796" s="145" t="str">
        <f t="shared" si="32"/>
        <v>Simmons, Laura</v>
      </c>
      <c r="E796" s="145" t="s">
        <v>2176</v>
      </c>
      <c r="F796" s="145">
        <v>144</v>
      </c>
      <c r="G796" s="145">
        <v>6.5</v>
      </c>
      <c r="H796" s="145">
        <v>53.25</v>
      </c>
      <c r="I796" s="145">
        <v>156</v>
      </c>
      <c r="J796" s="145">
        <v>109.25</v>
      </c>
      <c r="K796" s="145">
        <v>6.9180000000000001</v>
      </c>
      <c r="L796" s="145">
        <v>33.171999999999997</v>
      </c>
      <c r="M796" s="145">
        <v>104.004</v>
      </c>
      <c r="N796" s="145">
        <v>77.75</v>
      </c>
      <c r="O796" s="145">
        <v>0</v>
      </c>
      <c r="P796" s="145">
        <v>0</v>
      </c>
      <c r="Q796" s="145">
        <v>0</v>
      </c>
      <c r="R796" s="145">
        <v>0</v>
      </c>
    </row>
    <row r="797" spans="1:18" x14ac:dyDescent="0.25">
      <c r="A797" s="145">
        <v>223</v>
      </c>
      <c r="B797" s="145" t="s">
        <v>2455</v>
      </c>
      <c r="C797" s="145" t="s">
        <v>2454</v>
      </c>
      <c r="D797" s="145" t="str">
        <f t="shared" si="32"/>
        <v>Simmons, Sylvia</v>
      </c>
      <c r="E797" s="145" t="s">
        <v>2193</v>
      </c>
      <c r="F797" s="145">
        <v>188</v>
      </c>
      <c r="G797" s="145">
        <v>59.75</v>
      </c>
      <c r="H797" s="145">
        <v>425</v>
      </c>
      <c r="I797" s="145">
        <v>156</v>
      </c>
      <c r="J797" s="145">
        <v>0</v>
      </c>
      <c r="K797" s="145">
        <v>398.33600000000001</v>
      </c>
      <c r="L797" s="145">
        <v>578.59</v>
      </c>
      <c r="M797" s="145">
        <v>104.004</v>
      </c>
      <c r="N797" s="145">
        <v>66.5</v>
      </c>
      <c r="O797" s="145">
        <v>76.5</v>
      </c>
      <c r="P797" s="145">
        <v>70.5</v>
      </c>
      <c r="Q797" s="145">
        <v>103</v>
      </c>
      <c r="R797" s="145">
        <v>109</v>
      </c>
    </row>
    <row r="798" spans="1:18" x14ac:dyDescent="0.25">
      <c r="A798" s="145">
        <v>2338</v>
      </c>
      <c r="B798" s="145" t="s">
        <v>2453</v>
      </c>
      <c r="C798" s="145" t="s">
        <v>2452</v>
      </c>
      <c r="D798" s="145" t="str">
        <f t="shared" si="32"/>
        <v>Simpkins (Past Employee), Brandi</v>
      </c>
      <c r="E798" s="145" t="s">
        <v>2159</v>
      </c>
      <c r="F798" s="145">
        <v>47</v>
      </c>
      <c r="G798" s="145">
        <v>147.58600000000001</v>
      </c>
      <c r="H798" s="145">
        <v>0</v>
      </c>
      <c r="I798" s="145">
        <v>0</v>
      </c>
      <c r="J798" s="145">
        <v>0</v>
      </c>
      <c r="K798" s="145">
        <v>46.085999999999999</v>
      </c>
      <c r="L798" s="145">
        <v>0</v>
      </c>
      <c r="M798" s="145">
        <v>0</v>
      </c>
      <c r="N798" s="145">
        <v>0</v>
      </c>
      <c r="O798" s="145">
        <v>0</v>
      </c>
      <c r="P798" s="145">
        <v>0</v>
      </c>
      <c r="Q798" s="145">
        <v>0</v>
      </c>
      <c r="R798" s="145">
        <v>0</v>
      </c>
    </row>
    <row r="799" spans="1:18" x14ac:dyDescent="0.25">
      <c r="A799" s="145">
        <v>2274</v>
      </c>
      <c r="B799" s="145" t="s">
        <v>2451</v>
      </c>
      <c r="C799" s="145" t="s">
        <v>2450</v>
      </c>
      <c r="D799" s="145" t="str">
        <f t="shared" si="32"/>
        <v>Simpson, Tristan</v>
      </c>
      <c r="E799" s="145" t="s">
        <v>2204</v>
      </c>
      <c r="F799" s="145">
        <v>174</v>
      </c>
      <c r="G799" s="145" t="e">
        <f>VLOOKUP($A799,#REF!,7,FALSE)</f>
        <v>#REF!</v>
      </c>
      <c r="H799" s="145">
        <v>226.75</v>
      </c>
      <c r="I799" s="145">
        <v>156</v>
      </c>
      <c r="J799" s="145">
        <v>141.5</v>
      </c>
      <c r="K799" s="145">
        <v>232.33600000000001</v>
      </c>
      <c r="L799" s="145">
        <v>266.33999999999997</v>
      </c>
      <c r="M799" s="145">
        <v>104.004</v>
      </c>
      <c r="N799" s="145">
        <v>70</v>
      </c>
      <c r="O799" s="145">
        <v>0</v>
      </c>
      <c r="P799" s="145">
        <v>8</v>
      </c>
      <c r="Q799" s="145">
        <v>9</v>
      </c>
      <c r="R799" s="145">
        <v>1</v>
      </c>
    </row>
    <row r="800" spans="1:18" x14ac:dyDescent="0.25">
      <c r="A800" s="145">
        <v>690</v>
      </c>
      <c r="B800" s="145" t="s">
        <v>2449</v>
      </c>
      <c r="C800" s="145" t="s">
        <v>2448</v>
      </c>
      <c r="D800" s="145" t="str">
        <f t="shared" si="32"/>
        <v>Sinclair, Judith</v>
      </c>
      <c r="E800" s="145" t="s">
        <v>2151</v>
      </c>
      <c r="F800" s="145">
        <v>168</v>
      </c>
      <c r="G800" s="145">
        <v>17</v>
      </c>
      <c r="H800" s="145">
        <v>174</v>
      </c>
      <c r="I800" s="145">
        <v>156</v>
      </c>
      <c r="J800" s="145">
        <v>144</v>
      </c>
      <c r="K800" s="145">
        <v>20.835999999999999</v>
      </c>
      <c r="L800" s="145">
        <v>34.340000000000003</v>
      </c>
      <c r="M800" s="145">
        <v>104.004</v>
      </c>
      <c r="N800" s="145">
        <v>90.5</v>
      </c>
      <c r="O800" s="145">
        <v>0</v>
      </c>
      <c r="P800" s="145">
        <v>0</v>
      </c>
      <c r="Q800" s="145">
        <v>0</v>
      </c>
      <c r="R800" s="145">
        <v>0</v>
      </c>
    </row>
    <row r="801" spans="1:18" x14ac:dyDescent="0.25">
      <c r="A801" s="145">
        <v>988</v>
      </c>
      <c r="B801" s="145" t="s">
        <v>2251</v>
      </c>
      <c r="C801" s="145" t="s">
        <v>2448</v>
      </c>
      <c r="D801" s="145" t="str">
        <f t="shared" si="32"/>
        <v>Sinclair, Alicia</v>
      </c>
      <c r="E801" s="145" t="s">
        <v>2183</v>
      </c>
      <c r="F801" s="145">
        <v>5</v>
      </c>
      <c r="G801" s="145">
        <v>0</v>
      </c>
      <c r="H801" s="145">
        <v>15.166</v>
      </c>
      <c r="I801" s="145">
        <v>15.166</v>
      </c>
      <c r="J801" s="145">
        <v>0</v>
      </c>
      <c r="K801" s="145">
        <v>0</v>
      </c>
      <c r="L801" s="145">
        <v>11.166</v>
      </c>
      <c r="M801" s="145">
        <v>15.166</v>
      </c>
      <c r="N801" s="145">
        <v>4</v>
      </c>
      <c r="O801" s="145">
        <v>0</v>
      </c>
      <c r="P801" s="145">
        <v>0</v>
      </c>
      <c r="Q801" s="145">
        <v>0</v>
      </c>
      <c r="R801" s="145">
        <v>0</v>
      </c>
    </row>
    <row r="802" spans="1:18" x14ac:dyDescent="0.25">
      <c r="A802" s="145">
        <v>858</v>
      </c>
      <c r="B802" s="145" t="s">
        <v>2447</v>
      </c>
      <c r="C802" s="145" t="s">
        <v>2446</v>
      </c>
      <c r="D802" s="145" t="str">
        <f t="shared" si="32"/>
        <v>Singh, Natalia</v>
      </c>
      <c r="E802" s="145" t="s">
        <v>2193</v>
      </c>
      <c r="F802" s="145">
        <v>12</v>
      </c>
      <c r="G802" s="145">
        <v>0</v>
      </c>
      <c r="H802" s="145">
        <v>60.337000000000003</v>
      </c>
      <c r="I802" s="145">
        <v>95.337000000000003</v>
      </c>
      <c r="J802" s="145">
        <v>35</v>
      </c>
      <c r="K802" s="145">
        <v>0</v>
      </c>
      <c r="L802" s="145">
        <v>71.337000000000003</v>
      </c>
      <c r="M802" s="145">
        <v>95.337000000000003</v>
      </c>
      <c r="N802" s="145">
        <v>24</v>
      </c>
      <c r="O802" s="145">
        <v>0</v>
      </c>
      <c r="P802" s="145">
        <v>2</v>
      </c>
      <c r="Q802" s="145">
        <v>13</v>
      </c>
      <c r="R802" s="145">
        <v>11</v>
      </c>
    </row>
    <row r="803" spans="1:18" x14ac:dyDescent="0.25">
      <c r="A803" s="145">
        <v>2442</v>
      </c>
      <c r="B803" s="145" t="s">
        <v>2445</v>
      </c>
      <c r="C803" s="145" t="s">
        <v>2444</v>
      </c>
      <c r="D803" s="145" t="s">
        <v>1398</v>
      </c>
      <c r="E803" s="145" t="s">
        <v>2209</v>
      </c>
      <c r="F803" s="145">
        <v>41</v>
      </c>
      <c r="G803" s="145">
        <v>43.335000000000001</v>
      </c>
      <c r="H803" s="145">
        <v>151.59</v>
      </c>
      <c r="I803" s="145">
        <v>104.004</v>
      </c>
      <c r="J803" s="145">
        <v>82</v>
      </c>
      <c r="K803" s="145">
        <v>158.08600000000001</v>
      </c>
      <c r="L803" s="145">
        <v>125.59</v>
      </c>
      <c r="M803" s="145">
        <v>104.004</v>
      </c>
      <c r="N803" s="145">
        <v>136.5</v>
      </c>
      <c r="O803" s="145">
        <v>0</v>
      </c>
      <c r="P803" s="145">
        <v>0</v>
      </c>
      <c r="Q803" s="145">
        <v>0</v>
      </c>
      <c r="R803" s="145">
        <v>0</v>
      </c>
    </row>
    <row r="804" spans="1:18" x14ac:dyDescent="0.25">
      <c r="A804" s="145">
        <v>2636</v>
      </c>
      <c r="B804" s="145" t="s">
        <v>2443</v>
      </c>
      <c r="C804" s="145" t="s">
        <v>2442</v>
      </c>
      <c r="D804" s="145" t="str">
        <f t="shared" si="32"/>
        <v>Skinner  (Past Employee), Travisa</v>
      </c>
      <c r="E804" s="145" t="s">
        <v>2159</v>
      </c>
      <c r="F804" s="145">
        <v>99</v>
      </c>
      <c r="G804" s="145">
        <v>14.916</v>
      </c>
      <c r="H804" s="145">
        <v>0</v>
      </c>
      <c r="I804" s="145">
        <v>0</v>
      </c>
      <c r="J804" s="145">
        <v>0</v>
      </c>
      <c r="K804" s="145">
        <v>8.6679999999999993</v>
      </c>
      <c r="L804" s="145">
        <v>0</v>
      </c>
      <c r="M804" s="145">
        <v>0</v>
      </c>
      <c r="N804" s="145">
        <v>0</v>
      </c>
      <c r="O804" s="145">
        <v>0</v>
      </c>
      <c r="P804" s="145">
        <v>0</v>
      </c>
      <c r="Q804" s="145">
        <v>0</v>
      </c>
      <c r="R804" s="145">
        <v>0</v>
      </c>
    </row>
    <row r="805" spans="1:18" x14ac:dyDescent="0.25">
      <c r="A805" s="145">
        <v>2465</v>
      </c>
      <c r="B805" s="145" t="s">
        <v>2441</v>
      </c>
      <c r="C805" s="145" t="s">
        <v>2440</v>
      </c>
      <c r="D805" s="145" t="str">
        <f t="shared" si="32"/>
        <v>Slaughter (Past Employee), Stafford</v>
      </c>
      <c r="E805" s="145" t="s">
        <v>2204</v>
      </c>
      <c r="F805" s="145">
        <v>39</v>
      </c>
      <c r="G805" s="145">
        <v>0.33500000000000002</v>
      </c>
      <c r="H805" s="145">
        <v>0</v>
      </c>
      <c r="I805" s="145">
        <v>30.334</v>
      </c>
      <c r="J805" s="145">
        <v>41</v>
      </c>
      <c r="K805" s="145">
        <v>97.585999999999999</v>
      </c>
      <c r="L805" s="145">
        <v>0</v>
      </c>
      <c r="M805" s="145">
        <v>30.334</v>
      </c>
      <c r="N805" s="145">
        <v>21.75</v>
      </c>
      <c r="O805" s="145">
        <v>0</v>
      </c>
      <c r="P805" s="145">
        <v>0</v>
      </c>
      <c r="Q805" s="145">
        <v>0</v>
      </c>
      <c r="R805" s="145">
        <v>0</v>
      </c>
    </row>
    <row r="806" spans="1:18" x14ac:dyDescent="0.25">
      <c r="A806" s="145">
        <v>1582</v>
      </c>
      <c r="B806" s="145" t="s">
        <v>2439</v>
      </c>
      <c r="C806" s="145" t="s">
        <v>2434</v>
      </c>
      <c r="D806" s="145" t="str">
        <f t="shared" si="32"/>
        <v>Smith, Carita</v>
      </c>
      <c r="E806" s="145" t="s">
        <v>2180</v>
      </c>
      <c r="F806" s="145">
        <v>108</v>
      </c>
      <c r="G806" s="145">
        <v>5.415</v>
      </c>
      <c r="H806" s="145">
        <v>356.411</v>
      </c>
      <c r="I806" s="145">
        <v>129.99600000000001</v>
      </c>
      <c r="J806" s="145">
        <v>147</v>
      </c>
      <c r="K806" s="145">
        <v>504.83600000000001</v>
      </c>
      <c r="L806" s="145">
        <v>513.59</v>
      </c>
      <c r="M806" s="145">
        <v>104.004</v>
      </c>
      <c r="N806" s="145">
        <v>95.25</v>
      </c>
      <c r="O806" s="145">
        <v>0</v>
      </c>
      <c r="P806" s="145">
        <v>0</v>
      </c>
      <c r="Q806" s="145">
        <v>0</v>
      </c>
      <c r="R806" s="145">
        <v>0</v>
      </c>
    </row>
    <row r="807" spans="1:18" x14ac:dyDescent="0.25">
      <c r="A807" s="145">
        <v>1654</v>
      </c>
      <c r="B807" s="145" t="s">
        <v>2353</v>
      </c>
      <c r="C807" s="145" t="s">
        <v>2434</v>
      </c>
      <c r="D807" s="145" t="str">
        <f t="shared" si="32"/>
        <v>Smith, Linda</v>
      </c>
      <c r="E807" s="145" t="s">
        <v>2180</v>
      </c>
      <c r="F807" s="145">
        <v>94</v>
      </c>
      <c r="G807" s="145">
        <v>38.164999999999999</v>
      </c>
      <c r="H807" s="145">
        <v>414.16500000000002</v>
      </c>
      <c r="I807" s="145">
        <v>129.99600000000001</v>
      </c>
      <c r="J807" s="145">
        <v>24</v>
      </c>
      <c r="K807" s="145">
        <v>436.33600000000001</v>
      </c>
      <c r="L807" s="145">
        <v>566.58500000000004</v>
      </c>
      <c r="M807" s="145">
        <v>104.004</v>
      </c>
      <c r="N807" s="145">
        <v>24</v>
      </c>
      <c r="O807" s="145">
        <v>0</v>
      </c>
      <c r="P807" s="145">
        <v>0</v>
      </c>
      <c r="Q807" s="145">
        <v>0</v>
      </c>
      <c r="R807" s="145">
        <v>0</v>
      </c>
    </row>
    <row r="808" spans="1:18" x14ac:dyDescent="0.25">
      <c r="A808" s="145">
        <v>2405</v>
      </c>
      <c r="B808" s="145" t="s">
        <v>2438</v>
      </c>
      <c r="C808" s="145" t="s">
        <v>2434</v>
      </c>
      <c r="D808" s="145" t="str">
        <f t="shared" si="32"/>
        <v>Smith, Sharon</v>
      </c>
      <c r="E808" s="145" t="s">
        <v>2204</v>
      </c>
      <c r="F808" s="145">
        <v>44</v>
      </c>
      <c r="G808" s="145">
        <v>43.335000000000001</v>
      </c>
      <c r="H808" s="145">
        <v>339.34</v>
      </c>
      <c r="I808" s="145">
        <v>104.004</v>
      </c>
      <c r="J808" s="145">
        <v>24</v>
      </c>
      <c r="K808" s="145">
        <v>232.25299999999999</v>
      </c>
      <c r="L808" s="145">
        <v>332.25700000000001</v>
      </c>
      <c r="M808" s="145">
        <v>104.004</v>
      </c>
      <c r="N808" s="145">
        <v>4</v>
      </c>
      <c r="O808" s="145">
        <v>16.25</v>
      </c>
      <c r="P808" s="145">
        <v>31.75</v>
      </c>
      <c r="Q808" s="145">
        <v>40</v>
      </c>
      <c r="R808" s="145">
        <v>24.5</v>
      </c>
    </row>
    <row r="809" spans="1:18" x14ac:dyDescent="0.25">
      <c r="A809" s="145">
        <v>944</v>
      </c>
      <c r="B809" s="145" t="s">
        <v>2437</v>
      </c>
      <c r="C809" s="145" t="s">
        <v>2436</v>
      </c>
      <c r="D809" s="145" t="str">
        <f t="shared" si="32"/>
        <v>Smith (Past Employee), Brennan</v>
      </c>
      <c r="E809" s="145" t="s">
        <v>2168</v>
      </c>
      <c r="F809" s="145">
        <v>7</v>
      </c>
      <c r="G809" s="145">
        <v>0</v>
      </c>
      <c r="H809" s="145">
        <v>9.0020000000000007</v>
      </c>
      <c r="I809" s="145">
        <v>52.002000000000002</v>
      </c>
      <c r="J809" s="145">
        <v>43</v>
      </c>
      <c r="K809" s="145">
        <v>0</v>
      </c>
      <c r="L809" s="145">
        <v>50.002000000000002</v>
      </c>
      <c r="M809" s="145">
        <v>52.002000000000002</v>
      </c>
      <c r="N809" s="145">
        <v>2</v>
      </c>
      <c r="O809" s="145">
        <v>0</v>
      </c>
      <c r="P809" s="145">
        <v>0</v>
      </c>
      <c r="Q809" s="145">
        <v>34</v>
      </c>
      <c r="R809" s="145">
        <v>34</v>
      </c>
    </row>
    <row r="810" spans="1:18" x14ac:dyDescent="0.25">
      <c r="A810" s="145">
        <v>2311</v>
      </c>
      <c r="B810" s="145" t="s">
        <v>2435</v>
      </c>
      <c r="C810" s="145" t="s">
        <v>2434</v>
      </c>
      <c r="D810" s="145" t="str">
        <f t="shared" si="32"/>
        <v>Smith, Denise</v>
      </c>
      <c r="E810" s="145" t="s">
        <v>2193</v>
      </c>
      <c r="F810" s="145">
        <v>48</v>
      </c>
      <c r="G810" s="145">
        <v>8.5850000000000009</v>
      </c>
      <c r="H810" s="145">
        <v>98.59</v>
      </c>
      <c r="I810" s="145">
        <v>104.004</v>
      </c>
      <c r="J810" s="145">
        <v>61.25</v>
      </c>
      <c r="K810" s="145">
        <v>67.835999999999999</v>
      </c>
      <c r="L810" s="145">
        <v>96.59</v>
      </c>
      <c r="M810" s="145">
        <v>104.004</v>
      </c>
      <c r="N810" s="145">
        <v>75.25</v>
      </c>
      <c r="O810" s="145">
        <v>0</v>
      </c>
      <c r="P810" s="145">
        <v>0</v>
      </c>
      <c r="Q810" s="145">
        <v>0</v>
      </c>
      <c r="R810" s="145">
        <v>0</v>
      </c>
    </row>
    <row r="811" spans="1:18" x14ac:dyDescent="0.25">
      <c r="A811" s="145">
        <v>2519</v>
      </c>
      <c r="B811" s="145" t="s">
        <v>2426</v>
      </c>
      <c r="C811" s="145" t="s">
        <v>2434</v>
      </c>
      <c r="D811" s="145" t="str">
        <f t="shared" si="32"/>
        <v>Smith, Pamela</v>
      </c>
      <c r="E811" s="145" t="s">
        <v>2142</v>
      </c>
      <c r="F811" s="145">
        <v>35</v>
      </c>
      <c r="G811" s="145">
        <v>123.836</v>
      </c>
      <c r="H811" s="145">
        <v>155.09</v>
      </c>
      <c r="I811" s="145">
        <v>104.004</v>
      </c>
      <c r="J811" s="145">
        <v>80.75</v>
      </c>
      <c r="K811" s="145">
        <v>133.58600000000001</v>
      </c>
      <c r="L811" s="145">
        <v>137.09</v>
      </c>
      <c r="M811" s="145">
        <v>104.004</v>
      </c>
      <c r="N811" s="145">
        <v>100.5</v>
      </c>
      <c r="O811" s="145">
        <v>0</v>
      </c>
      <c r="P811" s="145">
        <v>0.125</v>
      </c>
      <c r="Q811" s="145">
        <v>22.625</v>
      </c>
      <c r="R811" s="145">
        <v>22.5</v>
      </c>
    </row>
    <row r="812" spans="1:18" x14ac:dyDescent="0.25">
      <c r="A812" s="145">
        <v>2179</v>
      </c>
      <c r="B812" s="145" t="s">
        <v>2433</v>
      </c>
      <c r="C812" s="145" t="s">
        <v>2432</v>
      </c>
      <c r="D812" s="145" t="str">
        <f t="shared" si="32"/>
        <v>Smittle, Monce</v>
      </c>
      <c r="E812" s="145" t="s">
        <v>2257</v>
      </c>
      <c r="F812" s="145">
        <v>138</v>
      </c>
      <c r="G812" s="145" t="e">
        <f>VLOOKUP($A812,#REF!,7,FALSE)</f>
        <v>#REF!</v>
      </c>
      <c r="H812" s="145">
        <v>315.24900000000002</v>
      </c>
      <c r="I812" s="145">
        <v>156</v>
      </c>
      <c r="J812" s="145">
        <v>106</v>
      </c>
      <c r="K812" s="145">
        <v>413.33600000000001</v>
      </c>
      <c r="L812" s="145">
        <v>482.34</v>
      </c>
      <c r="M812" s="145">
        <v>104.004</v>
      </c>
      <c r="N812" s="145">
        <v>35</v>
      </c>
      <c r="O812" s="145">
        <v>0</v>
      </c>
      <c r="P812" s="145">
        <v>0</v>
      </c>
      <c r="Q812" s="145">
        <v>0</v>
      </c>
      <c r="R812" s="145">
        <v>0</v>
      </c>
    </row>
    <row r="813" spans="1:18" x14ac:dyDescent="0.25">
      <c r="A813" s="145">
        <v>1396</v>
      </c>
      <c r="B813" s="145" t="s">
        <v>2277</v>
      </c>
      <c r="C813" s="145" t="s">
        <v>2431</v>
      </c>
      <c r="D813" s="145" t="str">
        <f t="shared" si="32"/>
        <v>Solano, Charles</v>
      </c>
      <c r="E813" s="145" t="s">
        <v>2142</v>
      </c>
      <c r="F813" s="145">
        <v>121</v>
      </c>
      <c r="G813" s="145" t="e">
        <f>VLOOKUP($A813,#REF!,7,FALSE)</f>
        <v>#REF!</v>
      </c>
      <c r="H813" s="145">
        <v>163.327</v>
      </c>
      <c r="I813" s="145">
        <v>119.163</v>
      </c>
      <c r="J813" s="145">
        <v>81.5</v>
      </c>
      <c r="K813" s="145">
        <v>434.83600000000001</v>
      </c>
      <c r="L813" s="145">
        <v>507.673</v>
      </c>
      <c r="M813" s="145">
        <v>95.337000000000003</v>
      </c>
      <c r="N813" s="145">
        <v>22.5</v>
      </c>
      <c r="O813" s="145">
        <v>0</v>
      </c>
      <c r="P813" s="145">
        <v>0</v>
      </c>
      <c r="Q813" s="145">
        <v>45.25</v>
      </c>
      <c r="R813" s="145">
        <v>45.25</v>
      </c>
    </row>
    <row r="814" spans="1:18" x14ac:dyDescent="0.25">
      <c r="A814" s="145">
        <v>2510</v>
      </c>
      <c r="B814" s="145" t="s">
        <v>2337</v>
      </c>
      <c r="C814" s="145" t="s">
        <v>2430</v>
      </c>
      <c r="D814" s="145" t="str">
        <f t="shared" si="32"/>
        <v>Soler, Melissa</v>
      </c>
      <c r="E814" s="145" t="s">
        <v>2142</v>
      </c>
      <c r="F814" s="145">
        <v>35</v>
      </c>
      <c r="G814" s="145">
        <v>87.335999999999999</v>
      </c>
      <c r="H814" s="145">
        <v>85.09</v>
      </c>
      <c r="I814" s="145">
        <v>104.004</v>
      </c>
      <c r="J814" s="145">
        <v>106.25</v>
      </c>
      <c r="K814" s="145">
        <v>153.08600000000001</v>
      </c>
      <c r="L814" s="145">
        <v>205.09</v>
      </c>
      <c r="M814" s="145">
        <v>104.004</v>
      </c>
      <c r="N814" s="145">
        <v>52</v>
      </c>
      <c r="O814" s="145">
        <v>0</v>
      </c>
      <c r="P814" s="145">
        <v>-2.5000000000000001E-2</v>
      </c>
      <c r="Q814" s="145">
        <v>43.725000000000001</v>
      </c>
      <c r="R814" s="145">
        <v>43.75</v>
      </c>
    </row>
    <row r="815" spans="1:18" x14ac:dyDescent="0.25">
      <c r="A815" s="145">
        <v>1207</v>
      </c>
      <c r="B815" s="145" t="s">
        <v>2429</v>
      </c>
      <c r="C815" s="145" t="s">
        <v>2428</v>
      </c>
      <c r="D815" s="145" t="str">
        <f t="shared" si="32"/>
        <v>Solomon, Kristen</v>
      </c>
      <c r="E815" s="145" t="s">
        <v>2189</v>
      </c>
      <c r="F815" s="145">
        <v>144</v>
      </c>
      <c r="G815" s="145">
        <v>49</v>
      </c>
      <c r="H815" s="145">
        <v>451</v>
      </c>
      <c r="I815" s="145">
        <v>240</v>
      </c>
      <c r="J815" s="145">
        <v>106</v>
      </c>
      <c r="K815" s="145">
        <v>386.33600000000001</v>
      </c>
      <c r="L815" s="145">
        <v>627.34</v>
      </c>
      <c r="M815" s="145">
        <v>104.004</v>
      </c>
      <c r="N815" s="145">
        <v>0</v>
      </c>
      <c r="O815" s="145">
        <v>0</v>
      </c>
      <c r="P815" s="145">
        <v>0</v>
      </c>
      <c r="Q815" s="145">
        <v>0</v>
      </c>
      <c r="R815" s="145">
        <v>0</v>
      </c>
    </row>
    <row r="816" spans="1:18" x14ac:dyDescent="0.25">
      <c r="A816" s="145">
        <v>945</v>
      </c>
      <c r="B816" s="145" t="s">
        <v>2376</v>
      </c>
      <c r="C816" s="145" t="s">
        <v>2427</v>
      </c>
      <c r="D816" s="145" t="str">
        <f t="shared" si="32"/>
        <v>Somers, Susan</v>
      </c>
      <c r="E816" s="145" t="s">
        <v>2151</v>
      </c>
      <c r="F816" s="145">
        <v>168</v>
      </c>
      <c r="G816" s="145" t="e">
        <f>VLOOKUP($A816,#REF!,7,FALSE)</f>
        <v>#REF!</v>
      </c>
      <c r="H816" s="145">
        <v>219.25</v>
      </c>
      <c r="I816" s="145">
        <v>156</v>
      </c>
      <c r="J816" s="145">
        <v>112</v>
      </c>
      <c r="K816" s="145">
        <v>149.08600000000001</v>
      </c>
      <c r="L816" s="145">
        <v>103.59</v>
      </c>
      <c r="M816" s="145">
        <v>104.004</v>
      </c>
      <c r="N816" s="145">
        <v>149.5</v>
      </c>
      <c r="O816" s="145">
        <v>0</v>
      </c>
      <c r="P816" s="145">
        <v>0</v>
      </c>
      <c r="Q816" s="145">
        <v>0</v>
      </c>
      <c r="R816" s="145">
        <v>0</v>
      </c>
    </row>
    <row r="817" spans="1:18" x14ac:dyDescent="0.25">
      <c r="A817" s="145">
        <v>1937</v>
      </c>
      <c r="B817" s="145" t="s">
        <v>2426</v>
      </c>
      <c r="C817" s="145" t="s">
        <v>2425</v>
      </c>
      <c r="D817" s="145" t="str">
        <f t="shared" si="32"/>
        <v>Sotelo, Pamela</v>
      </c>
      <c r="E817" s="145" t="s">
        <v>2204</v>
      </c>
      <c r="F817" s="145">
        <v>72</v>
      </c>
      <c r="G817" s="145" t="e">
        <f>VLOOKUP($A817,#REF!,7,FALSE)</f>
        <v>#REF!</v>
      </c>
      <c r="H817" s="145">
        <v>74.584000000000003</v>
      </c>
      <c r="I817" s="145">
        <v>63.92</v>
      </c>
      <c r="J817" s="145">
        <v>36</v>
      </c>
      <c r="K817" s="145">
        <v>231.16399999999999</v>
      </c>
      <c r="L817" s="145">
        <v>280.16000000000003</v>
      </c>
      <c r="M817" s="145">
        <v>51.996000000000002</v>
      </c>
      <c r="N817" s="145">
        <v>3</v>
      </c>
      <c r="O817" s="145">
        <v>0</v>
      </c>
      <c r="P817" s="145">
        <v>0</v>
      </c>
      <c r="Q817" s="145">
        <v>0</v>
      </c>
      <c r="R817" s="145">
        <v>0</v>
      </c>
    </row>
    <row r="818" spans="1:18" x14ac:dyDescent="0.25">
      <c r="A818" s="145">
        <v>2656</v>
      </c>
      <c r="B818" s="145" t="s">
        <v>2424</v>
      </c>
      <c r="C818" s="145" t="s">
        <v>2423</v>
      </c>
      <c r="D818" s="145" t="str">
        <f t="shared" si="32"/>
        <v>Spain (Past Employee), Sam</v>
      </c>
      <c r="E818" s="145" t="s">
        <v>2204</v>
      </c>
      <c r="F818" s="145">
        <v>22</v>
      </c>
      <c r="G818" s="145">
        <v>11.664999999999999</v>
      </c>
      <c r="H818" s="145">
        <v>0</v>
      </c>
      <c r="I818" s="145">
        <v>25.998000000000001</v>
      </c>
      <c r="J818" s="145">
        <v>4</v>
      </c>
      <c r="K818" s="145">
        <v>38.914000000000001</v>
      </c>
      <c r="L818" s="145">
        <v>0</v>
      </c>
      <c r="M818" s="145">
        <v>25.998000000000001</v>
      </c>
      <c r="N818" s="145">
        <v>0</v>
      </c>
      <c r="O818" s="145">
        <v>0</v>
      </c>
      <c r="P818" s="145">
        <v>0</v>
      </c>
      <c r="Q818" s="145">
        <v>0</v>
      </c>
      <c r="R818" s="145">
        <v>0</v>
      </c>
    </row>
    <row r="819" spans="1:18" x14ac:dyDescent="0.25">
      <c r="A819" s="145">
        <v>1888</v>
      </c>
      <c r="B819" s="145" t="s">
        <v>2353</v>
      </c>
      <c r="C819" s="145" t="s">
        <v>2422</v>
      </c>
      <c r="D819" s="145" t="str">
        <f t="shared" si="32"/>
        <v>Spector, Linda</v>
      </c>
      <c r="E819" s="145" t="s">
        <v>2323</v>
      </c>
      <c r="F819" s="145">
        <v>269</v>
      </c>
      <c r="G819" s="145">
        <v>32.5</v>
      </c>
      <c r="H819" s="145">
        <v>330.5</v>
      </c>
      <c r="I819" s="145">
        <v>78</v>
      </c>
      <c r="J819" s="145">
        <v>46</v>
      </c>
      <c r="K819" s="145">
        <v>251.66399999999999</v>
      </c>
      <c r="L819" s="145">
        <v>303.66000000000003</v>
      </c>
      <c r="M819" s="145">
        <v>51.996000000000002</v>
      </c>
      <c r="N819" s="145">
        <v>0</v>
      </c>
      <c r="O819" s="145">
        <v>27</v>
      </c>
      <c r="P819" s="145">
        <v>3</v>
      </c>
      <c r="Q819" s="145">
        <v>12</v>
      </c>
      <c r="R819" s="145">
        <v>36</v>
      </c>
    </row>
    <row r="820" spans="1:18" x14ac:dyDescent="0.25">
      <c r="A820" s="145">
        <v>2580</v>
      </c>
      <c r="B820" s="145" t="s">
        <v>2421</v>
      </c>
      <c r="C820" s="145" t="s">
        <v>2420</v>
      </c>
      <c r="D820" s="145" t="str">
        <f t="shared" si="32"/>
        <v>Speers, Amber</v>
      </c>
      <c r="E820" s="145" t="s">
        <v>2168</v>
      </c>
      <c r="F820" s="145">
        <v>87</v>
      </c>
      <c r="G820" s="145">
        <v>54.164999999999999</v>
      </c>
      <c r="H820" s="145">
        <v>414.16500000000002</v>
      </c>
      <c r="I820" s="145">
        <v>129.99600000000001</v>
      </c>
      <c r="J820" s="145">
        <v>0</v>
      </c>
      <c r="K820" s="145">
        <v>643.58600000000001</v>
      </c>
      <c r="L820" s="145">
        <v>1102.335</v>
      </c>
      <c r="M820" s="145">
        <v>104.004</v>
      </c>
      <c r="N820" s="145">
        <v>0</v>
      </c>
      <c r="O820" s="145">
        <v>94.5</v>
      </c>
      <c r="P820" s="145">
        <v>95</v>
      </c>
      <c r="Q820" s="145">
        <v>124.5</v>
      </c>
      <c r="R820" s="145">
        <v>124</v>
      </c>
    </row>
    <row r="821" spans="1:18" x14ac:dyDescent="0.25">
      <c r="A821" s="145">
        <v>1717</v>
      </c>
      <c r="B821" s="145" t="s">
        <v>2162</v>
      </c>
      <c r="C821" s="145" t="s">
        <v>2420</v>
      </c>
      <c r="D821" s="145" t="str">
        <f t="shared" si="32"/>
        <v>Speers, Ashley</v>
      </c>
      <c r="E821" s="145" t="s">
        <v>2168</v>
      </c>
      <c r="F821" s="145">
        <v>86</v>
      </c>
      <c r="G821" s="145">
        <v>54.164999999999999</v>
      </c>
      <c r="H821" s="145">
        <v>414.16500000000002</v>
      </c>
      <c r="I821" s="145">
        <v>129.99600000000001</v>
      </c>
      <c r="J821" s="145">
        <v>0</v>
      </c>
      <c r="K821" s="145">
        <v>616.58600000000001</v>
      </c>
      <c r="L821" s="145">
        <v>843.83500000000004</v>
      </c>
      <c r="M821" s="145">
        <v>104.004</v>
      </c>
      <c r="N821" s="145">
        <v>0</v>
      </c>
      <c r="O821" s="145">
        <v>168.75</v>
      </c>
      <c r="P821" s="145">
        <v>220.5</v>
      </c>
      <c r="Q821" s="145">
        <v>155.75</v>
      </c>
      <c r="R821" s="145">
        <v>104</v>
      </c>
    </row>
    <row r="822" spans="1:18" x14ac:dyDescent="0.25">
      <c r="A822" s="145">
        <v>795</v>
      </c>
      <c r="B822" s="145" t="s">
        <v>2409</v>
      </c>
      <c r="C822" s="145" t="s">
        <v>2419</v>
      </c>
      <c r="D822" s="145" t="str">
        <f t="shared" si="32"/>
        <v>Spradley, Stephen</v>
      </c>
      <c r="E822" s="145" t="s">
        <v>2361</v>
      </c>
      <c r="F822" s="145">
        <v>209</v>
      </c>
      <c r="G822" s="145">
        <v>19.5</v>
      </c>
      <c r="H822" s="145">
        <v>97.417000000000002</v>
      </c>
      <c r="I822" s="145">
        <v>96.417000000000002</v>
      </c>
      <c r="J822" s="145">
        <v>18.5</v>
      </c>
      <c r="K822" s="145">
        <v>12.999000000000001</v>
      </c>
      <c r="L822" s="145">
        <v>80.412000000000006</v>
      </c>
      <c r="M822" s="145">
        <v>70.412999999999997</v>
      </c>
      <c r="N822" s="145">
        <v>3</v>
      </c>
      <c r="O822" s="145">
        <v>0</v>
      </c>
      <c r="P822" s="145">
        <v>0</v>
      </c>
      <c r="Q822" s="145">
        <v>0</v>
      </c>
      <c r="R822" s="145">
        <v>0</v>
      </c>
    </row>
    <row r="823" spans="1:18" x14ac:dyDescent="0.25">
      <c r="A823" s="145">
        <v>2366</v>
      </c>
      <c r="B823" s="145" t="s">
        <v>2418</v>
      </c>
      <c r="C823" s="145" t="s">
        <v>2417</v>
      </c>
      <c r="D823" s="145" t="str">
        <f t="shared" si="32"/>
        <v>Stapleton, Shawn</v>
      </c>
      <c r="E823" s="145" t="s">
        <v>2186</v>
      </c>
      <c r="F823" s="145">
        <v>46</v>
      </c>
      <c r="G823" s="145" t="e">
        <f>VLOOKUP($A823,#REF!,7,FALSE)</f>
        <v>#REF!</v>
      </c>
      <c r="H823" s="145">
        <v>89.09</v>
      </c>
      <c r="I823" s="145">
        <v>104.004</v>
      </c>
      <c r="J823" s="145">
        <v>83.5</v>
      </c>
      <c r="K823" s="145">
        <v>74.585999999999999</v>
      </c>
      <c r="L823" s="145">
        <v>129.59</v>
      </c>
      <c r="M823" s="145">
        <v>104.004</v>
      </c>
      <c r="N823" s="145">
        <v>57</v>
      </c>
      <c r="O823" s="145">
        <v>0</v>
      </c>
      <c r="P823" s="145">
        <v>0</v>
      </c>
      <c r="Q823" s="145">
        <v>0</v>
      </c>
      <c r="R823" s="145">
        <v>0</v>
      </c>
    </row>
    <row r="824" spans="1:18" x14ac:dyDescent="0.25">
      <c r="A824" s="145">
        <v>964</v>
      </c>
      <c r="B824" s="145" t="s">
        <v>2416</v>
      </c>
      <c r="C824" s="145" t="s">
        <v>2415</v>
      </c>
      <c r="D824" s="145" t="str">
        <f t="shared" si="32"/>
        <v>Starr, Dawn</v>
      </c>
      <c r="E824" s="145" t="s">
        <v>2165</v>
      </c>
      <c r="F824" s="145">
        <v>5</v>
      </c>
      <c r="G824" s="145">
        <v>0</v>
      </c>
      <c r="H824" s="145">
        <v>26.001000000000001</v>
      </c>
      <c r="I824" s="145">
        <v>26.001000000000001</v>
      </c>
      <c r="J824" s="145">
        <v>0</v>
      </c>
      <c r="K824" s="145">
        <v>0</v>
      </c>
      <c r="L824" s="145">
        <v>14.334</v>
      </c>
      <c r="M824" s="145">
        <v>30.334</v>
      </c>
      <c r="N824" s="145">
        <v>16</v>
      </c>
      <c r="O824" s="145">
        <v>0</v>
      </c>
      <c r="P824" s="145">
        <v>0</v>
      </c>
      <c r="Q824" s="145">
        <v>0</v>
      </c>
      <c r="R824" s="145">
        <v>0</v>
      </c>
    </row>
    <row r="825" spans="1:18" x14ac:dyDescent="0.25">
      <c r="A825" s="145">
        <v>2228</v>
      </c>
      <c r="B825" s="145" t="s">
        <v>2281</v>
      </c>
      <c r="C825" s="145" t="s">
        <v>2414</v>
      </c>
      <c r="D825" s="145" t="str">
        <f t="shared" si="32"/>
        <v>Steinsaltz, Debra</v>
      </c>
      <c r="E825" s="145" t="s">
        <v>2159</v>
      </c>
      <c r="F825" s="145">
        <v>203</v>
      </c>
      <c r="G825" s="145" t="e">
        <f>VLOOKUP($A825,#REF!,7,FALSE)</f>
        <v>#REF!</v>
      </c>
      <c r="H825" s="145">
        <v>65.25</v>
      </c>
      <c r="I825" s="145">
        <v>156</v>
      </c>
      <c r="J825" s="145">
        <v>126.5</v>
      </c>
      <c r="K825" s="145">
        <v>-3.1640000000000001</v>
      </c>
      <c r="L825" s="145">
        <v>27.84</v>
      </c>
      <c r="M825" s="145">
        <v>104.004</v>
      </c>
      <c r="N825" s="145">
        <v>73</v>
      </c>
      <c r="O825" s="145">
        <v>0</v>
      </c>
      <c r="P825" s="145">
        <v>3</v>
      </c>
      <c r="Q825" s="145">
        <v>24.75</v>
      </c>
      <c r="R825" s="145">
        <v>21.75</v>
      </c>
    </row>
    <row r="826" spans="1:18" x14ac:dyDescent="0.25">
      <c r="A826" s="145">
        <v>2081</v>
      </c>
      <c r="B826" s="145" t="s">
        <v>2413</v>
      </c>
      <c r="C826" s="145" t="s">
        <v>2412</v>
      </c>
      <c r="D826" s="145" t="str">
        <f t="shared" si="32"/>
        <v>Stevenson, Angela</v>
      </c>
      <c r="E826" s="145" t="s">
        <v>2159</v>
      </c>
      <c r="F826" s="145">
        <v>67</v>
      </c>
      <c r="G826" s="145" t="e">
        <f>VLOOKUP($A826,#REF!,7,FALSE)</f>
        <v>#REF!</v>
      </c>
      <c r="H826" s="145">
        <v>72.335999999999999</v>
      </c>
      <c r="I826" s="145">
        <v>117</v>
      </c>
      <c r="J826" s="145">
        <v>57.5</v>
      </c>
      <c r="K826" s="145">
        <v>277.08600000000001</v>
      </c>
      <c r="L826" s="145">
        <v>366.09</v>
      </c>
      <c r="M826" s="145">
        <v>104.004</v>
      </c>
      <c r="N826" s="145">
        <v>15</v>
      </c>
      <c r="O826" s="145">
        <v>0</v>
      </c>
      <c r="P826" s="145">
        <v>0</v>
      </c>
      <c r="Q826" s="145">
        <v>0</v>
      </c>
      <c r="R826" s="145">
        <v>0</v>
      </c>
    </row>
    <row r="827" spans="1:18" x14ac:dyDescent="0.25">
      <c r="A827" s="145">
        <v>1161</v>
      </c>
      <c r="B827" s="145" t="s">
        <v>2411</v>
      </c>
      <c r="C827" s="145" t="s">
        <v>2410</v>
      </c>
      <c r="D827" s="145" t="str">
        <f t="shared" si="32"/>
        <v>Still, Evelien</v>
      </c>
      <c r="E827" s="145" t="s">
        <v>2142</v>
      </c>
      <c r="F827" s="145">
        <v>161</v>
      </c>
      <c r="G827" s="145">
        <v>65</v>
      </c>
      <c r="H827" s="145">
        <v>380</v>
      </c>
      <c r="I827" s="145">
        <v>156</v>
      </c>
      <c r="J827" s="145">
        <v>48.75</v>
      </c>
      <c r="K827" s="145">
        <v>1075.086</v>
      </c>
      <c r="L827" s="145">
        <v>1315.84</v>
      </c>
      <c r="M827" s="145">
        <v>104.004</v>
      </c>
      <c r="N827" s="145">
        <v>0</v>
      </c>
      <c r="O827" s="145">
        <v>53.625</v>
      </c>
      <c r="P827" s="145">
        <v>-0.27500000000000002</v>
      </c>
      <c r="Q827" s="145">
        <v>63.1</v>
      </c>
      <c r="R827" s="145">
        <v>117</v>
      </c>
    </row>
    <row r="828" spans="1:18" x14ac:dyDescent="0.25">
      <c r="A828" s="145">
        <v>831</v>
      </c>
      <c r="B828" s="145" t="s">
        <v>2409</v>
      </c>
      <c r="C828" s="145" t="s">
        <v>2408</v>
      </c>
      <c r="D828" s="145" t="str">
        <f t="shared" si="32"/>
        <v>Stirks, Stephen</v>
      </c>
      <c r="E828" s="145" t="s">
        <v>2168</v>
      </c>
      <c r="F828" s="145">
        <v>58</v>
      </c>
      <c r="G828" s="145">
        <v>232.667</v>
      </c>
      <c r="H828" s="145">
        <v>264.67099999999999</v>
      </c>
      <c r="I828" s="145">
        <v>104.004</v>
      </c>
      <c r="J828" s="145">
        <v>72</v>
      </c>
      <c r="K828" s="145">
        <v>128.667</v>
      </c>
      <c r="L828" s="145">
        <v>194.67099999999999</v>
      </c>
      <c r="M828" s="145">
        <v>104.004</v>
      </c>
      <c r="N828" s="145">
        <v>38</v>
      </c>
      <c r="O828" s="145">
        <v>0</v>
      </c>
      <c r="P828" s="145">
        <v>0</v>
      </c>
      <c r="Q828" s="145">
        <v>0</v>
      </c>
      <c r="R828" s="145">
        <v>0</v>
      </c>
    </row>
    <row r="829" spans="1:18" x14ac:dyDescent="0.25">
      <c r="A829" s="145">
        <v>1096</v>
      </c>
      <c r="B829" s="145" t="s">
        <v>2407</v>
      </c>
      <c r="C829" s="145" t="s">
        <v>2406</v>
      </c>
      <c r="D829" s="145" t="str">
        <f t="shared" si="32"/>
        <v>Stonecipher, Carmen</v>
      </c>
      <c r="E829" s="145" t="s">
        <v>2142</v>
      </c>
      <c r="F829" s="145">
        <v>154</v>
      </c>
      <c r="G829" s="145">
        <v>51</v>
      </c>
      <c r="H829" s="145">
        <v>98.5</v>
      </c>
      <c r="I829" s="145">
        <v>156</v>
      </c>
      <c r="J829" s="145">
        <v>108.5</v>
      </c>
      <c r="K829" s="145">
        <v>159.58600000000001</v>
      </c>
      <c r="L829" s="145">
        <v>188.84</v>
      </c>
      <c r="M829" s="145">
        <v>104.004</v>
      </c>
      <c r="N829" s="145">
        <v>74.75</v>
      </c>
      <c r="O829" s="145">
        <v>-3.75</v>
      </c>
      <c r="P829" s="145">
        <v>0</v>
      </c>
      <c r="Q829" s="145">
        <v>18.125</v>
      </c>
      <c r="R829" s="145">
        <v>15.25</v>
      </c>
    </row>
    <row r="830" spans="1:18" x14ac:dyDescent="0.25">
      <c r="A830" s="145">
        <v>1930</v>
      </c>
      <c r="B830" s="145" t="s">
        <v>2405</v>
      </c>
      <c r="C830" s="145" t="s">
        <v>2404</v>
      </c>
      <c r="D830" s="145" t="str">
        <f t="shared" si="32"/>
        <v>Stuart, Mabel</v>
      </c>
      <c r="E830" s="145" t="s">
        <v>2180</v>
      </c>
      <c r="F830" s="145">
        <v>72</v>
      </c>
      <c r="G830" s="145">
        <v>11.664999999999999</v>
      </c>
      <c r="H830" s="145">
        <v>37.834000000000003</v>
      </c>
      <c r="I830" s="145">
        <v>63.92</v>
      </c>
      <c r="J830" s="145">
        <v>88.25</v>
      </c>
      <c r="K830" s="145">
        <v>91.164000000000001</v>
      </c>
      <c r="L830" s="145">
        <v>62.41</v>
      </c>
      <c r="M830" s="145">
        <v>51.996000000000002</v>
      </c>
      <c r="N830" s="145">
        <v>80.75</v>
      </c>
      <c r="O830" s="145">
        <v>0</v>
      </c>
      <c r="P830" s="145">
        <v>0</v>
      </c>
      <c r="Q830" s="145">
        <v>0</v>
      </c>
      <c r="R830" s="145">
        <v>0</v>
      </c>
    </row>
    <row r="831" spans="1:18" x14ac:dyDescent="0.25">
      <c r="A831" s="145">
        <v>2640</v>
      </c>
      <c r="B831" s="145" t="s">
        <v>2358</v>
      </c>
      <c r="C831" s="145" t="s">
        <v>2403</v>
      </c>
      <c r="D831" s="145" t="str">
        <f t="shared" si="32"/>
        <v>Suarez (Past Employee), Maria</v>
      </c>
      <c r="E831" s="145" t="s">
        <v>2151</v>
      </c>
      <c r="F831" s="145">
        <v>29</v>
      </c>
      <c r="G831" s="145">
        <v>19.335000000000001</v>
      </c>
      <c r="H831" s="145">
        <v>0</v>
      </c>
      <c r="I831" s="145">
        <v>45.502000000000002</v>
      </c>
      <c r="J831" s="145">
        <v>48</v>
      </c>
      <c r="K831" s="145">
        <v>177.58600000000001</v>
      </c>
      <c r="L831" s="145">
        <v>0</v>
      </c>
      <c r="M831" s="145">
        <v>45.502000000000002</v>
      </c>
      <c r="N831" s="145">
        <v>24</v>
      </c>
      <c r="O831" s="145">
        <v>0</v>
      </c>
      <c r="P831" s="145">
        <v>0</v>
      </c>
      <c r="Q831" s="145">
        <v>0</v>
      </c>
      <c r="R831" s="145">
        <v>0</v>
      </c>
    </row>
    <row r="832" spans="1:18" x14ac:dyDescent="0.25">
      <c r="A832" s="145">
        <v>1887</v>
      </c>
      <c r="B832" s="145" t="s">
        <v>2402</v>
      </c>
      <c r="C832" s="145" t="s">
        <v>2401</v>
      </c>
      <c r="D832" s="145" t="str">
        <f t="shared" si="32"/>
        <v>Sugg, Eva</v>
      </c>
      <c r="E832" s="145" t="s">
        <v>2323</v>
      </c>
      <c r="F832" s="145">
        <v>72</v>
      </c>
      <c r="G832" s="145">
        <v>26.085000000000001</v>
      </c>
      <c r="H832" s="145">
        <v>414.16500000000002</v>
      </c>
      <c r="I832" s="145">
        <v>127.83</v>
      </c>
      <c r="J832" s="145">
        <v>0</v>
      </c>
      <c r="K832" s="145">
        <v>108.336</v>
      </c>
      <c r="L832" s="145">
        <v>234.09100000000001</v>
      </c>
      <c r="M832" s="145">
        <v>104.004</v>
      </c>
      <c r="N832" s="145">
        <v>20</v>
      </c>
      <c r="O832" s="145">
        <v>60.25</v>
      </c>
      <c r="P832" s="145">
        <v>12</v>
      </c>
      <c r="Q832" s="145">
        <v>49</v>
      </c>
      <c r="R832" s="145">
        <v>97.25</v>
      </c>
    </row>
    <row r="833" spans="1:18" x14ac:dyDescent="0.25">
      <c r="A833" s="145">
        <v>841</v>
      </c>
      <c r="B833" s="145" t="s">
        <v>2400</v>
      </c>
      <c r="C833" s="145" t="s">
        <v>2398</v>
      </c>
      <c r="D833" s="145" t="str">
        <f t="shared" si="32"/>
        <v>Sullivan, Vanora</v>
      </c>
      <c r="E833" s="145" t="s">
        <v>2151</v>
      </c>
      <c r="F833" s="145">
        <v>13</v>
      </c>
      <c r="G833" s="145">
        <v>0</v>
      </c>
      <c r="H833" s="145">
        <v>104.004</v>
      </c>
      <c r="I833" s="145">
        <v>104.004</v>
      </c>
      <c r="J833" s="145">
        <v>0</v>
      </c>
      <c r="K833" s="145">
        <v>0</v>
      </c>
      <c r="L833" s="145">
        <v>88.004000000000005</v>
      </c>
      <c r="M833" s="145">
        <v>104.004</v>
      </c>
      <c r="N833" s="145">
        <v>16</v>
      </c>
      <c r="O833" s="145">
        <v>0</v>
      </c>
      <c r="P833" s="145">
        <v>0</v>
      </c>
      <c r="Q833" s="145">
        <v>0</v>
      </c>
      <c r="R833" s="145">
        <v>0</v>
      </c>
    </row>
    <row r="834" spans="1:18" x14ac:dyDescent="0.25">
      <c r="A834" s="145">
        <v>2339</v>
      </c>
      <c r="B834" s="145" t="s">
        <v>2399</v>
      </c>
      <c r="C834" s="145" t="s">
        <v>2398</v>
      </c>
      <c r="D834" s="145" t="str">
        <f t="shared" si="32"/>
        <v>Sullivan, Sean</v>
      </c>
      <c r="E834" s="145" t="s">
        <v>2159</v>
      </c>
      <c r="F834" s="145">
        <v>47</v>
      </c>
      <c r="G834" s="145">
        <v>43.335000000000001</v>
      </c>
      <c r="H834" s="145">
        <v>398.59</v>
      </c>
      <c r="I834" s="145">
        <v>104.004</v>
      </c>
      <c r="J834" s="145">
        <v>0</v>
      </c>
      <c r="K834" s="145">
        <v>294.58600000000001</v>
      </c>
      <c r="L834" s="145">
        <v>390.59</v>
      </c>
      <c r="M834" s="145">
        <v>104.004</v>
      </c>
      <c r="N834" s="145">
        <v>8</v>
      </c>
      <c r="O834" s="145">
        <v>102.5</v>
      </c>
      <c r="P834" s="145">
        <v>54</v>
      </c>
      <c r="Q834" s="145">
        <v>69.5</v>
      </c>
      <c r="R834" s="145">
        <v>118</v>
      </c>
    </row>
    <row r="835" spans="1:18" x14ac:dyDescent="0.25">
      <c r="A835" s="145">
        <v>1590</v>
      </c>
      <c r="B835" s="145" t="s">
        <v>2397</v>
      </c>
      <c r="C835" s="145" t="s">
        <v>2396</v>
      </c>
      <c r="D835" s="145" t="str">
        <f t="shared" ref="D835:D897" si="33">C835&amp;", "&amp;B835</f>
        <v>Sumilang, Nina</v>
      </c>
      <c r="E835" s="145" t="s">
        <v>2176</v>
      </c>
      <c r="F835" s="145">
        <v>116</v>
      </c>
      <c r="G835" s="145">
        <v>4.165</v>
      </c>
      <c r="H835" s="145">
        <v>387.41</v>
      </c>
      <c r="I835" s="145">
        <v>129.99600000000001</v>
      </c>
      <c r="J835" s="145">
        <v>39</v>
      </c>
      <c r="K835" s="145">
        <v>423.08600000000001</v>
      </c>
      <c r="L835" s="145">
        <v>492.59</v>
      </c>
      <c r="M835" s="145">
        <v>104.004</v>
      </c>
      <c r="N835" s="145">
        <v>34.5</v>
      </c>
      <c r="O835" s="145">
        <v>74</v>
      </c>
      <c r="P835" s="145">
        <v>74.5</v>
      </c>
      <c r="Q835" s="145">
        <v>10.5</v>
      </c>
      <c r="R835" s="145">
        <v>10</v>
      </c>
    </row>
    <row r="836" spans="1:18" x14ac:dyDescent="0.25">
      <c r="A836" s="145">
        <v>738</v>
      </c>
      <c r="B836" s="145" t="s">
        <v>2395</v>
      </c>
      <c r="C836" s="145" t="s">
        <v>2394</v>
      </c>
      <c r="D836" s="145" t="str">
        <f t="shared" si="33"/>
        <v>Supervisor, Apply</v>
      </c>
      <c r="E836" s="145" t="s">
        <v>2189</v>
      </c>
      <c r="F836" s="145">
        <v>10</v>
      </c>
      <c r="G836" s="145">
        <v>0</v>
      </c>
      <c r="H836" s="145">
        <v>0</v>
      </c>
      <c r="I836" s="145">
        <v>0</v>
      </c>
      <c r="J836" s="145">
        <v>0</v>
      </c>
      <c r="K836" s="145">
        <v>0</v>
      </c>
      <c r="L836" s="145">
        <v>0</v>
      </c>
      <c r="M836" s="145">
        <v>0</v>
      </c>
      <c r="N836" s="145">
        <v>0</v>
      </c>
      <c r="O836" s="145">
        <v>0</v>
      </c>
      <c r="P836" s="145">
        <v>0</v>
      </c>
      <c r="Q836" s="145">
        <v>0</v>
      </c>
      <c r="R836" s="145">
        <v>0</v>
      </c>
    </row>
    <row r="837" spans="1:18" x14ac:dyDescent="0.25">
      <c r="A837" s="145">
        <v>888</v>
      </c>
      <c r="B837" s="145" t="s">
        <v>2393</v>
      </c>
      <c r="C837" s="145" t="s">
        <v>2392</v>
      </c>
      <c r="D837" s="145" t="str">
        <f t="shared" si="33"/>
        <v>Sussman (Past Employee), Gregory</v>
      </c>
      <c r="E837" s="145" t="s">
        <v>2323</v>
      </c>
      <c r="F837" s="145">
        <v>11</v>
      </c>
      <c r="G837" s="145">
        <v>0</v>
      </c>
      <c r="H837" s="145">
        <v>0</v>
      </c>
      <c r="I837" s="145">
        <v>23.834</v>
      </c>
      <c r="J837" s="145">
        <v>23.75</v>
      </c>
      <c r="K837" s="145">
        <v>0</v>
      </c>
      <c r="L837" s="145">
        <v>0</v>
      </c>
      <c r="M837" s="145">
        <v>23.834</v>
      </c>
      <c r="N837" s="145">
        <v>0</v>
      </c>
      <c r="O837" s="145">
        <v>0</v>
      </c>
      <c r="P837" s="145">
        <v>0</v>
      </c>
      <c r="Q837" s="145">
        <v>24.25</v>
      </c>
      <c r="R837" s="145">
        <v>19</v>
      </c>
    </row>
    <row r="838" spans="1:18" x14ac:dyDescent="0.25">
      <c r="A838" s="145">
        <v>811</v>
      </c>
      <c r="B838" s="145" t="s">
        <v>2391</v>
      </c>
      <c r="C838" s="145" t="s">
        <v>2390</v>
      </c>
      <c r="D838" s="145" t="str">
        <f t="shared" si="33"/>
        <v>Sutter, Sonya</v>
      </c>
      <c r="E838" s="145" t="s">
        <v>2168</v>
      </c>
      <c r="F838" s="145">
        <v>16</v>
      </c>
      <c r="G838" s="145">
        <v>19.501000000000001</v>
      </c>
      <c r="H838" s="145">
        <v>106.83799999999999</v>
      </c>
      <c r="I838" s="145">
        <v>95.337000000000003</v>
      </c>
      <c r="J838" s="145">
        <v>8</v>
      </c>
      <c r="K838" s="145">
        <v>15.500999999999999</v>
      </c>
      <c r="L838" s="145">
        <v>102.83799999999999</v>
      </c>
      <c r="M838" s="145">
        <v>95.337000000000003</v>
      </c>
      <c r="N838" s="145">
        <v>8</v>
      </c>
      <c r="O838" s="145">
        <v>25</v>
      </c>
      <c r="P838" s="145">
        <v>4.875</v>
      </c>
      <c r="Q838" s="145">
        <v>131.375</v>
      </c>
      <c r="R838" s="145">
        <v>151.5</v>
      </c>
    </row>
    <row r="839" spans="1:18" x14ac:dyDescent="0.25">
      <c r="A839" s="145">
        <v>989</v>
      </c>
      <c r="B839" s="145" t="s">
        <v>2389</v>
      </c>
      <c r="C839" s="145" t="s">
        <v>2388</v>
      </c>
      <c r="D839" s="145" t="str">
        <f t="shared" si="33"/>
        <v>Sutton, Faye</v>
      </c>
      <c r="E839" s="145" t="s">
        <v>2257</v>
      </c>
      <c r="F839" s="145">
        <v>3</v>
      </c>
      <c r="G839" s="145">
        <v>0</v>
      </c>
      <c r="H839" s="145">
        <v>1.333</v>
      </c>
      <c r="I839" s="145">
        <v>4.3330000000000002</v>
      </c>
      <c r="J839" s="145">
        <v>3</v>
      </c>
      <c r="K839" s="145">
        <v>0</v>
      </c>
      <c r="L839" s="145">
        <v>4.3330000000000002</v>
      </c>
      <c r="M839" s="145">
        <v>4.3330000000000002</v>
      </c>
      <c r="N839" s="145">
        <v>0</v>
      </c>
      <c r="O839" s="145">
        <v>0</v>
      </c>
      <c r="P839" s="145">
        <v>0</v>
      </c>
      <c r="Q839" s="145">
        <v>0</v>
      </c>
      <c r="R839" s="145">
        <v>0</v>
      </c>
    </row>
    <row r="840" spans="1:18" x14ac:dyDescent="0.25">
      <c r="A840" s="145">
        <v>2432</v>
      </c>
      <c r="B840" s="145" t="s">
        <v>2387</v>
      </c>
      <c r="C840" s="145" t="s">
        <v>2386</v>
      </c>
      <c r="D840" s="145" t="str">
        <f t="shared" si="33"/>
        <v>Swain, Kasinda</v>
      </c>
      <c r="E840" s="145" t="s">
        <v>2159</v>
      </c>
      <c r="F840" s="145">
        <v>41</v>
      </c>
      <c r="G840" s="145">
        <v>43.335000000000001</v>
      </c>
      <c r="H840" s="145">
        <v>304.83999999999997</v>
      </c>
      <c r="I840" s="145">
        <v>104.004</v>
      </c>
      <c r="J840" s="145">
        <v>20.75</v>
      </c>
      <c r="K840" s="145">
        <v>211.83600000000001</v>
      </c>
      <c r="L840" s="145">
        <v>300.33999999999997</v>
      </c>
      <c r="M840" s="145">
        <v>104.004</v>
      </c>
      <c r="N840" s="145">
        <v>15.5</v>
      </c>
      <c r="O840" s="145">
        <v>78.5</v>
      </c>
      <c r="P840" s="145">
        <v>53</v>
      </c>
      <c r="Q840" s="145">
        <v>74.75</v>
      </c>
      <c r="R840" s="145">
        <v>100.25</v>
      </c>
    </row>
    <row r="841" spans="1:18" x14ac:dyDescent="0.25">
      <c r="A841" s="145">
        <v>2154</v>
      </c>
      <c r="B841" s="145" t="s">
        <v>2385</v>
      </c>
      <c r="C841" s="145" t="s">
        <v>2384</v>
      </c>
      <c r="D841" s="145" t="str">
        <f t="shared" si="33"/>
        <v>Swann, Rebecca</v>
      </c>
      <c r="E841" s="145" t="s">
        <v>2204</v>
      </c>
      <c r="F841" s="145">
        <v>62</v>
      </c>
      <c r="G841" s="145">
        <v>3.335</v>
      </c>
      <c r="H841" s="145">
        <v>54.506</v>
      </c>
      <c r="I841" s="145">
        <v>106.17</v>
      </c>
      <c r="J841" s="145">
        <v>100</v>
      </c>
      <c r="K841" s="145">
        <v>14.336</v>
      </c>
      <c r="L841" s="145">
        <v>62.34</v>
      </c>
      <c r="M841" s="145">
        <v>104.004</v>
      </c>
      <c r="N841" s="145">
        <v>56</v>
      </c>
      <c r="O841" s="145">
        <v>0</v>
      </c>
      <c r="P841" s="145">
        <v>0</v>
      </c>
      <c r="Q841" s="145">
        <v>0</v>
      </c>
      <c r="R841" s="145">
        <v>0</v>
      </c>
    </row>
    <row r="842" spans="1:18" x14ac:dyDescent="0.25">
      <c r="A842" s="145">
        <v>1834</v>
      </c>
      <c r="B842" s="145" t="s">
        <v>2383</v>
      </c>
      <c r="C842" s="145" t="s">
        <v>2382</v>
      </c>
      <c r="D842" s="145" t="str">
        <f t="shared" si="33"/>
        <v>Swartz (Past Employee), Kelly</v>
      </c>
      <c r="E842" s="145" t="s">
        <v>2189</v>
      </c>
      <c r="F842" s="145">
        <v>78</v>
      </c>
      <c r="G842" s="145">
        <v>64.5</v>
      </c>
      <c r="H842" s="145">
        <v>0</v>
      </c>
      <c r="I842" s="145">
        <v>100</v>
      </c>
      <c r="J842" s="145">
        <v>50</v>
      </c>
      <c r="K842" s="145">
        <v>362.33600000000001</v>
      </c>
      <c r="L842" s="145">
        <v>0</v>
      </c>
      <c r="M842" s="145">
        <v>43.335000000000001</v>
      </c>
      <c r="N842" s="145">
        <v>7.5</v>
      </c>
      <c r="O842" s="145">
        <v>0</v>
      </c>
      <c r="P842" s="145">
        <v>0</v>
      </c>
      <c r="Q842" s="145">
        <v>0</v>
      </c>
      <c r="R842" s="145">
        <v>0</v>
      </c>
    </row>
    <row r="843" spans="1:18" x14ac:dyDescent="0.25">
      <c r="A843" s="145">
        <v>301</v>
      </c>
      <c r="B843" s="145" t="s">
        <v>2381</v>
      </c>
      <c r="C843" s="145" t="s">
        <v>2380</v>
      </c>
      <c r="D843" s="145" t="str">
        <f t="shared" si="33"/>
        <v>Swichkow, Rita</v>
      </c>
      <c r="E843" s="145" t="s">
        <v>2151</v>
      </c>
      <c r="F843" s="145">
        <v>365</v>
      </c>
      <c r="G843" s="145" t="e">
        <f>VLOOKUP($A843,#REF!,7,FALSE)</f>
        <v>#REF!</v>
      </c>
      <c r="H843" s="145">
        <v>392.5</v>
      </c>
      <c r="I843" s="145">
        <v>78</v>
      </c>
      <c r="J843" s="145">
        <v>4</v>
      </c>
      <c r="K843" s="145">
        <v>482.16500000000002</v>
      </c>
      <c r="L843" s="145">
        <v>428.161</v>
      </c>
      <c r="M843" s="145">
        <v>51.996000000000002</v>
      </c>
      <c r="N843" s="145">
        <v>124</v>
      </c>
      <c r="O843" s="145">
        <v>12</v>
      </c>
      <c r="P843" s="145">
        <v>0</v>
      </c>
      <c r="Q843" s="145">
        <v>0</v>
      </c>
      <c r="R843" s="145">
        <v>8</v>
      </c>
    </row>
    <row r="844" spans="1:18" x14ac:dyDescent="0.25">
      <c r="A844" s="145">
        <v>2634</v>
      </c>
      <c r="B844" s="145" t="s">
        <v>2262</v>
      </c>
      <c r="C844" s="145" t="s">
        <v>2379</v>
      </c>
      <c r="D844" s="145" t="str">
        <f t="shared" si="33"/>
        <v>Tachell (Past Employee), Taylor</v>
      </c>
      <c r="E844" s="145" t="s">
        <v>2154</v>
      </c>
      <c r="F844" s="145">
        <v>24</v>
      </c>
      <c r="G844" s="145">
        <v>11.585000000000001</v>
      </c>
      <c r="H844" s="145">
        <v>0</v>
      </c>
      <c r="I844" s="145">
        <v>34.667999999999999</v>
      </c>
      <c r="J844" s="145">
        <v>5.75</v>
      </c>
      <c r="K844" s="145">
        <v>27.085999999999999</v>
      </c>
      <c r="L844" s="145">
        <v>0</v>
      </c>
      <c r="M844" s="145">
        <v>34.667999999999999</v>
      </c>
      <c r="N844" s="145">
        <v>23.5</v>
      </c>
      <c r="O844" s="145">
        <v>-0.625</v>
      </c>
      <c r="P844" s="145">
        <v>0</v>
      </c>
      <c r="Q844" s="145">
        <v>0.75</v>
      </c>
      <c r="R844" s="145">
        <v>1.25</v>
      </c>
    </row>
    <row r="845" spans="1:18" x14ac:dyDescent="0.25">
      <c r="A845" s="145">
        <v>1860</v>
      </c>
      <c r="B845" s="145" t="s">
        <v>2378</v>
      </c>
      <c r="C845" s="145" t="s">
        <v>2377</v>
      </c>
      <c r="D845" s="145" t="str">
        <f t="shared" si="33"/>
        <v>Taibl, Monica</v>
      </c>
      <c r="E845" s="145" t="s">
        <v>2361</v>
      </c>
      <c r="F845" s="145">
        <v>155.5</v>
      </c>
      <c r="G845" s="145">
        <v>20</v>
      </c>
      <c r="H845" s="145">
        <v>189.75</v>
      </c>
      <c r="I845" s="145">
        <v>78</v>
      </c>
      <c r="J845" s="145">
        <v>61</v>
      </c>
      <c r="K845" s="145">
        <v>195.91399999999999</v>
      </c>
      <c r="L845" s="145">
        <v>237.41</v>
      </c>
      <c r="M845" s="145">
        <v>51.996000000000002</v>
      </c>
      <c r="N845" s="145">
        <v>14.5</v>
      </c>
      <c r="O845" s="145">
        <v>9.5</v>
      </c>
      <c r="P845" s="145">
        <v>7</v>
      </c>
      <c r="Q845" s="145">
        <v>24.5</v>
      </c>
      <c r="R845" s="145">
        <v>27</v>
      </c>
    </row>
    <row r="846" spans="1:18" x14ac:dyDescent="0.25">
      <c r="A846" s="145">
        <v>980</v>
      </c>
      <c r="B846" s="145" t="s">
        <v>2376</v>
      </c>
      <c r="C846" s="145" t="s">
        <v>2375</v>
      </c>
      <c r="D846" s="145" t="str">
        <f t="shared" si="33"/>
        <v>Tallis, Susan</v>
      </c>
      <c r="E846" s="145" t="s">
        <v>2204</v>
      </c>
      <c r="F846" s="145">
        <v>4</v>
      </c>
      <c r="G846" s="145">
        <v>0</v>
      </c>
      <c r="H846" s="145">
        <v>21.667000000000002</v>
      </c>
      <c r="I846" s="145">
        <v>21.667000000000002</v>
      </c>
      <c r="J846" s="145">
        <v>0</v>
      </c>
      <c r="K846" s="145">
        <v>0</v>
      </c>
      <c r="L846" s="145">
        <v>13.667</v>
      </c>
      <c r="M846" s="145">
        <v>21.667000000000002</v>
      </c>
      <c r="N846" s="145">
        <v>8</v>
      </c>
      <c r="O846" s="145">
        <v>0</v>
      </c>
      <c r="P846" s="145">
        <v>0</v>
      </c>
      <c r="Q846" s="145">
        <v>0</v>
      </c>
      <c r="R846" s="145">
        <v>0</v>
      </c>
    </row>
    <row r="847" spans="1:18" x14ac:dyDescent="0.25">
      <c r="A847" s="145">
        <v>458</v>
      </c>
      <c r="B847" s="145" t="s">
        <v>2374</v>
      </c>
      <c r="C847" s="145" t="s">
        <v>2373</v>
      </c>
      <c r="D847" s="145" t="str">
        <f t="shared" si="33"/>
        <v>Tangney, Judy</v>
      </c>
      <c r="E847" s="145" t="s">
        <v>2142</v>
      </c>
      <c r="F847" s="145">
        <v>230</v>
      </c>
      <c r="G847" s="145">
        <v>65</v>
      </c>
      <c r="H847" s="145">
        <v>262.75</v>
      </c>
      <c r="I847" s="145">
        <v>156</v>
      </c>
      <c r="J847" s="145">
        <v>78.25</v>
      </c>
      <c r="K847" s="145">
        <v>879.33600000000001</v>
      </c>
      <c r="L847" s="145">
        <v>995.84</v>
      </c>
      <c r="M847" s="145">
        <v>104.004</v>
      </c>
      <c r="N847" s="145">
        <v>0</v>
      </c>
      <c r="O847" s="145">
        <v>0.375</v>
      </c>
      <c r="P847" s="145">
        <v>0.125</v>
      </c>
      <c r="Q847" s="145">
        <v>87.5</v>
      </c>
      <c r="R847" s="145">
        <v>95.75</v>
      </c>
    </row>
    <row r="848" spans="1:18" x14ac:dyDescent="0.25">
      <c r="A848" s="145">
        <v>2370</v>
      </c>
      <c r="B848" s="145" t="s">
        <v>2251</v>
      </c>
      <c r="C848" s="145" t="s">
        <v>2372</v>
      </c>
      <c r="D848" s="145" t="str">
        <f t="shared" si="33"/>
        <v>Tarrant, Alicia</v>
      </c>
      <c r="E848" s="145" t="s">
        <v>2186</v>
      </c>
      <c r="F848" s="145">
        <v>45</v>
      </c>
      <c r="G848" s="145">
        <v>32.085000000000001</v>
      </c>
      <c r="H848" s="145">
        <v>183.09</v>
      </c>
      <c r="I848" s="145">
        <v>104.004</v>
      </c>
      <c r="J848" s="145">
        <v>0</v>
      </c>
      <c r="K848" s="145">
        <v>109.836</v>
      </c>
      <c r="L848" s="145">
        <v>86.34</v>
      </c>
      <c r="M848" s="145">
        <v>104.004</v>
      </c>
      <c r="N848" s="145">
        <v>127.5</v>
      </c>
      <c r="O848" s="145">
        <v>59</v>
      </c>
      <c r="P848" s="145">
        <v>15.75</v>
      </c>
      <c r="Q848" s="145">
        <v>73.5</v>
      </c>
      <c r="R848" s="145">
        <v>116.75</v>
      </c>
    </row>
    <row r="849" spans="1:18" x14ac:dyDescent="0.25">
      <c r="A849" s="145">
        <v>2470</v>
      </c>
      <c r="B849" s="145" t="s">
        <v>2371</v>
      </c>
      <c r="C849" s="145" t="s">
        <v>2370</v>
      </c>
      <c r="D849" s="145" t="str">
        <f t="shared" si="33"/>
        <v>Tartarilla, Sabrina</v>
      </c>
      <c r="E849" s="145" t="s">
        <v>2180</v>
      </c>
      <c r="F849" s="145">
        <v>39</v>
      </c>
      <c r="G849" s="145">
        <v>109.086</v>
      </c>
      <c r="H849" s="145">
        <v>121.09</v>
      </c>
      <c r="I849" s="145">
        <v>104.004</v>
      </c>
      <c r="J849" s="145">
        <v>92</v>
      </c>
      <c r="K849" s="145">
        <v>135.08600000000001</v>
      </c>
      <c r="L849" s="145">
        <v>174.59</v>
      </c>
      <c r="M849" s="145">
        <v>104.004</v>
      </c>
      <c r="N849" s="145">
        <v>64.5</v>
      </c>
      <c r="O849" s="145">
        <v>0</v>
      </c>
      <c r="P849" s="145">
        <v>0</v>
      </c>
      <c r="Q849" s="145">
        <v>0</v>
      </c>
      <c r="R849" s="145">
        <v>0</v>
      </c>
    </row>
    <row r="850" spans="1:18" x14ac:dyDescent="0.25">
      <c r="A850" s="145">
        <v>1972</v>
      </c>
      <c r="B850" s="145" t="s">
        <v>2369</v>
      </c>
      <c r="C850" s="145" t="s">
        <v>2262</v>
      </c>
      <c r="D850" s="145" t="str">
        <f t="shared" si="33"/>
        <v>Taylor, Suzanne</v>
      </c>
      <c r="E850" s="145" t="s">
        <v>2204</v>
      </c>
      <c r="F850" s="145">
        <v>163</v>
      </c>
      <c r="G850" s="145" t="e">
        <f>VLOOKUP($A850,#REF!,7,FALSE)</f>
        <v>#REF!</v>
      </c>
      <c r="H850" s="145">
        <v>123.25</v>
      </c>
      <c r="I850" s="145">
        <v>156</v>
      </c>
      <c r="J850" s="145">
        <v>144</v>
      </c>
      <c r="K850" s="145">
        <v>377.08600000000001</v>
      </c>
      <c r="L850" s="145">
        <v>464.09</v>
      </c>
      <c r="M850" s="145">
        <v>104.004</v>
      </c>
      <c r="N850" s="145">
        <v>17</v>
      </c>
      <c r="O850" s="145">
        <v>0</v>
      </c>
      <c r="P850" s="145">
        <v>0</v>
      </c>
      <c r="Q850" s="145">
        <v>0</v>
      </c>
      <c r="R850" s="145">
        <v>0</v>
      </c>
    </row>
    <row r="851" spans="1:18" x14ac:dyDescent="0.25">
      <c r="A851" s="145">
        <v>937</v>
      </c>
      <c r="B851" s="145" t="s">
        <v>2368</v>
      </c>
      <c r="C851" s="145" t="s">
        <v>2262</v>
      </c>
      <c r="D851" s="145" t="str">
        <f t="shared" si="33"/>
        <v>Taylor, Jay</v>
      </c>
      <c r="E851" s="145" t="s">
        <v>2186</v>
      </c>
      <c r="F851" s="145">
        <v>162</v>
      </c>
      <c r="G851" s="145" t="e">
        <f>VLOOKUP($A851,#REF!,7,FALSE)</f>
        <v>#REF!</v>
      </c>
      <c r="H851" s="145">
        <v>260.5</v>
      </c>
      <c r="I851" s="145">
        <v>156</v>
      </c>
      <c r="J851" s="145">
        <v>236.5</v>
      </c>
      <c r="K851" s="145">
        <v>1037.336</v>
      </c>
      <c r="L851" s="145">
        <v>1120.3399999999999</v>
      </c>
      <c r="M851" s="145">
        <v>104.004</v>
      </c>
      <c r="N851" s="145">
        <v>21</v>
      </c>
      <c r="O851" s="145">
        <v>0</v>
      </c>
      <c r="P851" s="145">
        <v>0</v>
      </c>
      <c r="Q851" s="145">
        <v>0</v>
      </c>
      <c r="R851" s="145">
        <v>0</v>
      </c>
    </row>
    <row r="852" spans="1:18" x14ac:dyDescent="0.25">
      <c r="A852" s="145">
        <v>2528</v>
      </c>
      <c r="B852" s="145" t="s">
        <v>2367</v>
      </c>
      <c r="C852" s="145" t="s">
        <v>2366</v>
      </c>
      <c r="D852" s="145" t="str">
        <f t="shared" si="33"/>
        <v>Then, Rosario</v>
      </c>
      <c r="E852" s="145" t="s">
        <v>2186</v>
      </c>
      <c r="F852" s="145">
        <v>34</v>
      </c>
      <c r="G852" s="145">
        <v>124.586</v>
      </c>
      <c r="H852" s="145">
        <v>184.59</v>
      </c>
      <c r="I852" s="145">
        <v>104.004</v>
      </c>
      <c r="J852" s="145">
        <v>44</v>
      </c>
      <c r="K852" s="145">
        <v>55.335999999999999</v>
      </c>
      <c r="L852" s="145">
        <v>99.34</v>
      </c>
      <c r="M852" s="145">
        <v>104.004</v>
      </c>
      <c r="N852" s="145">
        <v>60</v>
      </c>
      <c r="O852" s="145">
        <v>0</v>
      </c>
      <c r="P852" s="145">
        <v>0</v>
      </c>
      <c r="Q852" s="145">
        <v>0</v>
      </c>
      <c r="R852" s="145">
        <v>0</v>
      </c>
    </row>
    <row r="853" spans="1:18" x14ac:dyDescent="0.25">
      <c r="A853" s="145">
        <v>2387</v>
      </c>
      <c r="B853" s="145" t="s">
        <v>2365</v>
      </c>
      <c r="C853" s="145" t="s">
        <v>2317</v>
      </c>
      <c r="D853" s="145" t="str">
        <f t="shared" si="33"/>
        <v>Thomas, Celia</v>
      </c>
      <c r="E853" s="145" t="s">
        <v>2189</v>
      </c>
      <c r="F853" s="145">
        <v>52</v>
      </c>
      <c r="G853" s="145">
        <v>56.918999999999997</v>
      </c>
      <c r="H853" s="145">
        <v>57.59</v>
      </c>
      <c r="I853" s="145">
        <v>121.33799999999999</v>
      </c>
      <c r="J853" s="145">
        <v>112</v>
      </c>
      <c r="K853" s="145">
        <v>139.66900000000001</v>
      </c>
      <c r="L853" s="145">
        <v>208.59</v>
      </c>
      <c r="M853" s="145">
        <v>137.33799999999999</v>
      </c>
      <c r="N853" s="145">
        <v>43.75</v>
      </c>
      <c r="O853" s="145">
        <v>0</v>
      </c>
      <c r="P853" s="145">
        <v>0</v>
      </c>
      <c r="Q853" s="145">
        <v>0</v>
      </c>
      <c r="R853" s="145">
        <v>0</v>
      </c>
    </row>
    <row r="854" spans="1:18" x14ac:dyDescent="0.25">
      <c r="A854" s="145">
        <v>1486</v>
      </c>
      <c r="B854" s="145" t="s">
        <v>2364</v>
      </c>
      <c r="C854" s="145" t="s">
        <v>2363</v>
      </c>
      <c r="D854" s="145" t="str">
        <f t="shared" si="33"/>
        <v>Thomas (Past Employee), Andrew</v>
      </c>
      <c r="E854" s="145" t="s">
        <v>2145</v>
      </c>
      <c r="F854" s="145">
        <v>169</v>
      </c>
      <c r="G854" s="145">
        <v>0</v>
      </c>
      <c r="H854" s="145">
        <v>0</v>
      </c>
      <c r="I854" s="145">
        <v>0</v>
      </c>
      <c r="J854" s="145">
        <v>0</v>
      </c>
      <c r="K854" s="145">
        <v>0</v>
      </c>
      <c r="L854" s="145">
        <v>0</v>
      </c>
      <c r="M854" s="145">
        <v>0</v>
      </c>
      <c r="N854" s="145">
        <v>0</v>
      </c>
      <c r="O854" s="145">
        <v>0</v>
      </c>
      <c r="P854" s="145">
        <v>0</v>
      </c>
      <c r="Q854" s="145">
        <v>0</v>
      </c>
      <c r="R854" s="145">
        <v>0</v>
      </c>
    </row>
    <row r="855" spans="1:18" x14ac:dyDescent="0.25">
      <c r="A855" s="145">
        <v>2168</v>
      </c>
      <c r="B855" s="145" t="s">
        <v>2345</v>
      </c>
      <c r="C855" s="145" t="s">
        <v>2317</v>
      </c>
      <c r="D855" s="145" t="str">
        <f t="shared" si="33"/>
        <v>Thomas, Carol</v>
      </c>
      <c r="E855" s="145" t="s">
        <v>2180</v>
      </c>
      <c r="F855" s="145">
        <v>60</v>
      </c>
      <c r="G855" s="145">
        <v>107.836</v>
      </c>
      <c r="H855" s="145">
        <v>109.84</v>
      </c>
      <c r="I855" s="145">
        <v>104.004</v>
      </c>
      <c r="J855" s="145">
        <v>102</v>
      </c>
      <c r="K855" s="145">
        <v>225.83600000000001</v>
      </c>
      <c r="L855" s="145">
        <v>214.84</v>
      </c>
      <c r="M855" s="145">
        <v>104.004</v>
      </c>
      <c r="N855" s="145">
        <v>115</v>
      </c>
      <c r="O855" s="145">
        <v>0</v>
      </c>
      <c r="P855" s="145">
        <v>0</v>
      </c>
      <c r="Q855" s="145">
        <v>0</v>
      </c>
      <c r="R855" s="145">
        <v>0</v>
      </c>
    </row>
    <row r="856" spans="1:18" x14ac:dyDescent="0.25">
      <c r="A856" s="145">
        <v>2611</v>
      </c>
      <c r="B856" s="145" t="s">
        <v>2362</v>
      </c>
      <c r="C856" s="145" t="s">
        <v>2317</v>
      </c>
      <c r="D856" s="145" t="str">
        <f t="shared" si="33"/>
        <v>Thomas, Patricia</v>
      </c>
      <c r="E856" s="145" t="s">
        <v>2361</v>
      </c>
      <c r="F856" s="145">
        <v>81</v>
      </c>
      <c r="G856" s="145">
        <v>54.164999999999999</v>
      </c>
      <c r="H856" s="145">
        <v>272.82799999999997</v>
      </c>
      <c r="I856" s="145">
        <v>166.66399999999999</v>
      </c>
      <c r="J856" s="145">
        <v>23.75</v>
      </c>
      <c r="K856" s="145">
        <v>111.086</v>
      </c>
      <c r="L856" s="145">
        <v>203.59</v>
      </c>
      <c r="M856" s="145">
        <v>104.004</v>
      </c>
      <c r="N856" s="145">
        <v>11.5</v>
      </c>
      <c r="O856" s="145">
        <v>36.5</v>
      </c>
      <c r="P856" s="145">
        <v>25.25</v>
      </c>
      <c r="Q856" s="145">
        <v>59.75</v>
      </c>
      <c r="R856" s="145">
        <v>71</v>
      </c>
    </row>
    <row r="857" spans="1:18" x14ac:dyDescent="0.25">
      <c r="A857" s="145">
        <v>2516</v>
      </c>
      <c r="B857" s="145" t="s">
        <v>2188</v>
      </c>
      <c r="C857" s="145" t="s">
        <v>2360</v>
      </c>
      <c r="D857" s="145" t="str">
        <f t="shared" si="33"/>
        <v>Thome, Amy</v>
      </c>
      <c r="E857" s="145" t="s">
        <v>2183</v>
      </c>
      <c r="F857" s="145">
        <v>35</v>
      </c>
      <c r="G857" s="145">
        <v>63.835999999999999</v>
      </c>
      <c r="H857" s="145">
        <v>104.84</v>
      </c>
      <c r="I857" s="145">
        <v>104.004</v>
      </c>
      <c r="J857" s="145">
        <v>63</v>
      </c>
      <c r="K857" s="145">
        <v>155.33600000000001</v>
      </c>
      <c r="L857" s="145">
        <v>248.84</v>
      </c>
      <c r="M857" s="145">
        <v>104.004</v>
      </c>
      <c r="N857" s="145">
        <v>10.5</v>
      </c>
      <c r="O857" s="145">
        <v>15</v>
      </c>
      <c r="P857" s="145">
        <v>0</v>
      </c>
      <c r="Q857" s="145">
        <v>67.75</v>
      </c>
      <c r="R857" s="145">
        <v>87.25</v>
      </c>
    </row>
    <row r="858" spans="1:18" x14ac:dyDescent="0.25">
      <c r="A858" s="145">
        <v>1948</v>
      </c>
      <c r="B858" s="145" t="s">
        <v>3595</v>
      </c>
      <c r="C858" s="145" t="s">
        <v>2359</v>
      </c>
      <c r="D858" s="145" t="str">
        <f t="shared" si="33"/>
        <v>Thompkins (Past Employee), LadyHeather</v>
      </c>
      <c r="E858" s="145" t="s">
        <v>2183</v>
      </c>
      <c r="F858" s="145">
        <v>71</v>
      </c>
      <c r="G858" s="145">
        <v>174.58600000000001</v>
      </c>
      <c r="H858" s="145">
        <v>0</v>
      </c>
      <c r="I858" s="145">
        <v>0</v>
      </c>
      <c r="J858" s="145">
        <v>0</v>
      </c>
      <c r="K858" s="145">
        <v>172.08600000000001</v>
      </c>
      <c r="L858" s="145">
        <v>0</v>
      </c>
      <c r="M858" s="145">
        <v>0</v>
      </c>
      <c r="N858" s="145">
        <v>0</v>
      </c>
      <c r="O858" s="145">
        <v>0</v>
      </c>
      <c r="P858" s="145">
        <v>0</v>
      </c>
      <c r="Q858" s="145">
        <v>0</v>
      </c>
      <c r="R858" s="145">
        <v>0</v>
      </c>
    </row>
    <row r="859" spans="1:18" x14ac:dyDescent="0.25">
      <c r="A859" s="145">
        <v>1845</v>
      </c>
      <c r="B859" s="145" t="s">
        <v>2358</v>
      </c>
      <c r="C859" s="145" t="s">
        <v>2356</v>
      </c>
      <c r="D859" s="145" t="str">
        <f t="shared" si="33"/>
        <v>Thompson, Maria</v>
      </c>
      <c r="E859" s="145" t="s">
        <v>2204</v>
      </c>
      <c r="F859" s="145">
        <v>76</v>
      </c>
      <c r="G859" s="145" t="e">
        <f>VLOOKUP($A859,#REF!,7,FALSE)</f>
        <v>#REF!</v>
      </c>
      <c r="H859" s="145">
        <v>398.16500000000002</v>
      </c>
      <c r="I859" s="145">
        <v>129.99600000000001</v>
      </c>
      <c r="J859" s="145">
        <v>55.5</v>
      </c>
      <c r="K859" s="145">
        <v>442.33600000000001</v>
      </c>
      <c r="L859" s="145">
        <v>501.839</v>
      </c>
      <c r="M859" s="145">
        <v>104.004</v>
      </c>
      <c r="N859" s="145">
        <v>71.5</v>
      </c>
      <c r="O859" s="145">
        <v>0</v>
      </c>
      <c r="P859" s="145">
        <v>0</v>
      </c>
      <c r="Q859" s="145">
        <v>25.5</v>
      </c>
      <c r="R859" s="145">
        <v>25.5</v>
      </c>
    </row>
    <row r="860" spans="1:18" x14ac:dyDescent="0.25">
      <c r="A860" s="145">
        <v>999</v>
      </c>
      <c r="B860" s="145" t="s">
        <v>2357</v>
      </c>
      <c r="C860" s="145" t="s">
        <v>2356</v>
      </c>
      <c r="D860" s="145" t="str">
        <f t="shared" si="33"/>
        <v>Thompson, Tura</v>
      </c>
      <c r="E860" s="145" t="s">
        <v>2168</v>
      </c>
      <c r="F860" s="145">
        <v>56</v>
      </c>
      <c r="G860" s="145">
        <v>0</v>
      </c>
      <c r="H860" s="145">
        <v>124.5</v>
      </c>
      <c r="I860" s="145">
        <v>124.5</v>
      </c>
      <c r="J860" s="145">
        <v>0</v>
      </c>
      <c r="K860" s="145">
        <v>0</v>
      </c>
      <c r="L860" s="145">
        <v>125</v>
      </c>
      <c r="M860" s="145">
        <v>125</v>
      </c>
      <c r="N860" s="145">
        <v>0</v>
      </c>
      <c r="O860" s="145">
        <v>0</v>
      </c>
      <c r="P860" s="145">
        <v>0</v>
      </c>
      <c r="Q860" s="145">
        <v>0</v>
      </c>
      <c r="R860" s="145">
        <v>0</v>
      </c>
    </row>
    <row r="861" spans="1:18" x14ac:dyDescent="0.25">
      <c r="A861" s="145">
        <v>1861</v>
      </c>
      <c r="B861" s="145" t="s">
        <v>2355</v>
      </c>
      <c r="C861" s="145" t="s">
        <v>2354</v>
      </c>
      <c r="D861" s="145" t="str">
        <f t="shared" si="33"/>
        <v>Thorn (Past Employee), Kimberly</v>
      </c>
      <c r="E861" s="145" t="s">
        <v>2257</v>
      </c>
      <c r="F861" s="145">
        <v>75</v>
      </c>
      <c r="G861" s="145">
        <v>150.08500000000001</v>
      </c>
      <c r="H861" s="145">
        <v>0</v>
      </c>
      <c r="I861" s="145">
        <v>0</v>
      </c>
      <c r="J861" s="145">
        <v>0</v>
      </c>
      <c r="K861" s="145">
        <v>9.0850000000000009</v>
      </c>
      <c r="L861" s="145">
        <v>0</v>
      </c>
      <c r="M861" s="145">
        <v>0</v>
      </c>
      <c r="N861" s="145">
        <v>0</v>
      </c>
      <c r="O861" s="145">
        <v>0</v>
      </c>
      <c r="P861" s="145">
        <v>0</v>
      </c>
      <c r="Q861" s="145">
        <v>0</v>
      </c>
      <c r="R861" s="145">
        <v>0</v>
      </c>
    </row>
    <row r="862" spans="1:18" x14ac:dyDescent="0.25">
      <c r="A862" s="145">
        <v>947</v>
      </c>
      <c r="B862" s="145" t="s">
        <v>2353</v>
      </c>
      <c r="C862" s="145" t="s">
        <v>2352</v>
      </c>
      <c r="D862" s="145" t="str">
        <f t="shared" si="33"/>
        <v>Thornton, Linda</v>
      </c>
      <c r="E862" s="145" t="s">
        <v>2180</v>
      </c>
      <c r="F862" s="145">
        <v>6</v>
      </c>
      <c r="G862" s="145">
        <v>0</v>
      </c>
      <c r="H862" s="145">
        <v>34.667999999999999</v>
      </c>
      <c r="I862" s="145">
        <v>34.667999999999999</v>
      </c>
      <c r="J862" s="145">
        <v>0</v>
      </c>
      <c r="K862" s="145">
        <v>0</v>
      </c>
      <c r="L862" s="145">
        <v>34.667999999999999</v>
      </c>
      <c r="M862" s="145">
        <v>34.667999999999999</v>
      </c>
      <c r="N862" s="145">
        <v>0</v>
      </c>
      <c r="O862" s="145">
        <v>0</v>
      </c>
      <c r="P862" s="145">
        <v>20</v>
      </c>
      <c r="Q862" s="145">
        <v>30.5</v>
      </c>
      <c r="R862" s="145">
        <v>10.5</v>
      </c>
    </row>
    <row r="863" spans="1:18" x14ac:dyDescent="0.25">
      <c r="A863" s="145">
        <v>1506</v>
      </c>
      <c r="B863" s="145" t="s">
        <v>2351</v>
      </c>
      <c r="C863" s="145" t="s">
        <v>2350</v>
      </c>
      <c r="D863" s="145" t="str">
        <f t="shared" si="33"/>
        <v>Thorp, Catherine</v>
      </c>
      <c r="E863" s="145" t="s">
        <v>2176</v>
      </c>
      <c r="F863" s="145">
        <v>108</v>
      </c>
      <c r="G863" s="145">
        <v>4.8319999999999999</v>
      </c>
      <c r="H863" s="145">
        <v>135.577</v>
      </c>
      <c r="I863" s="145">
        <v>129.99600000000001</v>
      </c>
      <c r="J863" s="145">
        <v>48</v>
      </c>
      <c r="K863" s="145">
        <v>126.669</v>
      </c>
      <c r="L863" s="145">
        <v>155.173</v>
      </c>
      <c r="M863" s="145">
        <v>104.004</v>
      </c>
      <c r="N863" s="145">
        <v>75.5</v>
      </c>
      <c r="O863" s="145">
        <v>0</v>
      </c>
      <c r="P863" s="145">
        <v>0</v>
      </c>
      <c r="Q863" s="145">
        <v>0</v>
      </c>
      <c r="R863" s="145">
        <v>0</v>
      </c>
    </row>
    <row r="864" spans="1:18" x14ac:dyDescent="0.25">
      <c r="A864" s="145">
        <v>675</v>
      </c>
      <c r="B864" s="145" t="s">
        <v>2349</v>
      </c>
      <c r="C864" s="145" t="s">
        <v>2348</v>
      </c>
      <c r="D864" s="145" t="str">
        <f t="shared" si="33"/>
        <v>Threatts, Felicia</v>
      </c>
      <c r="E864" s="145" t="s">
        <v>2189</v>
      </c>
      <c r="F864" s="145">
        <v>169</v>
      </c>
      <c r="G864" s="145">
        <v>32.5</v>
      </c>
      <c r="H864" s="145">
        <v>396.75</v>
      </c>
      <c r="I864" s="145">
        <v>240</v>
      </c>
      <c r="J864" s="145">
        <v>136</v>
      </c>
      <c r="K864" s="145">
        <v>210.83600000000001</v>
      </c>
      <c r="L864" s="145">
        <v>455.84</v>
      </c>
      <c r="M864" s="145">
        <v>104.004</v>
      </c>
      <c r="N864" s="145">
        <v>43.5</v>
      </c>
      <c r="O864" s="145">
        <v>0</v>
      </c>
      <c r="P864" s="145">
        <v>0</v>
      </c>
      <c r="Q864" s="145">
        <v>0</v>
      </c>
      <c r="R864" s="145">
        <v>0</v>
      </c>
    </row>
    <row r="865" spans="1:18" x14ac:dyDescent="0.25">
      <c r="A865" s="145">
        <v>2602</v>
      </c>
      <c r="B865" s="145" t="s">
        <v>2347</v>
      </c>
      <c r="C865" s="145" t="s">
        <v>2346</v>
      </c>
      <c r="D865" s="145" t="str">
        <f t="shared" si="33"/>
        <v>Tirella (Past Employee), Alfred</v>
      </c>
      <c r="E865" s="145" t="s">
        <v>2186</v>
      </c>
      <c r="F865" s="145">
        <v>27</v>
      </c>
      <c r="G865" s="145">
        <v>117.086</v>
      </c>
      <c r="H865" s="145">
        <v>0</v>
      </c>
      <c r="I865" s="145">
        <v>26.001000000000001</v>
      </c>
      <c r="J865" s="145">
        <v>0</v>
      </c>
      <c r="K865" s="145">
        <v>27.085999999999999</v>
      </c>
      <c r="L865" s="145">
        <v>0</v>
      </c>
      <c r="M865" s="145">
        <v>26.001000000000001</v>
      </c>
      <c r="N865" s="145">
        <v>8</v>
      </c>
      <c r="O865" s="145">
        <v>83.5</v>
      </c>
      <c r="P865" s="145">
        <v>0</v>
      </c>
      <c r="Q865" s="145">
        <v>2.5</v>
      </c>
      <c r="R865" s="145">
        <v>32</v>
      </c>
    </row>
    <row r="866" spans="1:18" x14ac:dyDescent="0.25">
      <c r="A866" s="145">
        <v>926</v>
      </c>
      <c r="B866" s="145" t="s">
        <v>2345</v>
      </c>
      <c r="C866" s="145" t="s">
        <v>2344</v>
      </c>
      <c r="D866" s="145" t="str">
        <f t="shared" si="33"/>
        <v>Tognacci, Carol</v>
      </c>
      <c r="E866" s="145" t="s">
        <v>2145</v>
      </c>
      <c r="F866" s="145">
        <v>9</v>
      </c>
      <c r="G866" s="145">
        <v>0</v>
      </c>
      <c r="H866" s="145">
        <v>0</v>
      </c>
      <c r="I866" s="145">
        <v>0</v>
      </c>
      <c r="J866" s="145">
        <v>0</v>
      </c>
      <c r="K866" s="145">
        <v>0</v>
      </c>
      <c r="L866" s="145">
        <v>0</v>
      </c>
      <c r="M866" s="145">
        <v>0</v>
      </c>
      <c r="N866" s="145">
        <v>0</v>
      </c>
      <c r="O866" s="145">
        <v>0</v>
      </c>
      <c r="P866" s="145">
        <v>0</v>
      </c>
      <c r="Q866" s="145">
        <v>0</v>
      </c>
      <c r="R866" s="145">
        <v>0</v>
      </c>
    </row>
    <row r="867" spans="1:18" x14ac:dyDescent="0.25">
      <c r="A867" s="145">
        <v>1404</v>
      </c>
      <c r="B867" s="145" t="s">
        <v>2343</v>
      </c>
      <c r="C867" s="145" t="s">
        <v>2342</v>
      </c>
      <c r="D867" s="145" t="str">
        <f t="shared" si="33"/>
        <v>Tormes (Past Employee), Jorge</v>
      </c>
      <c r="E867" s="145" t="s">
        <v>2151</v>
      </c>
      <c r="F867" s="145">
        <v>120</v>
      </c>
      <c r="G867" s="145">
        <v>233.91399999999999</v>
      </c>
      <c r="H867" s="145">
        <v>0</v>
      </c>
      <c r="I867" s="145">
        <v>75.831000000000003</v>
      </c>
      <c r="J867" s="145">
        <v>62</v>
      </c>
      <c r="K867" s="145">
        <v>434.33600000000001</v>
      </c>
      <c r="L867" s="145">
        <v>0</v>
      </c>
      <c r="M867" s="145">
        <v>60.668999999999997</v>
      </c>
      <c r="N867" s="145">
        <v>43</v>
      </c>
      <c r="O867" s="145">
        <v>0</v>
      </c>
      <c r="P867" s="145">
        <v>0</v>
      </c>
      <c r="Q867" s="145">
        <v>0</v>
      </c>
      <c r="R867" s="145">
        <v>0</v>
      </c>
    </row>
    <row r="868" spans="1:18" x14ac:dyDescent="0.25">
      <c r="A868" s="145">
        <v>753</v>
      </c>
      <c r="B868" s="145" t="s">
        <v>2341</v>
      </c>
      <c r="C868" s="145" t="s">
        <v>2340</v>
      </c>
      <c r="D868" s="145" t="str">
        <f t="shared" si="33"/>
        <v>Torrance, Brittney</v>
      </c>
      <c r="E868" s="145" t="s">
        <v>2180</v>
      </c>
      <c r="F868" s="145">
        <v>21</v>
      </c>
      <c r="G868" s="145">
        <v>19.335000000000001</v>
      </c>
      <c r="H868" s="145">
        <v>83.34</v>
      </c>
      <c r="I868" s="145">
        <v>104.004</v>
      </c>
      <c r="J868" s="145">
        <v>56</v>
      </c>
      <c r="K868" s="145">
        <v>48.335999999999999</v>
      </c>
      <c r="L868" s="145">
        <v>104.34</v>
      </c>
      <c r="M868" s="145">
        <v>104.004</v>
      </c>
      <c r="N868" s="145">
        <v>48</v>
      </c>
      <c r="O868" s="145">
        <v>0</v>
      </c>
      <c r="P868" s="145">
        <v>0</v>
      </c>
      <c r="Q868" s="145">
        <v>0</v>
      </c>
      <c r="R868" s="145">
        <v>0</v>
      </c>
    </row>
    <row r="869" spans="1:18" x14ac:dyDescent="0.25">
      <c r="A869" s="145">
        <v>874</v>
      </c>
      <c r="B869" s="145" t="s">
        <v>2281</v>
      </c>
      <c r="C869" s="145" t="s">
        <v>2339</v>
      </c>
      <c r="D869" s="145" t="str">
        <f t="shared" si="33"/>
        <v>Towasnicki, Debra</v>
      </c>
      <c r="E869" s="145" t="s">
        <v>2142</v>
      </c>
      <c r="F869" s="145">
        <v>12</v>
      </c>
      <c r="G869" s="145">
        <v>0</v>
      </c>
      <c r="H869" s="145">
        <v>95.337000000000003</v>
      </c>
      <c r="I869" s="145">
        <v>95.337000000000003</v>
      </c>
      <c r="J869" s="145">
        <v>0</v>
      </c>
      <c r="K869" s="145">
        <v>0</v>
      </c>
      <c r="L869" s="145">
        <v>87.337000000000003</v>
      </c>
      <c r="M869" s="145">
        <v>95.337000000000003</v>
      </c>
      <c r="N869" s="145">
        <v>8</v>
      </c>
      <c r="O869" s="145">
        <v>0</v>
      </c>
      <c r="P869" s="145">
        <v>19.5</v>
      </c>
      <c r="Q869" s="145">
        <v>68</v>
      </c>
      <c r="R869" s="145">
        <v>48.5</v>
      </c>
    </row>
    <row r="870" spans="1:18" x14ac:dyDescent="0.25">
      <c r="A870" s="145">
        <v>584</v>
      </c>
      <c r="B870" s="145" t="s">
        <v>2256</v>
      </c>
      <c r="C870" s="145" t="s">
        <v>2338</v>
      </c>
      <c r="D870" s="145" t="str">
        <f t="shared" si="33"/>
        <v>Townes, Mary</v>
      </c>
      <c r="E870" s="145" t="s">
        <v>2204</v>
      </c>
      <c r="F870" s="145">
        <v>279</v>
      </c>
      <c r="G870" s="145">
        <v>4.5</v>
      </c>
      <c r="H870" s="145">
        <v>143</v>
      </c>
      <c r="I870" s="145">
        <v>78</v>
      </c>
      <c r="J870" s="145">
        <v>65</v>
      </c>
      <c r="K870" s="145">
        <v>540.16399999999999</v>
      </c>
      <c r="L870" s="145">
        <v>577.16</v>
      </c>
      <c r="M870" s="145">
        <v>51.996000000000002</v>
      </c>
      <c r="N870" s="145">
        <v>15</v>
      </c>
      <c r="O870" s="145">
        <v>0</v>
      </c>
      <c r="P870" s="145">
        <v>2</v>
      </c>
      <c r="Q870" s="145">
        <v>5</v>
      </c>
      <c r="R870" s="145">
        <v>3</v>
      </c>
    </row>
    <row r="871" spans="1:18" x14ac:dyDescent="0.25">
      <c r="A871" s="145">
        <v>809</v>
      </c>
      <c r="B871" s="145" t="s">
        <v>2337</v>
      </c>
      <c r="C871" s="145" t="s">
        <v>2336</v>
      </c>
      <c r="D871" s="145" t="str">
        <f t="shared" si="33"/>
        <v>Tramutola, Melissa</v>
      </c>
      <c r="E871" s="145" t="s">
        <v>2186</v>
      </c>
      <c r="F871" s="145">
        <v>16</v>
      </c>
      <c r="G871" s="145">
        <v>27.001000000000001</v>
      </c>
      <c r="H871" s="145">
        <v>0</v>
      </c>
      <c r="I871" s="145">
        <v>52.002000000000002</v>
      </c>
      <c r="J871" s="145">
        <v>18</v>
      </c>
      <c r="K871" s="145">
        <v>10.500999999999999</v>
      </c>
      <c r="L871" s="145">
        <v>0</v>
      </c>
      <c r="M871" s="145">
        <v>52.002000000000002</v>
      </c>
      <c r="N871" s="145">
        <v>22</v>
      </c>
      <c r="O871" s="145">
        <v>0</v>
      </c>
      <c r="P871" s="145">
        <v>0</v>
      </c>
      <c r="Q871" s="145">
        <v>0</v>
      </c>
      <c r="R871" s="145">
        <v>0</v>
      </c>
    </row>
    <row r="872" spans="1:18" x14ac:dyDescent="0.25">
      <c r="A872" s="145">
        <v>2648</v>
      </c>
      <c r="B872" s="145" t="s">
        <v>2335</v>
      </c>
      <c r="C872" s="145" t="s">
        <v>2334</v>
      </c>
      <c r="D872" s="145" t="str">
        <f t="shared" si="33"/>
        <v>Tran (Past Employee), Quan</v>
      </c>
      <c r="E872" s="145" t="s">
        <v>2159</v>
      </c>
      <c r="F872" s="145">
        <v>22</v>
      </c>
      <c r="G872" s="145">
        <v>78.085999999999999</v>
      </c>
      <c r="H872" s="145">
        <v>0</v>
      </c>
      <c r="I872" s="145">
        <v>26.001000000000001</v>
      </c>
      <c r="J872" s="145">
        <v>18.5</v>
      </c>
      <c r="K872" s="145">
        <v>19.085999999999999</v>
      </c>
      <c r="L872" s="145">
        <v>0</v>
      </c>
      <c r="M872" s="145">
        <v>26.001000000000001</v>
      </c>
      <c r="N872" s="145">
        <v>24</v>
      </c>
      <c r="O872" s="145">
        <v>6</v>
      </c>
      <c r="P872" s="145">
        <v>0</v>
      </c>
      <c r="Q872" s="145">
        <v>7.5</v>
      </c>
      <c r="R872" s="145">
        <v>13.5</v>
      </c>
    </row>
    <row r="873" spans="1:18" x14ac:dyDescent="0.25">
      <c r="A873" s="145">
        <v>2652</v>
      </c>
      <c r="B873" s="145" t="s">
        <v>2253</v>
      </c>
      <c r="C873" s="145" t="s">
        <v>2333</v>
      </c>
      <c r="D873" s="145" t="str">
        <f t="shared" si="33"/>
        <v>Trapp (Past Employee), Emma</v>
      </c>
      <c r="E873" s="145" t="s">
        <v>2186</v>
      </c>
      <c r="F873" s="145">
        <v>22</v>
      </c>
      <c r="G873" s="145">
        <v>0.58499999999999996</v>
      </c>
      <c r="H873" s="145">
        <v>0</v>
      </c>
      <c r="I873" s="145">
        <v>0</v>
      </c>
      <c r="J873" s="145">
        <v>0</v>
      </c>
      <c r="K873" s="145">
        <v>19.085000000000001</v>
      </c>
      <c r="L873" s="145">
        <v>0</v>
      </c>
      <c r="M873" s="145">
        <v>0</v>
      </c>
      <c r="N873" s="145">
        <v>0</v>
      </c>
      <c r="O873" s="145">
        <v>0</v>
      </c>
      <c r="P873" s="145">
        <v>0</v>
      </c>
      <c r="Q873" s="145">
        <v>0</v>
      </c>
      <c r="R873" s="145">
        <v>0</v>
      </c>
    </row>
    <row r="874" spans="1:18" x14ac:dyDescent="0.25">
      <c r="A874" s="145">
        <v>970</v>
      </c>
      <c r="B874" s="145" t="s">
        <v>2281</v>
      </c>
      <c r="C874" s="145" t="s">
        <v>2332</v>
      </c>
      <c r="D874" s="145" t="str">
        <f t="shared" si="33"/>
        <v>Tripp, Debra</v>
      </c>
      <c r="E874" s="145" t="s">
        <v>2180</v>
      </c>
      <c r="F874" s="145">
        <v>211</v>
      </c>
      <c r="G874" s="145">
        <v>33</v>
      </c>
      <c r="H874" s="145">
        <v>75</v>
      </c>
      <c r="I874" s="145">
        <v>156</v>
      </c>
      <c r="J874" s="145">
        <v>114</v>
      </c>
      <c r="K874" s="145">
        <v>9.3360000000000003</v>
      </c>
      <c r="L874" s="145">
        <v>41.09</v>
      </c>
      <c r="M874" s="145">
        <v>104.004</v>
      </c>
      <c r="N874" s="145">
        <v>72.25</v>
      </c>
      <c r="O874" s="145">
        <v>0.125</v>
      </c>
      <c r="P874" s="145">
        <v>0.125</v>
      </c>
      <c r="Q874" s="145">
        <v>3.25</v>
      </c>
      <c r="R874" s="145">
        <v>3.25</v>
      </c>
    </row>
    <row r="875" spans="1:18" x14ac:dyDescent="0.25">
      <c r="A875" s="145">
        <v>2547</v>
      </c>
      <c r="B875" s="145" t="s">
        <v>2331</v>
      </c>
      <c r="C875" s="145" t="s">
        <v>2330</v>
      </c>
      <c r="D875" s="145" t="str">
        <f t="shared" si="33"/>
        <v>Trivento, Vanessa</v>
      </c>
      <c r="E875" s="145" t="s">
        <v>2168</v>
      </c>
      <c r="F875" s="145">
        <v>32</v>
      </c>
      <c r="G875" s="145">
        <v>48.5</v>
      </c>
      <c r="H875" s="145">
        <v>247.25</v>
      </c>
      <c r="I875" s="145">
        <v>220</v>
      </c>
      <c r="J875" s="145">
        <v>162</v>
      </c>
      <c r="K875" s="145">
        <v>105.586</v>
      </c>
      <c r="L875" s="145">
        <v>168.923</v>
      </c>
      <c r="M875" s="145">
        <v>95.337000000000003</v>
      </c>
      <c r="N875" s="145">
        <v>32</v>
      </c>
      <c r="O875" s="145">
        <v>0</v>
      </c>
      <c r="P875" s="145">
        <v>0</v>
      </c>
      <c r="Q875" s="145">
        <v>0</v>
      </c>
      <c r="R875" s="145">
        <v>0</v>
      </c>
    </row>
    <row r="876" spans="1:18" x14ac:dyDescent="0.25">
      <c r="A876" s="145">
        <v>961</v>
      </c>
      <c r="B876" s="145" t="s">
        <v>2329</v>
      </c>
      <c r="C876" s="145" t="s">
        <v>2328</v>
      </c>
      <c r="D876" s="145" t="str">
        <f t="shared" si="33"/>
        <v>Trojca, Tiffany</v>
      </c>
      <c r="E876" s="145" t="s">
        <v>2180</v>
      </c>
      <c r="F876" s="145">
        <v>5</v>
      </c>
      <c r="G876" s="145">
        <v>0</v>
      </c>
      <c r="H876" s="145">
        <v>24.501000000000001</v>
      </c>
      <c r="I876" s="145">
        <v>32.500999999999998</v>
      </c>
      <c r="J876" s="145">
        <v>8</v>
      </c>
      <c r="K876" s="145">
        <v>0</v>
      </c>
      <c r="L876" s="145">
        <v>21.501000000000001</v>
      </c>
      <c r="M876" s="145">
        <v>32.500999999999998</v>
      </c>
      <c r="N876" s="145">
        <v>11</v>
      </c>
      <c r="O876" s="145">
        <v>0</v>
      </c>
      <c r="P876" s="145">
        <v>0</v>
      </c>
      <c r="Q876" s="145">
        <v>0</v>
      </c>
      <c r="R876" s="145">
        <v>0</v>
      </c>
    </row>
    <row r="877" spans="1:18" x14ac:dyDescent="0.25">
      <c r="A877" s="145">
        <v>2029</v>
      </c>
      <c r="B877" s="145" t="s">
        <v>2327</v>
      </c>
      <c r="C877" s="145" t="s">
        <v>2326</v>
      </c>
      <c r="D877" s="145" t="str">
        <f t="shared" si="33"/>
        <v>Trotter, Tracy</v>
      </c>
      <c r="E877" s="145" t="s">
        <v>2257</v>
      </c>
      <c r="F877" s="145">
        <v>192</v>
      </c>
      <c r="G877" s="145">
        <v>257</v>
      </c>
      <c r="H877" s="145">
        <v>272</v>
      </c>
      <c r="I877" s="145">
        <v>156</v>
      </c>
      <c r="J877" s="145">
        <v>141</v>
      </c>
      <c r="K877" s="145">
        <v>704.83600000000001</v>
      </c>
      <c r="L877" s="145">
        <v>759.59</v>
      </c>
      <c r="M877" s="145">
        <v>104.004</v>
      </c>
      <c r="N877" s="145">
        <v>49.25</v>
      </c>
      <c r="O877" s="145">
        <v>0</v>
      </c>
      <c r="P877" s="145">
        <v>0</v>
      </c>
      <c r="Q877" s="145">
        <v>0</v>
      </c>
      <c r="R877" s="145">
        <v>0</v>
      </c>
    </row>
    <row r="878" spans="1:18" x14ac:dyDescent="0.25">
      <c r="A878" s="145">
        <v>2153</v>
      </c>
      <c r="B878" s="145" t="s">
        <v>2321</v>
      </c>
      <c r="C878" s="145" t="b">
        <v>1</v>
      </c>
      <c r="D878" s="145" t="str">
        <f t="shared" si="33"/>
        <v>TRUE, Jennifer</v>
      </c>
      <c r="E878" s="145" t="s">
        <v>2165</v>
      </c>
      <c r="F878" s="145">
        <v>62</v>
      </c>
      <c r="G878" s="145">
        <v>21.335000000000001</v>
      </c>
      <c r="H878" s="145">
        <v>69.506</v>
      </c>
      <c r="I878" s="145">
        <v>106.17</v>
      </c>
      <c r="J878" s="145">
        <v>78.5</v>
      </c>
      <c r="K878" s="145">
        <v>183.08600000000001</v>
      </c>
      <c r="L878" s="145">
        <v>180.34</v>
      </c>
      <c r="M878" s="145">
        <v>104.004</v>
      </c>
      <c r="N878" s="145">
        <v>106.75</v>
      </c>
      <c r="O878" s="145">
        <v>0</v>
      </c>
      <c r="P878" s="145">
        <v>0</v>
      </c>
      <c r="Q878" s="145">
        <v>0</v>
      </c>
      <c r="R878" s="145">
        <v>0</v>
      </c>
    </row>
    <row r="879" spans="1:18" x14ac:dyDescent="0.25">
      <c r="A879" s="145">
        <v>945</v>
      </c>
      <c r="B879" s="145" t="s">
        <v>2325</v>
      </c>
      <c r="C879" s="145" t="s">
        <v>2324</v>
      </c>
      <c r="D879" s="145" t="str">
        <f t="shared" si="33"/>
        <v>Truett, Daniella</v>
      </c>
      <c r="E879" s="145" t="s">
        <v>2323</v>
      </c>
      <c r="F879" s="145">
        <v>7</v>
      </c>
      <c r="G879" s="145">
        <v>0</v>
      </c>
      <c r="H879" s="145">
        <v>35.917999999999999</v>
      </c>
      <c r="I879" s="145">
        <v>47.667999999999999</v>
      </c>
      <c r="J879" s="145">
        <v>11.75</v>
      </c>
      <c r="K879" s="145">
        <v>0</v>
      </c>
      <c r="L879" s="145">
        <v>31.417999999999999</v>
      </c>
      <c r="M879" s="145">
        <v>47.667999999999999</v>
      </c>
      <c r="N879" s="145">
        <v>16.25</v>
      </c>
      <c r="O879" s="145">
        <v>0</v>
      </c>
      <c r="P879" s="145">
        <v>0</v>
      </c>
      <c r="Q879" s="145">
        <v>0</v>
      </c>
      <c r="R879" s="145">
        <v>0</v>
      </c>
    </row>
    <row r="880" spans="1:18" x14ac:dyDescent="0.25">
      <c r="A880" s="145">
        <v>1818</v>
      </c>
      <c r="B880" s="145" t="s">
        <v>2376</v>
      </c>
      <c r="C880" s="145" t="s">
        <v>2322</v>
      </c>
      <c r="D880" s="145" t="str">
        <f t="shared" si="33"/>
        <v>Trump, Susan</v>
      </c>
      <c r="E880" s="145" t="s">
        <v>2193</v>
      </c>
      <c r="F880" s="145">
        <v>78</v>
      </c>
      <c r="G880" s="145" t="e">
        <f>VLOOKUP($A880,#REF!,7,FALSE)</f>
        <v>#REF!</v>
      </c>
      <c r="H880" s="145">
        <v>191.66200000000001</v>
      </c>
      <c r="I880" s="145">
        <v>129.99600000000001</v>
      </c>
      <c r="J880" s="145">
        <v>74</v>
      </c>
      <c r="K880" s="145">
        <v>384.33600000000001</v>
      </c>
      <c r="L880" s="145">
        <v>452.34</v>
      </c>
      <c r="M880" s="145">
        <v>104.004</v>
      </c>
      <c r="N880" s="145">
        <v>44</v>
      </c>
      <c r="O880" s="145">
        <v>0</v>
      </c>
      <c r="P880" s="145">
        <v>0</v>
      </c>
      <c r="Q880" s="145">
        <v>0</v>
      </c>
      <c r="R880" s="145">
        <v>0</v>
      </c>
    </row>
    <row r="881" spans="1:18" x14ac:dyDescent="0.25">
      <c r="A881" s="145">
        <v>1241</v>
      </c>
      <c r="B881" s="145" t="s">
        <v>2321</v>
      </c>
      <c r="C881" s="145" t="s">
        <v>2320</v>
      </c>
      <c r="D881" s="145" t="str">
        <f t="shared" si="33"/>
        <v>Tuggerson, Jennifer</v>
      </c>
      <c r="E881" s="145" t="s">
        <v>2193</v>
      </c>
      <c r="F881" s="145">
        <v>143</v>
      </c>
      <c r="G881" s="145" t="e">
        <f>VLOOKUP($A881,#REF!,7,FALSE)</f>
        <v>#REF!</v>
      </c>
      <c r="H881" s="145">
        <v>83</v>
      </c>
      <c r="I881" s="145">
        <v>156</v>
      </c>
      <c r="J881" s="145">
        <v>106.5</v>
      </c>
      <c r="K881" s="145">
        <v>15.086</v>
      </c>
      <c r="L881" s="145">
        <v>49.59</v>
      </c>
      <c r="M881" s="145">
        <v>104.004</v>
      </c>
      <c r="N881" s="145">
        <v>69.5</v>
      </c>
      <c r="O881" s="145">
        <v>0</v>
      </c>
      <c r="P881" s="145">
        <v>0</v>
      </c>
      <c r="Q881" s="145">
        <v>4.5</v>
      </c>
      <c r="R881" s="145">
        <v>4.5</v>
      </c>
    </row>
    <row r="882" spans="1:18" x14ac:dyDescent="0.25">
      <c r="A882" s="145">
        <v>1452</v>
      </c>
      <c r="B882" s="145" t="s">
        <v>2319</v>
      </c>
      <c r="C882" s="145" t="s">
        <v>2318</v>
      </c>
      <c r="D882" s="145" t="str">
        <f t="shared" si="33"/>
        <v>Turco, Elinor</v>
      </c>
      <c r="E882" s="145" t="s">
        <v>2145</v>
      </c>
      <c r="F882" s="145">
        <v>129</v>
      </c>
      <c r="G882" s="145">
        <v>186.41399999999999</v>
      </c>
      <c r="H882" s="145">
        <v>226.74600000000001</v>
      </c>
      <c r="I882" s="145">
        <v>147.33199999999999</v>
      </c>
      <c r="J882" s="145">
        <v>107</v>
      </c>
      <c r="K882" s="145">
        <v>157.83600000000001</v>
      </c>
      <c r="L882" s="145">
        <v>193.59</v>
      </c>
      <c r="M882" s="145">
        <v>104.004</v>
      </c>
      <c r="N882" s="145">
        <v>68.25</v>
      </c>
      <c r="O882" s="145">
        <v>0</v>
      </c>
      <c r="P882" s="145">
        <v>0</v>
      </c>
      <c r="Q882" s="145">
        <v>0</v>
      </c>
      <c r="R882" s="145">
        <v>0</v>
      </c>
    </row>
    <row r="883" spans="1:18" x14ac:dyDescent="0.25">
      <c r="A883" s="145">
        <v>1998</v>
      </c>
      <c r="B883" s="145" t="s">
        <v>2317</v>
      </c>
      <c r="C883" s="145" t="s">
        <v>2316</v>
      </c>
      <c r="D883" s="145" t="str">
        <f t="shared" si="33"/>
        <v>Turcotte, Thomas</v>
      </c>
      <c r="E883" s="145" t="s">
        <v>2165</v>
      </c>
      <c r="F883" s="145">
        <v>255</v>
      </c>
      <c r="G883" s="145">
        <v>54.75</v>
      </c>
      <c r="H883" s="145">
        <v>422.75</v>
      </c>
      <c r="I883" s="145">
        <v>156</v>
      </c>
      <c r="J883" s="145">
        <v>55</v>
      </c>
      <c r="K883" s="145">
        <v>2362.8359999999998</v>
      </c>
      <c r="L883" s="145">
        <v>2543.09</v>
      </c>
      <c r="M883" s="145">
        <v>104.004</v>
      </c>
      <c r="N883" s="145">
        <v>16.75</v>
      </c>
      <c r="O883" s="145">
        <v>5.5</v>
      </c>
      <c r="P883" s="145">
        <v>18.25</v>
      </c>
      <c r="Q883" s="145">
        <v>37.5</v>
      </c>
      <c r="R883" s="145">
        <v>24.75</v>
      </c>
    </row>
    <row r="884" spans="1:18" x14ac:dyDescent="0.25">
      <c r="A884" s="145">
        <v>2431</v>
      </c>
      <c r="B884" s="145" t="s">
        <v>3596</v>
      </c>
      <c r="C884" s="145" t="s">
        <v>2315</v>
      </c>
      <c r="D884" s="145" t="str">
        <f t="shared" si="33"/>
        <v>Turner, Ari</v>
      </c>
      <c r="E884" s="145" t="s">
        <v>2159</v>
      </c>
      <c r="F884" s="145">
        <v>41</v>
      </c>
      <c r="G884" s="145">
        <v>43.335000000000001</v>
      </c>
      <c r="H884" s="145">
        <v>279.58999999999997</v>
      </c>
      <c r="I884" s="145">
        <v>104.004</v>
      </c>
      <c r="J884" s="145">
        <v>17</v>
      </c>
      <c r="K884" s="145">
        <v>158.58600000000001</v>
      </c>
      <c r="L884" s="145">
        <v>196.09</v>
      </c>
      <c r="M884" s="145">
        <v>104.004</v>
      </c>
      <c r="N884" s="145">
        <v>66.5</v>
      </c>
      <c r="O884" s="145">
        <v>40.75</v>
      </c>
      <c r="P884" s="145">
        <v>0</v>
      </c>
      <c r="Q884" s="145">
        <v>40</v>
      </c>
      <c r="R884" s="145">
        <v>83.75</v>
      </c>
    </row>
    <row r="885" spans="1:18" x14ac:dyDescent="0.25">
      <c r="A885" s="145">
        <v>2506</v>
      </c>
      <c r="B885" s="145" t="s">
        <v>2210</v>
      </c>
      <c r="C885" s="145" t="s">
        <v>2315</v>
      </c>
      <c r="D885" s="145" t="str">
        <f t="shared" si="33"/>
        <v>Turner, Dominique</v>
      </c>
      <c r="E885" s="145" t="s">
        <v>2151</v>
      </c>
      <c r="F885" s="145">
        <v>35</v>
      </c>
      <c r="G885" s="145">
        <v>35.335000000000001</v>
      </c>
      <c r="H885" s="145">
        <v>-8.577</v>
      </c>
      <c r="I885" s="145">
        <v>101.837</v>
      </c>
      <c r="J885" s="145">
        <v>235</v>
      </c>
      <c r="K885" s="145">
        <v>164.58600000000001</v>
      </c>
      <c r="L885" s="145">
        <v>90.423000000000002</v>
      </c>
      <c r="M885" s="145">
        <v>101.837</v>
      </c>
      <c r="N885" s="145">
        <v>176</v>
      </c>
      <c r="O885" s="145">
        <v>0</v>
      </c>
      <c r="P885" s="145">
        <v>0</v>
      </c>
      <c r="Q885" s="145">
        <v>0</v>
      </c>
      <c r="R885" s="145">
        <v>0</v>
      </c>
    </row>
    <row r="886" spans="1:18" x14ac:dyDescent="0.25">
      <c r="A886" s="145">
        <v>740</v>
      </c>
      <c r="B886" s="145" t="s">
        <v>2314</v>
      </c>
      <c r="C886" s="145" t="s">
        <v>2313</v>
      </c>
      <c r="D886" s="145" t="str">
        <f t="shared" si="33"/>
        <v>Turner (Past Employee), Shanna-Kay</v>
      </c>
      <c r="E886" s="145" t="s">
        <v>2154</v>
      </c>
      <c r="F886" s="145">
        <v>46</v>
      </c>
      <c r="G886" s="145" t="e">
        <f>VLOOKUP($A886,#REF!,7,FALSE)</f>
        <v>#REF!</v>
      </c>
      <c r="H886" s="145">
        <v>0</v>
      </c>
      <c r="I886" s="145">
        <v>15.166</v>
      </c>
      <c r="J886" s="145">
        <v>31.5</v>
      </c>
      <c r="K886" s="145">
        <v>133.99799999999999</v>
      </c>
      <c r="L886" s="145">
        <v>0</v>
      </c>
      <c r="M886" s="145">
        <v>15.166</v>
      </c>
      <c r="N886" s="145">
        <v>0</v>
      </c>
      <c r="O886" s="145">
        <v>3</v>
      </c>
      <c r="P886" s="145">
        <v>0</v>
      </c>
      <c r="Q886" s="145">
        <v>0.5</v>
      </c>
      <c r="R886" s="145">
        <v>3.5</v>
      </c>
    </row>
    <row r="887" spans="1:18" x14ac:dyDescent="0.25">
      <c r="A887" s="145">
        <v>784</v>
      </c>
      <c r="B887" s="145" t="s">
        <v>2312</v>
      </c>
      <c r="C887" s="145" t="s">
        <v>2311</v>
      </c>
      <c r="D887" s="145" t="str">
        <f t="shared" si="33"/>
        <v>Two, Test</v>
      </c>
      <c r="E887" s="145" t="s">
        <v>2189</v>
      </c>
      <c r="F887" s="145">
        <v>17</v>
      </c>
      <c r="G887" s="145">
        <v>12</v>
      </c>
      <c r="H887" s="145">
        <v>0</v>
      </c>
      <c r="I887" s="145">
        <v>0</v>
      </c>
      <c r="J887" s="145">
        <v>0</v>
      </c>
      <c r="K887" s="145">
        <v>20</v>
      </c>
      <c r="L887" s="145">
        <v>0</v>
      </c>
      <c r="M887" s="145">
        <v>0</v>
      </c>
      <c r="N887" s="145">
        <v>0</v>
      </c>
      <c r="O887" s="145">
        <v>0</v>
      </c>
      <c r="P887" s="145">
        <v>0</v>
      </c>
      <c r="Q887" s="145">
        <v>0</v>
      </c>
      <c r="R887" s="145">
        <v>0</v>
      </c>
    </row>
    <row r="888" spans="1:18" x14ac:dyDescent="0.25">
      <c r="A888" s="145">
        <v>2377</v>
      </c>
      <c r="B888" s="145" t="s">
        <v>2310</v>
      </c>
      <c r="C888" s="145" t="s">
        <v>2309</v>
      </c>
      <c r="D888" s="145" t="str">
        <f t="shared" si="33"/>
        <v>Tyler (Past Employee), Lauren</v>
      </c>
      <c r="E888" s="145" t="s">
        <v>2168</v>
      </c>
      <c r="F888" s="145">
        <v>60</v>
      </c>
      <c r="G888" s="145" t="e">
        <f>VLOOKUP($A888,#REF!,7,FALSE)</f>
        <v>#REF!</v>
      </c>
      <c r="H888" s="145">
        <v>149.255</v>
      </c>
      <c r="I888" s="145">
        <v>78.003</v>
      </c>
      <c r="J888" s="145">
        <v>8</v>
      </c>
      <c r="K888" s="145">
        <v>9.5020000000000007</v>
      </c>
      <c r="L888" s="145">
        <v>87.504999999999995</v>
      </c>
      <c r="M888" s="145">
        <v>78.003</v>
      </c>
      <c r="N888" s="145">
        <v>0</v>
      </c>
      <c r="O888" s="145">
        <v>0</v>
      </c>
      <c r="P888" s="145">
        <v>53.25</v>
      </c>
      <c r="Q888" s="145">
        <v>93.25</v>
      </c>
      <c r="R888" s="145">
        <v>40</v>
      </c>
    </row>
    <row r="889" spans="1:18" x14ac:dyDescent="0.25">
      <c r="A889" s="145">
        <v>1910</v>
      </c>
      <c r="B889" s="145" t="s">
        <v>3597</v>
      </c>
      <c r="C889" s="145" t="s">
        <v>2308</v>
      </c>
      <c r="D889" s="145" t="str">
        <f t="shared" si="33"/>
        <v>Tyson, Christella</v>
      </c>
      <c r="E889" s="145" t="s">
        <v>2151</v>
      </c>
      <c r="F889" s="145">
        <v>72</v>
      </c>
      <c r="G889" s="145">
        <v>3.335</v>
      </c>
      <c r="H889" s="145">
        <v>135.166</v>
      </c>
      <c r="I889" s="145">
        <v>127.83</v>
      </c>
      <c r="J889" s="145">
        <v>32</v>
      </c>
      <c r="K889" s="145">
        <v>357.33600000000001</v>
      </c>
      <c r="L889" s="145">
        <v>393.34</v>
      </c>
      <c r="M889" s="145">
        <v>104.004</v>
      </c>
      <c r="N889" s="145">
        <v>68</v>
      </c>
      <c r="O889" s="145">
        <v>0</v>
      </c>
      <c r="P889" s="145">
        <v>0</v>
      </c>
      <c r="Q889" s="145">
        <v>0</v>
      </c>
      <c r="R889" s="145">
        <v>0</v>
      </c>
    </row>
    <row r="890" spans="1:18" x14ac:dyDescent="0.25">
      <c r="A890" s="145">
        <v>939</v>
      </c>
      <c r="B890" s="145" t="s">
        <v>2307</v>
      </c>
      <c r="C890" s="145" t="s">
        <v>2306</v>
      </c>
      <c r="D890" s="145" t="str">
        <f t="shared" si="33"/>
        <v>UGARTE, RITA</v>
      </c>
      <c r="E890" s="145" t="s">
        <v>2151</v>
      </c>
      <c r="F890" s="145">
        <v>216</v>
      </c>
      <c r="G890" s="145">
        <v>0</v>
      </c>
      <c r="H890" s="145">
        <v>132.333</v>
      </c>
      <c r="I890" s="145">
        <v>145.333</v>
      </c>
      <c r="J890" s="145">
        <v>32</v>
      </c>
      <c r="K890" s="145">
        <v>0</v>
      </c>
      <c r="L890" s="145">
        <v>61.002000000000002</v>
      </c>
      <c r="M890" s="145">
        <v>61.002000000000002</v>
      </c>
      <c r="N890" s="145">
        <v>0</v>
      </c>
      <c r="O890" s="145">
        <v>0</v>
      </c>
      <c r="P890" s="145">
        <v>0</v>
      </c>
      <c r="Q890" s="145">
        <v>0</v>
      </c>
      <c r="R890" s="145">
        <v>0</v>
      </c>
    </row>
    <row r="891" spans="1:18" x14ac:dyDescent="0.25">
      <c r="A891" s="145">
        <v>2163</v>
      </c>
      <c r="B891" s="145" t="s">
        <v>2305</v>
      </c>
      <c r="C891" s="145" t="s">
        <v>2304</v>
      </c>
      <c r="D891" s="145" t="s">
        <v>1685</v>
      </c>
      <c r="E891" s="145" t="s">
        <v>2186</v>
      </c>
      <c r="F891" s="145">
        <v>61</v>
      </c>
      <c r="G891" s="145">
        <v>65.585999999999999</v>
      </c>
      <c r="H891" s="145">
        <v>85.09</v>
      </c>
      <c r="I891" s="145">
        <v>104.004</v>
      </c>
      <c r="J891" s="145">
        <v>84.5</v>
      </c>
      <c r="K891" s="145">
        <v>151.58600000000001</v>
      </c>
      <c r="L891" s="145">
        <v>175.84</v>
      </c>
      <c r="M891" s="145">
        <v>104.004</v>
      </c>
      <c r="N891" s="145">
        <v>79.75</v>
      </c>
      <c r="O891" s="145">
        <v>0</v>
      </c>
      <c r="P891" s="145">
        <v>0</v>
      </c>
      <c r="Q891" s="145">
        <v>0</v>
      </c>
      <c r="R891" s="145">
        <v>0</v>
      </c>
    </row>
    <row r="892" spans="1:18" x14ac:dyDescent="0.25">
      <c r="A892" s="145">
        <v>291</v>
      </c>
      <c r="B892" s="145" t="s">
        <v>2303</v>
      </c>
      <c r="C892" s="145" t="s">
        <v>2302</v>
      </c>
      <c r="D892" s="145" t="str">
        <f t="shared" si="33"/>
        <v>Valladares, Sonia</v>
      </c>
      <c r="E892" s="145" t="s">
        <v>2189</v>
      </c>
      <c r="F892" s="145">
        <v>324</v>
      </c>
      <c r="G892" s="145">
        <v>48</v>
      </c>
      <c r="H892" s="145">
        <v>404</v>
      </c>
      <c r="I892" s="145">
        <v>240</v>
      </c>
      <c r="J892" s="145">
        <v>204</v>
      </c>
      <c r="K892" s="145">
        <v>3236.3359999999998</v>
      </c>
      <c r="L892" s="145">
        <v>3478.34</v>
      </c>
      <c r="M892" s="145">
        <v>104.004</v>
      </c>
      <c r="N892" s="145">
        <v>14</v>
      </c>
      <c r="O892" s="145">
        <v>0</v>
      </c>
      <c r="P892" s="145">
        <v>0</v>
      </c>
      <c r="Q892" s="145">
        <v>0</v>
      </c>
      <c r="R892" s="145">
        <v>0</v>
      </c>
    </row>
    <row r="893" spans="1:18" x14ac:dyDescent="0.25">
      <c r="A893" s="145">
        <v>872</v>
      </c>
      <c r="B893" s="145" t="s">
        <v>2301</v>
      </c>
      <c r="C893" s="145" t="s">
        <v>2300</v>
      </c>
      <c r="D893" s="145" t="str">
        <f t="shared" si="33"/>
        <v>Valley, Samantha</v>
      </c>
      <c r="E893" s="145" t="s">
        <v>2189</v>
      </c>
      <c r="F893" s="145">
        <v>37</v>
      </c>
      <c r="G893" s="145">
        <v>0</v>
      </c>
      <c r="H893" s="145">
        <v>52.503</v>
      </c>
      <c r="I893" s="145">
        <v>78.003</v>
      </c>
      <c r="J893" s="145">
        <v>25.5</v>
      </c>
      <c r="K893" s="145">
        <v>0</v>
      </c>
      <c r="L893" s="145">
        <v>74.003</v>
      </c>
      <c r="M893" s="145">
        <v>78.003</v>
      </c>
      <c r="N893" s="145">
        <v>4</v>
      </c>
      <c r="O893" s="145">
        <v>0</v>
      </c>
      <c r="P893" s="145">
        <v>29</v>
      </c>
      <c r="Q893" s="145">
        <v>51.5</v>
      </c>
      <c r="R893" s="145">
        <v>22.5</v>
      </c>
    </row>
    <row r="894" spans="1:18" x14ac:dyDescent="0.25">
      <c r="A894" s="145">
        <v>2644</v>
      </c>
      <c r="B894" s="145" t="s">
        <v>2299</v>
      </c>
      <c r="C894" s="145" t="s">
        <v>2298</v>
      </c>
      <c r="D894" s="145" t="str">
        <f t="shared" si="33"/>
        <v>Van Haele (Past Employee), Sara</v>
      </c>
      <c r="E894" s="145" t="s">
        <v>2142</v>
      </c>
      <c r="F894" s="145">
        <v>23</v>
      </c>
      <c r="G894" s="145">
        <v>14.585000000000001</v>
      </c>
      <c r="H894" s="145">
        <v>0</v>
      </c>
      <c r="I894" s="145">
        <v>17.334</v>
      </c>
      <c r="J894" s="145">
        <v>11.25</v>
      </c>
      <c r="K894" s="145">
        <v>58.335999999999999</v>
      </c>
      <c r="L894" s="145">
        <v>0</v>
      </c>
      <c r="M894" s="145">
        <v>17.334</v>
      </c>
      <c r="N894" s="145">
        <v>8.25</v>
      </c>
      <c r="O894" s="145">
        <v>0</v>
      </c>
      <c r="P894" s="145">
        <v>0</v>
      </c>
      <c r="Q894" s="145">
        <v>0</v>
      </c>
      <c r="R894" s="145">
        <v>0</v>
      </c>
    </row>
    <row r="895" spans="1:18" x14ac:dyDescent="0.25">
      <c r="A895" s="145">
        <v>878</v>
      </c>
      <c r="B895" s="145" t="s">
        <v>2223</v>
      </c>
      <c r="C895" s="145" t="s">
        <v>2297</v>
      </c>
      <c r="D895" s="145" t="str">
        <f t="shared" si="33"/>
        <v>Van Sluytman, Michael</v>
      </c>
      <c r="E895" s="145" t="s">
        <v>2159</v>
      </c>
      <c r="F895" s="145">
        <v>12</v>
      </c>
      <c r="G895" s="145">
        <v>0</v>
      </c>
      <c r="H895" s="145">
        <v>53.337000000000003</v>
      </c>
      <c r="I895" s="145">
        <v>88.837000000000003</v>
      </c>
      <c r="J895" s="145">
        <v>35.5</v>
      </c>
      <c r="K895" s="145">
        <v>0</v>
      </c>
      <c r="L895" s="145">
        <v>35.837000000000003</v>
      </c>
      <c r="M895" s="145">
        <v>88.837000000000003</v>
      </c>
      <c r="N895" s="145">
        <v>53</v>
      </c>
      <c r="O895" s="145">
        <v>0</v>
      </c>
      <c r="P895" s="145">
        <v>0</v>
      </c>
      <c r="Q895" s="145">
        <v>0.5</v>
      </c>
      <c r="R895" s="145">
        <v>0.5</v>
      </c>
    </row>
    <row r="896" spans="1:18" x14ac:dyDescent="0.25">
      <c r="A896" s="145">
        <v>2225</v>
      </c>
      <c r="B896" s="145" t="s">
        <v>2296</v>
      </c>
      <c r="C896" s="145" t="s">
        <v>2295</v>
      </c>
      <c r="D896" s="145" t="s">
        <v>1400</v>
      </c>
      <c r="E896" s="145" t="s">
        <v>2209</v>
      </c>
      <c r="F896" s="145">
        <v>54</v>
      </c>
      <c r="G896" s="145" t="e">
        <f>VLOOKUP($A896,#REF!,7,FALSE)</f>
        <v>#REF!</v>
      </c>
      <c r="H896" s="145">
        <v>92.007000000000005</v>
      </c>
      <c r="I896" s="145">
        <v>104.004</v>
      </c>
      <c r="J896" s="145">
        <v>81.5</v>
      </c>
      <c r="K896" s="145">
        <v>225.33600000000001</v>
      </c>
      <c r="L896" s="145">
        <v>273.33999999999997</v>
      </c>
      <c r="M896" s="145">
        <v>104.004</v>
      </c>
      <c r="N896" s="145">
        <v>56</v>
      </c>
      <c r="O896" s="145">
        <v>0</v>
      </c>
      <c r="P896" s="145">
        <v>0</v>
      </c>
      <c r="Q896" s="145">
        <v>3</v>
      </c>
      <c r="R896" s="145">
        <v>3</v>
      </c>
    </row>
    <row r="897" spans="1:18" x14ac:dyDescent="0.25">
      <c r="A897" s="145">
        <v>1757</v>
      </c>
      <c r="B897" s="145" t="s">
        <v>2294</v>
      </c>
      <c r="C897" s="145" t="s">
        <v>2293</v>
      </c>
      <c r="D897" s="145" t="str">
        <f t="shared" si="33"/>
        <v>VanWhy, Donna</v>
      </c>
      <c r="E897" s="145" t="s">
        <v>2209</v>
      </c>
      <c r="F897" s="145">
        <v>84</v>
      </c>
      <c r="G897" s="145">
        <v>25.164999999999999</v>
      </c>
      <c r="H897" s="145">
        <v>47.076000000000001</v>
      </c>
      <c r="I897" s="145">
        <v>129.99600000000001</v>
      </c>
      <c r="J897" s="145">
        <v>176</v>
      </c>
      <c r="K897" s="145">
        <v>191.92</v>
      </c>
      <c r="L897" s="145">
        <v>243.67400000000001</v>
      </c>
      <c r="M897" s="145">
        <v>104.004</v>
      </c>
      <c r="N897" s="145">
        <v>55.25</v>
      </c>
      <c r="O897" s="145">
        <v>0</v>
      </c>
      <c r="P897" s="145">
        <v>0</v>
      </c>
      <c r="Q897" s="145">
        <v>0</v>
      </c>
      <c r="R897" s="145">
        <v>0</v>
      </c>
    </row>
    <row r="898" spans="1:18" x14ac:dyDescent="0.25">
      <c r="A898" s="145">
        <v>894</v>
      </c>
      <c r="B898" s="145" t="s">
        <v>2292</v>
      </c>
      <c r="C898" s="145" t="s">
        <v>2291</v>
      </c>
      <c r="D898" s="108" t="s">
        <v>1454</v>
      </c>
      <c r="E898" s="145" t="s">
        <v>2151</v>
      </c>
      <c r="F898" s="145">
        <v>11</v>
      </c>
      <c r="G898" s="145">
        <v>0</v>
      </c>
      <c r="H898" s="145">
        <v>36.831000000000003</v>
      </c>
      <c r="I898" s="145">
        <v>36.831000000000003</v>
      </c>
      <c r="J898" s="145">
        <v>0</v>
      </c>
      <c r="K898" s="145">
        <v>0</v>
      </c>
      <c r="L898" s="145">
        <v>36.831000000000003</v>
      </c>
      <c r="M898" s="145">
        <v>36.831000000000003</v>
      </c>
      <c r="N898" s="145">
        <v>0</v>
      </c>
      <c r="O898" s="145">
        <v>0</v>
      </c>
      <c r="P898" s="145">
        <v>18</v>
      </c>
      <c r="Q898" s="145">
        <v>30</v>
      </c>
      <c r="R898" s="145">
        <v>12</v>
      </c>
    </row>
    <row r="899" spans="1:18" x14ac:dyDescent="0.25">
      <c r="A899" s="145">
        <v>2464</v>
      </c>
      <c r="B899" s="145" t="s">
        <v>2290</v>
      </c>
      <c r="C899" s="145" t="s">
        <v>2289</v>
      </c>
      <c r="D899" s="145" t="str">
        <f t="shared" ref="D899:D962" si="34">C899&amp;", "&amp;B899</f>
        <v>Vega, Anna</v>
      </c>
      <c r="E899" s="145" t="s">
        <v>2165</v>
      </c>
      <c r="F899" s="145">
        <v>39</v>
      </c>
      <c r="G899" s="145">
        <v>65.335999999999999</v>
      </c>
      <c r="H899" s="145">
        <v>169.34</v>
      </c>
      <c r="I899" s="145">
        <v>104.004</v>
      </c>
      <c r="J899" s="145">
        <v>0</v>
      </c>
      <c r="K899" s="145">
        <v>112.336</v>
      </c>
      <c r="L899" s="145">
        <v>130.84</v>
      </c>
      <c r="M899" s="145">
        <v>104.004</v>
      </c>
      <c r="N899" s="145">
        <v>85.5</v>
      </c>
      <c r="O899" s="145">
        <v>4.125</v>
      </c>
      <c r="P899" s="145">
        <v>3.125</v>
      </c>
      <c r="Q899" s="145">
        <v>52.75</v>
      </c>
      <c r="R899" s="145">
        <v>53.75</v>
      </c>
    </row>
    <row r="900" spans="1:18" x14ac:dyDescent="0.25">
      <c r="A900" s="145">
        <v>2655</v>
      </c>
      <c r="B900" s="145" t="s">
        <v>3598</v>
      </c>
      <c r="C900" s="145" t="s">
        <v>2288</v>
      </c>
      <c r="D900" s="145" t="str">
        <f t="shared" si="34"/>
        <v>Vega-Romero (Past Employee), Estefania</v>
      </c>
      <c r="E900" s="145" t="s">
        <v>2159</v>
      </c>
      <c r="F900" s="145">
        <v>22</v>
      </c>
      <c r="G900" s="145">
        <v>16.751999999999999</v>
      </c>
      <c r="H900" s="145">
        <v>0</v>
      </c>
      <c r="I900" s="145">
        <v>0</v>
      </c>
      <c r="J900" s="145">
        <v>0</v>
      </c>
      <c r="K900" s="145">
        <v>18.501999999999999</v>
      </c>
      <c r="L900" s="145">
        <v>0</v>
      </c>
      <c r="M900" s="145">
        <v>0</v>
      </c>
      <c r="N900" s="145">
        <v>0</v>
      </c>
      <c r="O900" s="145">
        <v>0</v>
      </c>
      <c r="P900" s="145">
        <v>0</v>
      </c>
      <c r="Q900" s="145">
        <v>0</v>
      </c>
      <c r="R900" s="145">
        <v>0</v>
      </c>
    </row>
    <row r="901" spans="1:18" x14ac:dyDescent="0.25">
      <c r="A901" s="145">
        <v>895</v>
      </c>
      <c r="B901" s="145" t="s">
        <v>2287</v>
      </c>
      <c r="C901" s="145" t="s">
        <v>2286</v>
      </c>
      <c r="D901" s="145" t="str">
        <f t="shared" si="34"/>
        <v>Vickers, Christina</v>
      </c>
      <c r="E901" s="145" t="s">
        <v>2183</v>
      </c>
      <c r="F901" s="145">
        <v>12</v>
      </c>
      <c r="G901" s="145">
        <v>0</v>
      </c>
      <c r="H901" s="145">
        <v>18.335999999999999</v>
      </c>
      <c r="I901" s="145">
        <v>82.335999999999999</v>
      </c>
      <c r="J901" s="145">
        <v>64</v>
      </c>
      <c r="K901" s="145">
        <v>0</v>
      </c>
      <c r="L901" s="145">
        <v>62.335999999999999</v>
      </c>
      <c r="M901" s="145">
        <v>82.335999999999999</v>
      </c>
      <c r="N901" s="145">
        <v>20</v>
      </c>
      <c r="O901" s="145">
        <v>0</v>
      </c>
      <c r="P901" s="145">
        <v>0</v>
      </c>
      <c r="Q901" s="145">
        <v>0</v>
      </c>
      <c r="R901" s="145">
        <v>0</v>
      </c>
    </row>
    <row r="902" spans="1:18" x14ac:dyDescent="0.25">
      <c r="A902" s="145">
        <v>928</v>
      </c>
      <c r="B902" s="145" t="s">
        <v>2285</v>
      </c>
      <c r="C902" s="145" t="s">
        <v>2284</v>
      </c>
      <c r="D902" s="145" t="str">
        <f t="shared" si="34"/>
        <v>Villarreal, Rachel</v>
      </c>
      <c r="E902" s="145" t="s">
        <v>2142</v>
      </c>
      <c r="F902" s="145">
        <v>103</v>
      </c>
      <c r="G902" s="145">
        <v>0</v>
      </c>
      <c r="H902" s="145">
        <v>427.37200000000001</v>
      </c>
      <c r="I902" s="145">
        <v>427.37200000000001</v>
      </c>
      <c r="J902" s="145">
        <v>0</v>
      </c>
      <c r="K902" s="145">
        <v>0</v>
      </c>
      <c r="L902" s="145">
        <v>440.00299999999999</v>
      </c>
      <c r="M902" s="145">
        <v>440.00299999999999</v>
      </c>
      <c r="N902" s="145">
        <v>0</v>
      </c>
      <c r="O902" s="145">
        <v>0</v>
      </c>
      <c r="P902" s="145">
        <v>0</v>
      </c>
      <c r="Q902" s="145">
        <v>0</v>
      </c>
      <c r="R902" s="145">
        <v>0</v>
      </c>
    </row>
    <row r="903" spans="1:18" x14ac:dyDescent="0.25">
      <c r="A903" s="145">
        <v>1481</v>
      </c>
      <c r="B903" s="145" t="s">
        <v>2283</v>
      </c>
      <c r="C903" s="145" t="s">
        <v>2282</v>
      </c>
      <c r="D903" s="145" t="str">
        <f t="shared" si="34"/>
        <v>Vincent, Patrick</v>
      </c>
      <c r="E903" s="145" t="s">
        <v>2209</v>
      </c>
      <c r="F903" s="145">
        <v>111</v>
      </c>
      <c r="G903" s="145">
        <v>4.165</v>
      </c>
      <c r="H903" s="145">
        <v>159.24299999999999</v>
      </c>
      <c r="I903" s="145">
        <v>129.99600000000001</v>
      </c>
      <c r="J903" s="145">
        <v>103</v>
      </c>
      <c r="K903" s="145">
        <v>256.58600000000001</v>
      </c>
      <c r="L903" s="145">
        <v>313.58999999999997</v>
      </c>
      <c r="M903" s="145">
        <v>104.004</v>
      </c>
      <c r="N903" s="145">
        <v>47</v>
      </c>
      <c r="O903" s="145">
        <v>0</v>
      </c>
      <c r="P903" s="145">
        <v>0</v>
      </c>
      <c r="Q903" s="145">
        <v>0</v>
      </c>
      <c r="R903" s="145">
        <v>0</v>
      </c>
    </row>
    <row r="904" spans="1:18" x14ac:dyDescent="0.25">
      <c r="A904" s="145">
        <v>2367</v>
      </c>
      <c r="B904" s="145" t="s">
        <v>2281</v>
      </c>
      <c r="C904" s="145" t="s">
        <v>2280</v>
      </c>
      <c r="D904" s="145" t="str">
        <f t="shared" si="34"/>
        <v>Vinson, Debra</v>
      </c>
      <c r="E904" s="145" t="s">
        <v>2180</v>
      </c>
      <c r="F904" s="145">
        <v>238</v>
      </c>
      <c r="G904" s="145">
        <v>25</v>
      </c>
      <c r="H904" s="145">
        <v>267.25</v>
      </c>
      <c r="I904" s="145">
        <v>156</v>
      </c>
      <c r="J904" s="145">
        <v>149</v>
      </c>
      <c r="K904" s="145">
        <v>220.08600000000001</v>
      </c>
      <c r="L904" s="145">
        <v>263.58999999999997</v>
      </c>
      <c r="M904" s="145">
        <v>104.004</v>
      </c>
      <c r="N904" s="145">
        <v>60.5</v>
      </c>
      <c r="O904" s="145">
        <v>0</v>
      </c>
      <c r="P904" s="145">
        <v>0</v>
      </c>
      <c r="Q904" s="145">
        <v>0</v>
      </c>
      <c r="R904" s="145">
        <v>0</v>
      </c>
    </row>
    <row r="905" spans="1:18" x14ac:dyDescent="0.25">
      <c r="A905" s="145">
        <v>796</v>
      </c>
      <c r="B905" s="145" t="s">
        <v>2279</v>
      </c>
      <c r="C905" s="145" t="s">
        <v>2278</v>
      </c>
      <c r="D905" s="145" t="str">
        <f t="shared" si="34"/>
        <v>Visnaw, Diane</v>
      </c>
      <c r="E905" s="145" t="s">
        <v>2193</v>
      </c>
      <c r="F905" s="145">
        <v>16</v>
      </c>
      <c r="G905" s="145">
        <v>23.834</v>
      </c>
      <c r="H905" s="145">
        <v>126.33799999999999</v>
      </c>
      <c r="I905" s="145">
        <v>104.004</v>
      </c>
      <c r="J905" s="145">
        <v>1.5</v>
      </c>
      <c r="K905" s="145">
        <v>23.834</v>
      </c>
      <c r="L905" s="145">
        <v>79.837999999999994</v>
      </c>
      <c r="M905" s="145">
        <v>104.004</v>
      </c>
      <c r="N905" s="145">
        <v>48</v>
      </c>
      <c r="O905" s="145">
        <v>25</v>
      </c>
      <c r="P905" s="145">
        <v>19.5</v>
      </c>
      <c r="Q905" s="145">
        <v>72.5</v>
      </c>
      <c r="R905" s="145">
        <v>85</v>
      </c>
    </row>
    <row r="906" spans="1:18" x14ac:dyDescent="0.25">
      <c r="A906" s="145">
        <v>248</v>
      </c>
      <c r="B906" s="145" t="s">
        <v>2277</v>
      </c>
      <c r="C906" s="145" t="s">
        <v>2276</v>
      </c>
      <c r="D906" s="145" t="str">
        <f t="shared" si="34"/>
        <v>Vocelle, Charles</v>
      </c>
      <c r="E906" s="145" t="s">
        <v>2180</v>
      </c>
      <c r="F906" s="145">
        <v>184</v>
      </c>
      <c r="G906" s="145">
        <v>289</v>
      </c>
      <c r="H906" s="145">
        <v>403</v>
      </c>
      <c r="I906" s="145">
        <v>156</v>
      </c>
      <c r="J906" s="145">
        <v>42</v>
      </c>
      <c r="K906" s="145">
        <v>647.58600000000001</v>
      </c>
      <c r="L906" s="145">
        <v>720.09</v>
      </c>
      <c r="M906" s="145">
        <v>104.004</v>
      </c>
      <c r="N906" s="145">
        <v>31.5</v>
      </c>
      <c r="O906" s="145">
        <v>0</v>
      </c>
      <c r="P906" s="145">
        <v>8</v>
      </c>
      <c r="Q906" s="145">
        <v>8</v>
      </c>
      <c r="R906" s="145">
        <v>0</v>
      </c>
    </row>
    <row r="907" spans="1:18" x14ac:dyDescent="0.25">
      <c r="A907" s="145">
        <v>1839</v>
      </c>
      <c r="B907" s="145" t="s">
        <v>2275</v>
      </c>
      <c r="C907" s="145" t="s">
        <v>2274</v>
      </c>
      <c r="D907" s="145" t="str">
        <f t="shared" si="34"/>
        <v>Vollmer, Keith</v>
      </c>
      <c r="E907" s="145" t="s">
        <v>2209</v>
      </c>
      <c r="F907" s="145">
        <v>77</v>
      </c>
      <c r="G907" s="145">
        <v>43.999000000000002</v>
      </c>
      <c r="H907" s="145">
        <v>97.33</v>
      </c>
      <c r="I907" s="145">
        <v>129.99600000000001</v>
      </c>
      <c r="J907" s="145">
        <v>87</v>
      </c>
      <c r="K907" s="145">
        <v>483.83600000000001</v>
      </c>
      <c r="L907" s="145">
        <v>506.34</v>
      </c>
      <c r="M907" s="145">
        <v>104.004</v>
      </c>
      <c r="N907" s="145">
        <v>81.5</v>
      </c>
      <c r="O907" s="145">
        <v>0</v>
      </c>
      <c r="P907" s="145">
        <v>0</v>
      </c>
      <c r="Q907" s="145">
        <v>0</v>
      </c>
      <c r="R907" s="145">
        <v>0</v>
      </c>
    </row>
    <row r="908" spans="1:18" x14ac:dyDescent="0.25">
      <c r="A908" s="145">
        <v>773</v>
      </c>
      <c r="B908" s="145" t="s">
        <v>2273</v>
      </c>
      <c r="C908" s="145" t="s">
        <v>2272</v>
      </c>
      <c r="D908" s="145" t="str">
        <f t="shared" si="34"/>
        <v>Waddle, Maritza</v>
      </c>
      <c r="E908" s="145" t="s">
        <v>2154</v>
      </c>
      <c r="F908" s="145">
        <v>19</v>
      </c>
      <c r="G908" s="145">
        <v>8.4990000000000006</v>
      </c>
      <c r="H908" s="145">
        <v>89.334000000000003</v>
      </c>
      <c r="I908" s="145">
        <v>86.668000000000006</v>
      </c>
      <c r="J908" s="145">
        <v>8</v>
      </c>
      <c r="K908" s="145">
        <v>21.666</v>
      </c>
      <c r="L908" s="145">
        <v>91.834000000000003</v>
      </c>
      <c r="M908" s="145">
        <v>86.668000000000006</v>
      </c>
      <c r="N908" s="145">
        <v>16.5</v>
      </c>
      <c r="O908" s="145">
        <v>0</v>
      </c>
      <c r="P908" s="145">
        <v>-16.5</v>
      </c>
      <c r="Q908" s="145">
        <v>31.5</v>
      </c>
      <c r="R908" s="145">
        <v>48</v>
      </c>
    </row>
    <row r="909" spans="1:18" x14ac:dyDescent="0.25">
      <c r="A909" s="145">
        <v>1333</v>
      </c>
      <c r="B909" s="145" t="s">
        <v>2271</v>
      </c>
      <c r="C909" s="145" t="s">
        <v>2270</v>
      </c>
      <c r="D909" s="145" t="str">
        <f t="shared" si="34"/>
        <v>Walder, Jean</v>
      </c>
      <c r="E909" s="145" t="s">
        <v>2142</v>
      </c>
      <c r="F909" s="145">
        <v>129</v>
      </c>
      <c r="G909" s="145">
        <v>37.664999999999999</v>
      </c>
      <c r="H909" s="145">
        <v>416</v>
      </c>
      <c r="I909" s="145">
        <v>147.33199999999999</v>
      </c>
      <c r="J909" s="145">
        <v>60</v>
      </c>
      <c r="K909" s="145">
        <v>395.75299999999999</v>
      </c>
      <c r="L909" s="145">
        <v>419.08699999999999</v>
      </c>
      <c r="M909" s="145">
        <v>104.004</v>
      </c>
      <c r="N909" s="145">
        <v>160.5</v>
      </c>
      <c r="O909" s="145">
        <v>0</v>
      </c>
      <c r="P909" s="145">
        <v>0</v>
      </c>
      <c r="Q909" s="145">
        <v>15.5</v>
      </c>
      <c r="R909" s="145">
        <v>53</v>
      </c>
    </row>
    <row r="910" spans="1:18" x14ac:dyDescent="0.25">
      <c r="A910" s="145">
        <v>792</v>
      </c>
      <c r="B910" s="145" t="s">
        <v>2269</v>
      </c>
      <c r="C910" s="145" t="s">
        <v>2268</v>
      </c>
      <c r="D910" s="145" t="str">
        <f t="shared" si="34"/>
        <v>Walker, Montoya</v>
      </c>
      <c r="E910" s="145" t="s">
        <v>2142</v>
      </c>
      <c r="F910" s="145">
        <v>19</v>
      </c>
      <c r="G910" s="145">
        <v>43.335000000000001</v>
      </c>
      <c r="H910" s="145">
        <v>73.088999999999999</v>
      </c>
      <c r="I910" s="145">
        <v>104.004</v>
      </c>
      <c r="J910" s="145">
        <v>80.75</v>
      </c>
      <c r="K910" s="145">
        <v>46.335000000000001</v>
      </c>
      <c r="L910" s="145">
        <v>30.338999999999999</v>
      </c>
      <c r="M910" s="145">
        <v>104.004</v>
      </c>
      <c r="N910" s="145">
        <v>120</v>
      </c>
      <c r="O910" s="145">
        <v>7.1</v>
      </c>
      <c r="P910" s="145">
        <v>0.1</v>
      </c>
      <c r="Q910" s="145">
        <v>53.5</v>
      </c>
      <c r="R910" s="145">
        <v>60.5</v>
      </c>
    </row>
    <row r="911" spans="1:18" x14ac:dyDescent="0.25">
      <c r="A911" s="145">
        <v>269</v>
      </c>
      <c r="B911" s="145" t="s">
        <v>2267</v>
      </c>
      <c r="C911" s="145" t="s">
        <v>2265</v>
      </c>
      <c r="D911" s="145" t="str">
        <f t="shared" si="34"/>
        <v>Walker (Past Employee), Patty</v>
      </c>
      <c r="E911" s="145" t="s">
        <v>2189</v>
      </c>
      <c r="F911" s="145">
        <v>180</v>
      </c>
      <c r="G911" s="145" t="e">
        <f>VLOOKUP($A911,#REF!,7,FALSE)</f>
        <v>#REF!</v>
      </c>
      <c r="H911" s="145">
        <v>0</v>
      </c>
      <c r="I911" s="145">
        <v>0</v>
      </c>
      <c r="J911" s="145">
        <v>0</v>
      </c>
      <c r="K911" s="145">
        <v>2588.0859999999998</v>
      </c>
      <c r="L911" s="145">
        <v>0</v>
      </c>
      <c r="M911" s="145">
        <v>0</v>
      </c>
      <c r="N911" s="145">
        <v>0</v>
      </c>
      <c r="O911" s="145">
        <v>0</v>
      </c>
      <c r="P911" s="145">
        <v>0</v>
      </c>
      <c r="Q911" s="145">
        <v>0</v>
      </c>
      <c r="R911" s="145">
        <v>0</v>
      </c>
    </row>
    <row r="912" spans="1:18" x14ac:dyDescent="0.25">
      <c r="A912" s="145">
        <v>1939</v>
      </c>
      <c r="B912" s="145" t="s">
        <v>2266</v>
      </c>
      <c r="C912" s="145" t="s">
        <v>2265</v>
      </c>
      <c r="D912" s="145" t="str">
        <f t="shared" si="34"/>
        <v>Walker (Past Employee), Vickie</v>
      </c>
      <c r="E912" s="145" t="s">
        <v>2204</v>
      </c>
      <c r="F912" s="145">
        <v>72</v>
      </c>
      <c r="G912" s="145" t="e">
        <f>VLOOKUP($A912,#REF!,7,FALSE)</f>
        <v>#REF!</v>
      </c>
      <c r="H912" s="145">
        <v>0</v>
      </c>
      <c r="I912" s="145">
        <v>0</v>
      </c>
      <c r="J912" s="145">
        <v>0</v>
      </c>
      <c r="K912" s="145">
        <v>120.08199999999999</v>
      </c>
      <c r="L912" s="145">
        <v>0</v>
      </c>
      <c r="M912" s="145">
        <v>0</v>
      </c>
      <c r="N912" s="145">
        <v>0</v>
      </c>
      <c r="O912" s="145">
        <v>0</v>
      </c>
      <c r="P912" s="145">
        <v>0</v>
      </c>
      <c r="Q912" s="145">
        <v>0</v>
      </c>
      <c r="R912" s="145">
        <v>0</v>
      </c>
    </row>
    <row r="913" spans="1:18" x14ac:dyDescent="0.25">
      <c r="A913" s="145">
        <v>770</v>
      </c>
      <c r="B913" s="145" t="s">
        <v>2264</v>
      </c>
      <c r="C913" s="145" t="s">
        <v>2263</v>
      </c>
      <c r="D913" s="145" t="str">
        <f t="shared" si="34"/>
        <v>Walker-Burgos, Isabel</v>
      </c>
      <c r="E913" s="145" t="s">
        <v>2142</v>
      </c>
      <c r="F913" s="145">
        <v>21</v>
      </c>
      <c r="G913" s="145">
        <v>62.835999999999999</v>
      </c>
      <c r="H913" s="145">
        <v>116.34</v>
      </c>
      <c r="I913" s="145">
        <v>104.004</v>
      </c>
      <c r="J913" s="145">
        <v>50.5</v>
      </c>
      <c r="K913" s="145">
        <v>62.835999999999999</v>
      </c>
      <c r="L913" s="145">
        <v>158.84</v>
      </c>
      <c r="M913" s="145">
        <v>104.004</v>
      </c>
      <c r="N913" s="145">
        <v>8</v>
      </c>
      <c r="O913" s="145">
        <v>12.5</v>
      </c>
      <c r="P913" s="145">
        <v>0</v>
      </c>
      <c r="Q913" s="145">
        <v>15</v>
      </c>
      <c r="R913" s="145">
        <v>35.5</v>
      </c>
    </row>
    <row r="914" spans="1:18" x14ac:dyDescent="0.25">
      <c r="A914" s="145">
        <v>303</v>
      </c>
      <c r="B914" s="145" t="s">
        <v>2262</v>
      </c>
      <c r="C914" s="145" t="s">
        <v>2261</v>
      </c>
      <c r="D914" s="145" t="str">
        <f t="shared" si="34"/>
        <v>Wall, Taylor</v>
      </c>
      <c r="E914" s="145" t="s">
        <v>2151</v>
      </c>
      <c r="F914" s="145">
        <v>348</v>
      </c>
      <c r="G914" s="145">
        <v>335</v>
      </c>
      <c r="H914" s="145">
        <v>341</v>
      </c>
      <c r="I914" s="145">
        <v>156</v>
      </c>
      <c r="J914" s="145">
        <v>158</v>
      </c>
      <c r="K914" s="145">
        <v>2537.3359999999998</v>
      </c>
      <c r="L914" s="145">
        <v>2534.34</v>
      </c>
      <c r="M914" s="145">
        <v>104.004</v>
      </c>
      <c r="N914" s="145">
        <v>107</v>
      </c>
      <c r="O914" s="145">
        <v>0</v>
      </c>
      <c r="P914" s="145">
        <v>0</v>
      </c>
      <c r="Q914" s="145">
        <v>0</v>
      </c>
      <c r="R914" s="145">
        <v>0</v>
      </c>
    </row>
    <row r="915" spans="1:18" x14ac:dyDescent="0.25">
      <c r="A915" s="145">
        <v>1309</v>
      </c>
      <c r="B915" s="145" t="s">
        <v>2260</v>
      </c>
      <c r="C915" s="145" t="s">
        <v>2258</v>
      </c>
      <c r="D915" s="145" t="str">
        <f t="shared" si="34"/>
        <v>Walsh, Kevin</v>
      </c>
      <c r="E915" s="145" t="s">
        <v>2145</v>
      </c>
      <c r="F915" s="145">
        <v>132</v>
      </c>
      <c r="G915" s="145" t="e">
        <f>VLOOKUP($A915,#REF!,7,FALSE)</f>
        <v>#REF!</v>
      </c>
      <c r="H915" s="145">
        <v>101.247</v>
      </c>
      <c r="I915" s="145">
        <v>140.833</v>
      </c>
      <c r="J915" s="145">
        <v>93.5</v>
      </c>
      <c r="K915" s="145">
        <v>127.086</v>
      </c>
      <c r="L915" s="145">
        <v>89.423000000000002</v>
      </c>
      <c r="M915" s="145">
        <v>95.337000000000003</v>
      </c>
      <c r="N915" s="145">
        <v>133</v>
      </c>
      <c r="O915" s="145">
        <v>0</v>
      </c>
      <c r="P915" s="145">
        <v>0</v>
      </c>
      <c r="Q915" s="145">
        <v>1.5</v>
      </c>
      <c r="R915" s="145">
        <v>1.5</v>
      </c>
    </row>
    <row r="916" spans="1:18" x14ac:dyDescent="0.25">
      <c r="A916" s="145">
        <v>2253</v>
      </c>
      <c r="B916" s="145" t="s">
        <v>2259</v>
      </c>
      <c r="C916" s="145" t="s">
        <v>2258</v>
      </c>
      <c r="D916" s="145" t="str">
        <f t="shared" si="34"/>
        <v>Walsh, Lori</v>
      </c>
      <c r="E916" s="145" t="s">
        <v>2257</v>
      </c>
      <c r="F916" s="145">
        <v>156</v>
      </c>
      <c r="G916" s="145" t="e">
        <f>VLOOKUP($A916,#REF!,7,FALSE)</f>
        <v>#REF!</v>
      </c>
      <c r="H916" s="145">
        <v>191.25</v>
      </c>
      <c r="I916" s="145">
        <v>156</v>
      </c>
      <c r="J916" s="145">
        <v>72</v>
      </c>
      <c r="K916" s="145">
        <v>66.085999999999999</v>
      </c>
      <c r="L916" s="145">
        <v>99.34</v>
      </c>
      <c r="M916" s="145">
        <v>104.004</v>
      </c>
      <c r="N916" s="145">
        <v>73.25</v>
      </c>
      <c r="O916" s="145">
        <v>3</v>
      </c>
      <c r="P916" s="145">
        <v>0</v>
      </c>
      <c r="Q916" s="145">
        <v>7.5</v>
      </c>
      <c r="R916" s="145">
        <v>10.5</v>
      </c>
    </row>
    <row r="917" spans="1:18" x14ac:dyDescent="0.25">
      <c r="A917" s="145">
        <v>253</v>
      </c>
      <c r="B917" s="145" t="s">
        <v>2256</v>
      </c>
      <c r="C917" s="145" t="s">
        <v>2255</v>
      </c>
      <c r="D917" s="145" t="str">
        <f t="shared" si="34"/>
        <v>Walton (Past Employee), Mary</v>
      </c>
      <c r="E917" s="145" t="s">
        <v>2168</v>
      </c>
      <c r="F917" s="145">
        <v>209</v>
      </c>
      <c r="G917" s="145">
        <v>94.5</v>
      </c>
      <c r="H917" s="145">
        <v>0</v>
      </c>
      <c r="I917" s="145">
        <v>13</v>
      </c>
      <c r="J917" s="145">
        <v>0</v>
      </c>
      <c r="K917" s="145">
        <v>54.335999999999999</v>
      </c>
      <c r="L917" s="145">
        <v>0</v>
      </c>
      <c r="M917" s="145">
        <v>8.6669999999999998</v>
      </c>
      <c r="N917" s="145">
        <v>0</v>
      </c>
      <c r="O917" s="145">
        <v>0</v>
      </c>
      <c r="P917" s="145">
        <v>0</v>
      </c>
      <c r="Q917" s="145">
        <v>0</v>
      </c>
      <c r="R917" s="145">
        <v>0</v>
      </c>
    </row>
    <row r="918" spans="1:18" x14ac:dyDescent="0.25">
      <c r="A918" s="145">
        <v>746</v>
      </c>
      <c r="B918" s="145" t="s">
        <v>3599</v>
      </c>
      <c r="C918" s="145" t="s">
        <v>2254</v>
      </c>
      <c r="D918" s="145" t="str">
        <f t="shared" si="34"/>
        <v>Walton, Maryj(County)</v>
      </c>
      <c r="E918" s="145" t="s">
        <v>2151</v>
      </c>
      <c r="F918" s="145">
        <v>21</v>
      </c>
      <c r="G918" s="145">
        <v>0</v>
      </c>
      <c r="H918" s="145">
        <v>0</v>
      </c>
      <c r="I918" s="145">
        <v>0</v>
      </c>
      <c r="J918" s="145">
        <v>0</v>
      </c>
      <c r="K918" s="145">
        <v>0</v>
      </c>
      <c r="L918" s="145">
        <v>0</v>
      </c>
      <c r="M918" s="145">
        <v>0</v>
      </c>
      <c r="N918" s="145">
        <v>0</v>
      </c>
      <c r="O918" s="145">
        <v>0</v>
      </c>
      <c r="P918" s="145">
        <v>0</v>
      </c>
      <c r="Q918" s="145">
        <v>0</v>
      </c>
      <c r="R918" s="145">
        <v>0</v>
      </c>
    </row>
    <row r="919" spans="1:18" x14ac:dyDescent="0.25">
      <c r="A919" s="145">
        <v>2538</v>
      </c>
      <c r="B919" s="145" t="s">
        <v>2253</v>
      </c>
      <c r="C919" s="145" t="s">
        <v>2252</v>
      </c>
      <c r="D919" s="145" t="str">
        <f t="shared" si="34"/>
        <v>Warrington, Emma</v>
      </c>
      <c r="E919" s="145" t="s">
        <v>2209</v>
      </c>
      <c r="F919" s="145">
        <v>33</v>
      </c>
      <c r="G919" s="145">
        <v>1.1679999999999999</v>
      </c>
      <c r="H919" s="145">
        <v>118.17100000000001</v>
      </c>
      <c r="I919" s="145">
        <v>104.004</v>
      </c>
      <c r="J919" s="145">
        <v>11</v>
      </c>
      <c r="K919" s="145">
        <v>81.167000000000002</v>
      </c>
      <c r="L919" s="145">
        <v>152.67099999999999</v>
      </c>
      <c r="M919" s="145">
        <v>104.004</v>
      </c>
      <c r="N919" s="145">
        <v>32.5</v>
      </c>
      <c r="O919" s="145">
        <v>0</v>
      </c>
      <c r="P919" s="145">
        <v>0</v>
      </c>
      <c r="Q919" s="145">
        <v>21</v>
      </c>
      <c r="R919" s="145">
        <v>21</v>
      </c>
    </row>
    <row r="920" spans="1:18" x14ac:dyDescent="0.25">
      <c r="A920" s="145">
        <v>862</v>
      </c>
      <c r="B920" s="145" t="s">
        <v>2251</v>
      </c>
      <c r="C920" s="145" t="s">
        <v>2250</v>
      </c>
      <c r="D920" s="145" t="str">
        <f t="shared" si="34"/>
        <v>Washington, Alicia</v>
      </c>
      <c r="E920" s="145" t="s">
        <v>2165</v>
      </c>
      <c r="F920" s="145">
        <v>12</v>
      </c>
      <c r="G920" s="145">
        <v>0</v>
      </c>
      <c r="H920" s="145">
        <v>79.337000000000003</v>
      </c>
      <c r="I920" s="145">
        <v>95.337000000000003</v>
      </c>
      <c r="J920" s="145">
        <v>16</v>
      </c>
      <c r="K920" s="145">
        <v>0</v>
      </c>
      <c r="L920" s="145">
        <v>95.337000000000003</v>
      </c>
      <c r="M920" s="145">
        <v>95.337000000000003</v>
      </c>
      <c r="N920" s="145">
        <v>0</v>
      </c>
      <c r="O920" s="145">
        <v>0</v>
      </c>
      <c r="P920" s="145">
        <v>-10</v>
      </c>
      <c r="Q920" s="145">
        <v>29</v>
      </c>
      <c r="R920" s="145">
        <v>39</v>
      </c>
    </row>
    <row r="921" spans="1:18" x14ac:dyDescent="0.25">
      <c r="A921" s="145">
        <v>2237</v>
      </c>
      <c r="B921" s="145" t="s">
        <v>2249</v>
      </c>
      <c r="C921" s="145" t="s">
        <v>2248</v>
      </c>
      <c r="D921" s="145" t="str">
        <f t="shared" si="34"/>
        <v>Washington (Past Employee), Jerald</v>
      </c>
      <c r="E921" s="145" t="s">
        <v>2159</v>
      </c>
      <c r="F921" s="145">
        <v>53</v>
      </c>
      <c r="G921" s="145">
        <v>8.6669999999999998</v>
      </c>
      <c r="H921" s="145">
        <v>0</v>
      </c>
      <c r="I921" s="145">
        <v>0</v>
      </c>
      <c r="J921" s="145">
        <v>0</v>
      </c>
      <c r="K921" s="145">
        <v>113.41800000000001</v>
      </c>
      <c r="L921" s="145">
        <v>0</v>
      </c>
      <c r="M921" s="145">
        <v>0</v>
      </c>
      <c r="N921" s="145">
        <v>0</v>
      </c>
      <c r="O921" s="145">
        <v>-2</v>
      </c>
      <c r="P921" s="145">
        <v>0</v>
      </c>
      <c r="Q921" s="145">
        <v>0</v>
      </c>
      <c r="R921" s="145">
        <v>0</v>
      </c>
    </row>
    <row r="922" spans="1:18" x14ac:dyDescent="0.25">
      <c r="A922" s="145">
        <v>176</v>
      </c>
      <c r="B922" s="145" t="s">
        <v>2247</v>
      </c>
      <c r="C922" s="145" t="s">
        <v>2246</v>
      </c>
      <c r="D922" s="145" t="str">
        <f t="shared" si="34"/>
        <v>Wasson (Past Employee), Heidi</v>
      </c>
      <c r="E922" s="145" t="s">
        <v>2168</v>
      </c>
      <c r="F922" s="145">
        <v>180</v>
      </c>
      <c r="G922" s="145">
        <v>0</v>
      </c>
      <c r="H922" s="145">
        <v>0</v>
      </c>
      <c r="I922" s="145">
        <v>0</v>
      </c>
      <c r="J922" s="145">
        <v>0</v>
      </c>
      <c r="K922" s="145">
        <v>361.50099999999998</v>
      </c>
      <c r="L922" s="145">
        <v>0</v>
      </c>
      <c r="M922" s="145">
        <v>0</v>
      </c>
      <c r="N922" s="145">
        <v>0</v>
      </c>
      <c r="O922" s="145">
        <v>0</v>
      </c>
      <c r="P922" s="145">
        <v>0</v>
      </c>
      <c r="Q922" s="145">
        <v>0</v>
      </c>
      <c r="R922" s="145">
        <v>0</v>
      </c>
    </row>
    <row r="923" spans="1:18" x14ac:dyDescent="0.25">
      <c r="A923" s="145">
        <v>2512</v>
      </c>
      <c r="B923" s="145" t="s">
        <v>2188</v>
      </c>
      <c r="C923" s="145" t="s">
        <v>2245</v>
      </c>
      <c r="D923" s="145" t="str">
        <f t="shared" si="34"/>
        <v>Waterman, Amy</v>
      </c>
      <c r="E923" s="145" t="s">
        <v>2186</v>
      </c>
      <c r="F923" s="145">
        <v>59</v>
      </c>
      <c r="G923" s="145" t="e">
        <f>VLOOKUP($A923,#REF!,7,FALSE)</f>
        <v>#REF!</v>
      </c>
      <c r="H923" s="145">
        <v>67.424000000000007</v>
      </c>
      <c r="I923" s="145">
        <v>104.004</v>
      </c>
      <c r="J923" s="145">
        <v>64</v>
      </c>
      <c r="K923" s="145">
        <v>51.085999999999999</v>
      </c>
      <c r="L923" s="145">
        <v>26.09</v>
      </c>
      <c r="M923" s="145">
        <v>104.004</v>
      </c>
      <c r="N923" s="145">
        <v>129</v>
      </c>
      <c r="O923" s="145">
        <v>0</v>
      </c>
      <c r="P923" s="145">
        <v>0</v>
      </c>
      <c r="Q923" s="145">
        <v>0</v>
      </c>
      <c r="R923" s="145">
        <v>0</v>
      </c>
    </row>
    <row r="924" spans="1:18" x14ac:dyDescent="0.25">
      <c r="A924" s="145">
        <v>847</v>
      </c>
      <c r="B924" s="145" t="s">
        <v>2244</v>
      </c>
      <c r="C924" s="145" t="s">
        <v>2243</v>
      </c>
      <c r="D924" s="145" t="str">
        <f t="shared" si="34"/>
        <v>Waters, Justin</v>
      </c>
      <c r="E924" s="145" t="s">
        <v>2148</v>
      </c>
      <c r="F924" s="145">
        <v>22</v>
      </c>
      <c r="G924" s="145">
        <v>0</v>
      </c>
      <c r="H924" s="145">
        <v>47.337000000000003</v>
      </c>
      <c r="I924" s="145">
        <v>95.337000000000003</v>
      </c>
      <c r="J924" s="145">
        <v>48</v>
      </c>
      <c r="K924" s="145">
        <v>0</v>
      </c>
      <c r="L924" s="145">
        <v>71.337000000000003</v>
      </c>
      <c r="M924" s="145">
        <v>95.337000000000003</v>
      </c>
      <c r="N924" s="145">
        <v>24</v>
      </c>
      <c r="O924" s="145">
        <v>0</v>
      </c>
      <c r="P924" s="145">
        <v>0</v>
      </c>
      <c r="Q924" s="145">
        <v>0</v>
      </c>
      <c r="R924" s="145">
        <v>8</v>
      </c>
    </row>
    <row r="925" spans="1:18" x14ac:dyDescent="0.25">
      <c r="A925" s="145">
        <v>1611</v>
      </c>
      <c r="B925" s="145" t="s">
        <v>2242</v>
      </c>
      <c r="C925" s="145" t="s">
        <v>2241</v>
      </c>
      <c r="D925" s="145" t="s">
        <v>1046</v>
      </c>
      <c r="E925" s="145" t="s">
        <v>2193</v>
      </c>
      <c r="F925" s="145">
        <v>101</v>
      </c>
      <c r="G925" s="145">
        <v>116.914</v>
      </c>
      <c r="H925" s="145">
        <v>139.16</v>
      </c>
      <c r="I925" s="145">
        <v>129.99600000000001</v>
      </c>
      <c r="J925" s="145">
        <v>107.75</v>
      </c>
      <c r="K925" s="145">
        <v>87.835999999999999</v>
      </c>
      <c r="L925" s="145">
        <v>131.09</v>
      </c>
      <c r="M925" s="145">
        <v>104.004</v>
      </c>
      <c r="N925" s="145">
        <v>60.75</v>
      </c>
      <c r="O925" s="145">
        <v>0</v>
      </c>
      <c r="P925" s="145">
        <v>0</v>
      </c>
      <c r="Q925" s="145">
        <v>0</v>
      </c>
      <c r="R925" s="145">
        <v>0</v>
      </c>
    </row>
    <row r="926" spans="1:18" x14ac:dyDescent="0.25">
      <c r="A926" s="145">
        <v>1796</v>
      </c>
      <c r="B926" s="145" t="s">
        <v>2167</v>
      </c>
      <c r="C926" s="145" t="s">
        <v>2240</v>
      </c>
      <c r="D926" s="145" t="str">
        <f t="shared" si="34"/>
        <v>Watson (Past Employee), Andrea</v>
      </c>
      <c r="E926" s="145" t="s">
        <v>2142</v>
      </c>
      <c r="F926" s="145">
        <v>81</v>
      </c>
      <c r="G926" s="145">
        <v>176.91900000000001</v>
      </c>
      <c r="H926" s="145">
        <v>0</v>
      </c>
      <c r="I926" s="145">
        <v>0</v>
      </c>
      <c r="J926" s="145">
        <v>0</v>
      </c>
      <c r="K926" s="145">
        <v>223.91900000000001</v>
      </c>
      <c r="L926" s="145">
        <v>0</v>
      </c>
      <c r="M926" s="145">
        <v>0</v>
      </c>
      <c r="N926" s="145">
        <v>0</v>
      </c>
      <c r="O926" s="145">
        <v>0.125</v>
      </c>
      <c r="P926" s="145">
        <v>0</v>
      </c>
      <c r="Q926" s="145">
        <v>0</v>
      </c>
      <c r="R926" s="145">
        <v>0</v>
      </c>
    </row>
    <row r="927" spans="1:18" x14ac:dyDescent="0.25">
      <c r="A927" s="145">
        <v>760</v>
      </c>
      <c r="B927" s="145" t="s">
        <v>2239</v>
      </c>
      <c r="C927" s="145" t="s">
        <v>2238</v>
      </c>
      <c r="D927" s="145" t="str">
        <f t="shared" si="34"/>
        <v>Weaver, Kasey</v>
      </c>
      <c r="E927" s="145" t="s">
        <v>2180</v>
      </c>
      <c r="F927" s="145">
        <v>21</v>
      </c>
      <c r="G927" s="145" t="e">
        <f>VLOOKUP($A927,#REF!,7,FALSE)</f>
        <v>#REF!</v>
      </c>
      <c r="H927" s="145">
        <v>60.423000000000002</v>
      </c>
      <c r="I927" s="145">
        <v>104.004</v>
      </c>
      <c r="J927" s="145">
        <v>50.75</v>
      </c>
      <c r="K927" s="145">
        <v>46.002000000000002</v>
      </c>
      <c r="L927" s="145">
        <v>82.006</v>
      </c>
      <c r="M927" s="145">
        <v>104.004</v>
      </c>
      <c r="N927" s="145">
        <v>68</v>
      </c>
      <c r="O927" s="145">
        <v>0</v>
      </c>
      <c r="P927" s="145">
        <v>0</v>
      </c>
      <c r="Q927" s="145">
        <v>0</v>
      </c>
      <c r="R927" s="145">
        <v>0</v>
      </c>
    </row>
    <row r="928" spans="1:18" x14ac:dyDescent="0.25">
      <c r="A928" s="145">
        <v>665</v>
      </c>
      <c r="B928" s="145" t="s">
        <v>2237</v>
      </c>
      <c r="C928" s="145" t="s">
        <v>2236</v>
      </c>
      <c r="D928" s="145" t="str">
        <f t="shared" si="34"/>
        <v>Webb, Sandra</v>
      </c>
      <c r="E928" s="145" t="s">
        <v>2235</v>
      </c>
      <c r="F928" s="145">
        <v>270</v>
      </c>
      <c r="G928" s="145">
        <v>32</v>
      </c>
      <c r="H928" s="145">
        <v>387</v>
      </c>
      <c r="I928" s="145">
        <v>156</v>
      </c>
      <c r="J928" s="145">
        <v>74</v>
      </c>
      <c r="K928" s="145">
        <v>1319.336</v>
      </c>
      <c r="L928" s="145">
        <v>1510.34</v>
      </c>
      <c r="M928" s="145">
        <v>104.004</v>
      </c>
      <c r="N928" s="145">
        <v>20</v>
      </c>
      <c r="O928" s="145">
        <v>0</v>
      </c>
      <c r="P928" s="145">
        <v>0</v>
      </c>
      <c r="Q928" s="145">
        <v>0</v>
      </c>
      <c r="R928" s="145">
        <v>0</v>
      </c>
    </row>
    <row r="929" spans="1:18" x14ac:dyDescent="0.25">
      <c r="A929" s="145">
        <v>3002</v>
      </c>
      <c r="B929" s="145" t="s">
        <v>2234</v>
      </c>
      <c r="C929" s="145" t="s">
        <v>2233</v>
      </c>
      <c r="D929" s="145" t="s">
        <v>1048</v>
      </c>
      <c r="E929" s="145" t="s">
        <v>2193</v>
      </c>
      <c r="F929" s="145">
        <v>1</v>
      </c>
      <c r="G929" s="145">
        <v>0</v>
      </c>
      <c r="H929" s="145">
        <v>0</v>
      </c>
      <c r="I929" s="145">
        <v>0</v>
      </c>
      <c r="J929" s="145">
        <v>0</v>
      </c>
      <c r="K929" s="145">
        <v>0</v>
      </c>
      <c r="L929" s="145">
        <v>0</v>
      </c>
      <c r="M929" s="145">
        <v>0</v>
      </c>
      <c r="N929" s="145">
        <v>0</v>
      </c>
      <c r="O929" s="145">
        <v>0</v>
      </c>
      <c r="P929" s="145">
        <v>0</v>
      </c>
      <c r="Q929" s="145">
        <v>0</v>
      </c>
      <c r="R929" s="145">
        <v>0</v>
      </c>
    </row>
    <row r="930" spans="1:18" x14ac:dyDescent="0.25">
      <c r="A930" s="145">
        <v>921</v>
      </c>
      <c r="B930" s="145" t="s">
        <v>2232</v>
      </c>
      <c r="C930" s="145" t="s">
        <v>2231</v>
      </c>
      <c r="D930" s="145" t="str">
        <f t="shared" si="34"/>
        <v>Wells, Deborah</v>
      </c>
      <c r="E930" s="145" t="s">
        <v>2209</v>
      </c>
      <c r="F930" s="145">
        <v>9</v>
      </c>
      <c r="G930" s="145">
        <v>0</v>
      </c>
      <c r="H930" s="145">
        <v>55.585999999999999</v>
      </c>
      <c r="I930" s="145">
        <v>69.335999999999999</v>
      </c>
      <c r="J930" s="145">
        <v>13.75</v>
      </c>
      <c r="K930" s="145">
        <v>0</v>
      </c>
      <c r="L930" s="145">
        <v>69.335999999999999</v>
      </c>
      <c r="M930" s="145">
        <v>69.335999999999999</v>
      </c>
      <c r="N930" s="145">
        <v>0</v>
      </c>
      <c r="O930" s="145">
        <v>0</v>
      </c>
      <c r="P930" s="145">
        <v>1.625</v>
      </c>
      <c r="Q930" s="145">
        <v>8.625</v>
      </c>
      <c r="R930" s="145">
        <v>7</v>
      </c>
    </row>
    <row r="931" spans="1:18" x14ac:dyDescent="0.25">
      <c r="A931" s="145">
        <v>2508</v>
      </c>
      <c r="B931" s="145" t="s">
        <v>2230</v>
      </c>
      <c r="C931" s="145" t="s">
        <v>2229</v>
      </c>
      <c r="D931" s="145" t="str">
        <f t="shared" si="34"/>
        <v>Wells (Past Employee), Brandy</v>
      </c>
      <c r="E931" s="145" t="s">
        <v>2151</v>
      </c>
      <c r="F931" s="145">
        <v>35</v>
      </c>
      <c r="G931" s="145">
        <v>85.585999999999999</v>
      </c>
      <c r="H931" s="145">
        <v>0</v>
      </c>
      <c r="I931" s="145">
        <v>23.834</v>
      </c>
      <c r="J931" s="145">
        <v>32</v>
      </c>
      <c r="K931" s="145">
        <v>101.586</v>
      </c>
      <c r="L931" s="145">
        <v>0</v>
      </c>
      <c r="M931" s="145">
        <v>23.834</v>
      </c>
      <c r="N931" s="145">
        <v>0</v>
      </c>
      <c r="O931" s="145">
        <v>0</v>
      </c>
      <c r="P931" s="145">
        <v>0</v>
      </c>
      <c r="Q931" s="145">
        <v>8</v>
      </c>
      <c r="R931" s="145">
        <v>0</v>
      </c>
    </row>
    <row r="932" spans="1:18" x14ac:dyDescent="0.25">
      <c r="A932" s="145">
        <v>960</v>
      </c>
      <c r="B932" s="145" t="s">
        <v>2228</v>
      </c>
      <c r="C932" s="145" t="s">
        <v>2227</v>
      </c>
      <c r="D932" s="145" t="str">
        <f t="shared" si="34"/>
        <v>Wetherell, Lisa</v>
      </c>
      <c r="E932" s="145" t="s">
        <v>2165</v>
      </c>
      <c r="F932" s="145">
        <v>5</v>
      </c>
      <c r="G932" s="145">
        <v>0</v>
      </c>
      <c r="H932" s="145">
        <v>34.667999999999999</v>
      </c>
      <c r="I932" s="145">
        <v>34.667999999999999</v>
      </c>
      <c r="J932" s="145">
        <v>0</v>
      </c>
      <c r="K932" s="145">
        <v>0</v>
      </c>
      <c r="L932" s="145">
        <v>34.667999999999999</v>
      </c>
      <c r="M932" s="145">
        <v>34.667999999999999</v>
      </c>
      <c r="N932" s="145">
        <v>0</v>
      </c>
      <c r="O932" s="145">
        <v>0</v>
      </c>
      <c r="P932" s="145">
        <v>0</v>
      </c>
      <c r="Q932" s="145">
        <v>3.75</v>
      </c>
      <c r="R932" s="145">
        <v>3.75</v>
      </c>
    </row>
    <row r="933" spans="1:18" x14ac:dyDescent="0.25">
      <c r="A933" s="145">
        <v>2300</v>
      </c>
      <c r="B933" s="145" t="s">
        <v>2150</v>
      </c>
      <c r="C933" s="145" t="s">
        <v>2226</v>
      </c>
      <c r="D933" s="145" t="str">
        <f t="shared" si="34"/>
        <v>Whilden, Katie</v>
      </c>
      <c r="E933" s="145" t="s">
        <v>2180</v>
      </c>
      <c r="F933" s="145">
        <v>48</v>
      </c>
      <c r="G933" s="145" t="e">
        <f>VLOOKUP($A933,#REF!,7,FALSE)</f>
        <v>#REF!</v>
      </c>
      <c r="H933" s="145">
        <v>97.506</v>
      </c>
      <c r="I933" s="145">
        <v>104.004</v>
      </c>
      <c r="J933" s="145">
        <v>87.5</v>
      </c>
      <c r="K933" s="145">
        <v>40.835999999999999</v>
      </c>
      <c r="L933" s="145">
        <v>35.340000000000003</v>
      </c>
      <c r="M933" s="145">
        <v>104.004</v>
      </c>
      <c r="N933" s="145">
        <v>109.5</v>
      </c>
      <c r="O933" s="145">
        <v>0</v>
      </c>
      <c r="P933" s="145">
        <v>0</v>
      </c>
      <c r="Q933" s="145">
        <v>0</v>
      </c>
      <c r="R933" s="145">
        <v>0</v>
      </c>
    </row>
    <row r="934" spans="1:18" x14ac:dyDescent="0.25">
      <c r="A934" s="145">
        <v>837</v>
      </c>
      <c r="B934" s="145" t="s">
        <v>2225</v>
      </c>
      <c r="C934" s="145" t="s">
        <v>2224</v>
      </c>
      <c r="D934" s="145" t="str">
        <f t="shared" si="34"/>
        <v>White, Paulette</v>
      </c>
      <c r="E934" s="145" t="s">
        <v>2142</v>
      </c>
      <c r="F934" s="145">
        <v>168</v>
      </c>
      <c r="G934" s="145">
        <v>19</v>
      </c>
      <c r="H934" s="145">
        <v>246</v>
      </c>
      <c r="I934" s="145">
        <v>156</v>
      </c>
      <c r="J934" s="145">
        <v>101</v>
      </c>
      <c r="K934" s="145">
        <v>318.33600000000001</v>
      </c>
      <c r="L934" s="145">
        <v>327.84</v>
      </c>
      <c r="M934" s="145">
        <v>104.004</v>
      </c>
      <c r="N934" s="145">
        <v>94.5</v>
      </c>
      <c r="O934" s="145">
        <v>1.5</v>
      </c>
      <c r="P934" s="145">
        <v>0</v>
      </c>
      <c r="Q934" s="145">
        <v>62</v>
      </c>
      <c r="R934" s="145">
        <v>63.5</v>
      </c>
    </row>
    <row r="935" spans="1:18" x14ac:dyDescent="0.25">
      <c r="A935" s="145">
        <v>375</v>
      </c>
      <c r="B935" s="145" t="s">
        <v>2223</v>
      </c>
      <c r="C935" s="145" t="s">
        <v>2222</v>
      </c>
      <c r="D935" s="145" t="str">
        <f t="shared" si="34"/>
        <v>Whiting (Past Employee), Michael</v>
      </c>
      <c r="E935" s="145" t="s">
        <v>2148</v>
      </c>
      <c r="F935" s="145">
        <v>254</v>
      </c>
      <c r="G935" s="145" t="e">
        <f>VLOOKUP($A935,#REF!,7,FALSE)</f>
        <v>#REF!</v>
      </c>
      <c r="H935" s="145">
        <v>0</v>
      </c>
      <c r="I935" s="145">
        <v>3.25</v>
      </c>
      <c r="J935" s="145">
        <v>0</v>
      </c>
      <c r="K935" s="145">
        <v>97.253</v>
      </c>
      <c r="L935" s="145">
        <v>0</v>
      </c>
      <c r="M935" s="145">
        <v>2.1669999999999998</v>
      </c>
      <c r="N935" s="145">
        <v>0</v>
      </c>
      <c r="O935" s="145">
        <v>0</v>
      </c>
      <c r="P935" s="145">
        <v>0</v>
      </c>
      <c r="Q935" s="145">
        <v>0</v>
      </c>
      <c r="R935" s="145">
        <v>0</v>
      </c>
    </row>
    <row r="936" spans="1:18" x14ac:dyDescent="0.25">
      <c r="A936" s="145">
        <v>2445</v>
      </c>
      <c r="B936" s="145" t="s">
        <v>2221</v>
      </c>
      <c r="C936" s="145" t="s">
        <v>2220</v>
      </c>
      <c r="D936" s="145" t="str">
        <f t="shared" si="34"/>
        <v>Wickenhauser, Jenna</v>
      </c>
      <c r="E936" s="145" t="s">
        <v>2165</v>
      </c>
      <c r="F936" s="145">
        <v>41</v>
      </c>
      <c r="G936" s="145">
        <v>88.085999999999999</v>
      </c>
      <c r="H936" s="145">
        <v>157.09</v>
      </c>
      <c r="I936" s="145">
        <v>104.004</v>
      </c>
      <c r="J936" s="145">
        <v>35</v>
      </c>
      <c r="K936" s="145">
        <v>208.08600000000001</v>
      </c>
      <c r="L936" s="145">
        <v>278.08999999999997</v>
      </c>
      <c r="M936" s="145">
        <v>104.004</v>
      </c>
      <c r="N936" s="145">
        <v>34</v>
      </c>
      <c r="O936" s="145">
        <v>0</v>
      </c>
      <c r="P936" s="145">
        <v>8</v>
      </c>
      <c r="Q936" s="145">
        <v>8.5</v>
      </c>
      <c r="R936" s="145">
        <v>0.5</v>
      </c>
    </row>
    <row r="937" spans="1:18" x14ac:dyDescent="0.25">
      <c r="A937" s="145">
        <v>919</v>
      </c>
      <c r="B937" s="145" t="s">
        <v>2219</v>
      </c>
      <c r="C937" s="145" t="s">
        <v>2218</v>
      </c>
      <c r="D937" s="145" t="str">
        <f t="shared" si="34"/>
        <v>Wilcox, Kenisha</v>
      </c>
      <c r="E937" s="145" t="s">
        <v>2151</v>
      </c>
      <c r="F937" s="145">
        <v>9</v>
      </c>
      <c r="G937" s="145">
        <v>0</v>
      </c>
      <c r="H937" s="145">
        <v>61.335999999999999</v>
      </c>
      <c r="I937" s="145">
        <v>69.335999999999999</v>
      </c>
      <c r="J937" s="145">
        <v>8</v>
      </c>
      <c r="K937" s="145">
        <v>0</v>
      </c>
      <c r="L937" s="145">
        <v>53.335999999999999</v>
      </c>
      <c r="M937" s="145">
        <v>69.335999999999999</v>
      </c>
      <c r="N937" s="145">
        <v>16</v>
      </c>
      <c r="O937" s="145">
        <v>0</v>
      </c>
      <c r="P937" s="145">
        <v>0</v>
      </c>
      <c r="Q937" s="145">
        <v>0</v>
      </c>
      <c r="R937" s="145">
        <v>0</v>
      </c>
    </row>
    <row r="938" spans="1:18" x14ac:dyDescent="0.25">
      <c r="A938" s="145">
        <v>828</v>
      </c>
      <c r="B938" s="145" t="s">
        <v>2217</v>
      </c>
      <c r="C938" s="145" t="s">
        <v>2216</v>
      </c>
      <c r="D938" s="145" t="str">
        <f t="shared" si="34"/>
        <v>Wild, Hani</v>
      </c>
      <c r="E938" s="145" t="s">
        <v>2209</v>
      </c>
      <c r="F938" s="145">
        <v>15</v>
      </c>
      <c r="G938" s="145">
        <v>8.6669999999999998</v>
      </c>
      <c r="H938" s="145">
        <v>66.671000000000006</v>
      </c>
      <c r="I938" s="145">
        <v>104.004</v>
      </c>
      <c r="J938" s="145">
        <v>46</v>
      </c>
      <c r="K938" s="145">
        <v>8.6669999999999998</v>
      </c>
      <c r="L938" s="145">
        <v>58.170999999999999</v>
      </c>
      <c r="M938" s="145">
        <v>104.004</v>
      </c>
      <c r="N938" s="145">
        <v>54.5</v>
      </c>
      <c r="O938" s="145">
        <v>0</v>
      </c>
      <c r="P938" s="145">
        <v>0</v>
      </c>
      <c r="Q938" s="145">
        <v>0</v>
      </c>
      <c r="R938" s="145">
        <v>0</v>
      </c>
    </row>
    <row r="939" spans="1:18" x14ac:dyDescent="0.25">
      <c r="A939" s="145">
        <v>998</v>
      </c>
      <c r="B939" s="145" t="s">
        <v>2215</v>
      </c>
      <c r="C939" s="145" t="s">
        <v>2214</v>
      </c>
      <c r="D939" s="145" t="str">
        <f t="shared" si="34"/>
        <v>Wilkes, Saffa</v>
      </c>
      <c r="E939" s="145" t="s">
        <v>2154</v>
      </c>
      <c r="F939" s="145">
        <v>1</v>
      </c>
      <c r="G939" s="145">
        <v>0</v>
      </c>
      <c r="H939" s="145">
        <v>0</v>
      </c>
      <c r="I939" s="145">
        <v>0</v>
      </c>
      <c r="J939" s="145">
        <v>0</v>
      </c>
      <c r="K939" s="145">
        <v>0</v>
      </c>
      <c r="L939" s="145">
        <v>0</v>
      </c>
      <c r="M939" s="145">
        <v>0</v>
      </c>
      <c r="N939" s="145">
        <v>0</v>
      </c>
      <c r="O939" s="145">
        <v>0</v>
      </c>
      <c r="P939" s="145">
        <v>0</v>
      </c>
      <c r="Q939" s="145">
        <v>0</v>
      </c>
      <c r="R939" s="145">
        <v>0</v>
      </c>
    </row>
    <row r="940" spans="1:18" x14ac:dyDescent="0.25">
      <c r="A940" s="145">
        <v>1449</v>
      </c>
      <c r="B940" s="145" t="s">
        <v>2213</v>
      </c>
      <c r="C940" s="145" t="s">
        <v>2202</v>
      </c>
      <c r="D940" s="145" t="str">
        <f t="shared" si="34"/>
        <v>Williams, Kelwyn</v>
      </c>
      <c r="E940" s="145" t="s">
        <v>2145</v>
      </c>
      <c r="F940" s="145">
        <v>114</v>
      </c>
      <c r="G940" s="145">
        <v>233.41399999999999</v>
      </c>
      <c r="H940" s="145">
        <v>281.91000000000003</v>
      </c>
      <c r="I940" s="145">
        <v>129.99600000000001</v>
      </c>
      <c r="J940" s="145">
        <v>81.5</v>
      </c>
      <c r="K940" s="145">
        <v>130.58600000000001</v>
      </c>
      <c r="L940" s="145">
        <v>126.59</v>
      </c>
      <c r="M940" s="145">
        <v>104.004</v>
      </c>
      <c r="N940" s="145">
        <v>108</v>
      </c>
      <c r="O940" s="145">
        <v>0</v>
      </c>
      <c r="P940" s="145">
        <v>8</v>
      </c>
      <c r="Q940" s="145">
        <v>8</v>
      </c>
      <c r="R940" s="145">
        <v>0</v>
      </c>
    </row>
    <row r="941" spans="1:18" x14ac:dyDescent="0.25">
      <c r="A941" s="145">
        <v>156</v>
      </c>
      <c r="B941" s="145" t="s">
        <v>2212</v>
      </c>
      <c r="C941" s="145" t="s">
        <v>2202</v>
      </c>
      <c r="D941" s="145" t="str">
        <f t="shared" si="34"/>
        <v>Williams, Laurie</v>
      </c>
      <c r="E941" s="145" t="s">
        <v>2154</v>
      </c>
      <c r="F941" s="145">
        <v>244</v>
      </c>
      <c r="G941" s="145" t="e">
        <f>VLOOKUP($A941,#REF!,7,FALSE)</f>
        <v>#REF!</v>
      </c>
      <c r="H941" s="145">
        <v>96.75</v>
      </c>
      <c r="I941" s="145">
        <v>156</v>
      </c>
      <c r="J941" s="145">
        <v>140.75</v>
      </c>
      <c r="K941" s="145">
        <v>68.085999999999999</v>
      </c>
      <c r="L941" s="145">
        <v>105.34</v>
      </c>
      <c r="M941" s="145">
        <v>104.004</v>
      </c>
      <c r="N941" s="145">
        <v>66.75</v>
      </c>
      <c r="O941" s="145">
        <v>0.125</v>
      </c>
      <c r="P941" s="145">
        <v>0.125</v>
      </c>
      <c r="Q941" s="145">
        <v>3</v>
      </c>
      <c r="R941" s="145">
        <v>3</v>
      </c>
    </row>
    <row r="942" spans="1:18" x14ac:dyDescent="0.25">
      <c r="A942" s="145">
        <v>2600</v>
      </c>
      <c r="B942" s="145" t="s">
        <v>2211</v>
      </c>
      <c r="C942" s="145" t="s">
        <v>2202</v>
      </c>
      <c r="D942" s="145" t="str">
        <f t="shared" si="34"/>
        <v>Williams, Nia</v>
      </c>
      <c r="E942" s="145" t="s">
        <v>2159</v>
      </c>
      <c r="F942" s="145">
        <v>27</v>
      </c>
      <c r="G942" s="145">
        <v>10.336</v>
      </c>
      <c r="H942" s="145">
        <v>17.172999999999998</v>
      </c>
      <c r="I942" s="145">
        <v>101.837</v>
      </c>
      <c r="J942" s="145">
        <v>95</v>
      </c>
      <c r="K942" s="145">
        <v>0.83599999999999997</v>
      </c>
      <c r="L942" s="145">
        <v>24.422999999999998</v>
      </c>
      <c r="M942" s="145">
        <v>101.837</v>
      </c>
      <c r="N942" s="145">
        <v>78.25</v>
      </c>
      <c r="O942" s="145">
        <v>0</v>
      </c>
      <c r="P942" s="145">
        <v>0</v>
      </c>
      <c r="Q942" s="145">
        <v>0</v>
      </c>
      <c r="R942" s="145">
        <v>0</v>
      </c>
    </row>
    <row r="943" spans="1:18" x14ac:dyDescent="0.25">
      <c r="A943" s="145">
        <v>2492</v>
      </c>
      <c r="B943" s="145" t="s">
        <v>2210</v>
      </c>
      <c r="C943" s="145" t="s">
        <v>2202</v>
      </c>
      <c r="D943" s="145" t="str">
        <f t="shared" si="34"/>
        <v>Williams, Dominique</v>
      </c>
      <c r="E943" s="145" t="s">
        <v>2209</v>
      </c>
      <c r="F943" s="145">
        <v>37</v>
      </c>
      <c r="G943" s="145">
        <v>23.335000000000001</v>
      </c>
      <c r="H943" s="145">
        <v>50.34</v>
      </c>
      <c r="I943" s="145">
        <v>104.004</v>
      </c>
      <c r="J943" s="145">
        <v>112</v>
      </c>
      <c r="K943" s="145">
        <v>45.835999999999999</v>
      </c>
      <c r="L943" s="145">
        <v>52.09</v>
      </c>
      <c r="M943" s="145">
        <v>104.004</v>
      </c>
      <c r="N943" s="145">
        <v>97.75</v>
      </c>
      <c r="O943" s="145">
        <v>0</v>
      </c>
      <c r="P943" s="145">
        <v>0</v>
      </c>
      <c r="Q943" s="145">
        <v>0</v>
      </c>
      <c r="R943" s="145">
        <v>0</v>
      </c>
    </row>
    <row r="944" spans="1:18" x14ac:dyDescent="0.25">
      <c r="A944" s="145">
        <v>2446</v>
      </c>
      <c r="B944" s="145" t="s">
        <v>2156</v>
      </c>
      <c r="C944" s="145" t="s">
        <v>2202</v>
      </c>
      <c r="D944" s="145" t="str">
        <f t="shared" si="34"/>
        <v>Williams, Erica</v>
      </c>
      <c r="E944" s="145" t="s">
        <v>2209</v>
      </c>
      <c r="F944" s="145">
        <v>40</v>
      </c>
      <c r="G944" s="145">
        <v>16.585000000000001</v>
      </c>
      <c r="H944" s="145">
        <v>104.59</v>
      </c>
      <c r="I944" s="145">
        <v>104.004</v>
      </c>
      <c r="J944" s="145">
        <v>50.5</v>
      </c>
      <c r="K944" s="145">
        <v>49.585999999999999</v>
      </c>
      <c r="L944" s="145">
        <v>85.34</v>
      </c>
      <c r="M944" s="145">
        <v>104.004</v>
      </c>
      <c r="N944" s="145">
        <v>68.25</v>
      </c>
      <c r="O944" s="145">
        <v>0</v>
      </c>
      <c r="P944" s="145">
        <v>0</v>
      </c>
      <c r="Q944" s="145">
        <v>0</v>
      </c>
      <c r="R944" s="145">
        <v>0</v>
      </c>
    </row>
    <row r="945" spans="1:18" x14ac:dyDescent="0.25">
      <c r="A945" s="145">
        <v>891</v>
      </c>
      <c r="B945" s="145" t="s">
        <v>2208</v>
      </c>
      <c r="C945" s="145" t="s">
        <v>2207</v>
      </c>
      <c r="D945" s="145" t="str">
        <f t="shared" si="34"/>
        <v>Williams (Past Employee), Nathan</v>
      </c>
      <c r="E945" s="145" t="s">
        <v>2180</v>
      </c>
      <c r="F945" s="145">
        <v>11</v>
      </c>
      <c r="G945" s="145">
        <v>0</v>
      </c>
      <c r="H945" s="145">
        <v>0</v>
      </c>
      <c r="I945" s="145">
        <v>19.501000000000001</v>
      </c>
      <c r="J945" s="145">
        <v>0</v>
      </c>
      <c r="K945" s="145">
        <v>0</v>
      </c>
      <c r="L945" s="145">
        <v>0</v>
      </c>
      <c r="M945" s="145">
        <v>19.501000000000001</v>
      </c>
      <c r="N945" s="145">
        <v>0</v>
      </c>
      <c r="O945" s="145">
        <v>0</v>
      </c>
      <c r="P945" s="145">
        <v>0</v>
      </c>
      <c r="Q945" s="145">
        <v>5</v>
      </c>
      <c r="R945" s="145">
        <v>0</v>
      </c>
    </row>
    <row r="946" spans="1:18" x14ac:dyDescent="0.25">
      <c r="A946" s="145">
        <v>899</v>
      </c>
      <c r="B946" s="145" t="s">
        <v>2206</v>
      </c>
      <c r="C946" s="145" t="s">
        <v>2202</v>
      </c>
      <c r="D946" s="145" t="str">
        <f t="shared" si="34"/>
        <v>Williams, India</v>
      </c>
      <c r="E946" s="145" t="s">
        <v>2168</v>
      </c>
      <c r="F946" s="145">
        <v>37</v>
      </c>
      <c r="G946" s="145">
        <v>0</v>
      </c>
      <c r="H946" s="145">
        <v>55.503</v>
      </c>
      <c r="I946" s="145">
        <v>84.503</v>
      </c>
      <c r="J946" s="145">
        <v>29</v>
      </c>
      <c r="K946" s="145">
        <v>0</v>
      </c>
      <c r="L946" s="145">
        <v>84.503</v>
      </c>
      <c r="M946" s="145">
        <v>84.503</v>
      </c>
      <c r="N946" s="145">
        <v>0</v>
      </c>
      <c r="O946" s="145">
        <v>0</v>
      </c>
      <c r="P946" s="145">
        <v>0</v>
      </c>
      <c r="Q946" s="145">
        <v>1</v>
      </c>
      <c r="R946" s="145">
        <v>1</v>
      </c>
    </row>
    <row r="947" spans="1:18" x14ac:dyDescent="0.25">
      <c r="A947" s="145">
        <v>2566</v>
      </c>
      <c r="B947" s="145" t="s">
        <v>2205</v>
      </c>
      <c r="C947" s="145" t="s">
        <v>2202</v>
      </c>
      <c r="D947" s="145" t="str">
        <f t="shared" si="34"/>
        <v>Williams, Heather</v>
      </c>
      <c r="E947" s="145" t="s">
        <v>2204</v>
      </c>
      <c r="F947" s="145">
        <v>30</v>
      </c>
      <c r="G947" s="145">
        <v>36.335000000000001</v>
      </c>
      <c r="H947" s="145">
        <v>137.00700000000001</v>
      </c>
      <c r="I947" s="145">
        <v>104.004</v>
      </c>
      <c r="J947" s="145">
        <v>72</v>
      </c>
      <c r="K947" s="145">
        <v>24.503</v>
      </c>
      <c r="L947" s="145">
        <v>93.507000000000005</v>
      </c>
      <c r="M947" s="145">
        <v>104.004</v>
      </c>
      <c r="N947" s="145">
        <v>35</v>
      </c>
      <c r="O947" s="145">
        <v>0</v>
      </c>
      <c r="P947" s="145">
        <v>0</v>
      </c>
      <c r="Q947" s="145">
        <v>0</v>
      </c>
      <c r="R947" s="145">
        <v>0</v>
      </c>
    </row>
    <row r="948" spans="1:18" x14ac:dyDescent="0.25">
      <c r="A948" s="145">
        <v>1994</v>
      </c>
      <c r="B948" s="145" t="s">
        <v>2203</v>
      </c>
      <c r="C948" s="145" t="s">
        <v>2202</v>
      </c>
      <c r="D948" s="145" t="str">
        <f t="shared" si="34"/>
        <v>Williams, Alice</v>
      </c>
      <c r="E948" s="145" t="s">
        <v>2176</v>
      </c>
      <c r="F948" s="145">
        <v>212</v>
      </c>
      <c r="G948" s="145">
        <v>9</v>
      </c>
      <c r="H948" s="145">
        <v>397</v>
      </c>
      <c r="I948" s="145">
        <v>156</v>
      </c>
      <c r="J948" s="145">
        <v>116</v>
      </c>
      <c r="K948" s="145">
        <v>484.58600000000001</v>
      </c>
      <c r="L948" s="145">
        <v>564.59</v>
      </c>
      <c r="M948" s="145">
        <v>104.004</v>
      </c>
      <c r="N948" s="145">
        <v>24</v>
      </c>
      <c r="O948" s="145">
        <v>0</v>
      </c>
      <c r="P948" s="145">
        <v>0</v>
      </c>
      <c r="Q948" s="145">
        <v>0</v>
      </c>
      <c r="R948" s="145">
        <v>0</v>
      </c>
    </row>
    <row r="949" spans="1:18" x14ac:dyDescent="0.25">
      <c r="A949" s="145">
        <v>817</v>
      </c>
      <c r="B949" s="145" t="s">
        <v>2201</v>
      </c>
      <c r="C949" s="145" t="s">
        <v>2200</v>
      </c>
      <c r="D949" s="145" t="s">
        <v>1907</v>
      </c>
      <c r="E949" s="145" t="s">
        <v>2159</v>
      </c>
      <c r="F949" s="145">
        <v>15</v>
      </c>
      <c r="G949" s="145">
        <v>0.33400000000000002</v>
      </c>
      <c r="H949" s="145">
        <v>32.838000000000001</v>
      </c>
      <c r="I949" s="145">
        <v>104.004</v>
      </c>
      <c r="J949" s="145">
        <v>71.5</v>
      </c>
      <c r="K949" s="145">
        <v>9.3339999999999996</v>
      </c>
      <c r="L949" s="145">
        <v>14.587999999999999</v>
      </c>
      <c r="M949" s="145">
        <v>104.004</v>
      </c>
      <c r="N949" s="145">
        <v>98.75</v>
      </c>
      <c r="O949" s="145">
        <v>0</v>
      </c>
      <c r="P949" s="145">
        <v>0</v>
      </c>
      <c r="Q949" s="145">
        <v>0</v>
      </c>
      <c r="R949" s="145">
        <v>0</v>
      </c>
    </row>
    <row r="950" spans="1:18" x14ac:dyDescent="0.25">
      <c r="A950" s="145">
        <v>782</v>
      </c>
      <c r="B950" s="145" t="s">
        <v>2199</v>
      </c>
      <c r="C950" s="145" t="s">
        <v>2194</v>
      </c>
      <c r="D950" s="145" t="str">
        <f t="shared" si="34"/>
        <v>Wilson, Adena</v>
      </c>
      <c r="E950" s="145" t="s">
        <v>2159</v>
      </c>
      <c r="F950" s="145">
        <v>17</v>
      </c>
      <c r="G950" s="145">
        <v>30.334</v>
      </c>
      <c r="H950" s="145">
        <v>47.338000000000001</v>
      </c>
      <c r="I950" s="145">
        <v>104.004</v>
      </c>
      <c r="J950" s="145">
        <v>87</v>
      </c>
      <c r="K950" s="145">
        <v>12.834</v>
      </c>
      <c r="L950" s="145">
        <v>54.588000000000001</v>
      </c>
      <c r="M950" s="145">
        <v>104.004</v>
      </c>
      <c r="N950" s="145">
        <v>62.25</v>
      </c>
      <c r="O950" s="145">
        <v>0</v>
      </c>
      <c r="P950" s="145">
        <v>0</v>
      </c>
      <c r="Q950" s="145">
        <v>0</v>
      </c>
      <c r="R950" s="145">
        <v>0</v>
      </c>
    </row>
    <row r="951" spans="1:18" x14ac:dyDescent="0.25">
      <c r="A951" s="145">
        <v>823</v>
      </c>
      <c r="B951" s="145" t="s">
        <v>2198</v>
      </c>
      <c r="C951" s="145" t="s">
        <v>2194</v>
      </c>
      <c r="D951" s="145" t="str">
        <f t="shared" si="34"/>
        <v>Wilson, Paige</v>
      </c>
      <c r="E951" s="145" t="s">
        <v>2180</v>
      </c>
      <c r="F951" s="145">
        <v>15</v>
      </c>
      <c r="G951" s="145">
        <v>2.5</v>
      </c>
      <c r="H951" s="145">
        <v>19.995999999999999</v>
      </c>
      <c r="I951" s="145">
        <v>51.996000000000002</v>
      </c>
      <c r="J951" s="145">
        <v>34.5</v>
      </c>
      <c r="K951" s="145">
        <v>0.5</v>
      </c>
      <c r="L951" s="145">
        <v>17.995999999999999</v>
      </c>
      <c r="M951" s="145">
        <v>51.996000000000002</v>
      </c>
      <c r="N951" s="145">
        <v>34.5</v>
      </c>
      <c r="O951" s="145">
        <v>0</v>
      </c>
      <c r="P951" s="145">
        <v>0</v>
      </c>
      <c r="Q951" s="145">
        <v>0</v>
      </c>
      <c r="R951" s="145">
        <v>0</v>
      </c>
    </row>
    <row r="952" spans="1:18" x14ac:dyDescent="0.25">
      <c r="A952" s="145">
        <v>2266</v>
      </c>
      <c r="B952" s="145" t="s">
        <v>2197</v>
      </c>
      <c r="C952" s="145" t="s">
        <v>2194</v>
      </c>
      <c r="D952" s="145" t="str">
        <f t="shared" si="34"/>
        <v>Wilson, Jillian</v>
      </c>
      <c r="E952" s="145" t="s">
        <v>2196</v>
      </c>
      <c r="F952" s="145">
        <v>78</v>
      </c>
      <c r="G952" s="145">
        <v>46.164999999999999</v>
      </c>
      <c r="H952" s="145">
        <v>347.91300000000001</v>
      </c>
      <c r="I952" s="145">
        <v>119.163</v>
      </c>
      <c r="J952" s="145">
        <v>152</v>
      </c>
      <c r="K952" s="145">
        <v>658.08600000000001</v>
      </c>
      <c r="L952" s="145">
        <v>745.423</v>
      </c>
      <c r="M952" s="145">
        <v>95.337000000000003</v>
      </c>
      <c r="N952" s="145">
        <v>8</v>
      </c>
      <c r="O952" s="145">
        <v>0</v>
      </c>
      <c r="P952" s="145">
        <v>0</v>
      </c>
      <c r="Q952" s="145">
        <v>0</v>
      </c>
      <c r="R952" s="145">
        <v>0</v>
      </c>
    </row>
    <row r="953" spans="1:18" x14ac:dyDescent="0.25">
      <c r="A953" s="145">
        <v>748</v>
      </c>
      <c r="B953" s="145" t="s">
        <v>2195</v>
      </c>
      <c r="C953" s="145" t="s">
        <v>2194</v>
      </c>
      <c r="D953" s="145" t="str">
        <f t="shared" si="34"/>
        <v>Wilson, Karen</v>
      </c>
      <c r="E953" s="145" t="s">
        <v>2193</v>
      </c>
      <c r="F953" s="145">
        <v>36</v>
      </c>
      <c r="G953" s="145">
        <v>30.835000000000001</v>
      </c>
      <c r="H953" s="145">
        <v>54.006</v>
      </c>
      <c r="I953" s="145">
        <v>104.004</v>
      </c>
      <c r="J953" s="145">
        <v>96</v>
      </c>
      <c r="K953" s="145">
        <v>18.001999999999999</v>
      </c>
      <c r="L953" s="145">
        <v>51.006</v>
      </c>
      <c r="M953" s="145">
        <v>104.004</v>
      </c>
      <c r="N953" s="145">
        <v>71</v>
      </c>
      <c r="O953" s="145">
        <v>0</v>
      </c>
      <c r="P953" s="145">
        <v>0</v>
      </c>
      <c r="Q953" s="145">
        <v>0</v>
      </c>
      <c r="R953" s="145">
        <v>0</v>
      </c>
    </row>
    <row r="954" spans="1:18" x14ac:dyDescent="0.25">
      <c r="A954" s="145">
        <v>1225</v>
      </c>
      <c r="B954" s="145" t="s">
        <v>3600</v>
      </c>
      <c r="C954" s="145" t="s">
        <v>2192</v>
      </c>
      <c r="D954" s="145" t="s">
        <v>705</v>
      </c>
      <c r="E954" s="145" t="s">
        <v>2189</v>
      </c>
      <c r="F954" s="145">
        <v>143</v>
      </c>
      <c r="G954" s="145" t="e">
        <f>VLOOKUP($A954,#REF!,7,FALSE)</f>
        <v>#REF!</v>
      </c>
      <c r="H954" s="145">
        <v>212</v>
      </c>
      <c r="I954" s="145">
        <v>78</v>
      </c>
      <c r="J954" s="145">
        <v>36</v>
      </c>
      <c r="K954" s="145">
        <v>519.41399999999999</v>
      </c>
      <c r="L954" s="145">
        <v>547.41</v>
      </c>
      <c r="M954" s="145">
        <v>51.996000000000002</v>
      </c>
      <c r="N954" s="145">
        <v>0</v>
      </c>
      <c r="O954" s="145">
        <v>0</v>
      </c>
      <c r="P954" s="145">
        <v>0</v>
      </c>
      <c r="Q954" s="145">
        <v>0</v>
      </c>
      <c r="R954" s="145">
        <v>4</v>
      </c>
    </row>
    <row r="955" spans="1:18" x14ac:dyDescent="0.25">
      <c r="A955" s="145">
        <v>1670</v>
      </c>
      <c r="B955" s="145" t="s">
        <v>2191</v>
      </c>
      <c r="C955" s="145" t="s">
        <v>2190</v>
      </c>
      <c r="D955" s="145" t="str">
        <f t="shared" si="34"/>
        <v>Windle, David</v>
      </c>
      <c r="E955" s="145" t="s">
        <v>2189</v>
      </c>
      <c r="F955" s="145">
        <v>156</v>
      </c>
      <c r="G955" s="145">
        <v>56</v>
      </c>
      <c r="H955" s="145">
        <v>432</v>
      </c>
      <c r="I955" s="145">
        <v>220</v>
      </c>
      <c r="J955" s="145">
        <v>94</v>
      </c>
      <c r="K955" s="145">
        <v>1134.836</v>
      </c>
      <c r="L955" s="145">
        <v>1406.423</v>
      </c>
      <c r="M955" s="145">
        <v>95.337000000000003</v>
      </c>
      <c r="N955" s="145">
        <v>0</v>
      </c>
      <c r="O955" s="145">
        <v>0</v>
      </c>
      <c r="P955" s="145">
        <v>0</v>
      </c>
      <c r="Q955" s="145">
        <v>0</v>
      </c>
      <c r="R955" s="145">
        <v>0</v>
      </c>
    </row>
    <row r="956" spans="1:18" x14ac:dyDescent="0.25">
      <c r="A956" s="145">
        <v>789</v>
      </c>
      <c r="B956" s="145" t="s">
        <v>2188</v>
      </c>
      <c r="C956" s="145" t="s">
        <v>2187</v>
      </c>
      <c r="D956" s="145" t="str">
        <f t="shared" si="34"/>
        <v>Witherow, Amy</v>
      </c>
      <c r="E956" s="145" t="s">
        <v>2186</v>
      </c>
      <c r="F956" s="145">
        <v>17</v>
      </c>
      <c r="G956" s="145">
        <v>15.834</v>
      </c>
      <c r="H956" s="145">
        <v>84.337999999999994</v>
      </c>
      <c r="I956" s="145">
        <v>104.004</v>
      </c>
      <c r="J956" s="145">
        <v>35.5</v>
      </c>
      <c r="K956" s="145">
        <v>23.834</v>
      </c>
      <c r="L956" s="145">
        <v>127.83799999999999</v>
      </c>
      <c r="M956" s="145">
        <v>104.004</v>
      </c>
      <c r="N956" s="145">
        <v>0</v>
      </c>
      <c r="O956" s="145">
        <v>0</v>
      </c>
      <c r="P956" s="145">
        <v>0</v>
      </c>
      <c r="Q956" s="145">
        <v>0</v>
      </c>
      <c r="R956" s="145">
        <v>0</v>
      </c>
    </row>
    <row r="957" spans="1:18" x14ac:dyDescent="0.25">
      <c r="A957" s="145">
        <v>2305</v>
      </c>
      <c r="B957" s="145" t="s">
        <v>2185</v>
      </c>
      <c r="C957" s="145" t="s">
        <v>2184</v>
      </c>
      <c r="D957" s="145" t="str">
        <f t="shared" si="34"/>
        <v>Womack (Past Employee), Janel</v>
      </c>
      <c r="E957" s="145" t="s">
        <v>2183</v>
      </c>
      <c r="F957" s="145">
        <v>48</v>
      </c>
      <c r="G957" s="145" t="e">
        <f>VLOOKUP($A957,#REF!,7,FALSE)</f>
        <v>#REF!</v>
      </c>
      <c r="H957" s="145">
        <v>0</v>
      </c>
      <c r="I957" s="145">
        <v>0</v>
      </c>
      <c r="J957" s="145">
        <v>0</v>
      </c>
      <c r="K957" s="145">
        <v>54.914999999999999</v>
      </c>
      <c r="L957" s="145">
        <v>0</v>
      </c>
      <c r="M957" s="145">
        <v>0</v>
      </c>
      <c r="N957" s="145">
        <v>0</v>
      </c>
      <c r="O957" s="145">
        <v>0</v>
      </c>
      <c r="P957" s="145">
        <v>0</v>
      </c>
      <c r="Q957" s="145">
        <v>0</v>
      </c>
      <c r="R957" s="145">
        <v>0</v>
      </c>
    </row>
    <row r="958" spans="1:18" x14ac:dyDescent="0.25">
      <c r="A958" s="145">
        <v>2525</v>
      </c>
      <c r="B958" s="145" t="s">
        <v>2182</v>
      </c>
      <c r="C958" s="145" t="s">
        <v>2181</v>
      </c>
      <c r="D958" s="145" t="str">
        <f t="shared" si="34"/>
        <v>Wood (Past Employee), Terry</v>
      </c>
      <c r="E958" s="145" t="s">
        <v>2180</v>
      </c>
      <c r="F958" s="145">
        <v>95</v>
      </c>
      <c r="G958" s="145">
        <v>78.665999999999997</v>
      </c>
      <c r="H958" s="145">
        <v>0</v>
      </c>
      <c r="I958" s="145">
        <v>0</v>
      </c>
      <c r="J958" s="145">
        <v>0</v>
      </c>
      <c r="K958" s="145">
        <v>60.334000000000003</v>
      </c>
      <c r="L958" s="145">
        <v>0</v>
      </c>
      <c r="M958" s="145">
        <v>0</v>
      </c>
      <c r="N958" s="145">
        <v>0</v>
      </c>
      <c r="O958" s="145">
        <v>0</v>
      </c>
      <c r="P958" s="145">
        <v>0</v>
      </c>
      <c r="Q958" s="145">
        <v>0</v>
      </c>
      <c r="R958" s="145">
        <v>0</v>
      </c>
    </row>
    <row r="959" spans="1:18" x14ac:dyDescent="0.25">
      <c r="A959" s="145">
        <v>2211</v>
      </c>
      <c r="B959" s="145" t="s">
        <v>2179</v>
      </c>
      <c r="C959" s="145" t="s">
        <v>2178</v>
      </c>
      <c r="D959" s="145" t="str">
        <f t="shared" si="34"/>
        <v>Woodhead (Past Employee), John</v>
      </c>
      <c r="E959" s="145" t="s">
        <v>2176</v>
      </c>
      <c r="F959" s="145">
        <v>54</v>
      </c>
      <c r="G959" s="145">
        <v>53.668999999999997</v>
      </c>
      <c r="H959" s="145">
        <v>80.004999999999995</v>
      </c>
      <c r="I959" s="145">
        <v>82.335999999999999</v>
      </c>
      <c r="J959" s="145">
        <v>56</v>
      </c>
      <c r="K959" s="145">
        <v>13.169</v>
      </c>
      <c r="L959" s="145">
        <v>64.504999999999995</v>
      </c>
      <c r="M959" s="145">
        <v>82.335999999999999</v>
      </c>
      <c r="N959" s="145">
        <v>39</v>
      </c>
      <c r="O959" s="145">
        <v>0</v>
      </c>
      <c r="P959" s="145">
        <v>0</v>
      </c>
      <c r="Q959" s="145">
        <v>0</v>
      </c>
      <c r="R959" s="145">
        <v>0</v>
      </c>
    </row>
    <row r="960" spans="1:18" x14ac:dyDescent="0.25">
      <c r="A960" s="145">
        <v>559</v>
      </c>
      <c r="B960" s="145" t="s">
        <v>2177</v>
      </c>
      <c r="C960" s="145" t="s">
        <v>2174</v>
      </c>
      <c r="D960" s="145" t="s">
        <v>1572</v>
      </c>
      <c r="E960" s="145" t="s">
        <v>2176</v>
      </c>
      <c r="F960" s="145">
        <v>212.33</v>
      </c>
      <c r="G960" s="145" t="e">
        <f>VLOOKUP($A960,#REF!,7,FALSE)</f>
        <v>#REF!</v>
      </c>
      <c r="H960" s="145">
        <v>219.75</v>
      </c>
      <c r="I960" s="145">
        <v>156</v>
      </c>
      <c r="J960" s="145">
        <v>180</v>
      </c>
      <c r="K960" s="145">
        <v>436.58600000000001</v>
      </c>
      <c r="L960" s="145">
        <v>483.09</v>
      </c>
      <c r="M960" s="145">
        <v>104.004</v>
      </c>
      <c r="N960" s="145">
        <v>57.5</v>
      </c>
      <c r="O960" s="145">
        <v>0</v>
      </c>
      <c r="P960" s="145">
        <v>0</v>
      </c>
      <c r="Q960" s="145">
        <v>0</v>
      </c>
      <c r="R960" s="145">
        <v>0</v>
      </c>
    </row>
    <row r="961" spans="1:18" x14ac:dyDescent="0.25">
      <c r="A961" s="145">
        <v>984</v>
      </c>
      <c r="B961" s="145" t="s">
        <v>2175</v>
      </c>
      <c r="C961" s="145" t="s">
        <v>2174</v>
      </c>
      <c r="D961" s="145" t="str">
        <f t="shared" si="34"/>
        <v>Woods, Madelyn</v>
      </c>
      <c r="E961" s="145" t="s">
        <v>2168</v>
      </c>
      <c r="F961" s="145">
        <v>3</v>
      </c>
      <c r="G961" s="145">
        <v>0</v>
      </c>
      <c r="H961" s="145">
        <v>19.501000000000001</v>
      </c>
      <c r="I961" s="145">
        <v>19.501000000000001</v>
      </c>
      <c r="J961" s="145">
        <v>0</v>
      </c>
      <c r="K961" s="145">
        <v>0</v>
      </c>
      <c r="L961" s="145">
        <v>19.501000000000001</v>
      </c>
      <c r="M961" s="145">
        <v>19.501000000000001</v>
      </c>
      <c r="N961" s="145">
        <v>0</v>
      </c>
      <c r="O961" s="145">
        <v>0</v>
      </c>
      <c r="P961" s="145">
        <v>0</v>
      </c>
      <c r="Q961" s="145">
        <v>0</v>
      </c>
      <c r="R961" s="145">
        <v>0</v>
      </c>
    </row>
    <row r="962" spans="1:18" x14ac:dyDescent="0.25">
      <c r="A962" s="145">
        <v>1127</v>
      </c>
      <c r="B962" s="145" t="s">
        <v>2173</v>
      </c>
      <c r="C962" s="145" t="s">
        <v>2166</v>
      </c>
      <c r="D962" s="145" t="str">
        <f t="shared" si="34"/>
        <v>Wright, Arthur</v>
      </c>
      <c r="E962" s="145" t="s">
        <v>2148</v>
      </c>
      <c r="F962" s="145">
        <v>154</v>
      </c>
      <c r="G962" s="145">
        <v>65</v>
      </c>
      <c r="H962" s="145">
        <v>425</v>
      </c>
      <c r="I962" s="145">
        <v>156</v>
      </c>
      <c r="J962" s="145">
        <v>0</v>
      </c>
      <c r="K962" s="145">
        <v>1883.086</v>
      </c>
      <c r="L962" s="145">
        <v>2103.09</v>
      </c>
      <c r="M962" s="145">
        <v>104.004</v>
      </c>
      <c r="N962" s="145">
        <v>40</v>
      </c>
      <c r="O962" s="145">
        <v>40.75</v>
      </c>
      <c r="P962" s="145">
        <v>40.75</v>
      </c>
      <c r="Q962" s="145">
        <v>0</v>
      </c>
      <c r="R962" s="145">
        <v>0</v>
      </c>
    </row>
    <row r="963" spans="1:18" x14ac:dyDescent="0.25">
      <c r="A963" s="145">
        <v>846</v>
      </c>
      <c r="B963" s="145" t="s">
        <v>2172</v>
      </c>
      <c r="C963" s="145" t="s">
        <v>2166</v>
      </c>
      <c r="D963" s="145" t="str">
        <f t="shared" ref="D963:D975" si="35">C963&amp;", "&amp;B963</f>
        <v>Wright, Brianca</v>
      </c>
      <c r="E963" s="145" t="s">
        <v>2168</v>
      </c>
      <c r="F963" s="145">
        <v>13</v>
      </c>
      <c r="G963" s="145">
        <v>0</v>
      </c>
      <c r="H963" s="145">
        <v>83.67</v>
      </c>
      <c r="I963" s="145">
        <v>99.67</v>
      </c>
      <c r="J963" s="145">
        <v>16</v>
      </c>
      <c r="K963" s="145">
        <v>0</v>
      </c>
      <c r="L963" s="145">
        <v>89.67</v>
      </c>
      <c r="M963" s="145">
        <v>99.67</v>
      </c>
      <c r="N963" s="145">
        <v>10</v>
      </c>
      <c r="O963" s="145">
        <v>0</v>
      </c>
      <c r="P963" s="145">
        <v>0</v>
      </c>
      <c r="Q963" s="145">
        <v>16</v>
      </c>
      <c r="R963" s="145">
        <v>16</v>
      </c>
    </row>
    <row r="964" spans="1:18" x14ac:dyDescent="0.25">
      <c r="A964" s="145">
        <v>1968</v>
      </c>
      <c r="B964" s="145" t="s">
        <v>2171</v>
      </c>
      <c r="C964" s="145" t="s">
        <v>2169</v>
      </c>
      <c r="D964" s="145" t="str">
        <f t="shared" si="35"/>
        <v>Wright (Past Employee), Louvenia</v>
      </c>
      <c r="E964" s="145" t="s">
        <v>2159</v>
      </c>
      <c r="F964" s="145">
        <v>71</v>
      </c>
      <c r="G964" s="145" t="e">
        <f>VLOOKUP($A964,#REF!,7,FALSE)</f>
        <v>#REF!</v>
      </c>
      <c r="H964" s="145">
        <v>0</v>
      </c>
      <c r="I964" s="145">
        <v>30.334</v>
      </c>
      <c r="J964" s="145">
        <v>22.5</v>
      </c>
      <c r="K964" s="145">
        <v>4.4139999999999997</v>
      </c>
      <c r="L964" s="145">
        <v>0</v>
      </c>
      <c r="M964" s="145">
        <v>25.998000000000001</v>
      </c>
      <c r="N964" s="145">
        <v>31</v>
      </c>
      <c r="O964" s="145">
        <v>0</v>
      </c>
      <c r="P964" s="145">
        <v>0</v>
      </c>
      <c r="Q964" s="145">
        <v>8</v>
      </c>
      <c r="R964" s="145">
        <v>0</v>
      </c>
    </row>
    <row r="965" spans="1:18" x14ac:dyDescent="0.25">
      <c r="A965" s="145">
        <v>2552</v>
      </c>
      <c r="B965" s="145" t="s">
        <v>2170</v>
      </c>
      <c r="C965" s="145" t="s">
        <v>2169</v>
      </c>
      <c r="D965" s="145" t="str">
        <f t="shared" si="35"/>
        <v>Wright (Past Employee), Pennie</v>
      </c>
      <c r="E965" s="145" t="s">
        <v>2168</v>
      </c>
      <c r="F965" s="145">
        <v>87</v>
      </c>
      <c r="G965" s="145">
        <v>102.29</v>
      </c>
      <c r="H965" s="145">
        <v>0</v>
      </c>
      <c r="I965" s="145">
        <v>0</v>
      </c>
      <c r="J965" s="145">
        <v>0</v>
      </c>
      <c r="K965" s="145">
        <v>71.084999999999994</v>
      </c>
      <c r="L965" s="145">
        <v>0</v>
      </c>
      <c r="M965" s="145">
        <v>0</v>
      </c>
      <c r="N965" s="145">
        <v>0</v>
      </c>
      <c r="O965" s="145">
        <v>0</v>
      </c>
      <c r="P965" s="145">
        <v>0</v>
      </c>
      <c r="Q965" s="145">
        <v>0</v>
      </c>
      <c r="R965" s="145">
        <v>0</v>
      </c>
    </row>
    <row r="966" spans="1:18" x14ac:dyDescent="0.25">
      <c r="A966" s="145">
        <v>979</v>
      </c>
      <c r="B966" s="145" t="s">
        <v>2167</v>
      </c>
      <c r="C966" s="145" t="s">
        <v>2166</v>
      </c>
      <c r="D966" s="145" t="str">
        <f t="shared" si="35"/>
        <v>Wright, Andrea</v>
      </c>
      <c r="E966" s="145" t="s">
        <v>2165</v>
      </c>
      <c r="F966" s="145">
        <v>4</v>
      </c>
      <c r="G966" s="145">
        <v>0</v>
      </c>
      <c r="H966" s="145">
        <v>10.833</v>
      </c>
      <c r="I966" s="145">
        <v>10.833</v>
      </c>
      <c r="J966" s="145">
        <v>0</v>
      </c>
      <c r="K966" s="145">
        <v>0</v>
      </c>
      <c r="L966" s="145">
        <v>10.833</v>
      </c>
      <c r="M966" s="145">
        <v>10.833</v>
      </c>
      <c r="N966" s="145">
        <v>0</v>
      </c>
      <c r="O966" s="145">
        <v>0</v>
      </c>
      <c r="P966" s="145">
        <v>45.5</v>
      </c>
      <c r="Q966" s="145">
        <v>45.5</v>
      </c>
      <c r="R966" s="145">
        <v>0</v>
      </c>
    </row>
    <row r="967" spans="1:18" x14ac:dyDescent="0.25">
      <c r="A967" s="145">
        <v>2265</v>
      </c>
      <c r="B967" s="145" t="s">
        <v>2164</v>
      </c>
      <c r="C967" s="145" t="s">
        <v>2163</v>
      </c>
      <c r="D967" s="145" t="str">
        <f t="shared" si="35"/>
        <v>Wyche, Ebony</v>
      </c>
      <c r="E967" s="145" t="s">
        <v>2159</v>
      </c>
      <c r="F967" s="145">
        <v>52</v>
      </c>
      <c r="G967" s="145">
        <v>0.33500000000000002</v>
      </c>
      <c r="H967" s="145">
        <v>43.006</v>
      </c>
      <c r="I967" s="145">
        <v>93.17</v>
      </c>
      <c r="J967" s="145">
        <v>68.25</v>
      </c>
      <c r="K967" s="145">
        <v>7.8360000000000003</v>
      </c>
      <c r="L967" s="145">
        <v>35.506</v>
      </c>
      <c r="M967" s="145">
        <v>93.17</v>
      </c>
      <c r="N967" s="145">
        <v>65.5</v>
      </c>
      <c r="O967" s="145">
        <v>0</v>
      </c>
      <c r="P967" s="145">
        <v>0</v>
      </c>
      <c r="Q967" s="145">
        <v>0</v>
      </c>
      <c r="R967" s="145">
        <v>0</v>
      </c>
    </row>
    <row r="968" spans="1:18" x14ac:dyDescent="0.25">
      <c r="A968" s="145">
        <v>806</v>
      </c>
      <c r="B968" s="145" t="s">
        <v>2162</v>
      </c>
      <c r="C968" s="145" t="s">
        <v>2157</v>
      </c>
      <c r="D968" s="145" t="str">
        <f t="shared" si="35"/>
        <v>Young, Ashley</v>
      </c>
      <c r="E968" s="145" t="s">
        <v>2145</v>
      </c>
      <c r="F968" s="145">
        <v>17</v>
      </c>
      <c r="G968" s="145">
        <v>18.667999999999999</v>
      </c>
      <c r="H968" s="145">
        <v>69.171999999999997</v>
      </c>
      <c r="I968" s="145">
        <v>104.004</v>
      </c>
      <c r="J968" s="145">
        <v>53.5</v>
      </c>
      <c r="K968" s="145">
        <v>26.667999999999999</v>
      </c>
      <c r="L968" s="145">
        <v>46.671999999999997</v>
      </c>
      <c r="M968" s="145">
        <v>104.004</v>
      </c>
      <c r="N968" s="145">
        <v>84</v>
      </c>
      <c r="O968" s="145">
        <v>0</v>
      </c>
      <c r="P968" s="145">
        <v>0</v>
      </c>
      <c r="Q968" s="145">
        <v>0</v>
      </c>
      <c r="R968" s="145">
        <v>0</v>
      </c>
    </row>
    <row r="969" spans="1:18" x14ac:dyDescent="0.25">
      <c r="A969" s="145">
        <v>835</v>
      </c>
      <c r="B969" s="145" t="s">
        <v>2161</v>
      </c>
      <c r="C969" s="145" t="s">
        <v>2160</v>
      </c>
      <c r="D969" s="145" t="str">
        <f t="shared" si="35"/>
        <v>Young (Past Employee), Jason</v>
      </c>
      <c r="E969" s="145" t="s">
        <v>2159</v>
      </c>
      <c r="F969" s="145">
        <v>14</v>
      </c>
      <c r="G969" s="145">
        <v>0.33300000000000002</v>
      </c>
      <c r="H969" s="145">
        <v>63.918999999999997</v>
      </c>
      <c r="I969" s="145">
        <v>75.835999999999999</v>
      </c>
      <c r="J969" s="145">
        <v>12.25</v>
      </c>
      <c r="K969" s="145">
        <v>0.33300000000000002</v>
      </c>
      <c r="L969" s="145">
        <v>39.668999999999997</v>
      </c>
      <c r="M969" s="145">
        <v>75.835999999999999</v>
      </c>
      <c r="N969" s="145">
        <v>36.5</v>
      </c>
      <c r="O969" s="145">
        <v>0</v>
      </c>
      <c r="P969" s="145">
        <v>0</v>
      </c>
      <c r="Q969" s="145">
        <v>0</v>
      </c>
      <c r="R969" s="145">
        <v>0</v>
      </c>
    </row>
    <row r="970" spans="1:18" x14ac:dyDescent="0.25">
      <c r="A970" s="145">
        <v>873</v>
      </c>
      <c r="B970" s="145" t="s">
        <v>2158</v>
      </c>
      <c r="C970" s="145" t="s">
        <v>2157</v>
      </c>
      <c r="D970" s="145" t="str">
        <f t="shared" si="35"/>
        <v>Young, Toyna</v>
      </c>
      <c r="E970" s="145" t="s">
        <v>2142</v>
      </c>
      <c r="F970" s="145">
        <v>12</v>
      </c>
      <c r="G970" s="145">
        <v>0</v>
      </c>
      <c r="H970" s="145">
        <v>95.337000000000003</v>
      </c>
      <c r="I970" s="145">
        <v>95.337000000000003</v>
      </c>
      <c r="J970" s="145">
        <v>0</v>
      </c>
      <c r="K970" s="145">
        <v>0</v>
      </c>
      <c r="L970" s="145">
        <v>95.337000000000003</v>
      </c>
      <c r="M970" s="145">
        <v>95.337000000000003</v>
      </c>
      <c r="N970" s="145">
        <v>0</v>
      </c>
      <c r="O970" s="145">
        <v>0</v>
      </c>
      <c r="P970" s="145">
        <v>38.75</v>
      </c>
      <c r="Q970" s="145">
        <v>38.75</v>
      </c>
      <c r="R970" s="145">
        <v>0</v>
      </c>
    </row>
    <row r="971" spans="1:18" x14ac:dyDescent="0.25">
      <c r="A971" s="145">
        <v>925</v>
      </c>
      <c r="B971" s="145" t="s">
        <v>2156</v>
      </c>
      <c r="C971" s="145" t="s">
        <v>2155</v>
      </c>
      <c r="D971" s="145" t="str">
        <f t="shared" si="35"/>
        <v>Zamarron, Erica</v>
      </c>
      <c r="E971" s="145" t="s">
        <v>2154</v>
      </c>
      <c r="F971" s="145">
        <v>9</v>
      </c>
      <c r="G971" s="145">
        <v>0</v>
      </c>
      <c r="H971" s="145">
        <v>32.497999999999998</v>
      </c>
      <c r="I971" s="145">
        <v>32.497999999999998</v>
      </c>
      <c r="J971" s="145">
        <v>0</v>
      </c>
      <c r="K971" s="145">
        <v>0</v>
      </c>
      <c r="L971" s="145">
        <v>32.497999999999998</v>
      </c>
      <c r="M971" s="145">
        <v>32.497999999999998</v>
      </c>
      <c r="N971" s="145">
        <v>0</v>
      </c>
      <c r="O971" s="145">
        <v>0</v>
      </c>
      <c r="P971" s="145">
        <v>0</v>
      </c>
      <c r="Q971" s="145">
        <v>0</v>
      </c>
      <c r="R971" s="145">
        <v>0</v>
      </c>
    </row>
    <row r="972" spans="1:18" x14ac:dyDescent="0.25">
      <c r="A972" s="145">
        <v>742</v>
      </c>
      <c r="B972" s="145" t="s">
        <v>2153</v>
      </c>
      <c r="C972" s="145" t="s">
        <v>2152</v>
      </c>
      <c r="D972" s="145" t="str">
        <f t="shared" si="35"/>
        <v>Zayas (Past Employee), Elizabeth</v>
      </c>
      <c r="E972" s="145" t="s">
        <v>2151</v>
      </c>
      <c r="F972" s="145">
        <v>19</v>
      </c>
      <c r="G972" s="145">
        <v>14.000999999999999</v>
      </c>
      <c r="H972" s="145">
        <v>14.17</v>
      </c>
      <c r="I972" s="145">
        <v>54.168999999999997</v>
      </c>
      <c r="J972" s="145">
        <v>54</v>
      </c>
      <c r="K972" s="145">
        <v>-16.998999999999999</v>
      </c>
      <c r="L972" s="145">
        <v>10.17</v>
      </c>
      <c r="M972" s="145">
        <v>54.168999999999997</v>
      </c>
      <c r="N972" s="145">
        <v>27</v>
      </c>
      <c r="O972" s="145">
        <v>0</v>
      </c>
      <c r="P972" s="145">
        <v>0</v>
      </c>
      <c r="Q972" s="145">
        <v>0</v>
      </c>
      <c r="R972" s="145">
        <v>0</v>
      </c>
    </row>
    <row r="973" spans="1:18" x14ac:dyDescent="0.25">
      <c r="A973" s="145">
        <v>2261</v>
      </c>
      <c r="B973" s="145" t="s">
        <v>2150</v>
      </c>
      <c r="C973" s="145" t="s">
        <v>2149</v>
      </c>
      <c r="D973" s="145" t="s">
        <v>1292</v>
      </c>
      <c r="E973" s="145" t="s">
        <v>2148</v>
      </c>
      <c r="F973" s="145">
        <v>52</v>
      </c>
      <c r="G973" s="145" t="e">
        <f>VLOOKUP($A973,#REF!,7,FALSE)</f>
        <v>#REF!</v>
      </c>
      <c r="H973" s="145">
        <v>150.09</v>
      </c>
      <c r="I973" s="145">
        <v>104.004</v>
      </c>
      <c r="J973" s="145">
        <v>18</v>
      </c>
      <c r="K973" s="145">
        <v>135.58600000000001</v>
      </c>
      <c r="L973" s="145">
        <v>191.59</v>
      </c>
      <c r="M973" s="145">
        <v>104.004</v>
      </c>
      <c r="N973" s="145">
        <v>48</v>
      </c>
      <c r="O973" s="145">
        <v>0</v>
      </c>
      <c r="P973" s="145">
        <v>2</v>
      </c>
      <c r="Q973" s="145">
        <v>48.5</v>
      </c>
      <c r="R973" s="145">
        <v>46.5</v>
      </c>
    </row>
    <row r="974" spans="1:18" x14ac:dyDescent="0.25">
      <c r="A974" s="145">
        <v>2062</v>
      </c>
      <c r="B974" s="145" t="s">
        <v>2147</v>
      </c>
      <c r="C974" s="145" t="s">
        <v>2146</v>
      </c>
      <c r="D974" s="145" t="str">
        <f t="shared" si="35"/>
        <v>Zigler, Beth</v>
      </c>
      <c r="E974" s="145" t="s">
        <v>2145</v>
      </c>
      <c r="F974" s="145">
        <v>149</v>
      </c>
      <c r="G974" s="145">
        <v>137.75</v>
      </c>
      <c r="H974" s="145">
        <v>236.25</v>
      </c>
      <c r="I974" s="145">
        <v>156</v>
      </c>
      <c r="J974" s="145">
        <v>57.5</v>
      </c>
      <c r="K974" s="145">
        <v>189.83600000000001</v>
      </c>
      <c r="L974" s="145">
        <v>212.84</v>
      </c>
      <c r="M974" s="145">
        <v>104.004</v>
      </c>
      <c r="N974" s="145">
        <v>81</v>
      </c>
      <c r="O974" s="145">
        <v>0</v>
      </c>
      <c r="P974" s="145">
        <v>0</v>
      </c>
      <c r="Q974" s="145">
        <v>0</v>
      </c>
      <c r="R974" s="145">
        <v>0</v>
      </c>
    </row>
    <row r="975" spans="1:18" x14ac:dyDescent="0.25">
      <c r="A975" s="145">
        <v>1517</v>
      </c>
      <c r="B975" s="145" t="s">
        <v>2144</v>
      </c>
      <c r="C975" s="145" t="s">
        <v>2143</v>
      </c>
      <c r="D975" s="145" t="str">
        <f t="shared" si="35"/>
        <v>Zona, Dean</v>
      </c>
      <c r="E975" s="145" t="s">
        <v>2142</v>
      </c>
      <c r="F975" s="145">
        <v>134</v>
      </c>
      <c r="G975" s="145" t="e">
        <f>VLOOKUP($A975,#REF!,7,FALSE)</f>
        <v>#REF!</v>
      </c>
      <c r="H975" s="145">
        <v>153.16399999999999</v>
      </c>
      <c r="I975" s="145">
        <v>156</v>
      </c>
      <c r="J975" s="145">
        <v>91</v>
      </c>
      <c r="K975" s="145">
        <v>104.253</v>
      </c>
      <c r="L975" s="145">
        <v>112.00700000000001</v>
      </c>
      <c r="M975" s="145">
        <v>104.004</v>
      </c>
      <c r="N975" s="145">
        <v>96.25</v>
      </c>
      <c r="O975" s="145">
        <v>0.5</v>
      </c>
      <c r="P975" s="145">
        <v>12</v>
      </c>
      <c r="Q975" s="145">
        <v>26</v>
      </c>
      <c r="R975" s="145">
        <v>14.5</v>
      </c>
    </row>
  </sheetData>
  <autoFilter ref="A2:R97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18"/>
  <sheetViews>
    <sheetView zoomScaleNormal="100" workbookViewId="0">
      <pane ySplit="2" topLeftCell="A3" activePane="bottomLeft" state="frozen"/>
      <selection activeCell="A18" sqref="A18"/>
      <selection pane="bottomLeft" activeCell="A18" sqref="A18"/>
    </sheetView>
  </sheetViews>
  <sheetFormatPr defaultColWidth="9.140625" defaultRowHeight="12.75" x14ac:dyDescent="0.2"/>
  <cols>
    <col min="1" max="1" width="32.5703125" style="120" customWidth="1"/>
    <col min="2" max="2" width="10.42578125" style="112" customWidth="1"/>
    <col min="3" max="3" width="11.42578125" style="112" customWidth="1"/>
    <col min="4" max="10" width="10.42578125" style="112" customWidth="1"/>
    <col min="11" max="11" width="9.140625" style="112"/>
    <col min="12" max="12" width="13.140625" style="112" customWidth="1"/>
    <col min="13" max="16384" width="9.140625" style="112"/>
  </cols>
  <sheetData>
    <row r="1" spans="1:19" s="100" customFormat="1" ht="20.25" customHeight="1" x14ac:dyDescent="0.2">
      <c r="A1" s="97" t="str">
        <f>"Employee Leave Earnings, Usage and Ending Balances as of "&amp;RIGHT('Employee ROP Information'!A1,13)</f>
        <v>Employee Leave Earnings, Usage and Ending Balances as of June 30, 2020</v>
      </c>
      <c r="B1" s="98"/>
      <c r="C1" s="98"/>
      <c r="D1" s="98"/>
      <c r="E1" s="98"/>
      <c r="F1" s="98"/>
      <c r="G1" s="98"/>
      <c r="H1" s="98"/>
      <c r="I1" s="98"/>
      <c r="J1" s="99"/>
      <c r="L1" s="174" t="s">
        <v>118</v>
      </c>
      <c r="M1" s="174"/>
      <c r="N1" s="174"/>
      <c r="O1" s="174"/>
      <c r="P1" s="174"/>
      <c r="Q1" s="174"/>
      <c r="R1" s="174"/>
      <c r="S1" s="174"/>
    </row>
    <row r="2" spans="1:19" s="107" customFormat="1" ht="63.75" x14ac:dyDescent="0.2">
      <c r="A2" s="101" t="s">
        <v>3</v>
      </c>
      <c r="B2" s="102" t="s">
        <v>35</v>
      </c>
      <c r="C2" s="103" t="s">
        <v>41</v>
      </c>
      <c r="D2" s="104" t="s">
        <v>38</v>
      </c>
      <c r="E2" s="102" t="s">
        <v>36</v>
      </c>
      <c r="F2" s="103" t="s">
        <v>42</v>
      </c>
      <c r="G2" s="105" t="s">
        <v>39</v>
      </c>
      <c r="H2" s="106" t="s">
        <v>37</v>
      </c>
      <c r="I2" s="103" t="s">
        <v>43</v>
      </c>
      <c r="J2" s="104" t="s">
        <v>40</v>
      </c>
      <c r="L2" s="174"/>
      <c r="M2" s="174"/>
      <c r="N2" s="174"/>
      <c r="O2" s="174"/>
      <c r="P2" s="174"/>
      <c r="Q2" s="174"/>
      <c r="R2" s="174"/>
      <c r="S2" s="174"/>
    </row>
    <row r="3" spans="1:19" ht="12.75" customHeight="1" x14ac:dyDescent="0.2">
      <c r="A3" s="108" t="str">
        <f>+'Employee ROP Information'!C3</f>
        <v>AABERG, ELIZABETH</v>
      </c>
      <c r="B3" s="109">
        <f>VLOOKUP($A3,'leave_time_2020-07-20115339am'!$D$2:$R$976,5,FALSE)</f>
        <v>154.24299999999999</v>
      </c>
      <c r="C3" s="110">
        <f>VLOOKUP($A3,'leave_time_2020-07-20115339am'!$D$2:$R$976,6,FALSE)</f>
        <v>129.99600000000001</v>
      </c>
      <c r="D3" s="111">
        <f>VLOOKUP($A3,'leave_time_2020-07-20115339am'!$D$2:$R$976,7,FALSE)</f>
        <v>43.5</v>
      </c>
      <c r="E3" s="109">
        <f>IF(((VLOOKUP($A3,'leave_time_2020-07-20115339am'!$D$2:$R$976,9,FALSE)&gt;480)),480,(VLOOKUP($A3,'leave_time_2020-07-20115339am'!$D$2:$R$976,9,FALSE)))</f>
        <v>3.34</v>
      </c>
      <c r="F3" s="110">
        <f>VLOOKUP($A3,'leave_time_2020-07-20115339am'!$D$2:$R$976,10,FALSE)</f>
        <v>104.004</v>
      </c>
      <c r="G3" s="111">
        <f>VLOOKUP($A3,'leave_time_2020-07-20115339am'!$D$2:$R$976,11,FALSE)</f>
        <v>144.75</v>
      </c>
      <c r="H3" s="109">
        <f>VLOOKUP($A3,'leave_time_2020-07-20115339am'!$D$2:$R$976,13,FALSE)</f>
        <v>0</v>
      </c>
      <c r="I3" s="110">
        <f>VLOOKUP($A3,'leave_time_2020-07-20115339am'!$D$2:$R$976,14,FALSE)</f>
        <v>0</v>
      </c>
      <c r="J3" s="111">
        <f>VLOOKUP($A3,'leave_time_2020-07-20115339am'!$D$2:$R$976,15,FALSE)</f>
        <v>0</v>
      </c>
    </row>
    <row r="4" spans="1:19" ht="14.85" customHeight="1" x14ac:dyDescent="0.2">
      <c r="A4" s="108" t="str">
        <f>+'Employee ROP Information'!C4</f>
        <v>ABBATE, ANGELINA</v>
      </c>
      <c r="B4" s="109">
        <f>VLOOKUP($A4,'leave_time_2020-07-20115339am'!$D$2:$R$976,5,FALSE)</f>
        <v>67.337000000000003</v>
      </c>
      <c r="C4" s="110">
        <f>VLOOKUP($A4,'leave_time_2020-07-20115339am'!$D$2:$R$976,6,FALSE)</f>
        <v>95.337000000000003</v>
      </c>
      <c r="D4" s="111">
        <f>VLOOKUP($A4,'leave_time_2020-07-20115339am'!$D$2:$R$976,7,FALSE)</f>
        <v>28</v>
      </c>
      <c r="E4" s="109">
        <f>IF(((VLOOKUP($A4,'leave_time_2020-07-20115339am'!$D$2:$R$976,9,FALSE)&gt;480)),480,(VLOOKUP($A4,'leave_time_2020-07-20115339am'!$D$2:$R$976,9,FALSE)))</f>
        <v>95.337000000000003</v>
      </c>
      <c r="F4" s="110">
        <f>VLOOKUP($A4,'leave_time_2020-07-20115339am'!$D$2:$R$976,10,FALSE)</f>
        <v>95.337000000000003</v>
      </c>
      <c r="G4" s="111">
        <f>VLOOKUP($A4,'leave_time_2020-07-20115339am'!$D$2:$R$976,11,FALSE)</f>
        <v>0</v>
      </c>
      <c r="H4" s="109">
        <f>VLOOKUP($A4,'leave_time_2020-07-20115339am'!$D$2:$R$976,13,FALSE)</f>
        <v>0</v>
      </c>
      <c r="I4" s="110">
        <f>VLOOKUP($A4,'leave_time_2020-07-20115339am'!$D$2:$R$976,14,FALSE)</f>
        <v>0</v>
      </c>
      <c r="J4" s="111">
        <f>VLOOKUP($A4,'leave_time_2020-07-20115339am'!$D$2:$R$976,15,FALSE)</f>
        <v>0</v>
      </c>
    </row>
    <row r="5" spans="1:19" ht="14.85" customHeight="1" x14ac:dyDescent="0.2">
      <c r="A5" s="108" t="str">
        <f>+'Employee ROP Information'!C5</f>
        <v>ABBOTT, JESSICA</v>
      </c>
      <c r="B5" s="109">
        <f>VLOOKUP($A5,'leave_time_2020-07-20115339am'!$D$2:$R$976,5,FALSE)</f>
        <v>214.84</v>
      </c>
      <c r="C5" s="110">
        <f>VLOOKUP($A5,'leave_time_2020-07-20115339am'!$D$2:$R$976,6,FALSE)</f>
        <v>104.004</v>
      </c>
      <c r="D5" s="111">
        <f>VLOOKUP($A5,'leave_time_2020-07-20115339am'!$D$2:$R$976,7,FALSE)</f>
        <v>156.25</v>
      </c>
      <c r="E5" s="109">
        <f>IF(((VLOOKUP($A5,'leave_time_2020-07-20115339am'!$D$2:$R$976,9,FALSE)&gt;480)),480,(VLOOKUP($A5,'leave_time_2020-07-20115339am'!$D$2:$R$976,9,FALSE)))</f>
        <v>65.09</v>
      </c>
      <c r="F5" s="110">
        <f>VLOOKUP($A5,'leave_time_2020-07-20115339am'!$D$2:$R$976,10,FALSE)</f>
        <v>104.004</v>
      </c>
      <c r="G5" s="111">
        <f>VLOOKUP($A5,'leave_time_2020-07-20115339am'!$D$2:$R$976,11,FALSE)</f>
        <v>296</v>
      </c>
      <c r="H5" s="109">
        <f>VLOOKUP($A5,'leave_time_2020-07-20115339am'!$D$2:$R$976,13,FALSE)</f>
        <v>0</v>
      </c>
      <c r="I5" s="110">
        <f>VLOOKUP($A5,'leave_time_2020-07-20115339am'!$D$2:$R$976,14,FALSE)</f>
        <v>44.25</v>
      </c>
      <c r="J5" s="111">
        <f>VLOOKUP($A5,'leave_time_2020-07-20115339am'!$D$2:$R$976,15,FALSE)</f>
        <v>68.25</v>
      </c>
    </row>
    <row r="6" spans="1:19" ht="14.85" customHeight="1" x14ac:dyDescent="0.2">
      <c r="A6" s="108" t="str">
        <f>+'Employee ROP Information'!C6</f>
        <v>ABELA, JANE</v>
      </c>
      <c r="B6" s="109">
        <f>VLOOKUP($A6,'leave_time_2020-07-20115339am'!$D$2:$R$976,5,FALSE)</f>
        <v>70.5</v>
      </c>
      <c r="C6" s="110">
        <f>VLOOKUP($A6,'leave_time_2020-07-20115339am'!$D$2:$R$976,6,FALSE)</f>
        <v>156</v>
      </c>
      <c r="D6" s="111">
        <f>VLOOKUP($A6,'leave_time_2020-07-20115339am'!$D$2:$R$976,7,FALSE)</f>
        <v>159.5</v>
      </c>
      <c r="E6" s="109">
        <f>IF(((VLOOKUP($A6,'leave_time_2020-07-20115339am'!$D$2:$R$976,9,FALSE)&gt;480)),480,(VLOOKUP($A6,'leave_time_2020-07-20115339am'!$D$2:$R$976,9,FALSE)))</f>
        <v>101.09</v>
      </c>
      <c r="F6" s="110">
        <f>VLOOKUP($A6,'leave_time_2020-07-20115339am'!$D$2:$R$976,10,FALSE)</f>
        <v>104.004</v>
      </c>
      <c r="G6" s="111">
        <f>VLOOKUP($A6,'leave_time_2020-07-20115339am'!$D$2:$R$976,11,FALSE)</f>
        <v>62.75</v>
      </c>
      <c r="H6" s="109">
        <f>VLOOKUP($A6,'leave_time_2020-07-20115339am'!$D$2:$R$976,13,FALSE)</f>
        <v>1.5</v>
      </c>
      <c r="I6" s="110">
        <f>VLOOKUP($A6,'leave_time_2020-07-20115339am'!$D$2:$R$976,14,FALSE)</f>
        <v>4.875</v>
      </c>
      <c r="J6" s="111">
        <f>VLOOKUP($A6,'leave_time_2020-07-20115339am'!$D$2:$R$976,15,FALSE)</f>
        <v>3.5</v>
      </c>
    </row>
    <row r="7" spans="1:19" ht="14.85" customHeight="1" x14ac:dyDescent="0.2">
      <c r="A7" s="108" t="str">
        <f>+'Employee ROP Information'!C7</f>
        <v>ABRAMOWITZ, ALAN</v>
      </c>
      <c r="B7" s="109">
        <f>VLOOKUP($A7,'leave_time_2020-07-20115339am'!$D$2:$R$976,5,FALSE)</f>
        <v>440</v>
      </c>
      <c r="C7" s="110">
        <f>VLOOKUP($A7,'leave_time_2020-07-20115339am'!$D$2:$R$976,6,FALSE)</f>
        <v>220</v>
      </c>
      <c r="D7" s="111">
        <f>VLOOKUP($A7,'leave_time_2020-07-20115339am'!$D$2:$R$976,7,FALSE)</f>
        <v>0</v>
      </c>
      <c r="E7" s="109">
        <f>IF(((VLOOKUP($A7,'leave_time_2020-07-20115339am'!$D$2:$R$976,9,FALSE)&gt;480)),480,(VLOOKUP($A7,'leave_time_2020-07-20115339am'!$D$2:$R$976,9,FALSE)))</f>
        <v>480</v>
      </c>
      <c r="F7" s="110">
        <f>VLOOKUP($A7,'leave_time_2020-07-20115339am'!$D$2:$R$976,10,FALSE)</f>
        <v>95.337000000000003</v>
      </c>
      <c r="G7" s="111">
        <f>VLOOKUP($A7,'leave_time_2020-07-20115339am'!$D$2:$R$976,11,FALSE)</f>
        <v>0</v>
      </c>
      <c r="H7" s="109">
        <f>VLOOKUP($A7,'leave_time_2020-07-20115339am'!$D$2:$R$976,13,FALSE)</f>
        <v>0</v>
      </c>
      <c r="I7" s="110">
        <f>VLOOKUP($A7,'leave_time_2020-07-20115339am'!$D$2:$R$976,14,FALSE)</f>
        <v>0</v>
      </c>
      <c r="J7" s="111">
        <f>VLOOKUP($A7,'leave_time_2020-07-20115339am'!$D$2:$R$976,15,FALSE)</f>
        <v>0</v>
      </c>
    </row>
    <row r="8" spans="1:19" ht="14.85" customHeight="1" x14ac:dyDescent="0.2">
      <c r="A8" s="108" t="str">
        <f>+'Employee ROP Information'!C8</f>
        <v>ACKERSON, DONNA</v>
      </c>
      <c r="B8" s="109">
        <f>VLOOKUP($A8,'leave_time_2020-07-20115339am'!$D$2:$R$976,5,FALSE)</f>
        <v>169.34</v>
      </c>
      <c r="C8" s="110">
        <f>VLOOKUP($A8,'leave_time_2020-07-20115339am'!$D$2:$R$976,6,FALSE)</f>
        <v>104.004</v>
      </c>
      <c r="D8" s="111">
        <f>VLOOKUP($A8,'leave_time_2020-07-20115339am'!$D$2:$R$976,7,FALSE)</f>
        <v>84</v>
      </c>
      <c r="E8" s="109">
        <f>IF(((VLOOKUP($A8,'leave_time_2020-07-20115339am'!$D$2:$R$976,9,FALSE)&gt;480)),480,(VLOOKUP($A8,'leave_time_2020-07-20115339am'!$D$2:$R$976,9,FALSE)))</f>
        <v>249.84</v>
      </c>
      <c r="F8" s="110">
        <f>VLOOKUP($A8,'leave_time_2020-07-20115339am'!$D$2:$R$976,10,FALSE)</f>
        <v>104.004</v>
      </c>
      <c r="G8" s="111">
        <f>VLOOKUP($A8,'leave_time_2020-07-20115339am'!$D$2:$R$976,11,FALSE)</f>
        <v>35.5</v>
      </c>
      <c r="H8" s="109">
        <f>VLOOKUP($A8,'leave_time_2020-07-20115339am'!$D$2:$R$976,13,FALSE)</f>
        <v>0</v>
      </c>
      <c r="I8" s="110">
        <f>VLOOKUP($A8,'leave_time_2020-07-20115339am'!$D$2:$R$976,14,FALSE)</f>
        <v>0</v>
      </c>
      <c r="J8" s="111">
        <f>VLOOKUP($A8,'leave_time_2020-07-20115339am'!$D$2:$R$976,15,FALSE)</f>
        <v>0</v>
      </c>
    </row>
    <row r="9" spans="1:19" ht="14.85" customHeight="1" x14ac:dyDescent="0.2">
      <c r="A9" s="108" t="str">
        <f>+'Employee ROP Information'!C9</f>
        <v>ACOSTA, DANIELLE</v>
      </c>
      <c r="B9" s="109">
        <f>VLOOKUP($A9,'leave_time_2020-07-20115339am'!$D$2:$R$976,5,FALSE)</f>
        <v>98.504999999999995</v>
      </c>
      <c r="C9" s="110">
        <f>VLOOKUP($A9,'leave_time_2020-07-20115339am'!$D$2:$R$976,6,FALSE)</f>
        <v>104.004</v>
      </c>
      <c r="D9" s="111">
        <f>VLOOKUP($A9,'leave_time_2020-07-20115339am'!$D$2:$R$976,7,FALSE)</f>
        <v>17.75</v>
      </c>
      <c r="E9" s="109">
        <f>IF(((VLOOKUP($A9,'leave_time_2020-07-20115339am'!$D$2:$R$976,9,FALSE)&gt;480)),480,(VLOOKUP($A9,'leave_time_2020-07-20115339am'!$D$2:$R$976,9,FALSE)))</f>
        <v>57.255000000000003</v>
      </c>
      <c r="F9" s="110">
        <f>VLOOKUP($A9,'leave_time_2020-07-20115339am'!$D$2:$R$976,10,FALSE)</f>
        <v>104.004</v>
      </c>
      <c r="G9" s="111">
        <f>VLOOKUP($A9,'leave_time_2020-07-20115339am'!$D$2:$R$976,11,FALSE)</f>
        <v>46.75</v>
      </c>
      <c r="H9" s="109">
        <f>VLOOKUP($A9,'leave_time_2020-07-20115339am'!$D$2:$R$976,13,FALSE)</f>
        <v>15.25</v>
      </c>
      <c r="I9" s="110">
        <f>VLOOKUP($A9,'leave_time_2020-07-20115339am'!$D$2:$R$976,14,FALSE)</f>
        <v>55.75</v>
      </c>
      <c r="J9" s="111">
        <f>VLOOKUP($A9,'leave_time_2020-07-20115339am'!$D$2:$R$976,15,FALSE)</f>
        <v>40.5</v>
      </c>
    </row>
    <row r="10" spans="1:19" ht="14.85" customHeight="1" x14ac:dyDescent="0.2">
      <c r="A10" s="108" t="str">
        <f>+'Employee ROP Information'!C10</f>
        <v>ADAMS, KIMBERLY</v>
      </c>
      <c r="B10" s="109">
        <f>VLOOKUP($A10,'leave_time_2020-07-20115339am'!$D$2:$R$976,5,FALSE)</f>
        <v>398.16500000000002</v>
      </c>
      <c r="C10" s="110">
        <f>VLOOKUP($A10,'leave_time_2020-07-20115339am'!$D$2:$R$976,6,FALSE)</f>
        <v>129.99600000000001</v>
      </c>
      <c r="D10" s="111">
        <f>VLOOKUP($A10,'leave_time_2020-07-20115339am'!$D$2:$R$976,7,FALSE)</f>
        <v>17.5</v>
      </c>
      <c r="E10" s="109">
        <f>IF(((VLOOKUP($A10,'leave_time_2020-07-20115339am'!$D$2:$R$976,9,FALSE)&gt;480)),480,(VLOOKUP($A10,'leave_time_2020-07-20115339am'!$D$2:$R$976,9,FALSE)))</f>
        <v>135.839</v>
      </c>
      <c r="F10" s="110">
        <f>VLOOKUP($A10,'leave_time_2020-07-20115339am'!$D$2:$R$976,10,FALSE)</f>
        <v>104.004</v>
      </c>
      <c r="G10" s="111">
        <f>VLOOKUP($A10,'leave_time_2020-07-20115339am'!$D$2:$R$976,11,FALSE)</f>
        <v>199</v>
      </c>
      <c r="H10" s="109">
        <f>VLOOKUP($A10,'leave_time_2020-07-20115339am'!$D$2:$R$976,13,FALSE)</f>
        <v>0</v>
      </c>
      <c r="I10" s="110">
        <f>VLOOKUP($A10,'leave_time_2020-07-20115339am'!$D$2:$R$976,14,FALSE)</f>
        <v>22.5</v>
      </c>
      <c r="J10" s="111">
        <f>VLOOKUP($A10,'leave_time_2020-07-20115339am'!$D$2:$R$976,15,FALSE)</f>
        <v>22.5</v>
      </c>
    </row>
    <row r="11" spans="1:19" ht="14.85" customHeight="1" x14ac:dyDescent="0.2">
      <c r="A11" s="108" t="str">
        <f>+'Employee ROP Information'!C11</f>
        <v>ADAMS, LAURA</v>
      </c>
      <c r="B11" s="109">
        <f>VLOOKUP($A11,'leave_time_2020-07-20115339am'!$D$2:$R$976,5,FALSE)</f>
        <v>167.5</v>
      </c>
      <c r="C11" s="110">
        <f>VLOOKUP($A11,'leave_time_2020-07-20115339am'!$D$2:$R$976,6,FALSE)</f>
        <v>143</v>
      </c>
      <c r="D11" s="111">
        <f>VLOOKUP($A11,'leave_time_2020-07-20115339am'!$D$2:$R$976,7,FALSE)</f>
        <v>36.5</v>
      </c>
      <c r="E11" s="109">
        <f>IF(((VLOOKUP($A11,'leave_time_2020-07-20115339am'!$D$2:$R$976,9,FALSE)&gt;480)),480,(VLOOKUP($A11,'leave_time_2020-07-20115339am'!$D$2:$R$976,9,FALSE)))</f>
        <v>480</v>
      </c>
      <c r="F11" s="110">
        <f>VLOOKUP($A11,'leave_time_2020-07-20115339am'!$D$2:$R$976,10,FALSE)</f>
        <v>95.337000000000003</v>
      </c>
      <c r="G11" s="111">
        <f>VLOOKUP($A11,'leave_time_2020-07-20115339am'!$D$2:$R$976,11,FALSE)</f>
        <v>42.5</v>
      </c>
      <c r="H11" s="109">
        <f>VLOOKUP($A11,'leave_time_2020-07-20115339am'!$D$2:$R$976,13,FALSE)</f>
        <v>0</v>
      </c>
      <c r="I11" s="110">
        <f>VLOOKUP($A11,'leave_time_2020-07-20115339am'!$D$2:$R$976,14,FALSE)</f>
        <v>8</v>
      </c>
      <c r="J11" s="111">
        <f>VLOOKUP($A11,'leave_time_2020-07-20115339am'!$D$2:$R$976,15,FALSE)</f>
        <v>8</v>
      </c>
    </row>
    <row r="12" spans="1:19" ht="14.85" customHeight="1" x14ac:dyDescent="0.2">
      <c r="A12" s="108" t="str">
        <f>+'Employee ROP Information'!C12</f>
        <v>ADAMS, PAULA</v>
      </c>
      <c r="B12" s="109">
        <f>VLOOKUP($A12,'leave_time_2020-07-20115339am'!$D$2:$R$976,5,FALSE)</f>
        <v>274.25</v>
      </c>
      <c r="C12" s="110">
        <f>VLOOKUP($A12,'leave_time_2020-07-20115339am'!$D$2:$R$976,6,FALSE)</f>
        <v>156</v>
      </c>
      <c r="D12" s="111">
        <f>VLOOKUP($A12,'leave_time_2020-07-20115339am'!$D$2:$R$976,7,FALSE)</f>
        <v>0</v>
      </c>
      <c r="E12" s="109">
        <f>IF(((VLOOKUP($A12,'leave_time_2020-07-20115339am'!$D$2:$R$976,9,FALSE)&gt;480)),480,(VLOOKUP($A12,'leave_time_2020-07-20115339am'!$D$2:$R$976,9,FALSE)))</f>
        <v>480</v>
      </c>
      <c r="F12" s="110">
        <f>VLOOKUP($A12,'leave_time_2020-07-20115339am'!$D$2:$R$976,10,FALSE)</f>
        <v>104.004</v>
      </c>
      <c r="G12" s="111">
        <f>VLOOKUP($A12,'leave_time_2020-07-20115339am'!$D$2:$R$976,11,FALSE)</f>
        <v>54</v>
      </c>
      <c r="H12" s="109">
        <f>VLOOKUP($A12,'leave_time_2020-07-20115339am'!$D$2:$R$976,13,FALSE)</f>
        <v>16.95</v>
      </c>
      <c r="I12" s="110">
        <f>VLOOKUP($A12,'leave_time_2020-07-20115339am'!$D$2:$R$976,14,FALSE)</f>
        <v>49.2</v>
      </c>
      <c r="J12" s="111">
        <f>VLOOKUP($A12,'leave_time_2020-07-20115339am'!$D$2:$R$976,15,FALSE)</f>
        <v>58.25</v>
      </c>
    </row>
    <row r="13" spans="1:19" ht="14.85" customHeight="1" x14ac:dyDescent="0.2">
      <c r="A13" s="108" t="str">
        <f>+'Employee ROP Information'!C13</f>
        <v>ADAMS, WANDA</v>
      </c>
      <c r="B13" s="109">
        <f>VLOOKUP($A13,'leave_time_2020-07-20115339am'!$D$2:$R$976,5,FALSE)</f>
        <v>19.834</v>
      </c>
      <c r="C13" s="110">
        <f>VLOOKUP($A13,'leave_time_2020-07-20115339am'!$D$2:$R$976,6,FALSE)</f>
        <v>23.834</v>
      </c>
      <c r="D13" s="111">
        <f>VLOOKUP($A13,'leave_time_2020-07-20115339am'!$D$2:$R$976,7,FALSE)</f>
        <v>4</v>
      </c>
      <c r="E13" s="109">
        <f>IF(((VLOOKUP($A13,'leave_time_2020-07-20115339am'!$D$2:$R$976,9,FALSE)&gt;480)),480,(VLOOKUP($A13,'leave_time_2020-07-20115339am'!$D$2:$R$976,9,FALSE)))</f>
        <v>15.834</v>
      </c>
      <c r="F13" s="110">
        <f>VLOOKUP($A13,'leave_time_2020-07-20115339am'!$D$2:$R$976,10,FALSE)</f>
        <v>23.834</v>
      </c>
      <c r="G13" s="111">
        <f>VLOOKUP($A13,'leave_time_2020-07-20115339am'!$D$2:$R$976,11,FALSE)</f>
        <v>8</v>
      </c>
      <c r="H13" s="109">
        <f>VLOOKUP($A13,'leave_time_2020-07-20115339am'!$D$2:$R$976,13,FALSE)</f>
        <v>0</v>
      </c>
      <c r="I13" s="110">
        <f>VLOOKUP($A13,'leave_time_2020-07-20115339am'!$D$2:$R$976,14,FALSE)</f>
        <v>0</v>
      </c>
      <c r="J13" s="111">
        <f>VLOOKUP($A13,'leave_time_2020-07-20115339am'!$D$2:$R$976,15,FALSE)</f>
        <v>0</v>
      </c>
    </row>
    <row r="14" spans="1:19" ht="14.85" customHeight="1" x14ac:dyDescent="0.2">
      <c r="A14" s="108" t="str">
        <f>+'Employee ROP Information'!C14</f>
        <v>ADDISON, NEAL</v>
      </c>
      <c r="B14" s="109">
        <f>VLOOKUP($A14,'leave_time_2020-07-20115339am'!$D$2:$R$976,5,FALSE)</f>
        <v>185.00700000000001</v>
      </c>
      <c r="C14" s="110">
        <f>VLOOKUP($A14,'leave_time_2020-07-20115339am'!$D$2:$R$976,6,FALSE)</f>
        <v>104.004</v>
      </c>
      <c r="D14" s="111">
        <f>VLOOKUP($A14,'leave_time_2020-07-20115339am'!$D$2:$R$976,7,FALSE)</f>
        <v>0</v>
      </c>
      <c r="E14" s="109">
        <f>IF(((VLOOKUP($A14,'leave_time_2020-07-20115339am'!$D$2:$R$976,9,FALSE)&gt;480)),480,(VLOOKUP($A14,'leave_time_2020-07-20115339am'!$D$2:$R$976,9,FALSE)))</f>
        <v>188.50700000000001</v>
      </c>
      <c r="F14" s="110">
        <f>VLOOKUP($A14,'leave_time_2020-07-20115339am'!$D$2:$R$976,10,FALSE)</f>
        <v>104.004</v>
      </c>
      <c r="G14" s="111">
        <f>VLOOKUP($A14,'leave_time_2020-07-20115339am'!$D$2:$R$976,11,FALSE)</f>
        <v>10</v>
      </c>
      <c r="H14" s="109">
        <f>VLOOKUP($A14,'leave_time_2020-07-20115339am'!$D$2:$R$976,13,FALSE)</f>
        <v>36.5</v>
      </c>
      <c r="I14" s="110">
        <f>VLOOKUP($A14,'leave_time_2020-07-20115339am'!$D$2:$R$976,14,FALSE)</f>
        <v>25.5</v>
      </c>
      <c r="J14" s="111">
        <f>VLOOKUP($A14,'leave_time_2020-07-20115339am'!$D$2:$R$976,15,FALSE)</f>
        <v>8</v>
      </c>
    </row>
    <row r="15" spans="1:19" ht="14.85" customHeight="1" x14ac:dyDescent="0.2">
      <c r="A15" s="108" t="str">
        <f>+'Employee ROP Information'!C15</f>
        <v>ADELMAN, SHERRY</v>
      </c>
      <c r="B15" s="109">
        <f>VLOOKUP($A15,'leave_time_2020-07-20115339am'!$D$2:$R$976,5,FALSE)</f>
        <v>161.423</v>
      </c>
      <c r="C15" s="110">
        <f>VLOOKUP($A15,'leave_time_2020-07-20115339am'!$D$2:$R$976,6,FALSE)</f>
        <v>95.337000000000003</v>
      </c>
      <c r="D15" s="111">
        <f>VLOOKUP($A15,'leave_time_2020-07-20115339am'!$D$2:$R$976,7,FALSE)</f>
        <v>40</v>
      </c>
      <c r="E15" s="109">
        <f>IF(((VLOOKUP($A15,'leave_time_2020-07-20115339am'!$D$2:$R$976,9,FALSE)&gt;480)),480,(VLOOKUP($A15,'leave_time_2020-07-20115339am'!$D$2:$R$976,9,FALSE)))</f>
        <v>201.423</v>
      </c>
      <c r="F15" s="110">
        <f>VLOOKUP($A15,'leave_time_2020-07-20115339am'!$D$2:$R$976,10,FALSE)</f>
        <v>95.337000000000003</v>
      </c>
      <c r="G15" s="111">
        <f>VLOOKUP($A15,'leave_time_2020-07-20115339am'!$D$2:$R$976,11,FALSE)</f>
        <v>8</v>
      </c>
      <c r="H15" s="109">
        <f>VLOOKUP($A15,'leave_time_2020-07-20115339am'!$D$2:$R$976,13,FALSE)</f>
        <v>0</v>
      </c>
      <c r="I15" s="110">
        <f>VLOOKUP($A15,'leave_time_2020-07-20115339am'!$D$2:$R$976,14,FALSE)</f>
        <v>0</v>
      </c>
      <c r="J15" s="111">
        <f>VLOOKUP($A15,'leave_time_2020-07-20115339am'!$D$2:$R$976,15,FALSE)</f>
        <v>0</v>
      </c>
    </row>
    <row r="16" spans="1:19" ht="14.85" customHeight="1" x14ac:dyDescent="0.2">
      <c r="A16" s="108" t="str">
        <f>+'Employee ROP Information'!C16</f>
        <v>ADELSTEIN, MARK</v>
      </c>
      <c r="B16" s="109">
        <f>VLOOKUP($A16,'leave_time_2020-07-20115339am'!$D$2:$R$976,5,FALSE)</f>
        <v>425</v>
      </c>
      <c r="C16" s="110">
        <f>VLOOKUP($A16,'leave_time_2020-07-20115339am'!$D$2:$R$976,6,FALSE)</f>
        <v>156</v>
      </c>
      <c r="D16" s="111">
        <f>VLOOKUP($A16,'leave_time_2020-07-20115339am'!$D$2:$R$976,7,FALSE)</f>
        <v>0</v>
      </c>
      <c r="E16" s="109">
        <f>IF(((VLOOKUP($A16,'leave_time_2020-07-20115339am'!$D$2:$R$976,9,FALSE)&gt;480)),480,(VLOOKUP($A16,'leave_time_2020-07-20115339am'!$D$2:$R$976,9,FALSE)))</f>
        <v>480</v>
      </c>
      <c r="F16" s="110">
        <f>VLOOKUP($A16,'leave_time_2020-07-20115339am'!$D$2:$R$976,10,FALSE)</f>
        <v>104.004</v>
      </c>
      <c r="G16" s="111">
        <f>VLOOKUP($A16,'leave_time_2020-07-20115339am'!$D$2:$R$976,11,FALSE)</f>
        <v>0</v>
      </c>
      <c r="H16" s="109">
        <f>VLOOKUP($A16,'leave_time_2020-07-20115339am'!$D$2:$R$976,13,FALSE)</f>
        <v>227.5</v>
      </c>
      <c r="I16" s="110">
        <f>VLOOKUP($A16,'leave_time_2020-07-20115339am'!$D$2:$R$976,14,FALSE)</f>
        <v>67.75</v>
      </c>
      <c r="J16" s="111">
        <f>VLOOKUP($A16,'leave_time_2020-07-20115339am'!$D$2:$R$976,15,FALSE)</f>
        <v>44</v>
      </c>
    </row>
    <row r="17" spans="1:11" ht="14.85" customHeight="1" x14ac:dyDescent="0.2">
      <c r="A17" s="108" t="str">
        <f>+'Employee ROP Information'!C17</f>
        <v>AGNEW, NORMA</v>
      </c>
      <c r="B17" s="109">
        <f>VLOOKUP($A17,'leave_time_2020-07-20115339am'!$D$2:$R$976,5,FALSE)</f>
        <v>93.171999999999997</v>
      </c>
      <c r="C17" s="110">
        <f>VLOOKUP($A17,'leave_time_2020-07-20115339am'!$D$2:$R$976,6,FALSE)</f>
        <v>104.004</v>
      </c>
      <c r="D17" s="111">
        <f>VLOOKUP($A17,'leave_time_2020-07-20115339am'!$D$2:$R$976,7,FALSE)</f>
        <v>52</v>
      </c>
      <c r="E17" s="109">
        <f>IF(((VLOOKUP($A17,'leave_time_2020-07-20115339am'!$D$2:$R$976,9,FALSE)&gt;480)),480,(VLOOKUP($A17,'leave_time_2020-07-20115339am'!$D$2:$R$976,9,FALSE)))</f>
        <v>56.171999999999997</v>
      </c>
      <c r="F17" s="110">
        <f>VLOOKUP($A17,'leave_time_2020-07-20115339am'!$D$2:$R$976,10,FALSE)</f>
        <v>104.004</v>
      </c>
      <c r="G17" s="111">
        <f>VLOOKUP($A17,'leave_time_2020-07-20115339am'!$D$2:$R$976,11,FALSE)</f>
        <v>81</v>
      </c>
      <c r="H17" s="109">
        <f>VLOOKUP($A17,'leave_time_2020-07-20115339am'!$D$2:$R$976,13,FALSE)</f>
        <v>0</v>
      </c>
      <c r="I17" s="110">
        <f>VLOOKUP($A17,'leave_time_2020-07-20115339am'!$D$2:$R$976,14,FALSE)</f>
        <v>0</v>
      </c>
      <c r="J17" s="111">
        <f>VLOOKUP($A17,'leave_time_2020-07-20115339am'!$D$2:$R$976,15,FALSE)</f>
        <v>0</v>
      </c>
    </row>
    <row r="18" spans="1:11" ht="14.85" customHeight="1" x14ac:dyDescent="0.2">
      <c r="A18" s="108" t="str">
        <f>+'Employee ROP Information'!C18</f>
        <v>AGRUSA, DIANE</v>
      </c>
      <c r="B18" s="109">
        <f>VLOOKUP($A18,'leave_time_2020-07-20115339am'!$D$2:$R$976,5,FALSE)</f>
        <v>182.41</v>
      </c>
      <c r="C18" s="110">
        <f>VLOOKUP($A18,'leave_time_2020-07-20115339am'!$D$2:$R$976,6,FALSE)</f>
        <v>129.99600000000001</v>
      </c>
      <c r="D18" s="111">
        <f>VLOOKUP($A18,'leave_time_2020-07-20115339am'!$D$2:$R$976,7,FALSE)</f>
        <v>166</v>
      </c>
      <c r="E18" s="109">
        <f>IF(((VLOOKUP($A18,'leave_time_2020-07-20115339am'!$D$2:$R$976,9,FALSE)&gt;480)),480,(VLOOKUP($A18,'leave_time_2020-07-20115339am'!$D$2:$R$976,9,FALSE)))</f>
        <v>82.34</v>
      </c>
      <c r="F18" s="110">
        <f>VLOOKUP($A18,'leave_time_2020-07-20115339am'!$D$2:$R$976,10,FALSE)</f>
        <v>104.004</v>
      </c>
      <c r="G18" s="111">
        <f>VLOOKUP($A18,'leave_time_2020-07-20115339am'!$D$2:$R$976,11,FALSE)</f>
        <v>81</v>
      </c>
      <c r="H18" s="109">
        <f>VLOOKUP($A18,'leave_time_2020-07-20115339am'!$D$2:$R$976,13,FALSE)</f>
        <v>0</v>
      </c>
      <c r="I18" s="110">
        <f>VLOOKUP($A18,'leave_time_2020-07-20115339am'!$D$2:$R$976,14,FALSE)</f>
        <v>0</v>
      </c>
      <c r="J18" s="111">
        <f>VLOOKUP($A18,'leave_time_2020-07-20115339am'!$D$2:$R$976,15,FALSE)</f>
        <v>0</v>
      </c>
    </row>
    <row r="19" spans="1:11" ht="14.85" customHeight="1" x14ac:dyDescent="0.2">
      <c r="A19" s="108" t="str">
        <f>+'Employee ROP Information'!C19</f>
        <v>ALBERT, ELIZABETH</v>
      </c>
      <c r="B19" s="109">
        <f>VLOOKUP($A19,'leave_time_2020-07-20115339am'!$D$2:$R$976,5,FALSE)</f>
        <v>212.75</v>
      </c>
      <c r="C19" s="110">
        <f>VLOOKUP($A19,'leave_time_2020-07-20115339am'!$D$2:$R$976,6,FALSE)</f>
        <v>78</v>
      </c>
      <c r="D19" s="111">
        <f>VLOOKUP($A19,'leave_time_2020-07-20115339am'!$D$2:$R$976,7,FALSE)</f>
        <v>24</v>
      </c>
      <c r="E19" s="109">
        <f>IF(((VLOOKUP($A19,'leave_time_2020-07-20115339am'!$D$2:$R$976,9,FALSE)&gt;480)),480,(VLOOKUP($A19,'leave_time_2020-07-20115339am'!$D$2:$R$976,9,FALSE)))</f>
        <v>17.494</v>
      </c>
      <c r="F19" s="110">
        <f>VLOOKUP($A19,'leave_time_2020-07-20115339am'!$D$2:$R$976,10,FALSE)</f>
        <v>51.996000000000002</v>
      </c>
      <c r="G19" s="111">
        <f>VLOOKUP($A19,'leave_time_2020-07-20115339am'!$D$2:$R$976,11,FALSE)</f>
        <v>66</v>
      </c>
      <c r="H19" s="109">
        <f>VLOOKUP($A19,'leave_time_2020-07-20115339am'!$D$2:$R$976,13,FALSE)</f>
        <v>0</v>
      </c>
      <c r="I19" s="110">
        <f>VLOOKUP($A19,'leave_time_2020-07-20115339am'!$D$2:$R$976,14,FALSE)</f>
        <v>13</v>
      </c>
      <c r="J19" s="111">
        <f>VLOOKUP($A19,'leave_time_2020-07-20115339am'!$D$2:$R$976,15,FALSE)</f>
        <v>29</v>
      </c>
    </row>
    <row r="20" spans="1:11" ht="14.85" customHeight="1" x14ac:dyDescent="0.2">
      <c r="A20" s="108" t="str">
        <f>+'Employee ROP Information'!C20</f>
        <v>ALEXIS, JULIE</v>
      </c>
      <c r="B20" s="109">
        <f>VLOOKUP($A20,'leave_time_2020-07-20115339am'!$D$2:$R$976,5,FALSE)</f>
        <v>396</v>
      </c>
      <c r="C20" s="110">
        <f>VLOOKUP($A20,'leave_time_2020-07-20115339am'!$D$2:$R$976,6,FALSE)</f>
        <v>143</v>
      </c>
      <c r="D20" s="111">
        <f>VLOOKUP($A20,'leave_time_2020-07-20115339am'!$D$2:$R$976,7,FALSE)</f>
        <v>34</v>
      </c>
      <c r="E20" s="109">
        <f>IF(((VLOOKUP($A20,'leave_time_2020-07-20115339am'!$D$2:$R$976,9,FALSE)&gt;480)),480,(VLOOKUP($A20,'leave_time_2020-07-20115339am'!$D$2:$R$976,9,FALSE)))</f>
        <v>480</v>
      </c>
      <c r="F20" s="110">
        <f>VLOOKUP($A20,'leave_time_2020-07-20115339am'!$D$2:$R$976,10,FALSE)</f>
        <v>95.337000000000003</v>
      </c>
      <c r="G20" s="111">
        <f>VLOOKUP($A20,'leave_time_2020-07-20115339am'!$D$2:$R$976,11,FALSE)</f>
        <v>194</v>
      </c>
      <c r="H20" s="109">
        <f>VLOOKUP($A20,'leave_time_2020-07-20115339am'!$D$2:$R$976,13,FALSE)</f>
        <v>0</v>
      </c>
      <c r="I20" s="110">
        <f>VLOOKUP($A20,'leave_time_2020-07-20115339am'!$D$2:$R$976,14,FALSE)</f>
        <v>0</v>
      </c>
      <c r="J20" s="111">
        <f>VLOOKUP($A20,'leave_time_2020-07-20115339am'!$D$2:$R$976,15,FALSE)</f>
        <v>0</v>
      </c>
    </row>
    <row r="21" spans="1:11" ht="14.85" customHeight="1" x14ac:dyDescent="0.2">
      <c r="A21" s="108" t="str">
        <f>+'Employee ROP Information'!C21</f>
        <v>ALEXIS-JULES, LOVELY</v>
      </c>
      <c r="B21" s="109">
        <f>VLOOKUP($A21,'leave_time_2020-07-20115339am'!$D$2:$R$976,5,FALSE)</f>
        <v>136.75</v>
      </c>
      <c r="C21" s="110">
        <f>VLOOKUP($A21,'leave_time_2020-07-20115339am'!$D$2:$R$976,6,FALSE)</f>
        <v>156</v>
      </c>
      <c r="D21" s="111">
        <f>VLOOKUP($A21,'leave_time_2020-07-20115339am'!$D$2:$R$976,7,FALSE)</f>
        <v>74.75</v>
      </c>
      <c r="E21" s="109">
        <f>IF(((VLOOKUP($A21,'leave_time_2020-07-20115339am'!$D$2:$R$976,9,FALSE)&gt;480)),480,(VLOOKUP($A21,'leave_time_2020-07-20115339am'!$D$2:$R$976,9,FALSE)))</f>
        <v>76.34</v>
      </c>
      <c r="F21" s="110">
        <f>VLOOKUP($A21,'leave_time_2020-07-20115339am'!$D$2:$R$976,10,FALSE)</f>
        <v>104.004</v>
      </c>
      <c r="G21" s="111">
        <f>VLOOKUP($A21,'leave_time_2020-07-20115339am'!$D$2:$R$976,11,FALSE)</f>
        <v>55</v>
      </c>
      <c r="H21" s="109">
        <f>VLOOKUP($A21,'leave_time_2020-07-20115339am'!$D$2:$R$976,13,FALSE)</f>
        <v>5.1749999999999998</v>
      </c>
      <c r="I21" s="110">
        <f>VLOOKUP($A21,'leave_time_2020-07-20115339am'!$D$2:$R$976,14,FALSE)</f>
        <v>52.875</v>
      </c>
      <c r="J21" s="111">
        <f>VLOOKUP($A21,'leave_time_2020-07-20115339am'!$D$2:$R$976,15,FALSE)</f>
        <v>58</v>
      </c>
    </row>
    <row r="22" spans="1:11" ht="14.85" customHeight="1" x14ac:dyDescent="0.2">
      <c r="A22" s="108" t="str">
        <f>+'Employee ROP Information'!C22</f>
        <v>ALIPRANDI, HOLLY</v>
      </c>
      <c r="B22" s="109">
        <f>VLOOKUP($A22,'leave_time_2020-07-20115339am'!$D$2:$R$976,5,FALSE)</f>
        <v>125.67100000000001</v>
      </c>
      <c r="C22" s="110">
        <f>VLOOKUP($A22,'leave_time_2020-07-20115339am'!$D$2:$R$976,6,FALSE)</f>
        <v>104.004</v>
      </c>
      <c r="D22" s="111">
        <f>VLOOKUP($A22,'leave_time_2020-07-20115339am'!$D$2:$R$976,7,FALSE)</f>
        <v>0</v>
      </c>
      <c r="E22" s="109">
        <f>IF(((VLOOKUP($A22,'leave_time_2020-07-20115339am'!$D$2:$R$976,9,FALSE)&gt;480)),480,(VLOOKUP($A22,'leave_time_2020-07-20115339am'!$D$2:$R$976,9,FALSE)))</f>
        <v>87.671000000000006</v>
      </c>
      <c r="F22" s="110">
        <f>VLOOKUP($A22,'leave_time_2020-07-20115339am'!$D$2:$R$976,10,FALSE)</f>
        <v>104.004</v>
      </c>
      <c r="G22" s="111">
        <f>VLOOKUP($A22,'leave_time_2020-07-20115339am'!$D$2:$R$976,11,FALSE)</f>
        <v>38</v>
      </c>
      <c r="H22" s="109">
        <f>VLOOKUP($A22,'leave_time_2020-07-20115339am'!$D$2:$R$976,13,FALSE)</f>
        <v>128.5</v>
      </c>
      <c r="I22" s="110">
        <f>VLOOKUP($A22,'leave_time_2020-07-20115339am'!$D$2:$R$976,14,FALSE)</f>
        <v>177</v>
      </c>
      <c r="J22" s="111">
        <f>VLOOKUP($A22,'leave_time_2020-07-20115339am'!$D$2:$R$976,15,FALSE)</f>
        <v>86</v>
      </c>
    </row>
    <row r="23" spans="1:11" ht="14.85" customHeight="1" x14ac:dyDescent="0.2">
      <c r="A23" s="108" t="str">
        <f>+'Employee ROP Information'!C23</f>
        <v>ALLAHAR, KHALID</v>
      </c>
      <c r="B23" s="109">
        <f>VLOOKUP($A23,'leave_time_2020-07-20115339am'!$D$2:$R$976,5,FALSE)</f>
        <v>389</v>
      </c>
      <c r="C23" s="110">
        <f>VLOOKUP($A23,'leave_time_2020-07-20115339am'!$D$2:$R$976,6,FALSE)</f>
        <v>156</v>
      </c>
      <c r="D23" s="111">
        <f>VLOOKUP($A23,'leave_time_2020-07-20115339am'!$D$2:$R$976,7,FALSE)</f>
        <v>96</v>
      </c>
      <c r="E23" s="109">
        <f>IF(((VLOOKUP($A23,'leave_time_2020-07-20115339am'!$D$2:$R$976,9,FALSE)&gt;480)),480,(VLOOKUP($A23,'leave_time_2020-07-20115339am'!$D$2:$R$976,9,FALSE)))</f>
        <v>480</v>
      </c>
      <c r="F23" s="110">
        <f>VLOOKUP($A23,'leave_time_2020-07-20115339am'!$D$2:$R$976,10,FALSE)</f>
        <v>104.004</v>
      </c>
      <c r="G23" s="111">
        <f>VLOOKUP($A23,'leave_time_2020-07-20115339am'!$D$2:$R$976,11,FALSE)</f>
        <v>76</v>
      </c>
      <c r="H23" s="109">
        <f>VLOOKUP($A23,'leave_time_2020-07-20115339am'!$D$2:$R$976,13,FALSE)</f>
        <v>0</v>
      </c>
      <c r="I23" s="110">
        <f>VLOOKUP($A23,'leave_time_2020-07-20115339am'!$D$2:$R$976,14,FALSE)</f>
        <v>16</v>
      </c>
      <c r="J23" s="111">
        <f>VLOOKUP($A23,'leave_time_2020-07-20115339am'!$D$2:$R$976,15,FALSE)</f>
        <v>0</v>
      </c>
      <c r="K23" s="21"/>
    </row>
    <row r="24" spans="1:11" ht="14.85" customHeight="1" x14ac:dyDescent="0.2">
      <c r="A24" s="108" t="str">
        <f>+'Employee ROP Information'!C24</f>
        <v>ALLEN, JESSICA</v>
      </c>
      <c r="B24" s="109">
        <f>VLOOKUP($A24,'leave_time_2020-07-20115339am'!$D$2:$R$976,5,FALSE)</f>
        <v>444</v>
      </c>
      <c r="C24" s="110">
        <f>VLOOKUP($A24,'leave_time_2020-07-20115339am'!$D$2:$R$976,6,FALSE)</f>
        <v>240</v>
      </c>
      <c r="D24" s="111">
        <f>VLOOKUP($A24,'leave_time_2020-07-20115339am'!$D$2:$R$976,7,FALSE)</f>
        <v>142</v>
      </c>
      <c r="E24" s="109">
        <f>IF(((VLOOKUP($A24,'leave_time_2020-07-20115339am'!$D$2:$R$976,9,FALSE)&gt;480)),480,(VLOOKUP($A24,'leave_time_2020-07-20115339am'!$D$2:$R$976,9,FALSE)))</f>
        <v>480</v>
      </c>
      <c r="F24" s="110">
        <f>VLOOKUP($A24,'leave_time_2020-07-20115339am'!$D$2:$R$976,10,FALSE)</f>
        <v>104.004</v>
      </c>
      <c r="G24" s="111">
        <f>VLOOKUP($A24,'leave_time_2020-07-20115339am'!$D$2:$R$976,11,FALSE)</f>
        <v>33</v>
      </c>
      <c r="H24" s="109">
        <f>VLOOKUP($A24,'leave_time_2020-07-20115339am'!$D$2:$R$976,13,FALSE)</f>
        <v>0</v>
      </c>
      <c r="I24" s="110">
        <f>VLOOKUP($A24,'leave_time_2020-07-20115339am'!$D$2:$R$976,14,FALSE)</f>
        <v>0</v>
      </c>
      <c r="J24" s="111">
        <f>VLOOKUP($A24,'leave_time_2020-07-20115339am'!$D$2:$R$976,15,FALSE)</f>
        <v>0</v>
      </c>
      <c r="K24" s="21"/>
    </row>
    <row r="25" spans="1:11" ht="14.85" customHeight="1" x14ac:dyDescent="0.2">
      <c r="A25" s="108" t="str">
        <f>+'Employee ROP Information'!C25</f>
        <v>ALMANZAR, LISA</v>
      </c>
      <c r="B25" s="109">
        <f>VLOOKUP($A25,'leave_time_2020-07-20115339am'!$D$2:$R$976,5,FALSE)</f>
        <v>82.171000000000006</v>
      </c>
      <c r="C25" s="110">
        <f>VLOOKUP($A25,'leave_time_2020-07-20115339am'!$D$2:$R$976,6,FALSE)</f>
        <v>95.337000000000003</v>
      </c>
      <c r="D25" s="111">
        <f>VLOOKUP($A25,'leave_time_2020-07-20115339am'!$D$2:$R$976,7,FALSE)</f>
        <v>24</v>
      </c>
      <c r="E25" s="109">
        <f>IF(((VLOOKUP($A25,'leave_time_2020-07-20115339am'!$D$2:$R$976,9,FALSE)&gt;480)),480,(VLOOKUP($A25,'leave_time_2020-07-20115339am'!$D$2:$R$976,9,FALSE)))</f>
        <v>77.171000000000006</v>
      </c>
      <c r="F25" s="110">
        <f>VLOOKUP($A25,'leave_time_2020-07-20115339am'!$D$2:$R$976,10,FALSE)</f>
        <v>95.337000000000003</v>
      </c>
      <c r="G25" s="111">
        <f>VLOOKUP($A25,'leave_time_2020-07-20115339am'!$D$2:$R$976,11,FALSE)</f>
        <v>29</v>
      </c>
      <c r="H25" s="109">
        <f>VLOOKUP($A25,'leave_time_2020-07-20115339am'!$D$2:$R$976,13,FALSE)</f>
        <v>0</v>
      </c>
      <c r="I25" s="110">
        <f>VLOOKUP($A25,'leave_time_2020-07-20115339am'!$D$2:$R$976,14,FALSE)</f>
        <v>0</v>
      </c>
      <c r="J25" s="111">
        <f>VLOOKUP($A25,'leave_time_2020-07-20115339am'!$D$2:$R$976,15,FALSE)</f>
        <v>0</v>
      </c>
      <c r="K25" s="21"/>
    </row>
    <row r="26" spans="1:11" ht="14.85" customHeight="1" x14ac:dyDescent="0.2">
      <c r="A26" s="108" t="str">
        <f>+'Employee ROP Information'!C26</f>
        <v>ALVAREZ, VICTOR</v>
      </c>
      <c r="B26" s="109">
        <f>VLOOKUP($A26,'leave_time_2020-07-20115339am'!$D$2:$R$976,5,FALSE)</f>
        <v>47.667999999999999</v>
      </c>
      <c r="C26" s="110">
        <f>VLOOKUP($A26,'leave_time_2020-07-20115339am'!$D$2:$R$976,6,FALSE)</f>
        <v>47.667999999999999</v>
      </c>
      <c r="D26" s="111">
        <f>VLOOKUP($A26,'leave_time_2020-07-20115339am'!$D$2:$R$976,7,FALSE)</f>
        <v>0</v>
      </c>
      <c r="E26" s="109">
        <f>IF(((VLOOKUP($A26,'leave_time_2020-07-20115339am'!$D$2:$R$976,9,FALSE)&gt;480)),480,(VLOOKUP($A26,'leave_time_2020-07-20115339am'!$D$2:$R$976,9,FALSE)))</f>
        <v>47.667999999999999</v>
      </c>
      <c r="F26" s="110">
        <f>VLOOKUP($A26,'leave_time_2020-07-20115339am'!$D$2:$R$976,10,FALSE)</f>
        <v>47.667999999999999</v>
      </c>
      <c r="G26" s="111">
        <f>VLOOKUP($A26,'leave_time_2020-07-20115339am'!$D$2:$R$976,11,FALSE)</f>
        <v>0</v>
      </c>
      <c r="H26" s="109">
        <f>VLOOKUP($A26,'leave_time_2020-07-20115339am'!$D$2:$R$976,13,FALSE)</f>
        <v>0</v>
      </c>
      <c r="I26" s="110">
        <f>VLOOKUP($A26,'leave_time_2020-07-20115339am'!$D$2:$R$976,14,FALSE)</f>
        <v>0</v>
      </c>
      <c r="J26" s="111">
        <f>VLOOKUP($A26,'leave_time_2020-07-20115339am'!$D$2:$R$976,15,FALSE)</f>
        <v>0</v>
      </c>
      <c r="K26" s="21"/>
    </row>
    <row r="27" spans="1:11" ht="14.85" customHeight="1" x14ac:dyDescent="0.2">
      <c r="A27" s="108" t="str">
        <f>+'Employee ROP Information'!C27</f>
        <v>AMMON, KATHRYN</v>
      </c>
      <c r="B27" s="109">
        <f>VLOOKUP($A27,'leave_time_2020-07-20115339am'!$D$2:$R$976,5,FALSE)</f>
        <v>98.59</v>
      </c>
      <c r="C27" s="110">
        <f>VLOOKUP($A27,'leave_time_2020-07-20115339am'!$D$2:$R$976,6,FALSE)</f>
        <v>104.004</v>
      </c>
      <c r="D27" s="111">
        <f>VLOOKUP($A27,'leave_time_2020-07-20115339am'!$D$2:$R$976,7,FALSE)</f>
        <v>68</v>
      </c>
      <c r="E27" s="109">
        <f>IF(((VLOOKUP($A27,'leave_time_2020-07-20115339am'!$D$2:$R$976,9,FALSE)&gt;480)),480,(VLOOKUP($A27,'leave_time_2020-07-20115339am'!$D$2:$R$976,9,FALSE)))</f>
        <v>330.09</v>
      </c>
      <c r="F27" s="110">
        <f>VLOOKUP($A27,'leave_time_2020-07-20115339am'!$D$2:$R$976,10,FALSE)</f>
        <v>104.004</v>
      </c>
      <c r="G27" s="111">
        <f>VLOOKUP($A27,'leave_time_2020-07-20115339am'!$D$2:$R$976,11,FALSE)</f>
        <v>26.5</v>
      </c>
      <c r="H27" s="109">
        <f>VLOOKUP($A27,'leave_time_2020-07-20115339am'!$D$2:$R$976,13,FALSE)</f>
        <v>0</v>
      </c>
      <c r="I27" s="110">
        <f>VLOOKUP($A27,'leave_time_2020-07-20115339am'!$D$2:$R$976,14,FALSE)</f>
        <v>0</v>
      </c>
      <c r="J27" s="111">
        <f>VLOOKUP($A27,'leave_time_2020-07-20115339am'!$D$2:$R$976,15,FALSE)</f>
        <v>0</v>
      </c>
    </row>
    <row r="28" spans="1:11" ht="14.85" customHeight="1" x14ac:dyDescent="0.2">
      <c r="A28" s="108" t="str">
        <f>+'Employee ROP Information'!C28</f>
        <v>ANDRIACCHI, CHRISTINE</v>
      </c>
      <c r="B28" s="109">
        <f>VLOOKUP($A28,'leave_time_2020-07-20115339am'!$D$2:$R$976,5,FALSE)</f>
        <v>425</v>
      </c>
      <c r="C28" s="110">
        <f>VLOOKUP($A28,'leave_time_2020-07-20115339am'!$D$2:$R$976,6,FALSE)</f>
        <v>156</v>
      </c>
      <c r="D28" s="111">
        <f>VLOOKUP($A28,'leave_time_2020-07-20115339am'!$D$2:$R$976,7,FALSE)</f>
        <v>0</v>
      </c>
      <c r="E28" s="109">
        <f>IF(((VLOOKUP($A28,'leave_time_2020-07-20115339am'!$D$2:$R$976,9,FALSE)&gt;480)),480,(VLOOKUP($A28,'leave_time_2020-07-20115339am'!$D$2:$R$976,9,FALSE)))</f>
        <v>480</v>
      </c>
      <c r="F28" s="110">
        <f>VLOOKUP($A28,'leave_time_2020-07-20115339am'!$D$2:$R$976,10,FALSE)</f>
        <v>104.004</v>
      </c>
      <c r="G28" s="111">
        <f>VLOOKUP($A28,'leave_time_2020-07-20115339am'!$D$2:$R$976,11,FALSE)</f>
        <v>0</v>
      </c>
      <c r="H28" s="109">
        <f>VLOOKUP($A28,'leave_time_2020-07-20115339am'!$D$2:$R$976,13,FALSE)</f>
        <v>16</v>
      </c>
      <c r="I28" s="110">
        <f>VLOOKUP($A28,'leave_time_2020-07-20115339am'!$D$2:$R$976,14,FALSE)</f>
        <v>8</v>
      </c>
      <c r="J28" s="111">
        <f>VLOOKUP($A28,'leave_time_2020-07-20115339am'!$D$2:$R$976,15,FALSE)</f>
        <v>96</v>
      </c>
    </row>
    <row r="29" spans="1:11" ht="14.85" customHeight="1" x14ac:dyDescent="0.2">
      <c r="A29" s="108" t="str">
        <f>+'Employee ROP Information'!C29</f>
        <v>ANGELL, MICHAEL</v>
      </c>
      <c r="B29" s="109">
        <f>VLOOKUP($A29,'leave_time_2020-07-20115339am'!$D$2:$R$976,5,FALSE)</f>
        <v>425</v>
      </c>
      <c r="C29" s="110">
        <f>VLOOKUP($A29,'leave_time_2020-07-20115339am'!$D$2:$R$976,6,FALSE)</f>
        <v>156</v>
      </c>
      <c r="D29" s="111">
        <f>VLOOKUP($A29,'leave_time_2020-07-20115339am'!$D$2:$R$976,7,FALSE)</f>
        <v>56</v>
      </c>
      <c r="E29" s="109">
        <f>IF(((VLOOKUP($A29,'leave_time_2020-07-20115339am'!$D$2:$R$976,9,FALSE)&gt;480)),480,(VLOOKUP($A29,'leave_time_2020-07-20115339am'!$D$2:$R$976,9,FALSE)))</f>
        <v>431.09</v>
      </c>
      <c r="F29" s="110">
        <f>VLOOKUP($A29,'leave_time_2020-07-20115339am'!$D$2:$R$976,10,FALSE)</f>
        <v>104.004</v>
      </c>
      <c r="G29" s="111">
        <f>VLOOKUP($A29,'leave_time_2020-07-20115339am'!$D$2:$R$976,11,FALSE)</f>
        <v>99</v>
      </c>
      <c r="H29" s="109">
        <f>VLOOKUP($A29,'leave_time_2020-07-20115339am'!$D$2:$R$976,13,FALSE)</f>
        <v>0</v>
      </c>
      <c r="I29" s="110">
        <f>VLOOKUP($A29,'leave_time_2020-07-20115339am'!$D$2:$R$976,14,FALSE)</f>
        <v>0</v>
      </c>
      <c r="J29" s="111">
        <f>VLOOKUP($A29,'leave_time_2020-07-20115339am'!$D$2:$R$976,15,FALSE)</f>
        <v>0</v>
      </c>
    </row>
    <row r="30" spans="1:11" ht="14.85" customHeight="1" x14ac:dyDescent="0.2">
      <c r="A30" s="108" t="str">
        <f>+'Employee ROP Information'!C30</f>
        <v>ANSON, KRISTI</v>
      </c>
      <c r="B30" s="109">
        <f>VLOOKUP($A30,'leave_time_2020-07-20115339am'!$D$2:$R$976,5,FALSE)</f>
        <v>59.670999999999999</v>
      </c>
      <c r="C30" s="110">
        <f>VLOOKUP($A30,'leave_time_2020-07-20115339am'!$D$2:$R$976,6,FALSE)</f>
        <v>104.004</v>
      </c>
      <c r="D30" s="111">
        <f>VLOOKUP($A30,'leave_time_2020-07-20115339am'!$D$2:$R$976,7,FALSE)</f>
        <v>62</v>
      </c>
      <c r="E30" s="109">
        <f>IF(((VLOOKUP($A30,'leave_time_2020-07-20115339am'!$D$2:$R$976,9,FALSE)&gt;480)),480,(VLOOKUP($A30,'leave_time_2020-07-20115339am'!$D$2:$R$976,9,FALSE)))</f>
        <v>72.171000000000006</v>
      </c>
      <c r="F30" s="110">
        <f>VLOOKUP($A30,'leave_time_2020-07-20115339am'!$D$2:$R$976,10,FALSE)</f>
        <v>104.004</v>
      </c>
      <c r="G30" s="111">
        <f>VLOOKUP($A30,'leave_time_2020-07-20115339am'!$D$2:$R$976,11,FALSE)</f>
        <v>45.5</v>
      </c>
      <c r="H30" s="109">
        <f>VLOOKUP($A30,'leave_time_2020-07-20115339am'!$D$2:$R$976,13,FALSE)</f>
        <v>0.125</v>
      </c>
      <c r="I30" s="110">
        <f>VLOOKUP($A30,'leave_time_2020-07-20115339am'!$D$2:$R$976,14,FALSE)</f>
        <v>61.5</v>
      </c>
      <c r="J30" s="111">
        <f>VLOOKUP($A30,'leave_time_2020-07-20115339am'!$D$2:$R$976,15,FALSE)</f>
        <v>61.5</v>
      </c>
    </row>
    <row r="31" spans="1:11" ht="14.85" customHeight="1" x14ac:dyDescent="0.2">
      <c r="A31" s="108" t="str">
        <f>+'Employee ROP Information'!C31</f>
        <v>ANUSZEWSKI, JUSTINA</v>
      </c>
      <c r="B31" s="109">
        <f>VLOOKUP($A31,'leave_time_2020-07-20115339am'!$D$2:$R$976,5,FALSE)</f>
        <v>26.001000000000001</v>
      </c>
      <c r="C31" s="110">
        <f>VLOOKUP($A31,'leave_time_2020-07-20115339am'!$D$2:$R$976,6,FALSE)</f>
        <v>112.67100000000001</v>
      </c>
      <c r="D31" s="111">
        <f>VLOOKUP($A31,'leave_time_2020-07-20115339am'!$D$2:$R$976,7,FALSE)</f>
        <v>26.25</v>
      </c>
      <c r="E31" s="109">
        <f>IF(((VLOOKUP($A31,'leave_time_2020-07-20115339am'!$D$2:$R$976,9,FALSE)&gt;480)),480,(VLOOKUP($A31,'leave_time_2020-07-20115339am'!$D$2:$R$976,9,FALSE)))</f>
        <v>10.000999999999999</v>
      </c>
      <c r="F31" s="110">
        <f>VLOOKUP($A31,'leave_time_2020-07-20115339am'!$D$2:$R$976,10,FALSE)</f>
        <v>112.67100000000001</v>
      </c>
      <c r="G31" s="111">
        <f>VLOOKUP($A31,'leave_time_2020-07-20115339am'!$D$2:$R$976,11,FALSE)</f>
        <v>16</v>
      </c>
      <c r="H31" s="109">
        <f>VLOOKUP($A31,'leave_time_2020-07-20115339am'!$D$2:$R$976,13,FALSE)</f>
        <v>0</v>
      </c>
      <c r="I31" s="110">
        <f>VLOOKUP($A31,'leave_time_2020-07-20115339am'!$D$2:$R$976,14,FALSE)</f>
        <v>0</v>
      </c>
      <c r="J31" s="111">
        <f>VLOOKUP($A31,'leave_time_2020-07-20115339am'!$D$2:$R$976,15,FALSE)</f>
        <v>21.75</v>
      </c>
    </row>
    <row r="32" spans="1:11" ht="14.85" customHeight="1" x14ac:dyDescent="0.2">
      <c r="A32" s="108" t="str">
        <f>+'Employee ROP Information'!C32</f>
        <v>APOSTOLOPOULOS, BRIANNA</v>
      </c>
      <c r="B32" s="109">
        <f>VLOOKUP($A32,'leave_time_2020-07-20115339am'!$D$2:$R$976,5,FALSE)</f>
        <v>264.57600000000002</v>
      </c>
      <c r="C32" s="110">
        <f>VLOOKUP($A32,'leave_time_2020-07-20115339am'!$D$2:$R$976,6,FALSE)</f>
        <v>129.99600000000001</v>
      </c>
      <c r="D32" s="111">
        <f>VLOOKUP($A32,'leave_time_2020-07-20115339am'!$D$2:$R$976,7,FALSE)</f>
        <v>21.5</v>
      </c>
      <c r="E32" s="109">
        <f>IF(((VLOOKUP($A32,'leave_time_2020-07-20115339am'!$D$2:$R$976,9,FALSE)&gt;480)),480,(VLOOKUP($A32,'leave_time_2020-07-20115339am'!$D$2:$R$976,9,FALSE)))</f>
        <v>78.424000000000007</v>
      </c>
      <c r="F32" s="110">
        <f>VLOOKUP($A32,'leave_time_2020-07-20115339am'!$D$2:$R$976,10,FALSE)</f>
        <v>104.004</v>
      </c>
      <c r="G32" s="111">
        <f>VLOOKUP($A32,'leave_time_2020-07-20115339am'!$D$2:$R$976,11,FALSE)</f>
        <v>94.5</v>
      </c>
      <c r="H32" s="109">
        <f>VLOOKUP($A32,'leave_time_2020-07-20115339am'!$D$2:$R$976,13,FALSE)</f>
        <v>0</v>
      </c>
      <c r="I32" s="110">
        <f>VLOOKUP($A32,'leave_time_2020-07-20115339am'!$D$2:$R$976,14,FALSE)</f>
        <v>10</v>
      </c>
      <c r="J32" s="111">
        <f>VLOOKUP($A32,'leave_time_2020-07-20115339am'!$D$2:$R$976,15,FALSE)</f>
        <v>10</v>
      </c>
    </row>
    <row r="33" spans="1:10" ht="14.85" customHeight="1" x14ac:dyDescent="0.2">
      <c r="A33" s="108" t="str">
        <f>+'Employee ROP Information'!C33</f>
        <v>ARIAS, JOHN</v>
      </c>
      <c r="B33" s="109">
        <f>VLOOKUP($A33,'leave_time_2020-07-20115339am'!$D$2:$R$976,5,FALSE)</f>
        <v>170.416</v>
      </c>
      <c r="C33" s="110">
        <f>VLOOKUP($A33,'leave_time_2020-07-20115339am'!$D$2:$R$976,6,FALSE)</f>
        <v>127.83</v>
      </c>
      <c r="D33" s="111">
        <f>VLOOKUP($A33,'leave_time_2020-07-20115339am'!$D$2:$R$976,7,FALSE)</f>
        <v>20</v>
      </c>
      <c r="E33" s="109">
        <f>IF(((VLOOKUP($A33,'leave_time_2020-07-20115339am'!$D$2:$R$976,9,FALSE)&gt;480)),480,(VLOOKUP($A33,'leave_time_2020-07-20115339am'!$D$2:$R$976,9,FALSE)))</f>
        <v>291.08999999999997</v>
      </c>
      <c r="F33" s="110">
        <f>VLOOKUP($A33,'leave_time_2020-07-20115339am'!$D$2:$R$976,10,FALSE)</f>
        <v>104.004</v>
      </c>
      <c r="G33" s="111">
        <f>VLOOKUP($A33,'leave_time_2020-07-20115339am'!$D$2:$R$976,11,FALSE)</f>
        <v>64</v>
      </c>
      <c r="H33" s="109">
        <f>VLOOKUP($A33,'leave_time_2020-07-20115339am'!$D$2:$R$976,13,FALSE)</f>
        <v>0</v>
      </c>
      <c r="I33" s="110">
        <f>VLOOKUP($A33,'leave_time_2020-07-20115339am'!$D$2:$R$976,14,FALSE)</f>
        <v>0</v>
      </c>
      <c r="J33" s="111">
        <f>VLOOKUP($A33,'leave_time_2020-07-20115339am'!$D$2:$R$976,15,FALSE)</f>
        <v>0</v>
      </c>
    </row>
    <row r="34" spans="1:10" ht="14.85" customHeight="1" x14ac:dyDescent="0.2">
      <c r="A34" s="108" t="str">
        <f>+'Employee ROP Information'!C34</f>
        <v>ARMELY, ARLENE</v>
      </c>
      <c r="B34" s="109">
        <f>VLOOKUP($A34,'leave_time_2020-07-20115339am'!$D$2:$R$976,5,FALSE)</f>
        <v>350.08300000000003</v>
      </c>
      <c r="C34" s="110">
        <f>VLOOKUP($A34,'leave_time_2020-07-20115339am'!$D$2:$R$976,6,FALSE)</f>
        <v>116.997</v>
      </c>
      <c r="D34" s="111">
        <f>VLOOKUP($A34,'leave_time_2020-07-20115339am'!$D$2:$R$976,7,FALSE)</f>
        <v>104</v>
      </c>
      <c r="E34" s="109">
        <f>IF(((VLOOKUP($A34,'leave_time_2020-07-20115339am'!$D$2:$R$976,9,FALSE)&gt;480)),480,(VLOOKUP($A34,'leave_time_2020-07-20115339am'!$D$2:$R$976,9,FALSE)))</f>
        <v>42.423000000000002</v>
      </c>
      <c r="F34" s="110">
        <f>VLOOKUP($A34,'leave_time_2020-07-20115339am'!$D$2:$R$976,10,FALSE)</f>
        <v>95.337000000000003</v>
      </c>
      <c r="G34" s="111">
        <f>VLOOKUP($A34,'leave_time_2020-07-20115339am'!$D$2:$R$976,11,FALSE)</f>
        <v>76</v>
      </c>
      <c r="H34" s="109">
        <f>VLOOKUP($A34,'leave_time_2020-07-20115339am'!$D$2:$R$976,13,FALSE)</f>
        <v>0</v>
      </c>
      <c r="I34" s="110">
        <f>VLOOKUP($A34,'leave_time_2020-07-20115339am'!$D$2:$R$976,14,FALSE)</f>
        <v>0</v>
      </c>
      <c r="J34" s="111">
        <f>VLOOKUP($A34,'leave_time_2020-07-20115339am'!$D$2:$R$976,15,FALSE)</f>
        <v>0</v>
      </c>
    </row>
    <row r="35" spans="1:10" ht="14.85" customHeight="1" x14ac:dyDescent="0.2">
      <c r="A35" s="108" t="str">
        <f>+'Employee ROP Information'!C35</f>
        <v>ARMSTRONG, ANGELA</v>
      </c>
      <c r="B35" s="109">
        <f>VLOOKUP($A35,'leave_time_2020-07-20115339am'!$D$2:$R$976,5,FALSE)</f>
        <v>426</v>
      </c>
      <c r="C35" s="110">
        <f>VLOOKUP($A35,'leave_time_2020-07-20115339am'!$D$2:$R$976,6,FALSE)</f>
        <v>240</v>
      </c>
      <c r="D35" s="111">
        <f>VLOOKUP($A35,'leave_time_2020-07-20115339am'!$D$2:$R$976,7,FALSE)</f>
        <v>188.75</v>
      </c>
      <c r="E35" s="109">
        <f>IF(((VLOOKUP($A35,'leave_time_2020-07-20115339am'!$D$2:$R$976,9,FALSE)&gt;480)),480,(VLOOKUP($A35,'leave_time_2020-07-20115339am'!$D$2:$R$976,9,FALSE)))</f>
        <v>480</v>
      </c>
      <c r="F35" s="110">
        <f>VLOOKUP($A35,'leave_time_2020-07-20115339am'!$D$2:$R$976,10,FALSE)</f>
        <v>104.004</v>
      </c>
      <c r="G35" s="111">
        <f>VLOOKUP($A35,'leave_time_2020-07-20115339am'!$D$2:$R$976,11,FALSE)</f>
        <v>20.5</v>
      </c>
      <c r="H35" s="109">
        <f>VLOOKUP($A35,'leave_time_2020-07-20115339am'!$D$2:$R$976,13,FALSE)</f>
        <v>0</v>
      </c>
      <c r="I35" s="110">
        <f>VLOOKUP($A35,'leave_time_2020-07-20115339am'!$D$2:$R$976,14,FALSE)</f>
        <v>0</v>
      </c>
      <c r="J35" s="111">
        <f>VLOOKUP($A35,'leave_time_2020-07-20115339am'!$D$2:$R$976,15,FALSE)</f>
        <v>0</v>
      </c>
    </row>
    <row r="36" spans="1:10" ht="14.85" customHeight="1" x14ac:dyDescent="0.2">
      <c r="A36" s="108" t="str">
        <f>+'Employee ROP Information'!C36</f>
        <v>ARREGUIN, LUZ</v>
      </c>
      <c r="B36" s="109">
        <f>VLOOKUP($A36,'leave_time_2020-07-20115339am'!$D$2:$R$976,5,FALSE)</f>
        <v>60.161000000000001</v>
      </c>
      <c r="C36" s="110">
        <f>VLOOKUP($A36,'leave_time_2020-07-20115339am'!$D$2:$R$976,6,FALSE)</f>
        <v>113.747</v>
      </c>
      <c r="D36" s="111">
        <f>VLOOKUP($A36,'leave_time_2020-07-20115339am'!$D$2:$R$976,7,FALSE)</f>
        <v>89.5</v>
      </c>
      <c r="E36" s="109">
        <f>IF(((VLOOKUP($A36,'leave_time_2020-07-20115339am'!$D$2:$R$976,9,FALSE)&gt;480)),480,(VLOOKUP($A36,'leave_time_2020-07-20115339am'!$D$2:$R$976,9,FALSE)))</f>
        <v>41.088999999999999</v>
      </c>
      <c r="F36" s="110">
        <f>VLOOKUP($A36,'leave_time_2020-07-20115339am'!$D$2:$R$976,10,FALSE)</f>
        <v>91.003</v>
      </c>
      <c r="G36" s="111">
        <f>VLOOKUP($A36,'leave_time_2020-07-20115339am'!$D$2:$R$976,11,FALSE)</f>
        <v>201</v>
      </c>
      <c r="H36" s="109">
        <f>VLOOKUP($A36,'leave_time_2020-07-20115339am'!$D$2:$R$976,13,FALSE)</f>
        <v>0</v>
      </c>
      <c r="I36" s="110">
        <f>VLOOKUP($A36,'leave_time_2020-07-20115339am'!$D$2:$R$976,14,FALSE)</f>
        <v>0</v>
      </c>
      <c r="J36" s="111">
        <f>VLOOKUP($A36,'leave_time_2020-07-20115339am'!$D$2:$R$976,15,FALSE)</f>
        <v>0</v>
      </c>
    </row>
    <row r="37" spans="1:10" ht="14.85" customHeight="1" x14ac:dyDescent="0.2">
      <c r="A37" s="108" t="str">
        <f>+'Employee ROP Information'!C37</f>
        <v>ARSENAULT, CATHLEEN</v>
      </c>
      <c r="B37" s="109">
        <f>VLOOKUP($A37,'leave_time_2020-07-20115339am'!$D$2:$R$976,5,FALSE)</f>
        <v>58.673000000000002</v>
      </c>
      <c r="C37" s="110">
        <f>VLOOKUP($A37,'leave_time_2020-07-20115339am'!$D$2:$R$976,6,FALSE)</f>
        <v>104.004</v>
      </c>
      <c r="D37" s="111">
        <f>VLOOKUP($A37,'leave_time_2020-07-20115339am'!$D$2:$R$976,7,FALSE)</f>
        <v>98</v>
      </c>
      <c r="E37" s="109">
        <f>IF(((VLOOKUP($A37,'leave_time_2020-07-20115339am'!$D$2:$R$976,9,FALSE)&gt;480)),480,(VLOOKUP($A37,'leave_time_2020-07-20115339am'!$D$2:$R$976,9,FALSE)))</f>
        <v>156.673</v>
      </c>
      <c r="F37" s="110">
        <f>VLOOKUP($A37,'leave_time_2020-07-20115339am'!$D$2:$R$976,10,FALSE)</f>
        <v>104.004</v>
      </c>
      <c r="G37" s="111">
        <f>VLOOKUP($A37,'leave_time_2020-07-20115339am'!$D$2:$R$976,11,FALSE)</f>
        <v>8</v>
      </c>
      <c r="H37" s="109">
        <f>VLOOKUP($A37,'leave_time_2020-07-20115339am'!$D$2:$R$976,13,FALSE)</f>
        <v>18.850000000000001</v>
      </c>
      <c r="I37" s="110">
        <f>VLOOKUP($A37,'leave_time_2020-07-20115339am'!$D$2:$R$976,14,FALSE)</f>
        <v>88.724999999999994</v>
      </c>
      <c r="J37" s="111">
        <f>VLOOKUP($A37,'leave_time_2020-07-20115339am'!$D$2:$R$976,15,FALSE)</f>
        <v>70</v>
      </c>
    </row>
    <row r="38" spans="1:10" ht="14.85" customHeight="1" x14ac:dyDescent="0.2">
      <c r="A38" s="108" t="str">
        <f>+'Employee ROP Information'!C38</f>
        <v>ASHCRAFT, TERESA</v>
      </c>
      <c r="B38" s="109">
        <f>VLOOKUP($A38,'leave_time_2020-07-20115339am'!$D$2:$R$976,5,FALSE)</f>
        <v>439</v>
      </c>
      <c r="C38" s="110">
        <f>VLOOKUP($A38,'leave_time_2020-07-20115339am'!$D$2:$R$976,6,FALSE)</f>
        <v>240</v>
      </c>
      <c r="D38" s="111">
        <f>VLOOKUP($A38,'leave_time_2020-07-20115339am'!$D$2:$R$976,7,FALSE)</f>
        <v>98</v>
      </c>
      <c r="E38" s="109">
        <f>IF(((VLOOKUP($A38,'leave_time_2020-07-20115339am'!$D$2:$R$976,9,FALSE)&gt;480)),480,(VLOOKUP($A38,'leave_time_2020-07-20115339am'!$D$2:$R$976,9,FALSE)))</f>
        <v>480</v>
      </c>
      <c r="F38" s="110">
        <f>VLOOKUP($A38,'leave_time_2020-07-20115339am'!$D$2:$R$976,10,FALSE)</f>
        <v>104.004</v>
      </c>
      <c r="G38" s="111">
        <f>VLOOKUP($A38,'leave_time_2020-07-20115339am'!$D$2:$R$976,11,FALSE)</f>
        <v>24.5</v>
      </c>
      <c r="H38" s="109">
        <f>VLOOKUP($A38,'leave_time_2020-07-20115339am'!$D$2:$R$976,13,FALSE)</f>
        <v>0</v>
      </c>
      <c r="I38" s="110">
        <f>VLOOKUP($A38,'leave_time_2020-07-20115339am'!$D$2:$R$976,14,FALSE)</f>
        <v>0</v>
      </c>
      <c r="J38" s="111">
        <f>VLOOKUP($A38,'leave_time_2020-07-20115339am'!$D$2:$R$976,15,FALSE)</f>
        <v>0</v>
      </c>
    </row>
    <row r="39" spans="1:10" ht="14.85" customHeight="1" x14ac:dyDescent="0.2">
      <c r="A39" s="108" t="str">
        <f>+'Employee ROP Information'!C39</f>
        <v>ASHMORE, RILEY</v>
      </c>
      <c r="B39" s="109">
        <f>VLOOKUP($A39,'leave_time_2020-07-20115339am'!$D$2:$R$976,5,FALSE)</f>
        <v>57.664000000000001</v>
      </c>
      <c r="C39" s="110">
        <f>VLOOKUP($A39,'leave_time_2020-07-20115339am'!$D$2:$R$976,6,FALSE)</f>
        <v>129.99600000000001</v>
      </c>
      <c r="D39" s="111">
        <f>VLOOKUP($A39,'leave_time_2020-07-20115339am'!$D$2:$R$976,7,FALSE)</f>
        <v>138</v>
      </c>
      <c r="E39" s="109">
        <f>IF(((VLOOKUP($A39,'leave_time_2020-07-20115339am'!$D$2:$R$976,9,FALSE)&gt;480)),480,(VLOOKUP($A39,'leave_time_2020-07-20115339am'!$D$2:$R$976,9,FALSE)))</f>
        <v>35.006999999999998</v>
      </c>
      <c r="F39" s="110">
        <f>VLOOKUP($A39,'leave_time_2020-07-20115339am'!$D$2:$R$976,10,FALSE)</f>
        <v>104.004</v>
      </c>
      <c r="G39" s="111">
        <f>VLOOKUP($A39,'leave_time_2020-07-20115339am'!$D$2:$R$976,11,FALSE)</f>
        <v>85.75</v>
      </c>
      <c r="H39" s="109">
        <f>VLOOKUP($A39,'leave_time_2020-07-20115339am'!$D$2:$R$976,13,FALSE)</f>
        <v>8.3299999999999999E-2</v>
      </c>
      <c r="I39" s="110">
        <f>VLOOKUP($A39,'leave_time_2020-07-20115339am'!$D$2:$R$976,14,FALSE)</f>
        <v>97.25</v>
      </c>
      <c r="J39" s="111">
        <f>VLOOKUP($A39,'leave_time_2020-07-20115339am'!$D$2:$R$976,15,FALSE)</f>
        <v>109.25</v>
      </c>
    </row>
    <row r="40" spans="1:10" ht="14.85" customHeight="1" x14ac:dyDescent="0.2">
      <c r="A40" s="108" t="str">
        <f>+'Employee ROP Information'!C40</f>
        <v>ASKEW, KEVIN</v>
      </c>
      <c r="B40" s="109">
        <f>VLOOKUP($A40,'leave_time_2020-07-20115339am'!$D$2:$R$976,5,FALSE)</f>
        <v>7</v>
      </c>
      <c r="C40" s="110">
        <f>VLOOKUP($A40,'leave_time_2020-07-20115339am'!$D$2:$R$976,6,FALSE)</f>
        <v>156</v>
      </c>
      <c r="D40" s="111">
        <f>VLOOKUP($A40,'leave_time_2020-07-20115339am'!$D$2:$R$976,7,FALSE)</f>
        <v>338</v>
      </c>
      <c r="E40" s="109">
        <f>IF(((VLOOKUP($A40,'leave_time_2020-07-20115339am'!$D$2:$R$976,9,FALSE)&gt;480)),480,(VLOOKUP($A40,'leave_time_2020-07-20115339am'!$D$2:$R$976,9,FALSE)))</f>
        <v>2.2570000000000001</v>
      </c>
      <c r="F40" s="110">
        <f>VLOOKUP($A40,'leave_time_2020-07-20115339am'!$D$2:$R$976,10,FALSE)</f>
        <v>576.00400000000002</v>
      </c>
      <c r="G40" s="111">
        <f>VLOOKUP($A40,'leave_time_2020-07-20115339am'!$D$2:$R$976,11,FALSE)</f>
        <v>675</v>
      </c>
      <c r="H40" s="109">
        <f>VLOOKUP($A40,'leave_time_2020-07-20115339am'!$D$2:$R$976,13,FALSE)</f>
        <v>0</v>
      </c>
      <c r="I40" s="110">
        <f>VLOOKUP($A40,'leave_time_2020-07-20115339am'!$D$2:$R$976,14,FALSE)</f>
        <v>0</v>
      </c>
      <c r="J40" s="111">
        <f>VLOOKUP($A40,'leave_time_2020-07-20115339am'!$D$2:$R$976,15,FALSE)</f>
        <v>0</v>
      </c>
    </row>
    <row r="41" spans="1:10" ht="14.85" customHeight="1" x14ac:dyDescent="0.2">
      <c r="A41" s="108" t="str">
        <f>+'Employee ROP Information'!C41</f>
        <v>ATCHINSON, DENYSE</v>
      </c>
      <c r="B41" s="109">
        <f>VLOOKUP($A41,'leave_time_2020-07-20115339am'!$D$2:$R$976,5,FALSE)</f>
        <v>54.168999999999997</v>
      </c>
      <c r="C41" s="110">
        <f>VLOOKUP($A41,'leave_time_2020-07-20115339am'!$D$2:$R$976,6,FALSE)</f>
        <v>54.168999999999997</v>
      </c>
      <c r="D41" s="111">
        <f>VLOOKUP($A41,'leave_time_2020-07-20115339am'!$D$2:$R$976,7,FALSE)</f>
        <v>0</v>
      </c>
      <c r="E41" s="109">
        <f>IF(((VLOOKUP($A41,'leave_time_2020-07-20115339am'!$D$2:$R$976,9,FALSE)&gt;480)),480,(VLOOKUP($A41,'leave_time_2020-07-20115339am'!$D$2:$R$976,9,FALSE)))</f>
        <v>49.418999999999997</v>
      </c>
      <c r="F41" s="110">
        <f>VLOOKUP($A41,'leave_time_2020-07-20115339am'!$D$2:$R$976,10,FALSE)</f>
        <v>54.168999999999997</v>
      </c>
      <c r="G41" s="111">
        <f>VLOOKUP($A41,'leave_time_2020-07-20115339am'!$D$2:$R$976,11,FALSE)</f>
        <v>4.75</v>
      </c>
      <c r="H41" s="109">
        <f>VLOOKUP($A41,'leave_time_2020-07-20115339am'!$D$2:$R$976,13,FALSE)</f>
        <v>20.125</v>
      </c>
      <c r="I41" s="110">
        <f>VLOOKUP($A41,'leave_time_2020-07-20115339am'!$D$2:$R$976,14,FALSE)</f>
        <v>32.875</v>
      </c>
      <c r="J41" s="111">
        <f>VLOOKUP($A41,'leave_time_2020-07-20115339am'!$D$2:$R$976,15,FALSE)</f>
        <v>12.75</v>
      </c>
    </row>
    <row r="42" spans="1:10" ht="14.85" customHeight="1" x14ac:dyDescent="0.2">
      <c r="A42" s="108" t="str">
        <f>+'Employee ROP Information'!C42</f>
        <v>ATHERHOLT, ERIC</v>
      </c>
      <c r="B42" s="109">
        <f>VLOOKUP($A42,'leave_time_2020-07-20115339am'!$D$2:$R$976,5,FALSE)</f>
        <v>96.09</v>
      </c>
      <c r="C42" s="110">
        <f>VLOOKUP($A42,'leave_time_2020-07-20115339am'!$D$2:$R$976,6,FALSE)</f>
        <v>104.004</v>
      </c>
      <c r="D42" s="111">
        <f>VLOOKUP($A42,'leave_time_2020-07-20115339am'!$D$2:$R$976,7,FALSE)</f>
        <v>92</v>
      </c>
      <c r="E42" s="109">
        <f>IF(((VLOOKUP($A42,'leave_time_2020-07-20115339am'!$D$2:$R$976,9,FALSE)&gt;480)),480,(VLOOKUP($A42,'leave_time_2020-07-20115339am'!$D$2:$R$976,9,FALSE)))</f>
        <v>94.09</v>
      </c>
      <c r="F42" s="110">
        <f>VLOOKUP($A42,'leave_time_2020-07-20115339am'!$D$2:$R$976,10,FALSE)</f>
        <v>104.004</v>
      </c>
      <c r="G42" s="111">
        <f>VLOOKUP($A42,'leave_time_2020-07-20115339am'!$D$2:$R$976,11,FALSE)</f>
        <v>82</v>
      </c>
      <c r="H42" s="109">
        <f>VLOOKUP($A42,'leave_time_2020-07-20115339am'!$D$2:$R$976,13,FALSE)</f>
        <v>0</v>
      </c>
      <c r="I42" s="110">
        <f>VLOOKUP($A42,'leave_time_2020-07-20115339am'!$D$2:$R$976,14,FALSE)</f>
        <v>0</v>
      </c>
      <c r="J42" s="111">
        <f>VLOOKUP($A42,'leave_time_2020-07-20115339am'!$D$2:$R$976,15,FALSE)</f>
        <v>0</v>
      </c>
    </row>
    <row r="43" spans="1:10" ht="14.85" customHeight="1" x14ac:dyDescent="0.2">
      <c r="A43" s="108" t="str">
        <f>+'Employee ROP Information'!C43</f>
        <v>AUITO, KIMBERLY</v>
      </c>
      <c r="B43" s="109">
        <f>VLOOKUP($A43,'leave_time_2020-07-20115339am'!$D$2:$R$976,5,FALSE)</f>
        <v>35.159999999999997</v>
      </c>
      <c r="C43" s="110">
        <f>VLOOKUP($A43,'leave_time_2020-07-20115339am'!$D$2:$R$976,6,FALSE)</f>
        <v>51.996000000000002</v>
      </c>
      <c r="D43" s="111">
        <f>VLOOKUP($A43,'leave_time_2020-07-20115339am'!$D$2:$R$976,7,FALSE)</f>
        <v>56</v>
      </c>
      <c r="E43" s="109">
        <f>IF(((VLOOKUP($A43,'leave_time_2020-07-20115339am'!$D$2:$R$976,9,FALSE)&gt;480)),480,(VLOOKUP($A43,'leave_time_2020-07-20115339am'!$D$2:$R$976,9,FALSE)))</f>
        <v>100.66</v>
      </c>
      <c r="F43" s="110">
        <f>VLOOKUP($A43,'leave_time_2020-07-20115339am'!$D$2:$R$976,10,FALSE)</f>
        <v>51.996000000000002</v>
      </c>
      <c r="G43" s="111">
        <f>VLOOKUP($A43,'leave_time_2020-07-20115339am'!$D$2:$R$976,11,FALSE)</f>
        <v>14</v>
      </c>
      <c r="H43" s="109">
        <f>VLOOKUP($A43,'leave_time_2020-07-20115339am'!$D$2:$R$976,13,FALSE)</f>
        <v>0</v>
      </c>
      <c r="I43" s="110">
        <f>VLOOKUP($A43,'leave_time_2020-07-20115339am'!$D$2:$R$976,14,FALSE)</f>
        <v>0</v>
      </c>
      <c r="J43" s="111">
        <f>VLOOKUP($A43,'leave_time_2020-07-20115339am'!$D$2:$R$976,15,FALSE)</f>
        <v>0</v>
      </c>
    </row>
    <row r="44" spans="1:10" ht="14.85" customHeight="1" x14ac:dyDescent="0.2">
      <c r="A44" s="108" t="str">
        <f>+'Employee ROP Information'!C44</f>
        <v>AVILA, XOCHITL</v>
      </c>
      <c r="B44" s="109">
        <f>VLOOKUP($A44,'leave_time_2020-07-20115339am'!$D$2:$R$976,5,FALSE)</f>
        <v>277</v>
      </c>
      <c r="C44" s="110">
        <f>VLOOKUP($A44,'leave_time_2020-07-20115339am'!$D$2:$R$976,6,FALSE)</f>
        <v>156</v>
      </c>
      <c r="D44" s="111">
        <f>VLOOKUP($A44,'leave_time_2020-07-20115339am'!$D$2:$R$976,7,FALSE)</f>
        <v>176</v>
      </c>
      <c r="E44" s="109">
        <f>IF(((VLOOKUP($A44,'leave_time_2020-07-20115339am'!$D$2:$R$976,9,FALSE)&gt;480)),480,(VLOOKUP($A44,'leave_time_2020-07-20115339am'!$D$2:$R$976,9,FALSE)))</f>
        <v>246.34</v>
      </c>
      <c r="F44" s="110">
        <f>VLOOKUP($A44,'leave_time_2020-07-20115339am'!$D$2:$R$976,10,FALSE)</f>
        <v>104.004</v>
      </c>
      <c r="G44" s="111">
        <f>VLOOKUP($A44,'leave_time_2020-07-20115339am'!$D$2:$R$976,11,FALSE)</f>
        <v>76.5</v>
      </c>
      <c r="H44" s="109">
        <f>VLOOKUP($A44,'leave_time_2020-07-20115339am'!$D$2:$R$976,13,FALSE)</f>
        <v>0</v>
      </c>
      <c r="I44" s="110">
        <f>VLOOKUP($A44,'leave_time_2020-07-20115339am'!$D$2:$R$976,14,FALSE)</f>
        <v>0</v>
      </c>
      <c r="J44" s="111">
        <f>VLOOKUP($A44,'leave_time_2020-07-20115339am'!$D$2:$R$976,15,FALSE)</f>
        <v>0</v>
      </c>
    </row>
    <row r="45" spans="1:10" ht="14.85" customHeight="1" x14ac:dyDescent="0.2">
      <c r="A45" s="108" t="str">
        <f>+'Employee ROP Information'!C45</f>
        <v>BAETEN, MAUREEN</v>
      </c>
      <c r="B45" s="109">
        <f>VLOOKUP($A45,'leave_time_2020-07-20115339am'!$D$2:$R$976,5,FALSE)</f>
        <v>31.003</v>
      </c>
      <c r="C45" s="110">
        <f>VLOOKUP($A45,'leave_time_2020-07-20115339am'!$D$2:$R$976,6,FALSE)</f>
        <v>84.503</v>
      </c>
      <c r="D45" s="111">
        <f>VLOOKUP($A45,'leave_time_2020-07-20115339am'!$D$2:$R$976,7,FALSE)</f>
        <v>53.5</v>
      </c>
      <c r="E45" s="109">
        <f>IF(((VLOOKUP($A45,'leave_time_2020-07-20115339am'!$D$2:$R$976,9,FALSE)&gt;480)),480,(VLOOKUP($A45,'leave_time_2020-07-20115339am'!$D$2:$R$976,9,FALSE)))</f>
        <v>50.003</v>
      </c>
      <c r="F45" s="110">
        <f>VLOOKUP($A45,'leave_time_2020-07-20115339am'!$D$2:$R$976,10,FALSE)</f>
        <v>84.503</v>
      </c>
      <c r="G45" s="111">
        <f>VLOOKUP($A45,'leave_time_2020-07-20115339am'!$D$2:$R$976,11,FALSE)</f>
        <v>34.5</v>
      </c>
      <c r="H45" s="109">
        <f>VLOOKUP($A45,'leave_time_2020-07-20115339am'!$D$2:$R$976,13,FALSE)</f>
        <v>0</v>
      </c>
      <c r="I45" s="110">
        <f>VLOOKUP($A45,'leave_time_2020-07-20115339am'!$D$2:$R$976,14,FALSE)</f>
        <v>0</v>
      </c>
      <c r="J45" s="111">
        <f>VLOOKUP($A45,'leave_time_2020-07-20115339am'!$D$2:$R$976,15,FALSE)</f>
        <v>0</v>
      </c>
    </row>
    <row r="46" spans="1:10" ht="14.85" customHeight="1" x14ac:dyDescent="0.2">
      <c r="A46" s="108" t="str">
        <f>+'Employee ROP Information'!C46</f>
        <v>BAILEY, JAMIE</v>
      </c>
      <c r="B46" s="109">
        <f>VLOOKUP($A46,'leave_time_2020-07-20115339am'!$D$2:$R$976,5,FALSE)</f>
        <v>45.585999999999999</v>
      </c>
      <c r="C46" s="110">
        <f>VLOOKUP($A46,'leave_time_2020-07-20115339am'!$D$2:$R$976,6,FALSE)</f>
        <v>75.835999999999999</v>
      </c>
      <c r="D46" s="111">
        <f>VLOOKUP($A46,'leave_time_2020-07-20115339am'!$D$2:$R$976,7,FALSE)</f>
        <v>30.25</v>
      </c>
      <c r="E46" s="109">
        <f>IF(((VLOOKUP($A46,'leave_time_2020-07-20115339am'!$D$2:$R$976,9,FALSE)&gt;480)),480,(VLOOKUP($A46,'leave_time_2020-07-20115339am'!$D$2:$R$976,9,FALSE)))</f>
        <v>42.085999999999999</v>
      </c>
      <c r="F46" s="110">
        <f>VLOOKUP($A46,'leave_time_2020-07-20115339am'!$D$2:$R$976,10,FALSE)</f>
        <v>75.835999999999999</v>
      </c>
      <c r="G46" s="111">
        <f>VLOOKUP($A46,'leave_time_2020-07-20115339am'!$D$2:$R$976,11,FALSE)</f>
        <v>33.75</v>
      </c>
      <c r="H46" s="109">
        <f>VLOOKUP($A46,'leave_time_2020-07-20115339am'!$D$2:$R$976,13,FALSE)</f>
        <v>1.5</v>
      </c>
      <c r="I46" s="110">
        <f>VLOOKUP($A46,'leave_time_2020-07-20115339am'!$D$2:$R$976,14,FALSE)</f>
        <v>6.25</v>
      </c>
      <c r="J46" s="111">
        <f>VLOOKUP($A46,'leave_time_2020-07-20115339am'!$D$2:$R$976,15,FALSE)</f>
        <v>4.75</v>
      </c>
    </row>
    <row r="47" spans="1:10" ht="14.85" customHeight="1" x14ac:dyDescent="0.2">
      <c r="A47" s="108" t="str">
        <f>+'Employee ROP Information'!C47</f>
        <v>BAILEY, SHANNA</v>
      </c>
      <c r="B47" s="109">
        <f>VLOOKUP($A47,'leave_time_2020-07-20115339am'!$D$2:$R$976,5,FALSE)</f>
        <v>96.423000000000002</v>
      </c>
      <c r="C47" s="110">
        <f>VLOOKUP($A47,'leave_time_2020-07-20115339am'!$D$2:$R$976,6,FALSE)</f>
        <v>95.337000000000003</v>
      </c>
      <c r="D47" s="111">
        <f>VLOOKUP($A47,'leave_time_2020-07-20115339am'!$D$2:$R$976,7,FALSE)</f>
        <v>33</v>
      </c>
      <c r="E47" s="109">
        <f>IF(((VLOOKUP($A47,'leave_time_2020-07-20115339am'!$D$2:$R$976,9,FALSE)&gt;480)),480,(VLOOKUP($A47,'leave_time_2020-07-20115339am'!$D$2:$R$976,9,FALSE)))</f>
        <v>135.923</v>
      </c>
      <c r="F47" s="110">
        <f>VLOOKUP($A47,'leave_time_2020-07-20115339am'!$D$2:$R$976,10,FALSE)</f>
        <v>95.337000000000003</v>
      </c>
      <c r="G47" s="111">
        <f>VLOOKUP($A47,'leave_time_2020-07-20115339am'!$D$2:$R$976,11,FALSE)</f>
        <v>10</v>
      </c>
      <c r="H47" s="109">
        <f>VLOOKUP($A47,'leave_time_2020-07-20115339am'!$D$2:$R$976,13,FALSE)</f>
        <v>110.625</v>
      </c>
      <c r="I47" s="110">
        <f>VLOOKUP($A47,'leave_time_2020-07-20115339am'!$D$2:$R$976,14,FALSE)</f>
        <v>240.125</v>
      </c>
      <c r="J47" s="111">
        <f>VLOOKUP($A47,'leave_time_2020-07-20115339am'!$D$2:$R$976,15,FALSE)</f>
        <v>129.5</v>
      </c>
    </row>
    <row r="48" spans="1:10" ht="14.85" customHeight="1" x14ac:dyDescent="0.2">
      <c r="A48" s="108" t="str">
        <f>+'Employee ROP Information'!C48</f>
        <v>BAKER, CARRIE</v>
      </c>
      <c r="B48" s="109">
        <f>VLOOKUP($A48,'leave_time_2020-07-20115339am'!$D$2:$R$976,5,FALSE)</f>
        <v>21.664999999999999</v>
      </c>
      <c r="C48" s="110">
        <f>VLOOKUP($A48,'leave_time_2020-07-20115339am'!$D$2:$R$976,6,FALSE)</f>
        <v>21.664999999999999</v>
      </c>
      <c r="D48" s="111">
        <f>VLOOKUP($A48,'leave_time_2020-07-20115339am'!$D$2:$R$976,7,FALSE)</f>
        <v>0</v>
      </c>
      <c r="E48" s="109">
        <f>IF(((VLOOKUP($A48,'leave_time_2020-07-20115339am'!$D$2:$R$976,9,FALSE)&gt;480)),480,(VLOOKUP($A48,'leave_time_2020-07-20115339am'!$D$2:$R$976,9,FALSE)))</f>
        <v>21.664999999999999</v>
      </c>
      <c r="F48" s="110">
        <f>VLOOKUP($A48,'leave_time_2020-07-20115339am'!$D$2:$R$976,10,FALSE)</f>
        <v>21.664999999999999</v>
      </c>
      <c r="G48" s="111">
        <f>VLOOKUP($A48,'leave_time_2020-07-20115339am'!$D$2:$R$976,11,FALSE)</f>
        <v>0</v>
      </c>
      <c r="H48" s="109">
        <f>VLOOKUP($A48,'leave_time_2020-07-20115339am'!$D$2:$R$976,13,FALSE)</f>
        <v>0</v>
      </c>
      <c r="I48" s="110">
        <f>VLOOKUP($A48,'leave_time_2020-07-20115339am'!$D$2:$R$976,14,FALSE)</f>
        <v>11.25</v>
      </c>
      <c r="J48" s="111">
        <f>VLOOKUP($A48,'leave_time_2020-07-20115339am'!$D$2:$R$976,15,FALSE)</f>
        <v>11.25</v>
      </c>
    </row>
    <row r="49" spans="1:10" ht="14.85" customHeight="1" x14ac:dyDescent="0.2">
      <c r="A49" s="108" t="str">
        <f>+'Employee ROP Information'!C49</f>
        <v>BALL, ANGELA</v>
      </c>
      <c r="B49" s="109">
        <f>VLOOKUP($A49,'leave_time_2020-07-20115339am'!$D$2:$R$976,5,FALSE)</f>
        <v>348.5</v>
      </c>
      <c r="C49" s="110">
        <f>VLOOKUP($A49,'leave_time_2020-07-20115339am'!$D$2:$R$976,6,FALSE)</f>
        <v>71.5</v>
      </c>
      <c r="D49" s="111">
        <f>VLOOKUP($A49,'leave_time_2020-07-20115339am'!$D$2:$R$976,7,FALSE)</f>
        <v>52</v>
      </c>
      <c r="E49" s="109">
        <f>IF(((VLOOKUP($A49,'leave_time_2020-07-20115339am'!$D$2:$R$976,9,FALSE)&gt;480)),480,(VLOOKUP($A49,'leave_time_2020-07-20115339am'!$D$2:$R$976,9,FALSE)))</f>
        <v>480</v>
      </c>
      <c r="F49" s="110">
        <f>VLOOKUP($A49,'leave_time_2020-07-20115339am'!$D$2:$R$976,10,FALSE)</f>
        <v>47.662999999999997</v>
      </c>
      <c r="G49" s="111">
        <f>VLOOKUP($A49,'leave_time_2020-07-20115339am'!$D$2:$R$976,11,FALSE)</f>
        <v>0</v>
      </c>
      <c r="H49" s="109">
        <f>VLOOKUP($A49,'leave_time_2020-07-20115339am'!$D$2:$R$976,13,FALSE)</f>
        <v>0</v>
      </c>
      <c r="I49" s="110">
        <f>VLOOKUP($A49,'leave_time_2020-07-20115339am'!$D$2:$R$976,14,FALSE)</f>
        <v>4</v>
      </c>
      <c r="J49" s="111">
        <f>VLOOKUP($A49,'leave_time_2020-07-20115339am'!$D$2:$R$976,15,FALSE)</f>
        <v>8</v>
      </c>
    </row>
    <row r="50" spans="1:10" ht="14.85" customHeight="1" x14ac:dyDescent="0.2">
      <c r="A50" s="108" t="str">
        <f>+'Employee ROP Information'!C50</f>
        <v>BAMBARD, ALYSSA</v>
      </c>
      <c r="B50" s="109">
        <f>VLOOKUP($A50,'leave_time_2020-07-20115339am'!$D$2:$R$976,5,FALSE)</f>
        <v>195.84</v>
      </c>
      <c r="C50" s="110">
        <f>VLOOKUP($A50,'leave_time_2020-07-20115339am'!$D$2:$R$976,6,FALSE)</f>
        <v>112.67100000000001</v>
      </c>
      <c r="D50" s="111">
        <f>VLOOKUP($A50,'leave_time_2020-07-20115339am'!$D$2:$R$976,7,FALSE)</f>
        <v>28</v>
      </c>
      <c r="E50" s="109">
        <f>IF(((VLOOKUP($A50,'leave_time_2020-07-20115339am'!$D$2:$R$976,9,FALSE)&gt;480)),480,(VLOOKUP($A50,'leave_time_2020-07-20115339am'!$D$2:$R$976,9,FALSE)))</f>
        <v>386.84</v>
      </c>
      <c r="F50" s="110">
        <f>VLOOKUP($A50,'leave_time_2020-07-20115339am'!$D$2:$R$976,10,FALSE)</f>
        <v>112.67100000000001</v>
      </c>
      <c r="G50" s="111">
        <f>VLOOKUP($A50,'leave_time_2020-07-20115339am'!$D$2:$R$976,11,FALSE)</f>
        <v>28</v>
      </c>
      <c r="H50" s="109">
        <f>VLOOKUP($A50,'leave_time_2020-07-20115339am'!$D$2:$R$976,13,FALSE)</f>
        <v>3.5</v>
      </c>
      <c r="I50" s="110">
        <f>VLOOKUP($A50,'leave_time_2020-07-20115339am'!$D$2:$R$976,14,FALSE)</f>
        <v>46.5</v>
      </c>
      <c r="J50" s="111">
        <f>VLOOKUP($A50,'leave_time_2020-07-20115339am'!$D$2:$R$976,15,FALSE)</f>
        <v>59</v>
      </c>
    </row>
    <row r="51" spans="1:10" ht="14.85" customHeight="1" x14ac:dyDescent="0.2">
      <c r="A51" s="108" t="str">
        <f>+'Employee ROP Information'!C51</f>
        <v>BANNERMAN-BUSH, ANTOINETTE</v>
      </c>
      <c r="B51" s="109">
        <f>VLOOKUP($A51,'leave_time_2020-07-20115339am'!$D$2:$R$976,5,FALSE)</f>
        <v>95.59</v>
      </c>
      <c r="C51" s="110">
        <f>VLOOKUP($A51,'leave_time_2020-07-20115339am'!$D$2:$R$976,6,FALSE)</f>
        <v>104.004</v>
      </c>
      <c r="D51" s="111">
        <f>VLOOKUP($A51,'leave_time_2020-07-20115339am'!$D$2:$R$976,7,FALSE)</f>
        <v>48</v>
      </c>
      <c r="E51" s="109">
        <f>IF(((VLOOKUP($A51,'leave_time_2020-07-20115339am'!$D$2:$R$976,9,FALSE)&gt;480)),480,(VLOOKUP($A51,'leave_time_2020-07-20115339am'!$D$2:$R$976,9,FALSE)))</f>
        <v>106.59</v>
      </c>
      <c r="F51" s="110">
        <f>VLOOKUP($A51,'leave_time_2020-07-20115339am'!$D$2:$R$976,10,FALSE)</f>
        <v>104.004</v>
      </c>
      <c r="G51" s="111">
        <f>VLOOKUP($A51,'leave_time_2020-07-20115339am'!$D$2:$R$976,11,FALSE)</f>
        <v>94</v>
      </c>
      <c r="H51" s="109">
        <f>VLOOKUP($A51,'leave_time_2020-07-20115339am'!$D$2:$R$976,13,FALSE)</f>
        <v>0</v>
      </c>
      <c r="I51" s="110">
        <f>VLOOKUP($A51,'leave_time_2020-07-20115339am'!$D$2:$R$976,14,FALSE)</f>
        <v>0</v>
      </c>
      <c r="J51" s="111">
        <f>VLOOKUP($A51,'leave_time_2020-07-20115339am'!$D$2:$R$976,15,FALSE)</f>
        <v>0</v>
      </c>
    </row>
    <row r="52" spans="1:10" ht="14.85" customHeight="1" x14ac:dyDescent="0.2">
      <c r="A52" s="108" t="str">
        <f>+'Employee ROP Information'!C52</f>
        <v>BAREFIELD, DANA</v>
      </c>
      <c r="B52" s="109">
        <f>VLOOKUP($A52,'leave_time_2020-07-20115339am'!$D$2:$R$976,5,FALSE)</f>
        <v>48</v>
      </c>
      <c r="C52" s="110">
        <f>VLOOKUP($A52,'leave_time_2020-07-20115339am'!$D$2:$R$976,6,FALSE)</f>
        <v>156</v>
      </c>
      <c r="D52" s="111">
        <f>VLOOKUP($A52,'leave_time_2020-07-20115339am'!$D$2:$R$976,7,FALSE)</f>
        <v>108</v>
      </c>
      <c r="E52" s="109">
        <f>IF(((VLOOKUP($A52,'leave_time_2020-07-20115339am'!$D$2:$R$976,9,FALSE)&gt;480)),480,(VLOOKUP($A52,'leave_time_2020-07-20115339am'!$D$2:$R$976,9,FALSE)))</f>
        <v>-4.9930000000000003</v>
      </c>
      <c r="F52" s="110">
        <f>VLOOKUP($A52,'leave_time_2020-07-20115339am'!$D$2:$R$976,10,FALSE)</f>
        <v>104.004</v>
      </c>
      <c r="G52" s="111">
        <f>VLOOKUP($A52,'leave_time_2020-07-20115339am'!$D$2:$R$976,11,FALSE)</f>
        <v>116</v>
      </c>
      <c r="H52" s="109">
        <f>VLOOKUP($A52,'leave_time_2020-07-20115339am'!$D$2:$R$976,13,FALSE)</f>
        <v>0</v>
      </c>
      <c r="I52" s="110">
        <f>VLOOKUP($A52,'leave_time_2020-07-20115339am'!$D$2:$R$976,14,FALSE)</f>
        <v>30.5</v>
      </c>
      <c r="J52" s="111">
        <f>VLOOKUP($A52,'leave_time_2020-07-20115339am'!$D$2:$R$976,15,FALSE)</f>
        <v>28.5</v>
      </c>
    </row>
    <row r="53" spans="1:10" ht="14.85" customHeight="1" x14ac:dyDescent="0.2">
      <c r="A53" s="108" t="str">
        <f>+'Employee ROP Information'!C53</f>
        <v>BARKLEY, PAMELA</v>
      </c>
      <c r="B53" s="109">
        <f>VLOOKUP($A53,'leave_time_2020-07-20115339am'!$D$2:$R$976,5,FALSE)</f>
        <v>309.5</v>
      </c>
      <c r="C53" s="110">
        <f>VLOOKUP($A53,'leave_time_2020-07-20115339am'!$D$2:$R$976,6,FALSE)</f>
        <v>156</v>
      </c>
      <c r="D53" s="111">
        <f>VLOOKUP($A53,'leave_time_2020-07-20115339am'!$D$2:$R$976,7,FALSE)</f>
        <v>135.25</v>
      </c>
      <c r="E53" s="109">
        <f>IF(((VLOOKUP($A53,'leave_time_2020-07-20115339am'!$D$2:$R$976,9,FALSE)&gt;480)),480,(VLOOKUP($A53,'leave_time_2020-07-20115339am'!$D$2:$R$976,9,FALSE)))</f>
        <v>48.09</v>
      </c>
      <c r="F53" s="110">
        <f>VLOOKUP($A53,'leave_time_2020-07-20115339am'!$D$2:$R$976,10,FALSE)</f>
        <v>104.004</v>
      </c>
      <c r="G53" s="111">
        <f>VLOOKUP($A53,'leave_time_2020-07-20115339am'!$D$2:$R$976,11,FALSE)</f>
        <v>209</v>
      </c>
      <c r="H53" s="109">
        <f>VLOOKUP($A53,'leave_time_2020-07-20115339am'!$D$2:$R$976,13,FALSE)</f>
        <v>0</v>
      </c>
      <c r="I53" s="110">
        <f>VLOOKUP($A53,'leave_time_2020-07-20115339am'!$D$2:$R$976,14,FALSE)</f>
        <v>0</v>
      </c>
      <c r="J53" s="111">
        <f>VLOOKUP($A53,'leave_time_2020-07-20115339am'!$D$2:$R$976,15,FALSE)</f>
        <v>0</v>
      </c>
    </row>
    <row r="54" spans="1:10" ht="14.85" customHeight="1" x14ac:dyDescent="0.2">
      <c r="A54" s="108" t="str">
        <f>+'Employee ROP Information'!C54</f>
        <v>BARRERA, IVANNA</v>
      </c>
      <c r="B54" s="109">
        <f>VLOOKUP($A54,'leave_time_2020-07-20115339am'!$D$2:$R$976,5,FALSE)</f>
        <v>72.837000000000003</v>
      </c>
      <c r="C54" s="110">
        <f>VLOOKUP($A54,'leave_time_2020-07-20115339am'!$D$2:$R$976,6,FALSE)</f>
        <v>88.837000000000003</v>
      </c>
      <c r="D54" s="111">
        <f>VLOOKUP($A54,'leave_time_2020-07-20115339am'!$D$2:$R$976,7,FALSE)</f>
        <v>16</v>
      </c>
      <c r="E54" s="109">
        <f>IF(((VLOOKUP($A54,'leave_time_2020-07-20115339am'!$D$2:$R$976,9,FALSE)&gt;480)),480,(VLOOKUP($A54,'leave_time_2020-07-20115339am'!$D$2:$R$976,9,FALSE)))</f>
        <v>88.837000000000003</v>
      </c>
      <c r="F54" s="110">
        <f>VLOOKUP($A54,'leave_time_2020-07-20115339am'!$D$2:$R$976,10,FALSE)</f>
        <v>88.837000000000003</v>
      </c>
      <c r="G54" s="111">
        <f>VLOOKUP($A54,'leave_time_2020-07-20115339am'!$D$2:$R$976,11,FALSE)</f>
        <v>0</v>
      </c>
      <c r="H54" s="109">
        <f>VLOOKUP($A54,'leave_time_2020-07-20115339am'!$D$2:$R$976,13,FALSE)</f>
        <v>0</v>
      </c>
      <c r="I54" s="110">
        <f>VLOOKUP($A54,'leave_time_2020-07-20115339am'!$D$2:$R$976,14,FALSE)</f>
        <v>0</v>
      </c>
      <c r="J54" s="111">
        <f>VLOOKUP($A54,'leave_time_2020-07-20115339am'!$D$2:$R$976,15,FALSE)</f>
        <v>0</v>
      </c>
    </row>
    <row r="55" spans="1:10" ht="14.85" customHeight="1" x14ac:dyDescent="0.2">
      <c r="A55" s="108" t="str">
        <f>+'Employee ROP Information'!C55</f>
        <v>BARRETT, AMY</v>
      </c>
      <c r="B55" s="109">
        <f>VLOOKUP($A55,'leave_time_2020-07-20115339am'!$D$2:$R$976,5,FALSE)</f>
        <v>86.67</v>
      </c>
      <c r="C55" s="110">
        <f>VLOOKUP($A55,'leave_time_2020-07-20115339am'!$D$2:$R$976,6,FALSE)</f>
        <v>86.67</v>
      </c>
      <c r="D55" s="111">
        <f>VLOOKUP($A55,'leave_time_2020-07-20115339am'!$D$2:$R$976,7,FALSE)</f>
        <v>0</v>
      </c>
      <c r="E55" s="109">
        <f>IF(((VLOOKUP($A55,'leave_time_2020-07-20115339am'!$D$2:$R$976,9,FALSE)&gt;480)),480,(VLOOKUP($A55,'leave_time_2020-07-20115339am'!$D$2:$R$976,9,FALSE)))</f>
        <v>20.67</v>
      </c>
      <c r="F55" s="110">
        <f>VLOOKUP($A55,'leave_time_2020-07-20115339am'!$D$2:$R$976,10,FALSE)</f>
        <v>86.67</v>
      </c>
      <c r="G55" s="111">
        <f>VLOOKUP($A55,'leave_time_2020-07-20115339am'!$D$2:$R$976,11,FALSE)</f>
        <v>66</v>
      </c>
      <c r="H55" s="109">
        <f>VLOOKUP($A55,'leave_time_2020-07-20115339am'!$D$2:$R$976,13,FALSE)</f>
        <v>23.25</v>
      </c>
      <c r="I55" s="110">
        <f>VLOOKUP($A55,'leave_time_2020-07-20115339am'!$D$2:$R$976,14,FALSE)</f>
        <v>80.25</v>
      </c>
      <c r="J55" s="111">
        <f>VLOOKUP($A55,'leave_time_2020-07-20115339am'!$D$2:$R$976,15,FALSE)</f>
        <v>51</v>
      </c>
    </row>
    <row r="56" spans="1:10" ht="14.85" customHeight="1" x14ac:dyDescent="0.2">
      <c r="A56" s="108" t="str">
        <f>+'Employee ROP Information'!C56</f>
        <v>BARRY, MEGHAN</v>
      </c>
      <c r="B56" s="109">
        <f>VLOOKUP($A56,'leave_time_2020-07-20115339am'!$D$2:$R$976,5,FALSE)</f>
        <v>47.587000000000003</v>
      </c>
      <c r="C56" s="110">
        <f>VLOOKUP($A56,'leave_time_2020-07-20115339am'!$D$2:$R$976,6,FALSE)</f>
        <v>59.587000000000003</v>
      </c>
      <c r="D56" s="111">
        <f>VLOOKUP($A56,'leave_time_2020-07-20115339am'!$D$2:$R$976,7,FALSE)</f>
        <v>12</v>
      </c>
      <c r="E56" s="109">
        <f>IF(((VLOOKUP($A56,'leave_time_2020-07-20115339am'!$D$2:$R$976,9,FALSE)&gt;480)),480,(VLOOKUP($A56,'leave_time_2020-07-20115339am'!$D$2:$R$976,9,FALSE)))</f>
        <v>39.662999999999997</v>
      </c>
      <c r="F56" s="110">
        <f>VLOOKUP($A56,'leave_time_2020-07-20115339am'!$D$2:$R$976,10,FALSE)</f>
        <v>47.662999999999997</v>
      </c>
      <c r="G56" s="111">
        <f>VLOOKUP($A56,'leave_time_2020-07-20115339am'!$D$2:$R$976,11,FALSE)</f>
        <v>8</v>
      </c>
      <c r="H56" s="109">
        <f>VLOOKUP($A56,'leave_time_2020-07-20115339am'!$D$2:$R$976,13,FALSE)</f>
        <v>0</v>
      </c>
      <c r="I56" s="110">
        <f>VLOOKUP($A56,'leave_time_2020-07-20115339am'!$D$2:$R$976,14,FALSE)</f>
        <v>12</v>
      </c>
      <c r="J56" s="111">
        <f>VLOOKUP($A56,'leave_time_2020-07-20115339am'!$D$2:$R$976,15,FALSE)</f>
        <v>12</v>
      </c>
    </row>
    <row r="57" spans="1:10" ht="14.85" customHeight="1" x14ac:dyDescent="0.2">
      <c r="A57" s="108" t="str">
        <f>+'Employee ROP Information'!C57</f>
        <v>BARTLESON, CONSTANCE</v>
      </c>
      <c r="B57" s="109">
        <f>VLOOKUP($A57,'leave_time_2020-07-20115339am'!$D$2:$R$976,5,FALSE)</f>
        <v>71.34</v>
      </c>
      <c r="C57" s="110">
        <f>VLOOKUP($A57,'leave_time_2020-07-20115339am'!$D$2:$R$976,6,FALSE)</f>
        <v>104.004</v>
      </c>
      <c r="D57" s="111">
        <f>VLOOKUP($A57,'leave_time_2020-07-20115339am'!$D$2:$R$976,7,FALSE)</f>
        <v>76</v>
      </c>
      <c r="E57" s="109">
        <f>IF(((VLOOKUP($A57,'leave_time_2020-07-20115339am'!$D$2:$R$976,9,FALSE)&gt;480)),480,(VLOOKUP($A57,'leave_time_2020-07-20115339am'!$D$2:$R$976,9,FALSE)))</f>
        <v>35.590000000000003</v>
      </c>
      <c r="F57" s="110">
        <f>VLOOKUP($A57,'leave_time_2020-07-20115339am'!$D$2:$R$976,10,FALSE)</f>
        <v>104.004</v>
      </c>
      <c r="G57" s="111">
        <f>VLOOKUP($A57,'leave_time_2020-07-20115339am'!$D$2:$R$976,11,FALSE)</f>
        <v>117.25</v>
      </c>
      <c r="H57" s="109">
        <f>VLOOKUP($A57,'leave_time_2020-07-20115339am'!$D$2:$R$976,13,FALSE)</f>
        <v>0</v>
      </c>
      <c r="I57" s="110">
        <f>VLOOKUP($A57,'leave_time_2020-07-20115339am'!$D$2:$R$976,14,FALSE)</f>
        <v>0</v>
      </c>
      <c r="J57" s="111">
        <f>VLOOKUP($A57,'leave_time_2020-07-20115339am'!$D$2:$R$976,15,FALSE)</f>
        <v>0</v>
      </c>
    </row>
    <row r="58" spans="1:10" ht="14.85" customHeight="1" x14ac:dyDescent="0.2">
      <c r="A58" s="108" t="str">
        <f>+'Employee ROP Information'!C58</f>
        <v>BATCHELOR, MARY</v>
      </c>
      <c r="B58" s="109">
        <f>VLOOKUP($A58,'leave_time_2020-07-20115339am'!$D$2:$R$976,5,FALSE)</f>
        <v>115.25</v>
      </c>
      <c r="C58" s="110">
        <f>VLOOKUP($A58,'leave_time_2020-07-20115339am'!$D$2:$R$976,6,FALSE)</f>
        <v>156</v>
      </c>
      <c r="D58" s="111">
        <f>VLOOKUP($A58,'leave_time_2020-07-20115339am'!$D$2:$R$976,7,FALSE)</f>
        <v>140.5</v>
      </c>
      <c r="E58" s="109">
        <f>IF(((VLOOKUP($A58,'leave_time_2020-07-20115339am'!$D$2:$R$976,9,FALSE)&gt;480)),480,(VLOOKUP($A58,'leave_time_2020-07-20115339am'!$D$2:$R$976,9,FALSE)))</f>
        <v>202.09</v>
      </c>
      <c r="F58" s="110">
        <f>VLOOKUP($A58,'leave_time_2020-07-20115339am'!$D$2:$R$976,10,FALSE)</f>
        <v>104.004</v>
      </c>
      <c r="G58" s="111">
        <f>VLOOKUP($A58,'leave_time_2020-07-20115339am'!$D$2:$R$976,11,FALSE)</f>
        <v>43</v>
      </c>
      <c r="H58" s="109">
        <f>VLOOKUP($A58,'leave_time_2020-07-20115339am'!$D$2:$R$976,13,FALSE)</f>
        <v>0</v>
      </c>
      <c r="I58" s="110">
        <f>VLOOKUP($A58,'leave_time_2020-07-20115339am'!$D$2:$R$976,14,FALSE)</f>
        <v>0</v>
      </c>
      <c r="J58" s="111">
        <f>VLOOKUP($A58,'leave_time_2020-07-20115339am'!$D$2:$R$976,15,FALSE)</f>
        <v>0</v>
      </c>
    </row>
    <row r="59" spans="1:10" ht="14.85" customHeight="1" x14ac:dyDescent="0.2">
      <c r="A59" s="108" t="str">
        <f>+'Employee ROP Information'!C59</f>
        <v>BAUKNIGHT, LAUREN</v>
      </c>
      <c r="B59" s="109">
        <f>VLOOKUP($A59,'leave_time_2020-07-20115339am'!$D$2:$R$976,5,FALSE)</f>
        <v>69.25</v>
      </c>
      <c r="C59" s="110">
        <f>VLOOKUP($A59,'leave_time_2020-07-20115339am'!$D$2:$R$976,6,FALSE)</f>
        <v>143</v>
      </c>
      <c r="D59" s="111">
        <f>VLOOKUP($A59,'leave_time_2020-07-20115339am'!$D$2:$R$976,7,FALSE)</f>
        <v>144</v>
      </c>
      <c r="E59" s="109">
        <f>IF(((VLOOKUP($A59,'leave_time_2020-07-20115339am'!$D$2:$R$976,9,FALSE)&gt;480)),480,(VLOOKUP($A59,'leave_time_2020-07-20115339am'!$D$2:$R$976,9,FALSE)))</f>
        <v>480</v>
      </c>
      <c r="F59" s="110">
        <f>VLOOKUP($A59,'leave_time_2020-07-20115339am'!$D$2:$R$976,10,FALSE)</f>
        <v>95.337000000000003</v>
      </c>
      <c r="G59" s="111">
        <f>VLOOKUP($A59,'leave_time_2020-07-20115339am'!$D$2:$R$976,11,FALSE)</f>
        <v>36</v>
      </c>
      <c r="H59" s="109">
        <f>VLOOKUP($A59,'leave_time_2020-07-20115339am'!$D$2:$R$976,13,FALSE)</f>
        <v>0</v>
      </c>
      <c r="I59" s="110">
        <f>VLOOKUP($A59,'leave_time_2020-07-20115339am'!$D$2:$R$976,14,FALSE)</f>
        <v>0</v>
      </c>
      <c r="J59" s="111">
        <f>VLOOKUP($A59,'leave_time_2020-07-20115339am'!$D$2:$R$976,15,FALSE)</f>
        <v>0</v>
      </c>
    </row>
    <row r="60" spans="1:10" ht="14.85" customHeight="1" x14ac:dyDescent="0.2">
      <c r="A60" s="108" t="str">
        <f>+'Employee ROP Information'!C60</f>
        <v>BAVARO, NICHOLAS</v>
      </c>
      <c r="B60" s="109">
        <f>VLOOKUP($A60,'leave_time_2020-07-20115339am'!$D$2:$R$976,5,FALSE)</f>
        <v>85.006</v>
      </c>
      <c r="C60" s="110">
        <f>VLOOKUP($A60,'leave_time_2020-07-20115339am'!$D$2:$R$976,6,FALSE)</f>
        <v>104.004</v>
      </c>
      <c r="D60" s="111">
        <f>VLOOKUP($A60,'leave_time_2020-07-20115339am'!$D$2:$R$976,7,FALSE)</f>
        <v>61.5</v>
      </c>
      <c r="E60" s="109">
        <f>IF(((VLOOKUP($A60,'leave_time_2020-07-20115339am'!$D$2:$R$976,9,FALSE)&gt;480)),480,(VLOOKUP($A60,'leave_time_2020-07-20115339am'!$D$2:$R$976,9,FALSE)))</f>
        <v>87.506</v>
      </c>
      <c r="F60" s="110">
        <f>VLOOKUP($A60,'leave_time_2020-07-20115339am'!$D$2:$R$976,10,FALSE)</f>
        <v>104.004</v>
      </c>
      <c r="G60" s="111">
        <f>VLOOKUP($A60,'leave_time_2020-07-20115339am'!$D$2:$R$976,11,FALSE)</f>
        <v>52</v>
      </c>
      <c r="H60" s="109">
        <f>VLOOKUP($A60,'leave_time_2020-07-20115339am'!$D$2:$R$976,13,FALSE)</f>
        <v>0</v>
      </c>
      <c r="I60" s="110">
        <f>VLOOKUP($A60,'leave_time_2020-07-20115339am'!$D$2:$R$976,14,FALSE)</f>
        <v>3</v>
      </c>
      <c r="J60" s="111">
        <f>VLOOKUP($A60,'leave_time_2020-07-20115339am'!$D$2:$R$976,15,FALSE)</f>
        <v>3</v>
      </c>
    </row>
    <row r="61" spans="1:10" ht="14.85" customHeight="1" x14ac:dyDescent="0.2">
      <c r="A61" s="108" t="str">
        <f>+'Employee ROP Information'!C61</f>
        <v>BEASLEY, DENISE</v>
      </c>
      <c r="B61" s="109">
        <f>VLOOKUP($A61,'leave_time_2020-07-20115339am'!$D$2:$R$976,5,FALSE)</f>
        <v>13</v>
      </c>
      <c r="C61" s="110">
        <f>VLOOKUP($A61,'leave_time_2020-07-20115339am'!$D$2:$R$976,6,FALSE)</f>
        <v>13</v>
      </c>
      <c r="D61" s="111">
        <f>VLOOKUP($A61,'leave_time_2020-07-20115339am'!$D$2:$R$976,7,FALSE)</f>
        <v>0</v>
      </c>
      <c r="E61" s="109">
        <f>IF(((VLOOKUP($A61,'leave_time_2020-07-20115339am'!$D$2:$R$976,9,FALSE)&gt;480)),480,(VLOOKUP($A61,'leave_time_2020-07-20115339am'!$D$2:$R$976,9,FALSE)))</f>
        <v>8.6669999999999998</v>
      </c>
      <c r="F61" s="110">
        <f>VLOOKUP($A61,'leave_time_2020-07-20115339am'!$D$2:$R$976,10,FALSE)</f>
        <v>8.6669999999999998</v>
      </c>
      <c r="G61" s="111">
        <f>VLOOKUP($A61,'leave_time_2020-07-20115339am'!$D$2:$R$976,11,FALSE)</f>
        <v>0</v>
      </c>
      <c r="H61" s="109">
        <f>VLOOKUP($A61,'leave_time_2020-07-20115339am'!$D$2:$R$976,13,FALSE)</f>
        <v>0</v>
      </c>
      <c r="I61" s="110">
        <f>VLOOKUP($A61,'leave_time_2020-07-20115339am'!$D$2:$R$976,14,FALSE)</f>
        <v>0</v>
      </c>
      <c r="J61" s="111">
        <f>VLOOKUP($A61,'leave_time_2020-07-20115339am'!$D$2:$R$976,15,FALSE)</f>
        <v>0</v>
      </c>
    </row>
    <row r="62" spans="1:10" ht="14.85" customHeight="1" x14ac:dyDescent="0.2">
      <c r="A62" s="108" t="str">
        <f>+'Employee ROP Information'!C62</f>
        <v>BEASLEY, TIMOTHY</v>
      </c>
      <c r="B62" s="109">
        <f>VLOOKUP($A62,'leave_time_2020-07-20115339am'!$D$2:$R$976,5,FALSE)</f>
        <v>64.412999999999997</v>
      </c>
      <c r="C62" s="110">
        <f>VLOOKUP($A62,'leave_time_2020-07-20115339am'!$D$2:$R$976,6,FALSE)</f>
        <v>132.16300000000001</v>
      </c>
      <c r="D62" s="111">
        <f>VLOOKUP($A62,'leave_time_2020-07-20115339am'!$D$2:$R$976,7,FALSE)</f>
        <v>84</v>
      </c>
      <c r="E62" s="109">
        <f>IF(((VLOOKUP($A62,'leave_time_2020-07-20115339am'!$D$2:$R$976,9,FALSE)&gt;480)),480,(VLOOKUP($A62,'leave_time_2020-07-20115339am'!$D$2:$R$976,9,FALSE)))</f>
        <v>85.004000000000005</v>
      </c>
      <c r="F62" s="110">
        <f>VLOOKUP($A62,'leave_time_2020-07-20115339am'!$D$2:$R$976,10,FALSE)</f>
        <v>104.004</v>
      </c>
      <c r="G62" s="111">
        <f>VLOOKUP($A62,'leave_time_2020-07-20115339am'!$D$2:$R$976,11,FALSE)</f>
        <v>32</v>
      </c>
      <c r="H62" s="109">
        <f>VLOOKUP($A62,'leave_time_2020-07-20115339am'!$D$2:$R$976,13,FALSE)</f>
        <v>39</v>
      </c>
      <c r="I62" s="110">
        <f>VLOOKUP($A62,'leave_time_2020-07-20115339am'!$D$2:$R$976,14,FALSE)</f>
        <v>87</v>
      </c>
      <c r="J62" s="111">
        <f>VLOOKUP($A62,'leave_time_2020-07-20115339am'!$D$2:$R$976,15,FALSE)</f>
        <v>66</v>
      </c>
    </row>
    <row r="63" spans="1:10" ht="14.85" customHeight="1" x14ac:dyDescent="0.2">
      <c r="A63" s="108" t="str">
        <f>+'Employee ROP Information'!C63</f>
        <v>BEAUCHAINE, AMY</v>
      </c>
      <c r="B63" s="109">
        <f>VLOOKUP($A63,'leave_time_2020-07-20115339am'!$D$2:$R$976,5,FALSE)</f>
        <v>41.006</v>
      </c>
      <c r="C63" s="110">
        <f>VLOOKUP($A63,'leave_time_2020-07-20115339am'!$D$2:$R$976,6,FALSE)</f>
        <v>104.004</v>
      </c>
      <c r="D63" s="111">
        <f>VLOOKUP($A63,'leave_time_2020-07-20115339am'!$D$2:$R$976,7,FALSE)</f>
        <v>81.5</v>
      </c>
      <c r="E63" s="109">
        <f>IF(((VLOOKUP($A63,'leave_time_2020-07-20115339am'!$D$2:$R$976,9,FALSE)&gt;480)),480,(VLOOKUP($A63,'leave_time_2020-07-20115339am'!$D$2:$R$976,9,FALSE)))</f>
        <v>116.506</v>
      </c>
      <c r="F63" s="110">
        <f>VLOOKUP($A63,'leave_time_2020-07-20115339am'!$D$2:$R$976,10,FALSE)</f>
        <v>104.004</v>
      </c>
      <c r="G63" s="111">
        <f>VLOOKUP($A63,'leave_time_2020-07-20115339am'!$D$2:$R$976,11,FALSE)</f>
        <v>39</v>
      </c>
      <c r="H63" s="109">
        <f>VLOOKUP($A63,'leave_time_2020-07-20115339am'!$D$2:$R$976,13,FALSE)</f>
        <v>0</v>
      </c>
      <c r="I63" s="110">
        <f>VLOOKUP($A63,'leave_time_2020-07-20115339am'!$D$2:$R$976,14,FALSE)</f>
        <v>3.5</v>
      </c>
      <c r="J63" s="111">
        <f>VLOOKUP($A63,'leave_time_2020-07-20115339am'!$D$2:$R$976,15,FALSE)</f>
        <v>3.5</v>
      </c>
    </row>
    <row r="64" spans="1:10" ht="14.85" customHeight="1" x14ac:dyDescent="0.2">
      <c r="A64" s="108" t="str">
        <f>+'Employee ROP Information'!C64</f>
        <v>BEMENDERFER, ANDREA</v>
      </c>
      <c r="B64" s="109">
        <f>VLOOKUP($A64,'leave_time_2020-07-20115339am'!$D$2:$R$976,5,FALSE)</f>
        <v>146.75</v>
      </c>
      <c r="C64" s="110">
        <f>VLOOKUP($A64,'leave_time_2020-07-20115339am'!$D$2:$R$976,6,FALSE)</f>
        <v>156</v>
      </c>
      <c r="D64" s="111">
        <f>VLOOKUP($A64,'leave_time_2020-07-20115339am'!$D$2:$R$976,7,FALSE)</f>
        <v>138</v>
      </c>
      <c r="E64" s="109">
        <f>IF(((VLOOKUP($A64,'leave_time_2020-07-20115339am'!$D$2:$R$976,9,FALSE)&gt;480)),480,(VLOOKUP($A64,'leave_time_2020-07-20115339am'!$D$2:$R$976,9,FALSE)))</f>
        <v>10.09</v>
      </c>
      <c r="F64" s="110">
        <f>VLOOKUP($A64,'leave_time_2020-07-20115339am'!$D$2:$R$976,10,FALSE)</f>
        <v>104.004</v>
      </c>
      <c r="G64" s="111">
        <f>VLOOKUP($A64,'leave_time_2020-07-20115339am'!$D$2:$R$976,11,FALSE)</f>
        <v>112.5</v>
      </c>
      <c r="H64" s="109">
        <f>VLOOKUP($A64,'leave_time_2020-07-20115339am'!$D$2:$R$976,13,FALSE)</f>
        <v>0</v>
      </c>
      <c r="I64" s="110">
        <f>VLOOKUP($A64,'leave_time_2020-07-20115339am'!$D$2:$R$976,14,FALSE)</f>
        <v>0</v>
      </c>
      <c r="J64" s="111">
        <f>VLOOKUP($A64,'leave_time_2020-07-20115339am'!$D$2:$R$976,15,FALSE)</f>
        <v>0</v>
      </c>
    </row>
    <row r="65" spans="1:10" ht="14.85" customHeight="1" x14ac:dyDescent="0.2">
      <c r="A65" s="108" t="str">
        <f>+'Employee ROP Information'!C65</f>
        <v>BENINGFIELD, SHARON</v>
      </c>
      <c r="B65" s="109">
        <f>VLOOKUP($A65,'leave_time_2020-07-20115339am'!$D$2:$R$976,5,FALSE)</f>
        <v>131.09</v>
      </c>
      <c r="C65" s="110">
        <f>VLOOKUP($A65,'leave_time_2020-07-20115339am'!$D$2:$R$976,6,FALSE)</f>
        <v>104.004</v>
      </c>
      <c r="D65" s="111">
        <f>VLOOKUP($A65,'leave_time_2020-07-20115339am'!$D$2:$R$976,7,FALSE)</f>
        <v>113.5</v>
      </c>
      <c r="E65" s="109">
        <f>IF(((VLOOKUP($A65,'leave_time_2020-07-20115339am'!$D$2:$R$976,9,FALSE)&gt;480)),480,(VLOOKUP($A65,'leave_time_2020-07-20115339am'!$D$2:$R$976,9,FALSE)))</f>
        <v>279.33999999999997</v>
      </c>
      <c r="F65" s="110">
        <f>VLOOKUP($A65,'leave_time_2020-07-20115339am'!$D$2:$R$976,10,FALSE)</f>
        <v>104.004</v>
      </c>
      <c r="G65" s="111">
        <f>VLOOKUP($A65,'leave_time_2020-07-20115339am'!$D$2:$R$976,11,FALSE)</f>
        <v>54.5</v>
      </c>
      <c r="H65" s="109">
        <f>VLOOKUP($A65,'leave_time_2020-07-20115339am'!$D$2:$R$976,13,FALSE)</f>
        <v>0</v>
      </c>
      <c r="I65" s="110">
        <f>VLOOKUP($A65,'leave_time_2020-07-20115339am'!$D$2:$R$976,14,FALSE)</f>
        <v>0</v>
      </c>
      <c r="J65" s="111">
        <f>VLOOKUP($A65,'leave_time_2020-07-20115339am'!$D$2:$R$976,15,FALSE)</f>
        <v>0</v>
      </c>
    </row>
    <row r="66" spans="1:10" ht="14.85" customHeight="1" x14ac:dyDescent="0.2">
      <c r="A66" s="108" t="str">
        <f>+'Employee ROP Information'!C66</f>
        <v>BENTON, LINN</v>
      </c>
      <c r="B66" s="109">
        <f>VLOOKUP($A66,'leave_time_2020-07-20115339am'!$D$2:$R$976,5,FALSE)</f>
        <v>72.09</v>
      </c>
      <c r="C66" s="110">
        <f>VLOOKUP($A66,'leave_time_2020-07-20115339am'!$D$2:$R$976,6,FALSE)</f>
        <v>104.004</v>
      </c>
      <c r="D66" s="111">
        <f>VLOOKUP($A66,'leave_time_2020-07-20115339am'!$D$2:$R$976,7,FALSE)</f>
        <v>64</v>
      </c>
      <c r="E66" s="109">
        <f>IF(((VLOOKUP($A66,'leave_time_2020-07-20115339am'!$D$2:$R$976,9,FALSE)&gt;480)),480,(VLOOKUP($A66,'leave_time_2020-07-20115339am'!$D$2:$R$976,9,FALSE)))</f>
        <v>134.09</v>
      </c>
      <c r="F66" s="110">
        <f>VLOOKUP($A66,'leave_time_2020-07-20115339am'!$D$2:$R$976,10,FALSE)</f>
        <v>104.004</v>
      </c>
      <c r="G66" s="111">
        <f>VLOOKUP($A66,'leave_time_2020-07-20115339am'!$D$2:$R$976,11,FALSE)</f>
        <v>103</v>
      </c>
      <c r="H66" s="109">
        <f>VLOOKUP($A66,'leave_time_2020-07-20115339am'!$D$2:$R$976,13,FALSE)</f>
        <v>0</v>
      </c>
      <c r="I66" s="110">
        <f>VLOOKUP($A66,'leave_time_2020-07-20115339am'!$D$2:$R$976,14,FALSE)</f>
        <v>0</v>
      </c>
      <c r="J66" s="111">
        <f>VLOOKUP($A66,'leave_time_2020-07-20115339am'!$D$2:$R$976,15,FALSE)</f>
        <v>0</v>
      </c>
    </row>
    <row r="67" spans="1:10" ht="14.85" customHeight="1" x14ac:dyDescent="0.2">
      <c r="A67" s="108" t="str">
        <f>+'Employee ROP Information'!C67</f>
        <v>BENTON, MICHELLE</v>
      </c>
      <c r="B67" s="109">
        <f>VLOOKUP($A67,'leave_time_2020-07-20115339am'!$D$2:$R$976,5,FALSE)</f>
        <v>0</v>
      </c>
      <c r="C67" s="110">
        <f>VLOOKUP($A67,'leave_time_2020-07-20115339am'!$D$2:$R$976,6,FALSE)</f>
        <v>0</v>
      </c>
      <c r="D67" s="111">
        <f>VLOOKUP($A67,'leave_time_2020-07-20115339am'!$D$2:$R$976,7,FALSE)</f>
        <v>0</v>
      </c>
      <c r="E67" s="109">
        <f>IF(((VLOOKUP($A67,'leave_time_2020-07-20115339am'!$D$2:$R$976,9,FALSE)&gt;480)),480,(VLOOKUP($A67,'leave_time_2020-07-20115339am'!$D$2:$R$976,9,FALSE)))</f>
        <v>0</v>
      </c>
      <c r="F67" s="110">
        <f>VLOOKUP($A67,'leave_time_2020-07-20115339am'!$D$2:$R$976,10,FALSE)</f>
        <v>0</v>
      </c>
      <c r="G67" s="111">
        <f>VLOOKUP($A67,'leave_time_2020-07-20115339am'!$D$2:$R$976,11,FALSE)</f>
        <v>0</v>
      </c>
      <c r="H67" s="109">
        <f>VLOOKUP($A67,'leave_time_2020-07-20115339am'!$D$2:$R$976,13,FALSE)</f>
        <v>0</v>
      </c>
      <c r="I67" s="110">
        <f>VLOOKUP($A67,'leave_time_2020-07-20115339am'!$D$2:$R$976,14,FALSE)</f>
        <v>0</v>
      </c>
      <c r="J67" s="111">
        <f>VLOOKUP($A67,'leave_time_2020-07-20115339am'!$D$2:$R$976,15,FALSE)</f>
        <v>0</v>
      </c>
    </row>
    <row r="68" spans="1:10" ht="14.85" customHeight="1" x14ac:dyDescent="0.2">
      <c r="A68" s="108" t="str">
        <f>+'Employee ROP Information'!C68</f>
        <v>BERG, VERNIE</v>
      </c>
      <c r="B68" s="109">
        <f>VLOOKUP($A68,'leave_time_2020-07-20115339am'!$D$2:$R$976,5,FALSE)</f>
        <v>159.75</v>
      </c>
      <c r="C68" s="110">
        <f>VLOOKUP($A68,'leave_time_2020-07-20115339am'!$D$2:$R$976,6,FALSE)</f>
        <v>156</v>
      </c>
      <c r="D68" s="111">
        <f>VLOOKUP($A68,'leave_time_2020-07-20115339am'!$D$2:$R$976,7,FALSE)</f>
        <v>70.25</v>
      </c>
      <c r="E68" s="109">
        <f>IF(((VLOOKUP($A68,'leave_time_2020-07-20115339am'!$D$2:$R$976,9,FALSE)&gt;480)),480,(VLOOKUP($A68,'leave_time_2020-07-20115339am'!$D$2:$R$976,9,FALSE)))</f>
        <v>102.09</v>
      </c>
      <c r="F68" s="110">
        <f>VLOOKUP($A68,'leave_time_2020-07-20115339am'!$D$2:$R$976,10,FALSE)</f>
        <v>104.004</v>
      </c>
      <c r="G68" s="111">
        <f>VLOOKUP($A68,'leave_time_2020-07-20115339am'!$D$2:$R$976,11,FALSE)</f>
        <v>100</v>
      </c>
      <c r="H68" s="109">
        <f>VLOOKUP($A68,'leave_time_2020-07-20115339am'!$D$2:$R$976,13,FALSE)</f>
        <v>0</v>
      </c>
      <c r="I68" s="110">
        <f>VLOOKUP($A68,'leave_time_2020-07-20115339am'!$D$2:$R$976,14,FALSE)</f>
        <v>40.25</v>
      </c>
      <c r="J68" s="111">
        <f>VLOOKUP($A68,'leave_time_2020-07-20115339am'!$D$2:$R$976,15,FALSE)</f>
        <v>53.25</v>
      </c>
    </row>
    <row r="69" spans="1:10" ht="14.85" customHeight="1" x14ac:dyDescent="0.2">
      <c r="A69" s="108" t="str">
        <f>+'Employee ROP Information'!C69</f>
        <v>BERLIN, KELLY</v>
      </c>
      <c r="B69" s="109">
        <f>VLOOKUP($A69,'leave_time_2020-07-20115339am'!$D$2:$R$976,5,FALSE)</f>
        <v>216.33699999999999</v>
      </c>
      <c r="C69" s="110">
        <f>VLOOKUP($A69,'leave_time_2020-07-20115339am'!$D$2:$R$976,6,FALSE)</f>
        <v>114.834</v>
      </c>
      <c r="D69" s="111">
        <f>VLOOKUP($A69,'leave_time_2020-07-20115339am'!$D$2:$R$976,7,FALSE)</f>
        <v>108.5</v>
      </c>
      <c r="E69" s="109">
        <f>IF(((VLOOKUP($A69,'leave_time_2020-07-20115339am'!$D$2:$R$976,9,FALSE)&gt;480)),480,(VLOOKUP($A69,'leave_time_2020-07-20115339am'!$D$2:$R$976,9,FALSE)))</f>
        <v>146.59</v>
      </c>
      <c r="F69" s="110">
        <f>VLOOKUP($A69,'leave_time_2020-07-20115339am'!$D$2:$R$976,10,FALSE)</f>
        <v>104.004</v>
      </c>
      <c r="G69" s="111">
        <f>VLOOKUP($A69,'leave_time_2020-07-20115339am'!$D$2:$R$976,11,FALSE)</f>
        <v>24.5</v>
      </c>
      <c r="H69" s="109">
        <f>VLOOKUP($A69,'leave_time_2020-07-20115339am'!$D$2:$R$976,13,FALSE)</f>
        <v>0</v>
      </c>
      <c r="I69" s="110">
        <f>VLOOKUP($A69,'leave_time_2020-07-20115339am'!$D$2:$R$976,14,FALSE)</f>
        <v>28</v>
      </c>
      <c r="J69" s="111">
        <f>VLOOKUP($A69,'leave_time_2020-07-20115339am'!$D$2:$R$976,15,FALSE)</f>
        <v>40.5</v>
      </c>
    </row>
    <row r="70" spans="1:10" ht="14.85" customHeight="1" x14ac:dyDescent="0.2">
      <c r="A70" s="108" t="str">
        <f>+'Employee ROP Information'!C70</f>
        <v>BERNARD, DIANNE</v>
      </c>
      <c r="B70" s="109">
        <f>VLOOKUP($A70,'leave_time_2020-07-20115339am'!$D$2:$R$976,5,FALSE)</f>
        <v>181.16</v>
      </c>
      <c r="C70" s="110">
        <f>VLOOKUP($A70,'leave_time_2020-07-20115339am'!$D$2:$R$976,6,FALSE)</f>
        <v>129.99600000000001</v>
      </c>
      <c r="D70" s="111">
        <f>VLOOKUP($A70,'leave_time_2020-07-20115339am'!$D$2:$R$976,7,FALSE)</f>
        <v>95</v>
      </c>
      <c r="E70" s="109">
        <f>IF(((VLOOKUP($A70,'leave_time_2020-07-20115339am'!$D$2:$R$976,9,FALSE)&gt;480)),480,(VLOOKUP($A70,'leave_time_2020-07-20115339am'!$D$2:$R$976,9,FALSE)))</f>
        <v>480</v>
      </c>
      <c r="F70" s="110">
        <f>VLOOKUP($A70,'leave_time_2020-07-20115339am'!$D$2:$R$976,10,FALSE)</f>
        <v>104.004</v>
      </c>
      <c r="G70" s="111">
        <f>VLOOKUP($A70,'leave_time_2020-07-20115339am'!$D$2:$R$976,11,FALSE)</f>
        <v>48</v>
      </c>
      <c r="H70" s="109">
        <f>VLOOKUP($A70,'leave_time_2020-07-20115339am'!$D$2:$R$976,13,FALSE)</f>
        <v>1.25</v>
      </c>
      <c r="I70" s="110">
        <f>VLOOKUP($A70,'leave_time_2020-07-20115339am'!$D$2:$R$976,14,FALSE)</f>
        <v>34.375</v>
      </c>
      <c r="J70" s="111">
        <f>VLOOKUP($A70,'leave_time_2020-07-20115339am'!$D$2:$R$976,15,FALSE)</f>
        <v>46.25</v>
      </c>
    </row>
    <row r="71" spans="1:10" ht="14.85" customHeight="1" x14ac:dyDescent="0.2">
      <c r="A71" s="108" t="str">
        <f>+'Employee ROP Information'!C71</f>
        <v>BETZ, KAYLA</v>
      </c>
      <c r="B71" s="109">
        <f>VLOOKUP($A71,'leave_time_2020-07-20115339am'!$D$2:$R$976,5,FALSE)</f>
        <v>112.173</v>
      </c>
      <c r="C71" s="110">
        <f>VLOOKUP($A71,'leave_time_2020-07-20115339am'!$D$2:$R$976,6,FALSE)</f>
        <v>104.004</v>
      </c>
      <c r="D71" s="111">
        <f>VLOOKUP($A71,'leave_time_2020-07-20115339am'!$D$2:$R$976,7,FALSE)</f>
        <v>35.5</v>
      </c>
      <c r="E71" s="109">
        <f>IF(((VLOOKUP($A71,'leave_time_2020-07-20115339am'!$D$2:$R$976,9,FALSE)&gt;480)),480,(VLOOKUP($A71,'leave_time_2020-07-20115339am'!$D$2:$R$976,9,FALSE)))</f>
        <v>212.673</v>
      </c>
      <c r="F71" s="110">
        <f>VLOOKUP($A71,'leave_time_2020-07-20115339am'!$D$2:$R$976,10,FALSE)</f>
        <v>104.004</v>
      </c>
      <c r="G71" s="111">
        <f>VLOOKUP($A71,'leave_time_2020-07-20115339am'!$D$2:$R$976,11,FALSE)</f>
        <v>59</v>
      </c>
      <c r="H71" s="109">
        <f>VLOOKUP($A71,'leave_time_2020-07-20115339am'!$D$2:$R$976,13,FALSE)</f>
        <v>0</v>
      </c>
      <c r="I71" s="110">
        <f>VLOOKUP($A71,'leave_time_2020-07-20115339am'!$D$2:$R$976,14,FALSE)</f>
        <v>35.625</v>
      </c>
      <c r="J71" s="111">
        <f>VLOOKUP($A71,'leave_time_2020-07-20115339am'!$D$2:$R$976,15,FALSE)</f>
        <v>42.5</v>
      </c>
    </row>
    <row r="72" spans="1:10" ht="14.85" customHeight="1" x14ac:dyDescent="0.2">
      <c r="A72" s="108" t="str">
        <f>+'Employee ROP Information'!C72</f>
        <v>BLACK, LASHARA</v>
      </c>
      <c r="B72" s="109">
        <f>VLOOKUP($A72,'leave_time_2020-07-20115339am'!$D$2:$R$976,5,FALSE)</f>
        <v>38.46</v>
      </c>
      <c r="C72" s="110">
        <f>VLOOKUP($A72,'leave_time_2020-07-20115339am'!$D$2:$R$976,6,FALSE)</f>
        <v>95.873999999999995</v>
      </c>
      <c r="D72" s="111">
        <f>VLOOKUP($A72,'leave_time_2020-07-20115339am'!$D$2:$R$976,7,FALSE)</f>
        <v>184</v>
      </c>
      <c r="E72" s="109">
        <f>IF(((VLOOKUP($A72,'leave_time_2020-07-20115339am'!$D$2:$R$976,9,FALSE)&gt;480)),480,(VLOOKUP($A72,'leave_time_2020-07-20115339am'!$D$2:$R$976,9,FALSE)))</f>
        <v>54.755000000000003</v>
      </c>
      <c r="F72" s="110">
        <f>VLOOKUP($A72,'leave_time_2020-07-20115339am'!$D$2:$R$976,10,FALSE)</f>
        <v>80.168999999999997</v>
      </c>
      <c r="G72" s="111">
        <f>VLOOKUP($A72,'leave_time_2020-07-20115339am'!$D$2:$R$976,11,FALSE)</f>
        <v>112</v>
      </c>
      <c r="H72" s="109">
        <f>VLOOKUP($A72,'leave_time_2020-07-20115339am'!$D$2:$R$976,13,FALSE)</f>
        <v>0</v>
      </c>
      <c r="I72" s="110">
        <f>VLOOKUP($A72,'leave_time_2020-07-20115339am'!$D$2:$R$976,14,FALSE)</f>
        <v>8</v>
      </c>
      <c r="J72" s="111">
        <f>VLOOKUP($A72,'leave_time_2020-07-20115339am'!$D$2:$R$976,15,FALSE)</f>
        <v>16</v>
      </c>
    </row>
    <row r="73" spans="1:10" ht="14.85" customHeight="1" x14ac:dyDescent="0.2">
      <c r="A73" s="108" t="str">
        <f>+'Employee ROP Information'!C73</f>
        <v>BLACKRICK, JESSICA</v>
      </c>
      <c r="B73" s="109">
        <f>VLOOKUP($A73,'leave_time_2020-07-20115339am'!$D$2:$R$976,5,FALSE)</f>
        <v>26.84</v>
      </c>
      <c r="C73" s="110">
        <f>VLOOKUP($A73,'leave_time_2020-07-20115339am'!$D$2:$R$976,6,FALSE)</f>
        <v>104.004</v>
      </c>
      <c r="D73" s="111">
        <f>VLOOKUP($A73,'leave_time_2020-07-20115339am'!$D$2:$R$976,7,FALSE)</f>
        <v>117</v>
      </c>
      <c r="E73" s="109">
        <f>IF(((VLOOKUP($A73,'leave_time_2020-07-20115339am'!$D$2:$R$976,9,FALSE)&gt;480)),480,(VLOOKUP($A73,'leave_time_2020-07-20115339am'!$D$2:$R$976,9,FALSE)))</f>
        <v>20.84</v>
      </c>
      <c r="F73" s="110">
        <f>VLOOKUP($A73,'leave_time_2020-07-20115339am'!$D$2:$R$976,10,FALSE)</f>
        <v>104.004</v>
      </c>
      <c r="G73" s="111">
        <f>VLOOKUP($A73,'leave_time_2020-07-20115339am'!$D$2:$R$976,11,FALSE)</f>
        <v>97.5</v>
      </c>
      <c r="H73" s="109">
        <f>VLOOKUP($A73,'leave_time_2020-07-20115339am'!$D$2:$R$976,13,FALSE)</f>
        <v>0</v>
      </c>
      <c r="I73" s="110">
        <f>VLOOKUP($A73,'leave_time_2020-07-20115339am'!$D$2:$R$976,14,FALSE)</f>
        <v>0</v>
      </c>
      <c r="J73" s="111">
        <f>VLOOKUP($A73,'leave_time_2020-07-20115339am'!$D$2:$R$976,15,FALSE)</f>
        <v>0</v>
      </c>
    </row>
    <row r="74" spans="1:10" ht="14.85" customHeight="1" x14ac:dyDescent="0.2">
      <c r="A74" s="108" t="str">
        <f>+'Employee ROP Information'!C74</f>
        <v>BLADES, LAURIE</v>
      </c>
      <c r="B74" s="109">
        <f>VLOOKUP($A74,'leave_time_2020-07-20115339am'!$D$2:$R$976,5,FALSE)</f>
        <v>412</v>
      </c>
      <c r="C74" s="110">
        <f>VLOOKUP($A74,'leave_time_2020-07-20115339am'!$D$2:$R$976,6,FALSE)</f>
        <v>240</v>
      </c>
      <c r="D74" s="111">
        <f>VLOOKUP($A74,'leave_time_2020-07-20115339am'!$D$2:$R$976,7,FALSE)</f>
        <v>177.5</v>
      </c>
      <c r="E74" s="109">
        <f>IF(((VLOOKUP($A74,'leave_time_2020-07-20115339am'!$D$2:$R$976,9,FALSE)&gt;480)),480,(VLOOKUP($A74,'leave_time_2020-07-20115339am'!$D$2:$R$976,9,FALSE)))</f>
        <v>480</v>
      </c>
      <c r="F74" s="110">
        <f>VLOOKUP($A74,'leave_time_2020-07-20115339am'!$D$2:$R$976,10,FALSE)</f>
        <v>104.004</v>
      </c>
      <c r="G74" s="111">
        <f>VLOOKUP($A74,'leave_time_2020-07-20115339am'!$D$2:$R$976,11,FALSE)</f>
        <v>26.5</v>
      </c>
      <c r="H74" s="109">
        <f>VLOOKUP($A74,'leave_time_2020-07-20115339am'!$D$2:$R$976,13,FALSE)</f>
        <v>0</v>
      </c>
      <c r="I74" s="110">
        <f>VLOOKUP($A74,'leave_time_2020-07-20115339am'!$D$2:$R$976,14,FALSE)</f>
        <v>0</v>
      </c>
      <c r="J74" s="111">
        <f>VLOOKUP($A74,'leave_time_2020-07-20115339am'!$D$2:$R$976,15,FALSE)</f>
        <v>0</v>
      </c>
    </row>
    <row r="75" spans="1:10" ht="14.85" customHeight="1" x14ac:dyDescent="0.2">
      <c r="A75" s="108" t="str">
        <f>+'Employee ROP Information'!C75</f>
        <v>BLAZEK, CHRISTOPHER</v>
      </c>
      <c r="B75" s="109">
        <f>VLOOKUP($A75,'leave_time_2020-07-20115339am'!$D$2:$R$976,5,FALSE)</f>
        <v>45.338000000000001</v>
      </c>
      <c r="C75" s="110">
        <f>VLOOKUP($A75,'leave_time_2020-07-20115339am'!$D$2:$R$976,6,FALSE)</f>
        <v>104.004</v>
      </c>
      <c r="D75" s="111">
        <f>VLOOKUP($A75,'leave_time_2020-07-20115339am'!$D$2:$R$976,7,FALSE)</f>
        <v>76</v>
      </c>
      <c r="E75" s="109">
        <f>IF(((VLOOKUP($A75,'leave_time_2020-07-20115339am'!$D$2:$R$976,9,FALSE)&gt;480)),480,(VLOOKUP($A75,'leave_time_2020-07-20115339am'!$D$2:$R$976,9,FALSE)))</f>
        <v>34.838000000000001</v>
      </c>
      <c r="F75" s="110">
        <f>VLOOKUP($A75,'leave_time_2020-07-20115339am'!$D$2:$R$976,10,FALSE)</f>
        <v>104.004</v>
      </c>
      <c r="G75" s="111">
        <f>VLOOKUP($A75,'leave_time_2020-07-20115339am'!$D$2:$R$976,11,FALSE)</f>
        <v>86.5</v>
      </c>
      <c r="H75" s="109">
        <f>VLOOKUP($A75,'leave_time_2020-07-20115339am'!$D$2:$R$976,13,FALSE)</f>
        <v>0.125</v>
      </c>
      <c r="I75" s="110">
        <f>VLOOKUP($A75,'leave_time_2020-07-20115339am'!$D$2:$R$976,14,FALSE)</f>
        <v>4.875</v>
      </c>
      <c r="J75" s="111">
        <f>VLOOKUP($A75,'leave_time_2020-07-20115339am'!$D$2:$R$976,15,FALSE)</f>
        <v>4.75</v>
      </c>
    </row>
    <row r="76" spans="1:10" ht="14.85" customHeight="1" x14ac:dyDescent="0.2">
      <c r="A76" s="108" t="str">
        <f>+'Employee ROP Information'!C76</f>
        <v>BLEEKE, MARGARET</v>
      </c>
      <c r="B76" s="109">
        <f>VLOOKUP($A76,'leave_time_2020-07-20115339am'!$D$2:$R$976,5,FALSE)</f>
        <v>48.16</v>
      </c>
      <c r="C76" s="110">
        <f>VLOOKUP($A76,'leave_time_2020-07-20115339am'!$D$2:$R$976,6,FALSE)</f>
        <v>51.996000000000002</v>
      </c>
      <c r="D76" s="111">
        <f>VLOOKUP($A76,'leave_time_2020-07-20115339am'!$D$2:$R$976,7,FALSE)</f>
        <v>60</v>
      </c>
      <c r="E76" s="109">
        <f>IF(((VLOOKUP($A76,'leave_time_2020-07-20115339am'!$D$2:$R$976,9,FALSE)&gt;480)),480,(VLOOKUP($A76,'leave_time_2020-07-20115339am'!$D$2:$R$976,9,FALSE)))</f>
        <v>81.66</v>
      </c>
      <c r="F76" s="110">
        <f>VLOOKUP($A76,'leave_time_2020-07-20115339am'!$D$2:$R$976,10,FALSE)</f>
        <v>51.996000000000002</v>
      </c>
      <c r="G76" s="111">
        <f>VLOOKUP($A76,'leave_time_2020-07-20115339am'!$D$2:$R$976,11,FALSE)</f>
        <v>27</v>
      </c>
      <c r="H76" s="109">
        <f>VLOOKUP($A76,'leave_time_2020-07-20115339am'!$D$2:$R$976,13,FALSE)</f>
        <v>0</v>
      </c>
      <c r="I76" s="110">
        <f>VLOOKUP($A76,'leave_time_2020-07-20115339am'!$D$2:$R$976,14,FALSE)</f>
        <v>0</v>
      </c>
      <c r="J76" s="111">
        <f>VLOOKUP($A76,'leave_time_2020-07-20115339am'!$D$2:$R$976,15,FALSE)</f>
        <v>0</v>
      </c>
    </row>
    <row r="77" spans="1:10" ht="14.85" customHeight="1" x14ac:dyDescent="0.2">
      <c r="A77" s="108" t="str">
        <f>+'Employee ROP Information'!C77</f>
        <v>BLUME, MICHELLE</v>
      </c>
      <c r="B77" s="109">
        <f>VLOOKUP($A77,'leave_time_2020-07-20115339am'!$D$2:$R$976,5,FALSE)</f>
        <v>72.745000000000005</v>
      </c>
      <c r="C77" s="110">
        <f>VLOOKUP($A77,'leave_time_2020-07-20115339am'!$D$2:$R$976,6,FALSE)</f>
        <v>116.455</v>
      </c>
      <c r="D77" s="111">
        <f>VLOOKUP($A77,'leave_time_2020-07-20115339am'!$D$2:$R$976,7,FALSE)</f>
        <v>43.75</v>
      </c>
      <c r="E77" s="109">
        <f>IF(((VLOOKUP($A77,'leave_time_2020-07-20115339am'!$D$2:$R$976,9,FALSE)&gt;480)),480,(VLOOKUP($A77,'leave_time_2020-07-20115339am'!$D$2:$R$976,9,FALSE)))</f>
        <v>71.088999999999999</v>
      </c>
      <c r="F77" s="110">
        <f>VLOOKUP($A77,'leave_time_2020-07-20115339am'!$D$2:$R$976,10,FALSE)</f>
        <v>93.17</v>
      </c>
      <c r="G77" s="111">
        <f>VLOOKUP($A77,'leave_time_2020-07-20115339am'!$D$2:$R$976,11,FALSE)</f>
        <v>39.5</v>
      </c>
      <c r="H77" s="109">
        <f>VLOOKUP($A77,'leave_time_2020-07-20115339am'!$D$2:$R$976,13,FALSE)</f>
        <v>-1</v>
      </c>
      <c r="I77" s="110">
        <f>VLOOKUP($A77,'leave_time_2020-07-20115339am'!$D$2:$R$976,14,FALSE)</f>
        <v>45.25</v>
      </c>
      <c r="J77" s="111">
        <f>VLOOKUP($A77,'leave_time_2020-07-20115339am'!$D$2:$R$976,15,FALSE)</f>
        <v>46.25</v>
      </c>
    </row>
    <row r="78" spans="1:10" ht="14.85" customHeight="1" x14ac:dyDescent="0.2">
      <c r="A78" s="108" t="str">
        <f>+'Employee ROP Information'!C78</f>
        <v>BOARMAN, SARABETH</v>
      </c>
      <c r="B78" s="109">
        <f>VLOOKUP($A78,'leave_time_2020-07-20115339am'!$D$2:$R$976,5,FALSE)</f>
        <v>55.423999999999999</v>
      </c>
      <c r="C78" s="110">
        <f>VLOOKUP($A78,'leave_time_2020-07-20115339am'!$D$2:$R$976,6,FALSE)</f>
        <v>104.004</v>
      </c>
      <c r="D78" s="111">
        <f>VLOOKUP($A78,'leave_time_2020-07-20115339am'!$D$2:$R$976,7,FALSE)</f>
        <v>112</v>
      </c>
      <c r="E78" s="109">
        <f>IF(((VLOOKUP($A78,'leave_time_2020-07-20115339am'!$D$2:$R$976,9,FALSE)&gt;480)),480,(VLOOKUP($A78,'leave_time_2020-07-20115339am'!$D$2:$R$976,9,FALSE)))</f>
        <v>116.59</v>
      </c>
      <c r="F78" s="110">
        <f>VLOOKUP($A78,'leave_time_2020-07-20115339am'!$D$2:$R$976,10,FALSE)</f>
        <v>104.004</v>
      </c>
      <c r="G78" s="111">
        <f>VLOOKUP($A78,'leave_time_2020-07-20115339am'!$D$2:$R$976,11,FALSE)</f>
        <v>43.75</v>
      </c>
      <c r="H78" s="109">
        <f>VLOOKUP($A78,'leave_time_2020-07-20115339am'!$D$2:$R$976,13,FALSE)</f>
        <v>0</v>
      </c>
      <c r="I78" s="110">
        <f>VLOOKUP($A78,'leave_time_2020-07-20115339am'!$D$2:$R$976,14,FALSE)</f>
        <v>0</v>
      </c>
      <c r="J78" s="111">
        <f>VLOOKUP($A78,'leave_time_2020-07-20115339am'!$D$2:$R$976,15,FALSE)</f>
        <v>0</v>
      </c>
    </row>
    <row r="79" spans="1:10" ht="14.85" customHeight="1" x14ac:dyDescent="0.2">
      <c r="A79" s="108" t="str">
        <f>+'Employee ROP Information'!C79</f>
        <v>BOBADILLA, CINDY</v>
      </c>
      <c r="B79" s="109">
        <f>VLOOKUP($A79,'leave_time_2020-07-20115339am'!$D$2:$R$976,5,FALSE)</f>
        <v>210.34</v>
      </c>
      <c r="C79" s="110">
        <f>VLOOKUP($A79,'leave_time_2020-07-20115339am'!$D$2:$R$976,6,FALSE)</f>
        <v>104.004</v>
      </c>
      <c r="D79" s="111">
        <f>VLOOKUP($A79,'leave_time_2020-07-20115339am'!$D$2:$R$976,7,FALSE)</f>
        <v>16</v>
      </c>
      <c r="E79" s="109">
        <f>IF(((VLOOKUP($A79,'leave_time_2020-07-20115339am'!$D$2:$R$976,9,FALSE)&gt;480)),480,(VLOOKUP($A79,'leave_time_2020-07-20115339am'!$D$2:$R$976,9,FALSE)))</f>
        <v>189.34</v>
      </c>
      <c r="F79" s="110">
        <f>VLOOKUP($A79,'leave_time_2020-07-20115339am'!$D$2:$R$976,10,FALSE)</f>
        <v>104.004</v>
      </c>
      <c r="G79" s="111">
        <f>VLOOKUP($A79,'leave_time_2020-07-20115339am'!$D$2:$R$976,11,FALSE)</f>
        <v>51</v>
      </c>
      <c r="H79" s="109">
        <f>VLOOKUP($A79,'leave_time_2020-07-20115339am'!$D$2:$R$976,13,FALSE)</f>
        <v>0</v>
      </c>
      <c r="I79" s="110">
        <f>VLOOKUP($A79,'leave_time_2020-07-20115339am'!$D$2:$R$976,14,FALSE)</f>
        <v>0</v>
      </c>
      <c r="J79" s="111">
        <f>VLOOKUP($A79,'leave_time_2020-07-20115339am'!$D$2:$R$976,15,FALSE)</f>
        <v>0</v>
      </c>
    </row>
    <row r="80" spans="1:10" ht="14.85" customHeight="1" x14ac:dyDescent="0.2">
      <c r="A80" s="108" t="str">
        <f>+'Employee ROP Information'!C80</f>
        <v>BOBBITT, BRADFORD</v>
      </c>
      <c r="B80" s="109">
        <f>VLOOKUP($A80,'leave_time_2020-07-20115339am'!$D$2:$R$976,5,FALSE)</f>
        <v>400</v>
      </c>
      <c r="C80" s="110">
        <f>VLOOKUP($A80,'leave_time_2020-07-20115339am'!$D$2:$R$976,6,FALSE)</f>
        <v>220</v>
      </c>
      <c r="D80" s="111">
        <f>VLOOKUP($A80,'leave_time_2020-07-20115339am'!$D$2:$R$976,7,FALSE)</f>
        <v>48</v>
      </c>
      <c r="E80" s="109">
        <f>IF(((VLOOKUP($A80,'leave_time_2020-07-20115339am'!$D$2:$R$976,9,FALSE)&gt;480)),480,(VLOOKUP($A80,'leave_time_2020-07-20115339am'!$D$2:$R$976,9,FALSE)))</f>
        <v>480</v>
      </c>
      <c r="F80" s="110">
        <f>VLOOKUP($A80,'leave_time_2020-07-20115339am'!$D$2:$R$976,10,FALSE)</f>
        <v>95.337000000000003</v>
      </c>
      <c r="G80" s="111">
        <f>VLOOKUP($A80,'leave_time_2020-07-20115339am'!$D$2:$R$976,11,FALSE)</f>
        <v>30</v>
      </c>
      <c r="H80" s="109">
        <f>VLOOKUP($A80,'leave_time_2020-07-20115339am'!$D$2:$R$976,13,FALSE)</f>
        <v>0</v>
      </c>
      <c r="I80" s="110">
        <f>VLOOKUP($A80,'leave_time_2020-07-20115339am'!$D$2:$R$976,14,FALSE)</f>
        <v>0</v>
      </c>
      <c r="J80" s="111">
        <f>VLOOKUP($A80,'leave_time_2020-07-20115339am'!$D$2:$R$976,15,FALSE)</f>
        <v>0</v>
      </c>
    </row>
    <row r="81" spans="1:10" ht="14.85" customHeight="1" x14ac:dyDescent="0.2">
      <c r="A81" s="108" t="str">
        <f>+'Employee ROP Information'!C81</f>
        <v>BOKAS, GARY</v>
      </c>
      <c r="B81" s="109">
        <f>VLOOKUP($A81,'leave_time_2020-07-20115339am'!$D$2:$R$976,5,FALSE)</f>
        <v>207.41</v>
      </c>
      <c r="C81" s="110">
        <f>VLOOKUP($A81,'leave_time_2020-07-20115339am'!$D$2:$R$976,6,FALSE)</f>
        <v>129.99600000000001</v>
      </c>
      <c r="D81" s="111">
        <f>VLOOKUP($A81,'leave_time_2020-07-20115339am'!$D$2:$R$976,7,FALSE)</f>
        <v>70.5</v>
      </c>
      <c r="E81" s="109">
        <f>IF(((VLOOKUP($A81,'leave_time_2020-07-20115339am'!$D$2:$R$976,9,FALSE)&gt;480)),480,(VLOOKUP($A81,'leave_time_2020-07-20115339am'!$D$2:$R$976,9,FALSE)))</f>
        <v>480</v>
      </c>
      <c r="F81" s="110">
        <f>VLOOKUP($A81,'leave_time_2020-07-20115339am'!$D$2:$R$976,10,FALSE)</f>
        <v>104.004</v>
      </c>
      <c r="G81" s="111">
        <f>VLOOKUP($A81,'leave_time_2020-07-20115339am'!$D$2:$R$976,11,FALSE)</f>
        <v>35.5</v>
      </c>
      <c r="H81" s="109">
        <f>VLOOKUP($A81,'leave_time_2020-07-20115339am'!$D$2:$R$976,13,FALSE)</f>
        <v>0</v>
      </c>
      <c r="I81" s="110">
        <f>VLOOKUP($A81,'leave_time_2020-07-20115339am'!$D$2:$R$976,14,FALSE)</f>
        <v>3</v>
      </c>
      <c r="J81" s="111">
        <f>VLOOKUP($A81,'leave_time_2020-07-20115339am'!$D$2:$R$976,15,FALSE)</f>
        <v>12</v>
      </c>
    </row>
    <row r="82" spans="1:10" ht="14.85" customHeight="1" x14ac:dyDescent="0.2">
      <c r="A82" s="108" t="str">
        <f>+'Employee ROP Information'!C82</f>
        <v>BONE, JACQUELINE</v>
      </c>
      <c r="B82" s="109">
        <f>VLOOKUP($A82,'leave_time_2020-07-20115339am'!$D$2:$R$976,5,FALSE)</f>
        <v>201.25</v>
      </c>
      <c r="C82" s="110">
        <f>VLOOKUP($A82,'leave_time_2020-07-20115339am'!$D$2:$R$976,6,FALSE)</f>
        <v>156</v>
      </c>
      <c r="D82" s="111">
        <f>VLOOKUP($A82,'leave_time_2020-07-20115339am'!$D$2:$R$976,7,FALSE)</f>
        <v>135</v>
      </c>
      <c r="E82" s="109">
        <f>IF(((VLOOKUP($A82,'leave_time_2020-07-20115339am'!$D$2:$R$976,9,FALSE)&gt;480)),480,(VLOOKUP($A82,'leave_time_2020-07-20115339am'!$D$2:$R$976,9,FALSE)))</f>
        <v>480</v>
      </c>
      <c r="F82" s="110">
        <f>VLOOKUP($A82,'leave_time_2020-07-20115339am'!$D$2:$R$976,10,FALSE)</f>
        <v>104.004</v>
      </c>
      <c r="G82" s="111">
        <f>VLOOKUP($A82,'leave_time_2020-07-20115339am'!$D$2:$R$976,11,FALSE)</f>
        <v>29.5</v>
      </c>
      <c r="H82" s="109">
        <f>VLOOKUP($A82,'leave_time_2020-07-20115339am'!$D$2:$R$976,13,FALSE)</f>
        <v>0</v>
      </c>
      <c r="I82" s="110">
        <f>VLOOKUP($A82,'leave_time_2020-07-20115339am'!$D$2:$R$976,14,FALSE)</f>
        <v>0</v>
      </c>
      <c r="J82" s="111">
        <f>VLOOKUP($A82,'leave_time_2020-07-20115339am'!$D$2:$R$976,15,FALSE)</f>
        <v>0</v>
      </c>
    </row>
    <row r="83" spans="1:10" ht="14.85" customHeight="1" x14ac:dyDescent="0.2">
      <c r="A83" s="108" t="str">
        <f>+'Employee ROP Information'!C83</f>
        <v>BOSE, ANDREA</v>
      </c>
      <c r="B83" s="109">
        <f>VLOOKUP($A83,'leave_time_2020-07-20115339am'!$D$2:$R$976,5,FALSE)</f>
        <v>152.07900000000001</v>
      </c>
      <c r="C83" s="110">
        <f>VLOOKUP($A83,'leave_time_2020-07-20115339am'!$D$2:$R$976,6,FALSE)</f>
        <v>119.163</v>
      </c>
      <c r="D83" s="111">
        <f>VLOOKUP($A83,'leave_time_2020-07-20115339am'!$D$2:$R$976,7,FALSE)</f>
        <v>48</v>
      </c>
      <c r="E83" s="109">
        <f>IF(((VLOOKUP($A83,'leave_time_2020-07-20115339am'!$D$2:$R$976,9,FALSE)&gt;480)),480,(VLOOKUP($A83,'leave_time_2020-07-20115339am'!$D$2:$R$976,9,FALSE)))</f>
        <v>361.423</v>
      </c>
      <c r="F83" s="110">
        <f>VLOOKUP($A83,'leave_time_2020-07-20115339am'!$D$2:$R$976,10,FALSE)</f>
        <v>95.337000000000003</v>
      </c>
      <c r="G83" s="111">
        <f>VLOOKUP($A83,'leave_time_2020-07-20115339am'!$D$2:$R$976,11,FALSE)</f>
        <v>46</v>
      </c>
      <c r="H83" s="109">
        <f>VLOOKUP($A83,'leave_time_2020-07-20115339am'!$D$2:$R$976,13,FALSE)</f>
        <v>0</v>
      </c>
      <c r="I83" s="110">
        <f>VLOOKUP($A83,'leave_time_2020-07-20115339am'!$D$2:$R$976,14,FALSE)</f>
        <v>0</v>
      </c>
      <c r="J83" s="111">
        <f>VLOOKUP($A83,'leave_time_2020-07-20115339am'!$D$2:$R$976,15,FALSE)</f>
        <v>0</v>
      </c>
    </row>
    <row r="84" spans="1:10" ht="14.85" customHeight="1" x14ac:dyDescent="0.2">
      <c r="A84" s="108" t="str">
        <f>+'Employee ROP Information'!C84</f>
        <v>BOSLOW, BARBARA</v>
      </c>
      <c r="B84" s="109">
        <f>VLOOKUP($A84,'leave_time_2020-07-20115339am'!$D$2:$R$976,5,FALSE)</f>
        <v>43.421999999999997</v>
      </c>
      <c r="C84" s="110">
        <f>VLOOKUP($A84,'leave_time_2020-07-20115339am'!$D$2:$R$976,6,FALSE)</f>
        <v>108.336</v>
      </c>
      <c r="D84" s="111">
        <f>VLOOKUP($A84,'leave_time_2020-07-20115339am'!$D$2:$R$976,7,FALSE)</f>
        <v>82.5</v>
      </c>
      <c r="E84" s="109">
        <f>IF(((VLOOKUP($A84,'leave_time_2020-07-20115339am'!$D$2:$R$976,9,FALSE)&gt;480)),480,(VLOOKUP($A84,'leave_time_2020-07-20115339am'!$D$2:$R$976,9,FALSE)))</f>
        <v>25.59</v>
      </c>
      <c r="F84" s="110">
        <f>VLOOKUP($A84,'leave_time_2020-07-20115339am'!$D$2:$R$976,10,FALSE)</f>
        <v>104.004</v>
      </c>
      <c r="G84" s="111">
        <f>VLOOKUP($A84,'leave_time_2020-07-20115339am'!$D$2:$R$976,11,FALSE)</f>
        <v>96</v>
      </c>
      <c r="H84" s="109">
        <f>VLOOKUP($A84,'leave_time_2020-07-20115339am'!$D$2:$R$976,13,FALSE)</f>
        <v>0</v>
      </c>
      <c r="I84" s="110">
        <f>VLOOKUP($A84,'leave_time_2020-07-20115339am'!$D$2:$R$976,14,FALSE)</f>
        <v>0</v>
      </c>
      <c r="J84" s="111">
        <f>VLOOKUP($A84,'leave_time_2020-07-20115339am'!$D$2:$R$976,15,FALSE)</f>
        <v>0</v>
      </c>
    </row>
    <row r="85" spans="1:10" ht="14.85" customHeight="1" x14ac:dyDescent="0.2">
      <c r="A85" s="108" t="str">
        <f>+'Employee ROP Information'!C85</f>
        <v>BOUGHNER, ANETTE</v>
      </c>
      <c r="B85" s="109">
        <f>VLOOKUP($A85,'leave_time_2020-07-20115339am'!$D$2:$R$976,5,FALSE)</f>
        <v>53.078000000000003</v>
      </c>
      <c r="C85" s="110">
        <f>VLOOKUP($A85,'leave_time_2020-07-20115339am'!$D$2:$R$976,6,FALSE)</f>
        <v>129.99600000000001</v>
      </c>
      <c r="D85" s="111">
        <f>VLOOKUP($A85,'leave_time_2020-07-20115339am'!$D$2:$R$976,7,FALSE)</f>
        <v>116</v>
      </c>
      <c r="E85" s="109">
        <f>IF(((VLOOKUP($A85,'leave_time_2020-07-20115339am'!$D$2:$R$976,9,FALSE)&gt;480)),480,(VLOOKUP($A85,'leave_time_2020-07-20115339am'!$D$2:$R$976,9,FALSE)))</f>
        <v>41.09</v>
      </c>
      <c r="F85" s="110">
        <f>VLOOKUP($A85,'leave_time_2020-07-20115339am'!$D$2:$R$976,10,FALSE)</f>
        <v>104.004</v>
      </c>
      <c r="G85" s="111">
        <f>VLOOKUP($A85,'leave_time_2020-07-20115339am'!$D$2:$R$976,11,FALSE)</f>
        <v>72</v>
      </c>
      <c r="H85" s="109">
        <f>VLOOKUP($A85,'leave_time_2020-07-20115339am'!$D$2:$R$976,13,FALSE)</f>
        <v>8</v>
      </c>
      <c r="I85" s="110">
        <f>VLOOKUP($A85,'leave_time_2020-07-20115339am'!$D$2:$R$976,14,FALSE)</f>
        <v>8</v>
      </c>
      <c r="J85" s="111">
        <f>VLOOKUP($A85,'leave_time_2020-07-20115339am'!$D$2:$R$976,15,FALSE)</f>
        <v>4</v>
      </c>
    </row>
    <row r="86" spans="1:10" ht="14.85" customHeight="1" x14ac:dyDescent="0.2">
      <c r="A86" s="108" t="str">
        <f>+'Employee ROP Information'!C86</f>
        <v>BOWDRY, CHARLEN</v>
      </c>
      <c r="B86" s="109">
        <f>VLOOKUP($A86,'leave_time_2020-07-20115339am'!$D$2:$R$976,5,FALSE)</f>
        <v>55.41</v>
      </c>
      <c r="C86" s="110">
        <f>VLOOKUP($A86,'leave_time_2020-07-20115339am'!$D$2:$R$976,6,FALSE)</f>
        <v>51.996000000000002</v>
      </c>
      <c r="D86" s="111">
        <f>VLOOKUP($A86,'leave_time_2020-07-20115339am'!$D$2:$R$976,7,FALSE)</f>
        <v>10.75</v>
      </c>
      <c r="E86" s="109">
        <f>IF(((VLOOKUP($A86,'leave_time_2020-07-20115339am'!$D$2:$R$976,9,FALSE)&gt;480)),480,(VLOOKUP($A86,'leave_time_2020-07-20115339am'!$D$2:$R$976,9,FALSE)))</f>
        <v>101.16</v>
      </c>
      <c r="F86" s="110">
        <f>VLOOKUP($A86,'leave_time_2020-07-20115339am'!$D$2:$R$976,10,FALSE)</f>
        <v>51.996000000000002</v>
      </c>
      <c r="G86" s="111">
        <f>VLOOKUP($A86,'leave_time_2020-07-20115339am'!$D$2:$R$976,11,FALSE)</f>
        <v>8.75</v>
      </c>
      <c r="H86" s="109">
        <f>VLOOKUP($A86,'leave_time_2020-07-20115339am'!$D$2:$R$976,13,FALSE)</f>
        <v>0</v>
      </c>
      <c r="I86" s="110">
        <f>VLOOKUP($A86,'leave_time_2020-07-20115339am'!$D$2:$R$976,14,FALSE)</f>
        <v>13.5</v>
      </c>
      <c r="J86" s="111">
        <f>VLOOKUP($A86,'leave_time_2020-07-20115339am'!$D$2:$R$976,15,FALSE)</f>
        <v>14</v>
      </c>
    </row>
    <row r="87" spans="1:10" ht="14.85" customHeight="1" x14ac:dyDescent="0.2">
      <c r="A87" s="108" t="str">
        <f>+'Employee ROP Information'!C87</f>
        <v>BOYER, LIBIA</v>
      </c>
      <c r="B87" s="109">
        <f>VLOOKUP($A87,'leave_time_2020-07-20115339am'!$D$2:$R$976,5,FALSE)</f>
        <v>71.5</v>
      </c>
      <c r="C87" s="110">
        <f>VLOOKUP($A87,'leave_time_2020-07-20115339am'!$D$2:$R$976,6,FALSE)</f>
        <v>71.5</v>
      </c>
      <c r="D87" s="111">
        <f>VLOOKUP($A87,'leave_time_2020-07-20115339am'!$D$2:$R$976,7,FALSE)</f>
        <v>0</v>
      </c>
      <c r="E87" s="109">
        <f>IF(((VLOOKUP($A87,'leave_time_2020-07-20115339am'!$D$2:$R$976,9,FALSE)&gt;480)),480,(VLOOKUP($A87,'leave_time_2020-07-20115339am'!$D$2:$R$976,9,FALSE)))</f>
        <v>67.5</v>
      </c>
      <c r="F87" s="110">
        <f>VLOOKUP($A87,'leave_time_2020-07-20115339am'!$D$2:$R$976,10,FALSE)</f>
        <v>71.5</v>
      </c>
      <c r="G87" s="111">
        <f>VLOOKUP($A87,'leave_time_2020-07-20115339am'!$D$2:$R$976,11,FALSE)</f>
        <v>4</v>
      </c>
      <c r="H87" s="109">
        <f>VLOOKUP($A87,'leave_time_2020-07-20115339am'!$D$2:$R$976,13,FALSE)</f>
        <v>0</v>
      </c>
      <c r="I87" s="110">
        <f>VLOOKUP($A87,'leave_time_2020-07-20115339am'!$D$2:$R$976,14,FALSE)</f>
        <v>0</v>
      </c>
      <c r="J87" s="111">
        <f>VLOOKUP($A87,'leave_time_2020-07-20115339am'!$D$2:$R$976,15,FALSE)</f>
        <v>0</v>
      </c>
    </row>
    <row r="88" spans="1:10" ht="14.85" customHeight="1" x14ac:dyDescent="0.2">
      <c r="A88" s="108" t="str">
        <f>+'Employee ROP Information'!C88</f>
        <v>BRANDON, JENNIFER</v>
      </c>
      <c r="B88" s="109">
        <f>VLOOKUP($A88,'leave_time_2020-07-20115339am'!$D$2:$R$976,5,FALSE)</f>
        <v>53.335999999999999</v>
      </c>
      <c r="C88" s="110">
        <f>VLOOKUP($A88,'leave_time_2020-07-20115339am'!$D$2:$R$976,6,FALSE)</f>
        <v>69.335999999999999</v>
      </c>
      <c r="D88" s="111">
        <f>VLOOKUP($A88,'leave_time_2020-07-20115339am'!$D$2:$R$976,7,FALSE)</f>
        <v>16</v>
      </c>
      <c r="E88" s="109">
        <f>IF(((VLOOKUP($A88,'leave_time_2020-07-20115339am'!$D$2:$R$976,9,FALSE)&gt;480)),480,(VLOOKUP($A88,'leave_time_2020-07-20115339am'!$D$2:$R$976,9,FALSE)))</f>
        <v>61.335999999999999</v>
      </c>
      <c r="F88" s="110">
        <f>VLOOKUP($A88,'leave_time_2020-07-20115339am'!$D$2:$R$976,10,FALSE)</f>
        <v>69.335999999999999</v>
      </c>
      <c r="G88" s="111">
        <f>VLOOKUP($A88,'leave_time_2020-07-20115339am'!$D$2:$R$976,11,FALSE)</f>
        <v>8</v>
      </c>
      <c r="H88" s="109">
        <f>VLOOKUP($A88,'leave_time_2020-07-20115339am'!$D$2:$R$976,13,FALSE)</f>
        <v>0</v>
      </c>
      <c r="I88" s="110">
        <f>VLOOKUP($A88,'leave_time_2020-07-20115339am'!$D$2:$R$976,14,FALSE)</f>
        <v>6</v>
      </c>
      <c r="J88" s="111">
        <f>VLOOKUP($A88,'leave_time_2020-07-20115339am'!$D$2:$R$976,15,FALSE)</f>
        <v>6</v>
      </c>
    </row>
    <row r="89" spans="1:10" ht="14.85" customHeight="1" x14ac:dyDescent="0.2">
      <c r="A89" s="108" t="str">
        <f>+'Employee ROP Information'!C89</f>
        <v>BRANNEY, ANNA</v>
      </c>
      <c r="B89" s="109">
        <f>VLOOKUP($A89,'leave_time_2020-07-20115339am'!$D$2:$R$976,5,FALSE)</f>
        <v>88.59</v>
      </c>
      <c r="C89" s="110">
        <f>VLOOKUP($A89,'leave_time_2020-07-20115339am'!$D$2:$R$976,6,FALSE)</f>
        <v>104.004</v>
      </c>
      <c r="D89" s="111">
        <f>VLOOKUP($A89,'leave_time_2020-07-20115339am'!$D$2:$R$976,7,FALSE)</f>
        <v>60.5</v>
      </c>
      <c r="E89" s="109">
        <f>IF(((VLOOKUP($A89,'leave_time_2020-07-20115339am'!$D$2:$R$976,9,FALSE)&gt;480)),480,(VLOOKUP($A89,'leave_time_2020-07-20115339am'!$D$2:$R$976,9,FALSE)))</f>
        <v>220.59</v>
      </c>
      <c r="F89" s="110">
        <f>VLOOKUP($A89,'leave_time_2020-07-20115339am'!$D$2:$R$976,10,FALSE)</f>
        <v>104.004</v>
      </c>
      <c r="G89" s="111">
        <f>VLOOKUP($A89,'leave_time_2020-07-20115339am'!$D$2:$R$976,11,FALSE)</f>
        <v>58</v>
      </c>
      <c r="H89" s="109">
        <f>VLOOKUP($A89,'leave_time_2020-07-20115339am'!$D$2:$R$976,13,FALSE)</f>
        <v>0</v>
      </c>
      <c r="I89" s="110">
        <f>VLOOKUP($A89,'leave_time_2020-07-20115339am'!$D$2:$R$976,14,FALSE)</f>
        <v>0</v>
      </c>
      <c r="J89" s="111">
        <f>VLOOKUP($A89,'leave_time_2020-07-20115339am'!$D$2:$R$976,15,FALSE)</f>
        <v>0</v>
      </c>
    </row>
    <row r="90" spans="1:10" ht="14.85" customHeight="1" x14ac:dyDescent="0.2">
      <c r="A90" s="108" t="str">
        <f>+'Employee ROP Information'!C90</f>
        <v>BRIAN, COLLEEN</v>
      </c>
      <c r="B90" s="109">
        <f>VLOOKUP($A90,'leave_time_2020-07-20115339am'!$D$2:$R$976,5,FALSE)</f>
        <v>26.001000000000001</v>
      </c>
      <c r="C90" s="110">
        <f>VLOOKUP($A90,'leave_time_2020-07-20115339am'!$D$2:$R$976,6,FALSE)</f>
        <v>26.001000000000001</v>
      </c>
      <c r="D90" s="111">
        <f>VLOOKUP($A90,'leave_time_2020-07-20115339am'!$D$2:$R$976,7,FALSE)</f>
        <v>0</v>
      </c>
      <c r="E90" s="109">
        <f>IF(((VLOOKUP($A90,'leave_time_2020-07-20115339am'!$D$2:$R$976,9,FALSE)&gt;480)),480,(VLOOKUP($A90,'leave_time_2020-07-20115339am'!$D$2:$R$976,9,FALSE)))</f>
        <v>26.001000000000001</v>
      </c>
      <c r="F90" s="110">
        <f>VLOOKUP($A90,'leave_time_2020-07-20115339am'!$D$2:$R$976,10,FALSE)</f>
        <v>26.001000000000001</v>
      </c>
      <c r="G90" s="111">
        <f>VLOOKUP($A90,'leave_time_2020-07-20115339am'!$D$2:$R$976,11,FALSE)</f>
        <v>0</v>
      </c>
      <c r="H90" s="109">
        <f>VLOOKUP($A90,'leave_time_2020-07-20115339am'!$D$2:$R$976,13,FALSE)</f>
        <v>0</v>
      </c>
      <c r="I90" s="110">
        <f>VLOOKUP($A90,'leave_time_2020-07-20115339am'!$D$2:$R$976,14,FALSE)</f>
        <v>0</v>
      </c>
      <c r="J90" s="111">
        <f>VLOOKUP($A90,'leave_time_2020-07-20115339am'!$D$2:$R$976,15,FALSE)</f>
        <v>0</v>
      </c>
    </row>
    <row r="91" spans="1:10" ht="14.85" customHeight="1" x14ac:dyDescent="0.2">
      <c r="A91" s="108" t="str">
        <f>+'Employee ROP Information'!C91</f>
        <v>BRITT, CHARLES</v>
      </c>
      <c r="B91" s="109">
        <f>VLOOKUP($A91,'leave_time_2020-07-20115339am'!$D$2:$R$976,5,FALSE)</f>
        <v>17.334</v>
      </c>
      <c r="C91" s="110">
        <f>VLOOKUP($A91,'leave_time_2020-07-20115339am'!$D$2:$R$976,6,FALSE)</f>
        <v>17.334</v>
      </c>
      <c r="D91" s="111">
        <f>VLOOKUP($A91,'leave_time_2020-07-20115339am'!$D$2:$R$976,7,FALSE)</f>
        <v>0</v>
      </c>
      <c r="E91" s="109">
        <f>IF(((VLOOKUP($A91,'leave_time_2020-07-20115339am'!$D$2:$R$976,9,FALSE)&gt;480)),480,(VLOOKUP($A91,'leave_time_2020-07-20115339am'!$D$2:$R$976,9,FALSE)))</f>
        <v>17.334</v>
      </c>
      <c r="F91" s="110">
        <f>VLOOKUP($A91,'leave_time_2020-07-20115339am'!$D$2:$R$976,10,FALSE)</f>
        <v>17.334</v>
      </c>
      <c r="G91" s="111">
        <f>VLOOKUP($A91,'leave_time_2020-07-20115339am'!$D$2:$R$976,11,FALSE)</f>
        <v>0</v>
      </c>
      <c r="H91" s="109">
        <f>VLOOKUP($A91,'leave_time_2020-07-20115339am'!$D$2:$R$976,13,FALSE)</f>
        <v>0</v>
      </c>
      <c r="I91" s="110">
        <f>VLOOKUP($A91,'leave_time_2020-07-20115339am'!$D$2:$R$976,14,FALSE)</f>
        <v>8</v>
      </c>
      <c r="J91" s="111">
        <f>VLOOKUP($A91,'leave_time_2020-07-20115339am'!$D$2:$R$976,15,FALSE)</f>
        <v>8</v>
      </c>
    </row>
    <row r="92" spans="1:10" ht="14.85" customHeight="1" x14ac:dyDescent="0.2">
      <c r="A92" s="108" t="str">
        <f>+'Employee ROP Information'!C92</f>
        <v>BROCK, BOBBIE</v>
      </c>
      <c r="B92" s="109">
        <f>VLOOKUP($A92,'leave_time_2020-07-20115339am'!$D$2:$R$976,5,FALSE)</f>
        <v>407.75</v>
      </c>
      <c r="C92" s="110">
        <f>VLOOKUP($A92,'leave_time_2020-07-20115339am'!$D$2:$R$976,6,FALSE)</f>
        <v>156</v>
      </c>
      <c r="D92" s="111">
        <f>VLOOKUP($A92,'leave_time_2020-07-20115339am'!$D$2:$R$976,7,FALSE)</f>
        <v>76.75</v>
      </c>
      <c r="E92" s="109">
        <f>IF(((VLOOKUP($A92,'leave_time_2020-07-20115339am'!$D$2:$R$976,9,FALSE)&gt;480)),480,(VLOOKUP($A92,'leave_time_2020-07-20115339am'!$D$2:$R$976,9,FALSE)))</f>
        <v>480</v>
      </c>
      <c r="F92" s="110">
        <f>VLOOKUP($A92,'leave_time_2020-07-20115339am'!$D$2:$R$976,10,FALSE)</f>
        <v>104.004</v>
      </c>
      <c r="G92" s="111">
        <f>VLOOKUP($A92,'leave_time_2020-07-20115339am'!$D$2:$R$976,11,FALSE)</f>
        <v>115.25</v>
      </c>
      <c r="H92" s="109">
        <f>VLOOKUP($A92,'leave_time_2020-07-20115339am'!$D$2:$R$976,13,FALSE)</f>
        <v>6.75</v>
      </c>
      <c r="I92" s="110">
        <f>VLOOKUP($A92,'leave_time_2020-07-20115339am'!$D$2:$R$976,14,FALSE)</f>
        <v>8.5</v>
      </c>
      <c r="J92" s="111">
        <f>VLOOKUP($A92,'leave_time_2020-07-20115339am'!$D$2:$R$976,15,FALSE)</f>
        <v>9.5</v>
      </c>
    </row>
    <row r="93" spans="1:10" ht="14.85" customHeight="1" x14ac:dyDescent="0.2">
      <c r="A93" s="108" t="str">
        <f>+'Employee ROP Information'!C93</f>
        <v>BROOKS, PAMELA</v>
      </c>
      <c r="B93" s="109">
        <f>VLOOKUP($A93,'leave_time_2020-07-20115339am'!$D$2:$R$976,5,FALSE)</f>
        <v>90.995999999999995</v>
      </c>
      <c r="C93" s="110">
        <f>VLOOKUP($A93,'leave_time_2020-07-20115339am'!$D$2:$R$976,6,FALSE)</f>
        <v>56.332000000000001</v>
      </c>
      <c r="D93" s="111">
        <f>VLOOKUP($A93,'leave_time_2020-07-20115339am'!$D$2:$R$976,7,FALSE)</f>
        <v>20</v>
      </c>
      <c r="E93" s="109">
        <f>IF(((VLOOKUP($A93,'leave_time_2020-07-20115339am'!$D$2:$R$976,9,FALSE)&gt;480)),480,(VLOOKUP($A93,'leave_time_2020-07-20115339am'!$D$2:$R$976,9,FALSE)))</f>
        <v>95.41</v>
      </c>
      <c r="F93" s="110">
        <f>VLOOKUP($A93,'leave_time_2020-07-20115339am'!$D$2:$R$976,10,FALSE)</f>
        <v>51.996000000000002</v>
      </c>
      <c r="G93" s="111">
        <f>VLOOKUP($A93,'leave_time_2020-07-20115339am'!$D$2:$R$976,11,FALSE)</f>
        <v>36</v>
      </c>
      <c r="H93" s="109">
        <f>VLOOKUP($A93,'leave_time_2020-07-20115339am'!$D$2:$R$976,13,FALSE)</f>
        <v>4</v>
      </c>
      <c r="I93" s="110">
        <f>VLOOKUP($A93,'leave_time_2020-07-20115339am'!$D$2:$R$976,14,FALSE)</f>
        <v>4</v>
      </c>
      <c r="J93" s="111">
        <f>VLOOKUP($A93,'leave_time_2020-07-20115339am'!$D$2:$R$976,15,FALSE)</f>
        <v>4</v>
      </c>
    </row>
    <row r="94" spans="1:10" ht="14.85" customHeight="1" x14ac:dyDescent="0.2">
      <c r="A94" s="108" t="str">
        <f>+'Employee ROP Information'!C94</f>
        <v>BROWN, AKERA</v>
      </c>
      <c r="B94" s="109">
        <f>VLOOKUP($A94,'leave_time_2020-07-20115339am'!$D$2:$R$976,5,FALSE)</f>
        <v>54.835999999999999</v>
      </c>
      <c r="C94" s="110">
        <f>VLOOKUP($A94,'leave_time_2020-07-20115339am'!$D$2:$R$976,6,FALSE)</f>
        <v>69.335999999999999</v>
      </c>
      <c r="D94" s="111">
        <f>VLOOKUP($A94,'leave_time_2020-07-20115339am'!$D$2:$R$976,7,FALSE)</f>
        <v>14.5</v>
      </c>
      <c r="E94" s="109">
        <f>IF(((VLOOKUP($A94,'leave_time_2020-07-20115339am'!$D$2:$R$976,9,FALSE)&gt;480)),480,(VLOOKUP($A94,'leave_time_2020-07-20115339am'!$D$2:$R$976,9,FALSE)))</f>
        <v>43.335999999999999</v>
      </c>
      <c r="F94" s="110">
        <f>VLOOKUP($A94,'leave_time_2020-07-20115339am'!$D$2:$R$976,10,FALSE)</f>
        <v>69.335999999999999</v>
      </c>
      <c r="G94" s="111">
        <f>VLOOKUP($A94,'leave_time_2020-07-20115339am'!$D$2:$R$976,11,FALSE)</f>
        <v>26</v>
      </c>
      <c r="H94" s="109">
        <f>VLOOKUP($A94,'leave_time_2020-07-20115339am'!$D$2:$R$976,13,FALSE)</f>
        <v>0</v>
      </c>
      <c r="I94" s="110">
        <f>VLOOKUP($A94,'leave_time_2020-07-20115339am'!$D$2:$R$976,14,FALSE)</f>
        <v>0</v>
      </c>
      <c r="J94" s="111">
        <f>VLOOKUP($A94,'leave_time_2020-07-20115339am'!$D$2:$R$976,15,FALSE)</f>
        <v>0</v>
      </c>
    </row>
    <row r="95" spans="1:10" ht="14.85" customHeight="1" x14ac:dyDescent="0.2">
      <c r="A95" s="108" t="str">
        <f>+'Employee ROP Information'!C95</f>
        <v>BROWN, CARRIE</v>
      </c>
      <c r="B95" s="109">
        <f>VLOOKUP($A95,'leave_time_2020-07-20115339am'!$D$2:$R$976,5,FALSE)</f>
        <v>64.421999999999997</v>
      </c>
      <c r="C95" s="110">
        <f>VLOOKUP($A95,'leave_time_2020-07-20115339am'!$D$2:$R$976,6,FALSE)</f>
        <v>104.004</v>
      </c>
      <c r="D95" s="111">
        <f>VLOOKUP($A95,'leave_time_2020-07-20115339am'!$D$2:$R$976,7,FALSE)</f>
        <v>48.25</v>
      </c>
      <c r="E95" s="109">
        <f>IF(((VLOOKUP($A95,'leave_time_2020-07-20115339am'!$D$2:$R$976,9,FALSE)&gt;480)),480,(VLOOKUP($A95,'leave_time_2020-07-20115339am'!$D$2:$R$976,9,FALSE)))</f>
        <v>73.671999999999997</v>
      </c>
      <c r="F95" s="110">
        <f>VLOOKUP($A95,'leave_time_2020-07-20115339am'!$D$2:$R$976,10,FALSE)</f>
        <v>104.004</v>
      </c>
      <c r="G95" s="111">
        <f>VLOOKUP($A95,'leave_time_2020-07-20115339am'!$D$2:$R$976,11,FALSE)</f>
        <v>34</v>
      </c>
      <c r="H95" s="109">
        <f>VLOOKUP($A95,'leave_time_2020-07-20115339am'!$D$2:$R$976,13,FALSE)</f>
        <v>6.75</v>
      </c>
      <c r="I95" s="110">
        <f>VLOOKUP($A95,'leave_time_2020-07-20115339am'!$D$2:$R$976,14,FALSE)</f>
        <v>91.125</v>
      </c>
      <c r="J95" s="111">
        <f>VLOOKUP($A95,'leave_time_2020-07-20115339am'!$D$2:$R$976,15,FALSE)</f>
        <v>89</v>
      </c>
    </row>
    <row r="96" spans="1:10" ht="14.85" customHeight="1" x14ac:dyDescent="0.2">
      <c r="A96" s="108" t="str">
        <f>+'Employee ROP Information'!C96</f>
        <v>BROWN, JULIE</v>
      </c>
      <c r="B96" s="109">
        <f>VLOOKUP($A96,'leave_time_2020-07-20115339am'!$D$2:$R$976,5,FALSE)</f>
        <v>159.34</v>
      </c>
      <c r="C96" s="110">
        <f>VLOOKUP($A96,'leave_time_2020-07-20115339am'!$D$2:$R$976,6,FALSE)</f>
        <v>104.004</v>
      </c>
      <c r="D96" s="111">
        <f>VLOOKUP($A96,'leave_time_2020-07-20115339am'!$D$2:$R$976,7,FALSE)</f>
        <v>26.5</v>
      </c>
      <c r="E96" s="109">
        <f>IF(((VLOOKUP($A96,'leave_time_2020-07-20115339am'!$D$2:$R$976,9,FALSE)&gt;480)),480,(VLOOKUP($A96,'leave_time_2020-07-20115339am'!$D$2:$R$976,9,FALSE)))</f>
        <v>151.59</v>
      </c>
      <c r="F96" s="110">
        <f>VLOOKUP($A96,'leave_time_2020-07-20115339am'!$D$2:$R$976,10,FALSE)</f>
        <v>104.004</v>
      </c>
      <c r="G96" s="111">
        <f>VLOOKUP($A96,'leave_time_2020-07-20115339am'!$D$2:$R$976,11,FALSE)</f>
        <v>55.5</v>
      </c>
      <c r="H96" s="109">
        <f>VLOOKUP($A96,'leave_time_2020-07-20115339am'!$D$2:$R$976,13,FALSE)</f>
        <v>0</v>
      </c>
      <c r="I96" s="110">
        <f>VLOOKUP($A96,'leave_time_2020-07-20115339am'!$D$2:$R$976,14,FALSE)</f>
        <v>0</v>
      </c>
      <c r="J96" s="111">
        <f>VLOOKUP($A96,'leave_time_2020-07-20115339am'!$D$2:$R$976,15,FALSE)</f>
        <v>0</v>
      </c>
    </row>
    <row r="97" spans="1:10" ht="14.85" customHeight="1" x14ac:dyDescent="0.2">
      <c r="A97" s="108" t="str">
        <f>+'Employee ROP Information'!C97</f>
        <v>BROWN, KAYLA</v>
      </c>
      <c r="B97" s="109">
        <f>VLOOKUP($A97,'leave_time_2020-07-20115339am'!$D$2:$R$976,5,FALSE)</f>
        <v>21.667000000000002</v>
      </c>
      <c r="C97" s="110">
        <f>VLOOKUP($A97,'leave_time_2020-07-20115339am'!$D$2:$R$976,6,FALSE)</f>
        <v>21.667000000000002</v>
      </c>
      <c r="D97" s="111">
        <f>VLOOKUP($A97,'leave_time_2020-07-20115339am'!$D$2:$R$976,7,FALSE)</f>
        <v>0</v>
      </c>
      <c r="E97" s="109">
        <f>IF(((VLOOKUP($A97,'leave_time_2020-07-20115339am'!$D$2:$R$976,9,FALSE)&gt;480)),480,(VLOOKUP($A97,'leave_time_2020-07-20115339am'!$D$2:$R$976,9,FALSE)))</f>
        <v>21.667000000000002</v>
      </c>
      <c r="F97" s="110">
        <f>VLOOKUP($A97,'leave_time_2020-07-20115339am'!$D$2:$R$976,10,FALSE)</f>
        <v>21.667000000000002</v>
      </c>
      <c r="G97" s="111">
        <f>VLOOKUP($A97,'leave_time_2020-07-20115339am'!$D$2:$R$976,11,FALSE)</f>
        <v>0</v>
      </c>
      <c r="H97" s="109">
        <f>VLOOKUP($A97,'leave_time_2020-07-20115339am'!$D$2:$R$976,13,FALSE)</f>
        <v>0</v>
      </c>
      <c r="I97" s="110">
        <f>VLOOKUP($A97,'leave_time_2020-07-20115339am'!$D$2:$R$976,14,FALSE)</f>
        <v>0</v>
      </c>
      <c r="J97" s="111">
        <f>VLOOKUP($A97,'leave_time_2020-07-20115339am'!$D$2:$R$976,15,FALSE)</f>
        <v>0</v>
      </c>
    </row>
    <row r="98" spans="1:10" ht="14.85" customHeight="1" x14ac:dyDescent="0.2">
      <c r="A98" s="108" t="str">
        <f>+'Employee ROP Information'!C98</f>
        <v>BROWN, KERRY-ANN</v>
      </c>
      <c r="B98" s="109">
        <f>VLOOKUP($A98,'leave_time_2020-07-20115339am'!$D$2:$R$976,5,FALSE)</f>
        <v>144.333</v>
      </c>
      <c r="C98" s="110">
        <f>VLOOKUP($A98,'leave_time_2020-07-20115339am'!$D$2:$R$976,6,FALSE)</f>
        <v>127.83</v>
      </c>
      <c r="D98" s="111">
        <f>VLOOKUP($A98,'leave_time_2020-07-20115339am'!$D$2:$R$976,7,FALSE)</f>
        <v>79</v>
      </c>
      <c r="E98" s="109">
        <f>IF(((VLOOKUP($A98,'leave_time_2020-07-20115339am'!$D$2:$R$976,9,FALSE)&gt;480)),480,(VLOOKUP($A98,'leave_time_2020-07-20115339am'!$D$2:$R$976,9,FALSE)))</f>
        <v>171.09</v>
      </c>
      <c r="F98" s="110">
        <f>VLOOKUP($A98,'leave_time_2020-07-20115339am'!$D$2:$R$976,10,FALSE)</f>
        <v>104.004</v>
      </c>
      <c r="G98" s="111">
        <f>VLOOKUP($A98,'leave_time_2020-07-20115339am'!$D$2:$R$976,11,FALSE)</f>
        <v>62</v>
      </c>
      <c r="H98" s="109">
        <f>VLOOKUP($A98,'leave_time_2020-07-20115339am'!$D$2:$R$976,13,FALSE)</f>
        <v>0</v>
      </c>
      <c r="I98" s="110">
        <f>VLOOKUP($A98,'leave_time_2020-07-20115339am'!$D$2:$R$976,14,FALSE)</f>
        <v>0</v>
      </c>
      <c r="J98" s="111">
        <f>VLOOKUP($A98,'leave_time_2020-07-20115339am'!$D$2:$R$976,15,FALSE)</f>
        <v>0</v>
      </c>
    </row>
    <row r="99" spans="1:10" ht="14.85" customHeight="1" x14ac:dyDescent="0.2">
      <c r="A99" s="108" t="str">
        <f>+'Employee ROP Information'!C99</f>
        <v>BROWN, MARION</v>
      </c>
      <c r="B99" s="109">
        <f>VLOOKUP($A99,'leave_time_2020-07-20115339am'!$D$2:$R$976,5,FALSE)</f>
        <v>334.5</v>
      </c>
      <c r="C99" s="110">
        <f>VLOOKUP($A99,'leave_time_2020-07-20115339am'!$D$2:$R$976,6,FALSE)</f>
        <v>156</v>
      </c>
      <c r="D99" s="111">
        <f>VLOOKUP($A99,'leave_time_2020-07-20115339am'!$D$2:$R$976,7,FALSE)</f>
        <v>152</v>
      </c>
      <c r="E99" s="109">
        <f>IF(((VLOOKUP($A99,'leave_time_2020-07-20115339am'!$D$2:$R$976,9,FALSE)&gt;480)),480,(VLOOKUP($A99,'leave_time_2020-07-20115339am'!$D$2:$R$976,9,FALSE)))</f>
        <v>480</v>
      </c>
      <c r="F99" s="110">
        <f>VLOOKUP($A99,'leave_time_2020-07-20115339am'!$D$2:$R$976,10,FALSE)</f>
        <v>104.004</v>
      </c>
      <c r="G99" s="111">
        <f>VLOOKUP($A99,'leave_time_2020-07-20115339am'!$D$2:$R$976,11,FALSE)</f>
        <v>81</v>
      </c>
      <c r="H99" s="109">
        <f>VLOOKUP($A99,'leave_time_2020-07-20115339am'!$D$2:$R$976,13,FALSE)</f>
        <v>0</v>
      </c>
      <c r="I99" s="110">
        <f>VLOOKUP($A99,'leave_time_2020-07-20115339am'!$D$2:$R$976,14,FALSE)</f>
        <v>0</v>
      </c>
      <c r="J99" s="111">
        <f>VLOOKUP($A99,'leave_time_2020-07-20115339am'!$D$2:$R$976,15,FALSE)</f>
        <v>0</v>
      </c>
    </row>
    <row r="100" spans="1:10" ht="14.85" customHeight="1" x14ac:dyDescent="0.2">
      <c r="A100" s="108" t="str">
        <f>+'Employee ROP Information'!C100</f>
        <v>BROWN, MEGAN</v>
      </c>
      <c r="B100" s="109">
        <f>VLOOKUP($A100,'leave_time_2020-07-20115339am'!$D$2:$R$976,5,FALSE)</f>
        <v>13.502000000000001</v>
      </c>
      <c r="C100" s="110">
        <f>VLOOKUP($A100,'leave_time_2020-07-20115339am'!$D$2:$R$976,6,FALSE)</f>
        <v>45.502000000000002</v>
      </c>
      <c r="D100" s="111">
        <f>VLOOKUP($A100,'leave_time_2020-07-20115339am'!$D$2:$R$976,7,FALSE)</f>
        <v>32</v>
      </c>
      <c r="E100" s="109">
        <f>IF(((VLOOKUP($A100,'leave_time_2020-07-20115339am'!$D$2:$R$976,9,FALSE)&gt;480)),480,(VLOOKUP($A100,'leave_time_2020-07-20115339am'!$D$2:$R$976,9,FALSE)))</f>
        <v>29.501999999999999</v>
      </c>
      <c r="F100" s="110">
        <f>VLOOKUP($A100,'leave_time_2020-07-20115339am'!$D$2:$R$976,10,FALSE)</f>
        <v>45.502000000000002</v>
      </c>
      <c r="G100" s="111">
        <f>VLOOKUP($A100,'leave_time_2020-07-20115339am'!$D$2:$R$976,11,FALSE)</f>
        <v>16</v>
      </c>
      <c r="H100" s="109">
        <f>VLOOKUP($A100,'leave_time_2020-07-20115339am'!$D$2:$R$976,13,FALSE)</f>
        <v>0</v>
      </c>
      <c r="I100" s="110">
        <f>VLOOKUP($A100,'leave_time_2020-07-20115339am'!$D$2:$R$976,14,FALSE)</f>
        <v>0</v>
      </c>
      <c r="J100" s="111">
        <f>VLOOKUP($A100,'leave_time_2020-07-20115339am'!$D$2:$R$976,15,FALSE)</f>
        <v>0</v>
      </c>
    </row>
    <row r="101" spans="1:10" ht="14.85" customHeight="1" x14ac:dyDescent="0.2">
      <c r="A101" s="108" t="str">
        <f>+'Employee ROP Information'!C101</f>
        <v>BROWN, SHAUNDA</v>
      </c>
      <c r="B101" s="109">
        <f>VLOOKUP($A101,'leave_time_2020-07-20115339am'!$D$2:$R$976,5,FALSE)</f>
        <v>140.839</v>
      </c>
      <c r="C101" s="110">
        <f>VLOOKUP($A101,'leave_time_2020-07-20115339am'!$D$2:$R$976,6,FALSE)</f>
        <v>104.004</v>
      </c>
      <c r="D101" s="111">
        <f>VLOOKUP($A101,'leave_time_2020-07-20115339am'!$D$2:$R$976,7,FALSE)</f>
        <v>0</v>
      </c>
      <c r="E101" s="109">
        <f>IF(((VLOOKUP($A101,'leave_time_2020-07-20115339am'!$D$2:$R$976,9,FALSE)&gt;480)),480,(VLOOKUP($A101,'leave_time_2020-07-20115339am'!$D$2:$R$976,9,FALSE)))</f>
        <v>121.339</v>
      </c>
      <c r="F101" s="110">
        <f>VLOOKUP($A101,'leave_time_2020-07-20115339am'!$D$2:$R$976,10,FALSE)</f>
        <v>104.004</v>
      </c>
      <c r="G101" s="111">
        <f>VLOOKUP($A101,'leave_time_2020-07-20115339am'!$D$2:$R$976,11,FALSE)</f>
        <v>0</v>
      </c>
      <c r="H101" s="109">
        <f>VLOOKUP($A101,'leave_time_2020-07-20115339am'!$D$2:$R$976,13,FALSE)</f>
        <v>203.25</v>
      </c>
      <c r="I101" s="110">
        <f>VLOOKUP($A101,'leave_time_2020-07-20115339am'!$D$2:$R$976,14,FALSE)</f>
        <v>173</v>
      </c>
      <c r="J101" s="111">
        <f>VLOOKUP($A101,'leave_time_2020-07-20115339am'!$D$2:$R$976,15,FALSE)</f>
        <v>108</v>
      </c>
    </row>
    <row r="102" spans="1:10" ht="14.85" customHeight="1" x14ac:dyDescent="0.2">
      <c r="A102" s="108" t="str">
        <f>+'Employee ROP Information'!C102</f>
        <v>BROWN, SHUNEKI</v>
      </c>
      <c r="B102" s="109">
        <f>VLOOKUP($A102,'leave_time_2020-07-20115339am'!$D$2:$R$976,5,FALSE)</f>
        <v>88.41</v>
      </c>
      <c r="C102" s="110">
        <f>VLOOKUP($A102,'leave_time_2020-07-20115339am'!$D$2:$R$976,6,FALSE)</f>
        <v>129.99600000000001</v>
      </c>
      <c r="D102" s="111">
        <f>VLOOKUP($A102,'leave_time_2020-07-20115339am'!$D$2:$R$976,7,FALSE)</f>
        <v>77.5</v>
      </c>
      <c r="E102" s="109">
        <f>IF(((VLOOKUP($A102,'leave_time_2020-07-20115339am'!$D$2:$R$976,9,FALSE)&gt;480)),480,(VLOOKUP($A102,'leave_time_2020-07-20115339am'!$D$2:$R$976,9,FALSE)))</f>
        <v>56.006999999999998</v>
      </c>
      <c r="F102" s="110">
        <f>VLOOKUP($A102,'leave_time_2020-07-20115339am'!$D$2:$R$976,10,FALSE)</f>
        <v>104.004</v>
      </c>
      <c r="G102" s="111">
        <f>VLOOKUP($A102,'leave_time_2020-07-20115339am'!$D$2:$R$976,11,FALSE)</f>
        <v>94.25</v>
      </c>
      <c r="H102" s="109">
        <f>VLOOKUP($A102,'leave_time_2020-07-20115339am'!$D$2:$R$976,13,FALSE)</f>
        <v>0.125</v>
      </c>
      <c r="I102" s="110">
        <f>VLOOKUP($A102,'leave_time_2020-07-20115339am'!$D$2:$R$976,14,FALSE)</f>
        <v>19.125</v>
      </c>
      <c r="J102" s="111">
        <f>VLOOKUP($A102,'leave_time_2020-07-20115339am'!$D$2:$R$976,15,FALSE)</f>
        <v>19.5</v>
      </c>
    </row>
    <row r="103" spans="1:10" ht="14.85" customHeight="1" x14ac:dyDescent="0.2">
      <c r="A103" s="108" t="str">
        <f>+'Employee ROP Information'!C103</f>
        <v>BRUMM, SCHYLER</v>
      </c>
      <c r="B103" s="109">
        <f>VLOOKUP($A103,'leave_time_2020-07-20115339am'!$D$2:$R$976,5,FALSE)</f>
        <v>91.587999999999994</v>
      </c>
      <c r="C103" s="110">
        <f>VLOOKUP($A103,'leave_time_2020-07-20115339am'!$D$2:$R$976,6,FALSE)</f>
        <v>104.004</v>
      </c>
      <c r="D103" s="111">
        <f>VLOOKUP($A103,'leave_time_2020-07-20115339am'!$D$2:$R$976,7,FALSE)</f>
        <v>50.5</v>
      </c>
      <c r="E103" s="109">
        <f>IF(((VLOOKUP($A103,'leave_time_2020-07-20115339am'!$D$2:$R$976,9,FALSE)&gt;480)),480,(VLOOKUP($A103,'leave_time_2020-07-20115339am'!$D$2:$R$976,9,FALSE)))</f>
        <v>40.588000000000001</v>
      </c>
      <c r="F103" s="110">
        <f>VLOOKUP($A103,'leave_time_2020-07-20115339am'!$D$2:$R$976,10,FALSE)</f>
        <v>104.004</v>
      </c>
      <c r="G103" s="111">
        <f>VLOOKUP($A103,'leave_time_2020-07-20115339am'!$D$2:$R$976,11,FALSE)</f>
        <v>81.75</v>
      </c>
      <c r="H103" s="109">
        <f>VLOOKUP($A103,'leave_time_2020-07-20115339am'!$D$2:$R$976,13,FALSE)</f>
        <v>0</v>
      </c>
      <c r="I103" s="110">
        <f>VLOOKUP($A103,'leave_time_2020-07-20115339am'!$D$2:$R$976,14,FALSE)</f>
        <v>10.125</v>
      </c>
      <c r="J103" s="111">
        <f>VLOOKUP($A103,'leave_time_2020-07-20115339am'!$D$2:$R$976,15,FALSE)</f>
        <v>10.5</v>
      </c>
    </row>
    <row r="104" spans="1:10" ht="14.85" customHeight="1" x14ac:dyDescent="0.2">
      <c r="A104" s="108" t="str">
        <f>+'Employee ROP Information'!C104</f>
        <v>BRYANT, KASIA</v>
      </c>
      <c r="B104" s="109">
        <f>VLOOKUP($A104,'leave_time_2020-07-20115339am'!$D$2:$R$976,5,FALSE)</f>
        <v>0</v>
      </c>
      <c r="C104" s="110">
        <f>VLOOKUP($A104,'leave_time_2020-07-20115339am'!$D$2:$R$976,6,FALSE)</f>
        <v>0</v>
      </c>
      <c r="D104" s="111">
        <f>VLOOKUP($A104,'leave_time_2020-07-20115339am'!$D$2:$R$976,7,FALSE)</f>
        <v>0</v>
      </c>
      <c r="E104" s="109">
        <f>IF(((VLOOKUP($A104,'leave_time_2020-07-20115339am'!$D$2:$R$976,9,FALSE)&gt;480)),480,(VLOOKUP($A104,'leave_time_2020-07-20115339am'!$D$2:$R$976,9,FALSE)))</f>
        <v>0</v>
      </c>
      <c r="F104" s="110">
        <f>VLOOKUP($A104,'leave_time_2020-07-20115339am'!$D$2:$R$976,10,FALSE)</f>
        <v>0</v>
      </c>
      <c r="G104" s="111">
        <f>VLOOKUP($A104,'leave_time_2020-07-20115339am'!$D$2:$R$976,11,FALSE)</f>
        <v>0</v>
      </c>
      <c r="H104" s="109">
        <f>VLOOKUP($A104,'leave_time_2020-07-20115339am'!$D$2:$R$976,13,FALSE)</f>
        <v>0</v>
      </c>
      <c r="I104" s="110">
        <f>VLOOKUP($A104,'leave_time_2020-07-20115339am'!$D$2:$R$976,14,FALSE)</f>
        <v>0</v>
      </c>
      <c r="J104" s="111">
        <f>VLOOKUP($A104,'leave_time_2020-07-20115339am'!$D$2:$R$976,15,FALSE)</f>
        <v>0</v>
      </c>
    </row>
    <row r="105" spans="1:10" ht="14.85" customHeight="1" x14ac:dyDescent="0.2">
      <c r="A105" s="108" t="str">
        <f>+'Employee ROP Information'!C105</f>
        <v>BUCHBINDER, LANA</v>
      </c>
      <c r="B105" s="109">
        <f>VLOOKUP($A105,'leave_time_2020-07-20115339am'!$D$2:$R$976,5,FALSE)</f>
        <v>17.334</v>
      </c>
      <c r="C105" s="110">
        <f>VLOOKUP($A105,'leave_time_2020-07-20115339am'!$D$2:$R$976,6,FALSE)</f>
        <v>17.334</v>
      </c>
      <c r="D105" s="111">
        <f>VLOOKUP($A105,'leave_time_2020-07-20115339am'!$D$2:$R$976,7,FALSE)</f>
        <v>0</v>
      </c>
      <c r="E105" s="109">
        <f>IF(((VLOOKUP($A105,'leave_time_2020-07-20115339am'!$D$2:$R$976,9,FALSE)&gt;480)),480,(VLOOKUP($A105,'leave_time_2020-07-20115339am'!$D$2:$R$976,9,FALSE)))</f>
        <v>17.334</v>
      </c>
      <c r="F105" s="110">
        <f>VLOOKUP($A105,'leave_time_2020-07-20115339am'!$D$2:$R$976,10,FALSE)</f>
        <v>17.334</v>
      </c>
      <c r="G105" s="111">
        <f>VLOOKUP($A105,'leave_time_2020-07-20115339am'!$D$2:$R$976,11,FALSE)</f>
        <v>0</v>
      </c>
      <c r="H105" s="109">
        <f>VLOOKUP($A105,'leave_time_2020-07-20115339am'!$D$2:$R$976,13,FALSE)</f>
        <v>0</v>
      </c>
      <c r="I105" s="110">
        <f>VLOOKUP($A105,'leave_time_2020-07-20115339am'!$D$2:$R$976,14,FALSE)</f>
        <v>0</v>
      </c>
      <c r="J105" s="111">
        <f>VLOOKUP($A105,'leave_time_2020-07-20115339am'!$D$2:$R$976,15,FALSE)</f>
        <v>0</v>
      </c>
    </row>
    <row r="106" spans="1:10" ht="14.85" customHeight="1" x14ac:dyDescent="0.2">
      <c r="A106" s="108" t="str">
        <f>+'Employee ROP Information'!C106</f>
        <v>BUDWICK, JUSTIN</v>
      </c>
      <c r="B106" s="109">
        <f>VLOOKUP($A106,'leave_time_2020-07-20115339am'!$D$2:$R$976,5,FALSE)</f>
        <v>75.075999999999993</v>
      </c>
      <c r="C106" s="110">
        <f>VLOOKUP($A106,'leave_time_2020-07-20115339am'!$D$2:$R$976,6,FALSE)</f>
        <v>129.99600000000001</v>
      </c>
      <c r="D106" s="111">
        <f>VLOOKUP($A106,'leave_time_2020-07-20115339am'!$D$2:$R$976,7,FALSE)</f>
        <v>100.75</v>
      </c>
      <c r="E106" s="109">
        <f>IF(((VLOOKUP($A106,'leave_time_2020-07-20115339am'!$D$2:$R$976,9,FALSE)&gt;480)),480,(VLOOKUP($A106,'leave_time_2020-07-20115339am'!$D$2:$R$976,9,FALSE)))</f>
        <v>100.34</v>
      </c>
      <c r="F106" s="110">
        <f>VLOOKUP($A106,'leave_time_2020-07-20115339am'!$D$2:$R$976,10,FALSE)</f>
        <v>104.004</v>
      </c>
      <c r="G106" s="111">
        <f>VLOOKUP($A106,'leave_time_2020-07-20115339am'!$D$2:$R$976,11,FALSE)</f>
        <v>74.75</v>
      </c>
      <c r="H106" s="109">
        <f>VLOOKUP($A106,'leave_time_2020-07-20115339am'!$D$2:$R$976,13,FALSE)</f>
        <v>0</v>
      </c>
      <c r="I106" s="110">
        <f>VLOOKUP($A106,'leave_time_2020-07-20115339am'!$D$2:$R$976,14,FALSE)</f>
        <v>4.5</v>
      </c>
      <c r="J106" s="111">
        <f>VLOOKUP($A106,'leave_time_2020-07-20115339am'!$D$2:$R$976,15,FALSE)</f>
        <v>4.5</v>
      </c>
    </row>
    <row r="107" spans="1:10" ht="14.85" customHeight="1" x14ac:dyDescent="0.2">
      <c r="A107" s="108" t="str">
        <f>+'Employee ROP Information'!C107</f>
        <v>BURKE, ABIGAIL</v>
      </c>
      <c r="B107" s="109">
        <f>VLOOKUP($A107,'leave_time_2020-07-20115339am'!$D$2:$R$976,5,FALSE)</f>
        <v>45.171999999999997</v>
      </c>
      <c r="C107" s="110">
        <f>VLOOKUP($A107,'leave_time_2020-07-20115339am'!$D$2:$R$976,6,FALSE)</f>
        <v>104.004</v>
      </c>
      <c r="D107" s="111">
        <f>VLOOKUP($A107,'leave_time_2020-07-20115339am'!$D$2:$R$976,7,FALSE)</f>
        <v>60.5</v>
      </c>
      <c r="E107" s="109">
        <f>IF(((VLOOKUP($A107,'leave_time_2020-07-20115339am'!$D$2:$R$976,9,FALSE)&gt;480)),480,(VLOOKUP($A107,'leave_time_2020-07-20115339am'!$D$2:$R$976,9,FALSE)))</f>
        <v>79.921999999999997</v>
      </c>
      <c r="F107" s="110">
        <f>VLOOKUP($A107,'leave_time_2020-07-20115339am'!$D$2:$R$976,10,FALSE)</f>
        <v>104.004</v>
      </c>
      <c r="G107" s="111">
        <f>VLOOKUP($A107,'leave_time_2020-07-20115339am'!$D$2:$R$976,11,FALSE)</f>
        <v>58.75</v>
      </c>
      <c r="H107" s="109">
        <f>VLOOKUP($A107,'leave_time_2020-07-20115339am'!$D$2:$R$976,13,FALSE)</f>
        <v>0</v>
      </c>
      <c r="I107" s="110">
        <f>VLOOKUP($A107,'leave_time_2020-07-20115339am'!$D$2:$R$976,14,FALSE)</f>
        <v>9</v>
      </c>
      <c r="J107" s="111">
        <f>VLOOKUP($A107,'leave_time_2020-07-20115339am'!$D$2:$R$976,15,FALSE)</f>
        <v>9</v>
      </c>
    </row>
    <row r="108" spans="1:10" ht="14.85" customHeight="1" x14ac:dyDescent="0.2">
      <c r="A108" s="108" t="str">
        <f>+'Employee ROP Information'!C108</f>
        <v>BURKE, JUDITH</v>
      </c>
      <c r="B108" s="109">
        <f>VLOOKUP($A108,'leave_time_2020-07-20115339am'!$D$2:$R$976,5,FALSE)</f>
        <v>133.5</v>
      </c>
      <c r="C108" s="110">
        <f>VLOOKUP($A108,'leave_time_2020-07-20115339am'!$D$2:$R$976,6,FALSE)</f>
        <v>156</v>
      </c>
      <c r="D108" s="111">
        <f>VLOOKUP($A108,'leave_time_2020-07-20115339am'!$D$2:$R$976,7,FALSE)</f>
        <v>66.5</v>
      </c>
      <c r="E108" s="109">
        <f>IF(((VLOOKUP($A108,'leave_time_2020-07-20115339am'!$D$2:$R$976,9,FALSE)&gt;480)),480,(VLOOKUP($A108,'leave_time_2020-07-20115339am'!$D$2:$R$976,9,FALSE)))</f>
        <v>143.84</v>
      </c>
      <c r="F108" s="110">
        <f>VLOOKUP($A108,'leave_time_2020-07-20115339am'!$D$2:$R$976,10,FALSE)</f>
        <v>104.004</v>
      </c>
      <c r="G108" s="111">
        <f>VLOOKUP($A108,'leave_time_2020-07-20115339am'!$D$2:$R$976,11,FALSE)</f>
        <v>47.5</v>
      </c>
      <c r="H108" s="109">
        <f>VLOOKUP($A108,'leave_time_2020-07-20115339am'!$D$2:$R$976,13,FALSE)</f>
        <v>6</v>
      </c>
      <c r="I108" s="110">
        <f>VLOOKUP($A108,'leave_time_2020-07-20115339am'!$D$2:$R$976,14,FALSE)</f>
        <v>104.75</v>
      </c>
      <c r="J108" s="111">
        <f>VLOOKUP($A108,'leave_time_2020-07-20115339am'!$D$2:$R$976,15,FALSE)</f>
        <v>129.75</v>
      </c>
    </row>
    <row r="109" spans="1:10" ht="14.85" customHeight="1" x14ac:dyDescent="0.2">
      <c r="A109" s="108" t="str">
        <f>+'Employee ROP Information'!C109</f>
        <v>BURNS, JOANNA</v>
      </c>
      <c r="B109" s="109">
        <f>VLOOKUP($A109,'leave_time_2020-07-20115339am'!$D$2:$R$976,5,FALSE)</f>
        <v>176.82599999999999</v>
      </c>
      <c r="C109" s="110">
        <f>VLOOKUP($A109,'leave_time_2020-07-20115339am'!$D$2:$R$976,6,FALSE)</f>
        <v>129.99600000000001</v>
      </c>
      <c r="D109" s="111">
        <f>VLOOKUP($A109,'leave_time_2020-07-20115339am'!$D$2:$R$976,7,FALSE)</f>
        <v>51.75</v>
      </c>
      <c r="E109" s="109">
        <f>IF(((VLOOKUP($A109,'leave_time_2020-07-20115339am'!$D$2:$R$976,9,FALSE)&gt;480)),480,(VLOOKUP($A109,'leave_time_2020-07-20115339am'!$D$2:$R$976,9,FALSE)))</f>
        <v>480</v>
      </c>
      <c r="F109" s="110">
        <f>VLOOKUP($A109,'leave_time_2020-07-20115339am'!$D$2:$R$976,10,FALSE)</f>
        <v>104.004</v>
      </c>
      <c r="G109" s="111">
        <f>VLOOKUP($A109,'leave_time_2020-07-20115339am'!$D$2:$R$976,11,FALSE)</f>
        <v>51.5</v>
      </c>
      <c r="H109" s="109">
        <f>VLOOKUP($A109,'leave_time_2020-07-20115339am'!$D$2:$R$976,13,FALSE)</f>
        <v>0</v>
      </c>
      <c r="I109" s="110">
        <f>VLOOKUP($A109,'leave_time_2020-07-20115339am'!$D$2:$R$976,14,FALSE)</f>
        <v>0</v>
      </c>
      <c r="J109" s="111">
        <f>VLOOKUP($A109,'leave_time_2020-07-20115339am'!$D$2:$R$976,15,FALSE)</f>
        <v>0</v>
      </c>
    </row>
    <row r="110" spans="1:10" ht="14.85" customHeight="1" x14ac:dyDescent="0.2">
      <c r="A110" s="108" t="str">
        <f>+'Employee ROP Information'!C110</f>
        <v>BURNS, STEPHANIE</v>
      </c>
      <c r="B110" s="109">
        <f>VLOOKUP($A110,'leave_time_2020-07-20115339am'!$D$2:$R$976,5,FALSE)</f>
        <v>203.84</v>
      </c>
      <c r="C110" s="110">
        <f>VLOOKUP($A110,'leave_time_2020-07-20115339am'!$D$2:$R$976,6,FALSE)</f>
        <v>104.004</v>
      </c>
      <c r="D110" s="111">
        <f>VLOOKUP($A110,'leave_time_2020-07-20115339am'!$D$2:$R$976,7,FALSE)</f>
        <v>18</v>
      </c>
      <c r="E110" s="109">
        <f>IF(((VLOOKUP($A110,'leave_time_2020-07-20115339am'!$D$2:$R$976,9,FALSE)&gt;480)),480,(VLOOKUP($A110,'leave_time_2020-07-20115339am'!$D$2:$R$976,9,FALSE)))</f>
        <v>173.34</v>
      </c>
      <c r="F110" s="110">
        <f>VLOOKUP($A110,'leave_time_2020-07-20115339am'!$D$2:$R$976,10,FALSE)</f>
        <v>104.004</v>
      </c>
      <c r="G110" s="111">
        <f>VLOOKUP($A110,'leave_time_2020-07-20115339am'!$D$2:$R$976,11,FALSE)</f>
        <v>16</v>
      </c>
      <c r="H110" s="109">
        <f>VLOOKUP($A110,'leave_time_2020-07-20115339am'!$D$2:$R$976,13,FALSE)</f>
        <v>27</v>
      </c>
      <c r="I110" s="110">
        <f>VLOOKUP($A110,'leave_time_2020-07-20115339am'!$D$2:$R$976,14,FALSE)</f>
        <v>33</v>
      </c>
      <c r="J110" s="111">
        <f>VLOOKUP($A110,'leave_time_2020-07-20115339am'!$D$2:$R$976,15,FALSE)</f>
        <v>44</v>
      </c>
    </row>
    <row r="111" spans="1:10" ht="14.85" customHeight="1" x14ac:dyDescent="0.2">
      <c r="A111" s="108" t="str">
        <f>+'Employee ROP Information'!C111</f>
        <v>BURSON-CARTWRIGHT, ELDRA</v>
      </c>
      <c r="B111" s="109">
        <f>VLOOKUP($A111,'leave_time_2020-07-20115339am'!$D$2:$R$976,5,FALSE)</f>
        <v>135.25</v>
      </c>
      <c r="C111" s="110">
        <f>VLOOKUP($A111,'leave_time_2020-07-20115339am'!$D$2:$R$976,6,FALSE)</f>
        <v>156</v>
      </c>
      <c r="D111" s="111">
        <f>VLOOKUP($A111,'leave_time_2020-07-20115339am'!$D$2:$R$976,7,FALSE)</f>
        <v>162</v>
      </c>
      <c r="E111" s="109">
        <f>IF(((VLOOKUP($A111,'leave_time_2020-07-20115339am'!$D$2:$R$976,9,FALSE)&gt;480)),480,(VLOOKUP($A111,'leave_time_2020-07-20115339am'!$D$2:$R$976,9,FALSE)))</f>
        <v>5.6740000000000004</v>
      </c>
      <c r="F111" s="110">
        <f>VLOOKUP($A111,'leave_time_2020-07-20115339am'!$D$2:$R$976,10,FALSE)</f>
        <v>104.004</v>
      </c>
      <c r="G111" s="111">
        <f>VLOOKUP($A111,'leave_time_2020-07-20115339am'!$D$2:$R$976,11,FALSE)</f>
        <v>105</v>
      </c>
      <c r="H111" s="109">
        <f>VLOOKUP($A111,'leave_time_2020-07-20115339am'!$D$2:$R$976,13,FALSE)</f>
        <v>0</v>
      </c>
      <c r="I111" s="110">
        <f>VLOOKUP($A111,'leave_time_2020-07-20115339am'!$D$2:$R$976,14,FALSE)</f>
        <v>0</v>
      </c>
      <c r="J111" s="111">
        <f>VLOOKUP($A111,'leave_time_2020-07-20115339am'!$D$2:$R$976,15,FALSE)</f>
        <v>0</v>
      </c>
    </row>
    <row r="112" spans="1:10" ht="14.85" customHeight="1" x14ac:dyDescent="0.2">
      <c r="A112" s="108" t="str">
        <f>+'Employee ROP Information'!C112</f>
        <v>BURTON, DELLA</v>
      </c>
      <c r="B112" s="109">
        <f>VLOOKUP($A112,'leave_time_2020-07-20115339am'!$D$2:$R$976,5,FALSE)</f>
        <v>97.536000000000001</v>
      </c>
      <c r="C112" s="110">
        <f>VLOOKUP($A112,'leave_time_2020-07-20115339am'!$D$2:$R$976,6,FALSE)</f>
        <v>89.372</v>
      </c>
      <c r="D112" s="111">
        <f>VLOOKUP($A112,'leave_time_2020-07-20115339am'!$D$2:$R$976,7,FALSE)</f>
        <v>30</v>
      </c>
      <c r="E112" s="109">
        <f>IF(((VLOOKUP($A112,'leave_time_2020-07-20115339am'!$D$2:$R$976,9,FALSE)&gt;480)),480,(VLOOKUP($A112,'leave_time_2020-07-20115339am'!$D$2:$R$976,9,FALSE)))</f>
        <v>76.997</v>
      </c>
      <c r="F112" s="110">
        <f>VLOOKUP($A112,'leave_time_2020-07-20115339am'!$D$2:$R$976,10,FALSE)</f>
        <v>75.832999999999998</v>
      </c>
      <c r="G112" s="111">
        <f>VLOOKUP($A112,'leave_time_2020-07-20115339am'!$D$2:$R$976,11,FALSE)</f>
        <v>33.5</v>
      </c>
      <c r="H112" s="109">
        <f>VLOOKUP($A112,'leave_time_2020-07-20115339am'!$D$2:$R$976,13,FALSE)</f>
        <v>0</v>
      </c>
      <c r="I112" s="110">
        <f>VLOOKUP($A112,'leave_time_2020-07-20115339am'!$D$2:$R$976,14,FALSE)</f>
        <v>0</v>
      </c>
      <c r="J112" s="111">
        <f>VLOOKUP($A112,'leave_time_2020-07-20115339am'!$D$2:$R$976,15,FALSE)</f>
        <v>0</v>
      </c>
    </row>
    <row r="113" spans="1:10" ht="14.85" customHeight="1" x14ac:dyDescent="0.2">
      <c r="A113" s="108" t="str">
        <f>+'Employee ROP Information'!C113</f>
        <v>BUTCHER, JOSHUA</v>
      </c>
      <c r="B113" s="109">
        <f>VLOOKUP($A113,'leave_time_2020-07-20115339am'!$D$2:$R$976,5,FALSE)</f>
        <v>32.671999999999997</v>
      </c>
      <c r="C113" s="110">
        <f>VLOOKUP($A113,'leave_time_2020-07-20115339am'!$D$2:$R$976,6,FALSE)</f>
        <v>95.337000000000003</v>
      </c>
      <c r="D113" s="111">
        <f>VLOOKUP($A113,'leave_time_2020-07-20115339am'!$D$2:$R$976,7,FALSE)</f>
        <v>95</v>
      </c>
      <c r="E113" s="109">
        <f>IF(((VLOOKUP($A113,'leave_time_2020-07-20115339am'!$D$2:$R$976,9,FALSE)&gt;480)),480,(VLOOKUP($A113,'leave_time_2020-07-20115339am'!$D$2:$R$976,9,FALSE)))</f>
        <v>42.171999999999997</v>
      </c>
      <c r="F113" s="110">
        <f>VLOOKUP($A113,'leave_time_2020-07-20115339am'!$D$2:$R$976,10,FALSE)</f>
        <v>95.337000000000003</v>
      </c>
      <c r="G113" s="111">
        <f>VLOOKUP($A113,'leave_time_2020-07-20115339am'!$D$2:$R$976,11,FALSE)</f>
        <v>127</v>
      </c>
      <c r="H113" s="109">
        <f>VLOOKUP($A113,'leave_time_2020-07-20115339am'!$D$2:$R$976,13,FALSE)</f>
        <v>0</v>
      </c>
      <c r="I113" s="110">
        <f>VLOOKUP($A113,'leave_time_2020-07-20115339am'!$D$2:$R$976,14,FALSE)</f>
        <v>3</v>
      </c>
      <c r="J113" s="111">
        <f>VLOOKUP($A113,'leave_time_2020-07-20115339am'!$D$2:$R$976,15,FALSE)</f>
        <v>3</v>
      </c>
    </row>
    <row r="114" spans="1:10" ht="14.85" customHeight="1" x14ac:dyDescent="0.2">
      <c r="A114" s="108" t="str">
        <f>+'Employee ROP Information'!C114</f>
        <v>BUTLER, BRIAN</v>
      </c>
      <c r="B114" s="109">
        <f>VLOOKUP($A114,'leave_time_2020-07-20115339am'!$D$2:$R$976,5,FALSE)</f>
        <v>349.58199999999999</v>
      </c>
      <c r="C114" s="110">
        <f>VLOOKUP($A114,'leave_time_2020-07-20115339am'!$D$2:$R$976,6,FALSE)</f>
        <v>119.163</v>
      </c>
      <c r="D114" s="111">
        <f>VLOOKUP($A114,'leave_time_2020-07-20115339am'!$D$2:$R$976,7,FALSE)</f>
        <v>78.5</v>
      </c>
      <c r="E114" s="109">
        <f>IF(((VLOOKUP($A114,'leave_time_2020-07-20115339am'!$D$2:$R$976,9,FALSE)&gt;480)),480,(VLOOKUP($A114,'leave_time_2020-07-20115339am'!$D$2:$R$976,9,FALSE)))</f>
        <v>271.33600000000001</v>
      </c>
      <c r="F114" s="110">
        <f>VLOOKUP($A114,'leave_time_2020-07-20115339am'!$D$2:$R$976,10,FALSE)</f>
        <v>95.337000000000003</v>
      </c>
      <c r="G114" s="111">
        <f>VLOOKUP($A114,'leave_time_2020-07-20115339am'!$D$2:$R$976,11,FALSE)</f>
        <v>15.25</v>
      </c>
      <c r="H114" s="109">
        <f>VLOOKUP($A114,'leave_time_2020-07-20115339am'!$D$2:$R$976,13,FALSE)</f>
        <v>19</v>
      </c>
      <c r="I114" s="110">
        <f>VLOOKUP($A114,'leave_time_2020-07-20115339am'!$D$2:$R$976,14,FALSE)</f>
        <v>34.75</v>
      </c>
      <c r="J114" s="111">
        <f>VLOOKUP($A114,'leave_time_2020-07-20115339am'!$D$2:$R$976,15,FALSE)</f>
        <v>31.75</v>
      </c>
    </row>
    <row r="115" spans="1:10" ht="14.85" customHeight="1" x14ac:dyDescent="0.2">
      <c r="A115" s="108" t="str">
        <f>+'Employee ROP Information'!C115</f>
        <v>BUTLER, CHRISTOPHER</v>
      </c>
      <c r="B115" s="109">
        <f>VLOOKUP($A115,'leave_time_2020-07-20115339am'!$D$2:$R$976,5,FALSE)</f>
        <v>247.59</v>
      </c>
      <c r="C115" s="110">
        <f>VLOOKUP($A115,'leave_time_2020-07-20115339am'!$D$2:$R$976,6,FALSE)</f>
        <v>104.004</v>
      </c>
      <c r="D115" s="111">
        <f>VLOOKUP($A115,'leave_time_2020-07-20115339am'!$D$2:$R$976,7,FALSE)</f>
        <v>35.25</v>
      </c>
      <c r="E115" s="109">
        <f>IF(((VLOOKUP($A115,'leave_time_2020-07-20115339am'!$D$2:$R$976,9,FALSE)&gt;480)),480,(VLOOKUP($A115,'leave_time_2020-07-20115339am'!$D$2:$R$976,9,FALSE)))</f>
        <v>235.34</v>
      </c>
      <c r="F115" s="110">
        <f>VLOOKUP($A115,'leave_time_2020-07-20115339am'!$D$2:$R$976,10,FALSE)</f>
        <v>104.004</v>
      </c>
      <c r="G115" s="111">
        <f>VLOOKUP($A115,'leave_time_2020-07-20115339am'!$D$2:$R$976,11,FALSE)</f>
        <v>41.5</v>
      </c>
      <c r="H115" s="109">
        <f>VLOOKUP($A115,'leave_time_2020-07-20115339am'!$D$2:$R$976,13,FALSE)</f>
        <v>0</v>
      </c>
      <c r="I115" s="110">
        <f>VLOOKUP($A115,'leave_time_2020-07-20115339am'!$D$2:$R$976,14,FALSE)</f>
        <v>47.75</v>
      </c>
      <c r="J115" s="111">
        <f>VLOOKUP($A115,'leave_time_2020-07-20115339am'!$D$2:$R$976,15,FALSE)</f>
        <v>47.75</v>
      </c>
    </row>
    <row r="116" spans="1:10" ht="14.85" customHeight="1" x14ac:dyDescent="0.2">
      <c r="A116" s="108" t="str">
        <f>+'Employee ROP Information'!C116</f>
        <v>BUTLER, MALIK</v>
      </c>
      <c r="B116" s="109">
        <f>VLOOKUP($A116,'leave_time_2020-07-20115339am'!$D$2:$R$976,5,FALSE)</f>
        <v>251.173</v>
      </c>
      <c r="C116" s="110">
        <f>VLOOKUP($A116,'leave_time_2020-07-20115339am'!$D$2:$R$976,6,FALSE)</f>
        <v>95.337000000000003</v>
      </c>
      <c r="D116" s="111">
        <f>VLOOKUP($A116,'leave_time_2020-07-20115339am'!$D$2:$R$976,7,FALSE)</f>
        <v>32</v>
      </c>
      <c r="E116" s="109">
        <f>IF(((VLOOKUP($A116,'leave_time_2020-07-20115339am'!$D$2:$R$976,9,FALSE)&gt;480)),480,(VLOOKUP($A116,'leave_time_2020-07-20115339am'!$D$2:$R$976,9,FALSE)))</f>
        <v>39.173000000000002</v>
      </c>
      <c r="F116" s="110">
        <f>VLOOKUP($A116,'leave_time_2020-07-20115339am'!$D$2:$R$976,10,FALSE)</f>
        <v>95.337000000000003</v>
      </c>
      <c r="G116" s="111">
        <f>VLOOKUP($A116,'leave_time_2020-07-20115339am'!$D$2:$R$976,11,FALSE)</f>
        <v>73.5</v>
      </c>
      <c r="H116" s="109">
        <f>VLOOKUP($A116,'leave_time_2020-07-20115339am'!$D$2:$R$976,13,FALSE)</f>
        <v>9</v>
      </c>
      <c r="I116" s="110">
        <f>VLOOKUP($A116,'leave_time_2020-07-20115339am'!$D$2:$R$976,14,FALSE)</f>
        <v>27</v>
      </c>
      <c r="J116" s="111">
        <f>VLOOKUP($A116,'leave_time_2020-07-20115339am'!$D$2:$R$976,15,FALSE)</f>
        <v>18</v>
      </c>
    </row>
    <row r="117" spans="1:10" ht="14.85" customHeight="1" x14ac:dyDescent="0.2">
      <c r="A117" s="108" t="str">
        <f>+'Employee ROP Information'!C117</f>
        <v>CABLE-NIRENBERG, PAIGE</v>
      </c>
      <c r="B117" s="109">
        <f>VLOOKUP($A117,'leave_time_2020-07-20115339am'!$D$2:$R$976,5,FALSE)</f>
        <v>128.994</v>
      </c>
      <c r="C117" s="110">
        <f>VLOOKUP($A117,'leave_time_2020-07-20115339am'!$D$2:$R$976,6,FALSE)</f>
        <v>129.99600000000001</v>
      </c>
      <c r="D117" s="111">
        <f>VLOOKUP($A117,'leave_time_2020-07-20115339am'!$D$2:$R$976,7,FALSE)</f>
        <v>46</v>
      </c>
      <c r="E117" s="109">
        <f>IF(((VLOOKUP($A117,'leave_time_2020-07-20115339am'!$D$2:$R$976,9,FALSE)&gt;480)),480,(VLOOKUP($A117,'leave_time_2020-07-20115339am'!$D$2:$R$976,9,FALSE)))</f>
        <v>93.756</v>
      </c>
      <c r="F117" s="110">
        <f>VLOOKUP($A117,'leave_time_2020-07-20115339am'!$D$2:$R$976,10,FALSE)</f>
        <v>104.004</v>
      </c>
      <c r="G117" s="111">
        <f>VLOOKUP($A117,'leave_time_2020-07-20115339am'!$D$2:$R$976,11,FALSE)</f>
        <v>79.5</v>
      </c>
      <c r="H117" s="109">
        <f>VLOOKUP($A117,'leave_time_2020-07-20115339am'!$D$2:$R$976,13,FALSE)</f>
        <v>16.5</v>
      </c>
      <c r="I117" s="110">
        <f>VLOOKUP($A117,'leave_time_2020-07-20115339am'!$D$2:$R$976,14,FALSE)</f>
        <v>0</v>
      </c>
      <c r="J117" s="111">
        <f>VLOOKUP($A117,'leave_time_2020-07-20115339am'!$D$2:$R$976,15,FALSE)</f>
        <v>0</v>
      </c>
    </row>
    <row r="118" spans="1:10" ht="14.85" customHeight="1" x14ac:dyDescent="0.2">
      <c r="A118" s="108" t="str">
        <f>+'Employee ROP Information'!C118</f>
        <v>CALDERWOOD, SHARI</v>
      </c>
      <c r="B118" s="109">
        <f>VLOOKUP($A118,'leave_time_2020-07-20115339am'!$D$2:$R$976,5,FALSE)</f>
        <v>54.41</v>
      </c>
      <c r="C118" s="110">
        <f>VLOOKUP($A118,'leave_time_2020-07-20115339am'!$D$2:$R$976,6,FALSE)</f>
        <v>129.99600000000001</v>
      </c>
      <c r="D118" s="111">
        <f>VLOOKUP($A118,'leave_time_2020-07-20115339am'!$D$2:$R$976,7,FALSE)</f>
        <v>102</v>
      </c>
      <c r="E118" s="109">
        <f>IF(((VLOOKUP($A118,'leave_time_2020-07-20115339am'!$D$2:$R$976,9,FALSE)&gt;480)),480,(VLOOKUP($A118,'leave_time_2020-07-20115339am'!$D$2:$R$976,9,FALSE)))</f>
        <v>60.84</v>
      </c>
      <c r="F118" s="110">
        <f>VLOOKUP($A118,'leave_time_2020-07-20115339am'!$D$2:$R$976,10,FALSE)</f>
        <v>104.004</v>
      </c>
      <c r="G118" s="111">
        <f>VLOOKUP($A118,'leave_time_2020-07-20115339am'!$D$2:$R$976,11,FALSE)</f>
        <v>68</v>
      </c>
      <c r="H118" s="109">
        <f>VLOOKUP($A118,'leave_time_2020-07-20115339am'!$D$2:$R$976,13,FALSE)</f>
        <v>0</v>
      </c>
      <c r="I118" s="110">
        <f>VLOOKUP($A118,'leave_time_2020-07-20115339am'!$D$2:$R$976,14,FALSE)</f>
        <v>0</v>
      </c>
      <c r="J118" s="111">
        <f>VLOOKUP($A118,'leave_time_2020-07-20115339am'!$D$2:$R$976,15,FALSE)</f>
        <v>0</v>
      </c>
    </row>
    <row r="119" spans="1:10" ht="14.85" customHeight="1" x14ac:dyDescent="0.2">
      <c r="A119" s="108" t="str">
        <f>+'Employee ROP Information'!C119</f>
        <v>CAMPBELL, DEANNA</v>
      </c>
      <c r="B119" s="109">
        <f>VLOOKUP($A119,'leave_time_2020-07-20115339am'!$D$2:$R$976,5,FALSE)</f>
        <v>162.5</v>
      </c>
      <c r="C119" s="110">
        <f>VLOOKUP($A119,'leave_time_2020-07-20115339am'!$D$2:$R$976,6,FALSE)</f>
        <v>156</v>
      </c>
      <c r="D119" s="111">
        <f>VLOOKUP($A119,'leave_time_2020-07-20115339am'!$D$2:$R$976,7,FALSE)</f>
        <v>130.5</v>
      </c>
      <c r="E119" s="109">
        <f>IF(((VLOOKUP($A119,'leave_time_2020-07-20115339am'!$D$2:$R$976,9,FALSE)&gt;480)),480,(VLOOKUP($A119,'leave_time_2020-07-20115339am'!$D$2:$R$976,9,FALSE)))</f>
        <v>174.09</v>
      </c>
      <c r="F119" s="110">
        <f>VLOOKUP($A119,'leave_time_2020-07-20115339am'!$D$2:$R$976,10,FALSE)</f>
        <v>104.004</v>
      </c>
      <c r="G119" s="111">
        <f>VLOOKUP($A119,'leave_time_2020-07-20115339am'!$D$2:$R$976,11,FALSE)</f>
        <v>86</v>
      </c>
      <c r="H119" s="109">
        <f>VLOOKUP($A119,'leave_time_2020-07-20115339am'!$D$2:$R$976,13,FALSE)</f>
        <v>0</v>
      </c>
      <c r="I119" s="110">
        <f>VLOOKUP($A119,'leave_time_2020-07-20115339am'!$D$2:$R$976,14,FALSE)</f>
        <v>0</v>
      </c>
      <c r="J119" s="111">
        <f>VLOOKUP($A119,'leave_time_2020-07-20115339am'!$D$2:$R$976,15,FALSE)</f>
        <v>0</v>
      </c>
    </row>
    <row r="120" spans="1:10" ht="14.85" customHeight="1" x14ac:dyDescent="0.2">
      <c r="A120" s="108" t="str">
        <f>+'Employee ROP Information'!C120</f>
        <v>CANADAY, MICHELLE</v>
      </c>
      <c r="B120" s="109">
        <f>VLOOKUP($A120,'leave_time_2020-07-20115339am'!$D$2:$R$976,5,FALSE)</f>
        <v>434</v>
      </c>
      <c r="C120" s="110">
        <f>VLOOKUP($A120,'leave_time_2020-07-20115339am'!$D$2:$R$976,6,FALSE)</f>
        <v>240</v>
      </c>
      <c r="D120" s="111">
        <f>VLOOKUP($A120,'leave_time_2020-07-20115339am'!$D$2:$R$976,7,FALSE)</f>
        <v>144</v>
      </c>
      <c r="E120" s="109">
        <f>IF(((VLOOKUP($A120,'leave_time_2020-07-20115339am'!$D$2:$R$976,9,FALSE)&gt;480)),480,(VLOOKUP($A120,'leave_time_2020-07-20115339am'!$D$2:$R$976,9,FALSE)))</f>
        <v>480</v>
      </c>
      <c r="F120" s="110">
        <f>VLOOKUP($A120,'leave_time_2020-07-20115339am'!$D$2:$R$976,10,FALSE)</f>
        <v>104.004</v>
      </c>
      <c r="G120" s="111">
        <f>VLOOKUP($A120,'leave_time_2020-07-20115339am'!$D$2:$R$976,11,FALSE)</f>
        <v>56.5</v>
      </c>
      <c r="H120" s="109">
        <f>VLOOKUP($A120,'leave_time_2020-07-20115339am'!$D$2:$R$976,13,FALSE)</f>
        <v>0</v>
      </c>
      <c r="I120" s="110">
        <f>VLOOKUP($A120,'leave_time_2020-07-20115339am'!$D$2:$R$976,14,FALSE)</f>
        <v>0</v>
      </c>
      <c r="J120" s="111">
        <f>VLOOKUP($A120,'leave_time_2020-07-20115339am'!$D$2:$R$976,15,FALSE)</f>
        <v>0</v>
      </c>
    </row>
    <row r="121" spans="1:10" ht="14.85" customHeight="1" x14ac:dyDescent="0.2">
      <c r="A121" s="108" t="str">
        <f>+'Employee ROP Information'!C121</f>
        <v>CANTRELL STAGNER, EMILY</v>
      </c>
      <c r="B121" s="109">
        <f>VLOOKUP($A121,'leave_time_2020-07-20115339am'!$D$2:$R$976,5,FALSE)</f>
        <v>26.672000000000001</v>
      </c>
      <c r="C121" s="110">
        <f>VLOOKUP($A121,'leave_time_2020-07-20115339am'!$D$2:$R$976,6,FALSE)</f>
        <v>95.335999999999999</v>
      </c>
      <c r="D121" s="111">
        <f>VLOOKUP($A121,'leave_time_2020-07-20115339am'!$D$2:$R$976,7,FALSE)</f>
        <v>124.75</v>
      </c>
      <c r="E121" s="109">
        <f>IF(((VLOOKUP($A121,'leave_time_2020-07-20115339am'!$D$2:$R$976,9,FALSE)&gt;480)),480,(VLOOKUP($A121,'leave_time_2020-07-20115339am'!$D$2:$R$976,9,FALSE)))</f>
        <v>6.5010000000000003</v>
      </c>
      <c r="F121" s="110">
        <f>VLOOKUP($A121,'leave_time_2020-07-20115339am'!$D$2:$R$976,10,FALSE)</f>
        <v>95.335999999999999</v>
      </c>
      <c r="G121" s="111">
        <f>VLOOKUP($A121,'leave_time_2020-07-20115339am'!$D$2:$R$976,11,FALSE)</f>
        <v>188.25</v>
      </c>
      <c r="H121" s="109">
        <f>VLOOKUP($A121,'leave_time_2020-07-20115339am'!$D$2:$R$976,13,FALSE)</f>
        <v>0</v>
      </c>
      <c r="I121" s="110">
        <f>VLOOKUP($A121,'leave_time_2020-07-20115339am'!$D$2:$R$976,14,FALSE)</f>
        <v>6</v>
      </c>
      <c r="J121" s="111">
        <f>VLOOKUP($A121,'leave_time_2020-07-20115339am'!$D$2:$R$976,15,FALSE)</f>
        <v>6</v>
      </c>
    </row>
    <row r="122" spans="1:10" ht="14.85" customHeight="1" x14ac:dyDescent="0.2">
      <c r="A122" s="108" t="str">
        <f>+'Employee ROP Information'!C122</f>
        <v>CAPRON, VIKKI</v>
      </c>
      <c r="B122" s="109">
        <f>VLOOKUP($A122,'leave_time_2020-07-20115339am'!$D$2:$R$976,5,FALSE)</f>
        <v>79.59</v>
      </c>
      <c r="C122" s="110">
        <f>VLOOKUP($A122,'leave_time_2020-07-20115339am'!$D$2:$R$976,6,FALSE)</f>
        <v>104.004</v>
      </c>
      <c r="D122" s="111">
        <f>VLOOKUP($A122,'leave_time_2020-07-20115339am'!$D$2:$R$976,7,FALSE)</f>
        <v>82</v>
      </c>
      <c r="E122" s="109">
        <f>IF(((VLOOKUP($A122,'leave_time_2020-07-20115339am'!$D$2:$R$976,9,FALSE)&gt;480)),480,(VLOOKUP($A122,'leave_time_2020-07-20115339am'!$D$2:$R$976,9,FALSE)))</f>
        <v>73.09</v>
      </c>
      <c r="F122" s="110">
        <f>VLOOKUP($A122,'leave_time_2020-07-20115339am'!$D$2:$R$976,10,FALSE)</f>
        <v>104.004</v>
      </c>
      <c r="G122" s="111">
        <f>VLOOKUP($A122,'leave_time_2020-07-20115339am'!$D$2:$R$976,11,FALSE)</f>
        <v>123</v>
      </c>
      <c r="H122" s="109">
        <f>VLOOKUP($A122,'leave_time_2020-07-20115339am'!$D$2:$R$976,13,FALSE)</f>
        <v>0</v>
      </c>
      <c r="I122" s="110">
        <f>VLOOKUP($A122,'leave_time_2020-07-20115339am'!$D$2:$R$976,14,FALSE)</f>
        <v>3</v>
      </c>
      <c r="J122" s="111">
        <f>VLOOKUP($A122,'leave_time_2020-07-20115339am'!$D$2:$R$976,15,FALSE)</f>
        <v>3</v>
      </c>
    </row>
    <row r="123" spans="1:10" ht="14.85" customHeight="1" x14ac:dyDescent="0.2">
      <c r="A123" s="108" t="str">
        <f>+'Employee ROP Information'!C123</f>
        <v>CARDEN, ANGELA</v>
      </c>
      <c r="B123" s="109">
        <f>VLOOKUP($A123,'leave_time_2020-07-20115339am'!$D$2:$R$976,5,FALSE)</f>
        <v>75.41</v>
      </c>
      <c r="C123" s="110">
        <f>VLOOKUP($A123,'leave_time_2020-07-20115339am'!$D$2:$R$976,6,FALSE)</f>
        <v>129.99600000000001</v>
      </c>
      <c r="D123" s="111">
        <f>VLOOKUP($A123,'leave_time_2020-07-20115339am'!$D$2:$R$976,7,FALSE)</f>
        <v>93.75</v>
      </c>
      <c r="E123" s="109">
        <f>IF(((VLOOKUP($A123,'leave_time_2020-07-20115339am'!$D$2:$R$976,9,FALSE)&gt;480)),480,(VLOOKUP($A123,'leave_time_2020-07-20115339am'!$D$2:$R$976,9,FALSE)))</f>
        <v>35.590000000000003</v>
      </c>
      <c r="F123" s="110">
        <f>VLOOKUP($A123,'leave_time_2020-07-20115339am'!$D$2:$R$976,10,FALSE)</f>
        <v>104.004</v>
      </c>
      <c r="G123" s="111">
        <f>VLOOKUP($A123,'leave_time_2020-07-20115339am'!$D$2:$R$976,11,FALSE)</f>
        <v>153.5</v>
      </c>
      <c r="H123" s="109">
        <f>VLOOKUP($A123,'leave_time_2020-07-20115339am'!$D$2:$R$976,13,FALSE)</f>
        <v>0</v>
      </c>
      <c r="I123" s="110">
        <f>VLOOKUP($A123,'leave_time_2020-07-20115339am'!$D$2:$R$976,14,FALSE)</f>
        <v>0</v>
      </c>
      <c r="J123" s="111">
        <f>VLOOKUP($A123,'leave_time_2020-07-20115339am'!$D$2:$R$976,15,FALSE)</f>
        <v>2.25</v>
      </c>
    </row>
    <row r="124" spans="1:10" ht="14.85" customHeight="1" x14ac:dyDescent="0.2">
      <c r="A124" s="108" t="str">
        <f>+'Employee ROP Information'!C124</f>
        <v>CARDONA, VERNA</v>
      </c>
      <c r="B124" s="109">
        <f>VLOOKUP($A124,'leave_time_2020-07-20115339am'!$D$2:$R$976,5,FALSE)</f>
        <v>352</v>
      </c>
      <c r="C124" s="110">
        <f>VLOOKUP($A124,'leave_time_2020-07-20115339am'!$D$2:$R$976,6,FALSE)</f>
        <v>156</v>
      </c>
      <c r="D124" s="111">
        <f>VLOOKUP($A124,'leave_time_2020-07-20115339am'!$D$2:$R$976,7,FALSE)</f>
        <v>126.5</v>
      </c>
      <c r="E124" s="109">
        <f>IF(((VLOOKUP($A124,'leave_time_2020-07-20115339am'!$D$2:$R$976,9,FALSE)&gt;480)),480,(VLOOKUP($A124,'leave_time_2020-07-20115339am'!$D$2:$R$976,9,FALSE)))</f>
        <v>480</v>
      </c>
      <c r="F124" s="110">
        <f>VLOOKUP($A124,'leave_time_2020-07-20115339am'!$D$2:$R$976,10,FALSE)</f>
        <v>104.004</v>
      </c>
      <c r="G124" s="111">
        <f>VLOOKUP($A124,'leave_time_2020-07-20115339am'!$D$2:$R$976,11,FALSE)</f>
        <v>191.75</v>
      </c>
      <c r="H124" s="109">
        <f>VLOOKUP($A124,'leave_time_2020-07-20115339am'!$D$2:$R$976,13,FALSE)</f>
        <v>13.875</v>
      </c>
      <c r="I124" s="110">
        <f>VLOOKUP($A124,'leave_time_2020-07-20115339am'!$D$2:$R$976,14,FALSE)</f>
        <v>56</v>
      </c>
      <c r="J124" s="111">
        <f>VLOOKUP($A124,'leave_time_2020-07-20115339am'!$D$2:$R$976,15,FALSE)</f>
        <v>47</v>
      </c>
    </row>
    <row r="125" spans="1:10" ht="14.85" customHeight="1" x14ac:dyDescent="0.2">
      <c r="A125" s="108" t="str">
        <f>+'Employee ROP Information'!C125</f>
        <v>CARLON, GLADIMAR</v>
      </c>
      <c r="B125" s="109">
        <f>VLOOKUP($A125,'leave_time_2020-07-20115339am'!$D$2:$R$976,5,FALSE)</f>
        <v>333.59</v>
      </c>
      <c r="C125" s="110">
        <f>VLOOKUP($A125,'leave_time_2020-07-20115339am'!$D$2:$R$976,6,FALSE)</f>
        <v>104.004</v>
      </c>
      <c r="D125" s="111">
        <f>VLOOKUP($A125,'leave_time_2020-07-20115339am'!$D$2:$R$976,7,FALSE)</f>
        <v>44.75</v>
      </c>
      <c r="E125" s="109">
        <f>IF(((VLOOKUP($A125,'leave_time_2020-07-20115339am'!$D$2:$R$976,9,FALSE)&gt;480)),480,(VLOOKUP($A125,'leave_time_2020-07-20115339am'!$D$2:$R$976,9,FALSE)))</f>
        <v>224.09</v>
      </c>
      <c r="F125" s="110">
        <f>VLOOKUP($A125,'leave_time_2020-07-20115339am'!$D$2:$R$976,10,FALSE)</f>
        <v>104.004</v>
      </c>
      <c r="G125" s="111">
        <f>VLOOKUP($A125,'leave_time_2020-07-20115339am'!$D$2:$R$976,11,FALSE)</f>
        <v>76</v>
      </c>
      <c r="H125" s="109">
        <f>VLOOKUP($A125,'leave_time_2020-07-20115339am'!$D$2:$R$976,13,FALSE)</f>
        <v>62</v>
      </c>
      <c r="I125" s="110">
        <f>VLOOKUP($A125,'leave_time_2020-07-20115339am'!$D$2:$R$976,14,FALSE)</f>
        <v>109</v>
      </c>
      <c r="J125" s="111">
        <f>VLOOKUP($A125,'leave_time_2020-07-20115339am'!$D$2:$R$976,15,FALSE)</f>
        <v>58.25</v>
      </c>
    </row>
    <row r="126" spans="1:10" ht="14.85" customHeight="1" x14ac:dyDescent="0.2">
      <c r="A126" s="108" t="str">
        <f>+'Employee ROP Information'!C126</f>
        <v>CARLSON, CYNTHIA</v>
      </c>
      <c r="B126" s="109">
        <f>VLOOKUP($A126,'leave_time_2020-07-20115339am'!$D$2:$R$976,5,FALSE)</f>
        <v>185.75</v>
      </c>
      <c r="C126" s="110">
        <f>VLOOKUP($A126,'leave_time_2020-07-20115339am'!$D$2:$R$976,6,FALSE)</f>
        <v>156</v>
      </c>
      <c r="D126" s="111">
        <f>VLOOKUP($A126,'leave_time_2020-07-20115339am'!$D$2:$R$976,7,FALSE)</f>
        <v>112</v>
      </c>
      <c r="E126" s="109">
        <f>IF(((VLOOKUP($A126,'leave_time_2020-07-20115339am'!$D$2:$R$976,9,FALSE)&gt;480)),480,(VLOOKUP($A126,'leave_time_2020-07-20115339am'!$D$2:$R$976,9,FALSE)))</f>
        <v>166.59</v>
      </c>
      <c r="F126" s="110">
        <f>VLOOKUP($A126,'leave_time_2020-07-20115339am'!$D$2:$R$976,10,FALSE)</f>
        <v>104.004</v>
      </c>
      <c r="G126" s="111">
        <f>VLOOKUP($A126,'leave_time_2020-07-20115339am'!$D$2:$R$976,11,FALSE)</f>
        <v>14</v>
      </c>
      <c r="H126" s="109">
        <f>VLOOKUP($A126,'leave_time_2020-07-20115339am'!$D$2:$R$976,13,FALSE)</f>
        <v>0</v>
      </c>
      <c r="I126" s="110">
        <f>VLOOKUP($A126,'leave_time_2020-07-20115339am'!$D$2:$R$976,14,FALSE)</f>
        <v>0</v>
      </c>
      <c r="J126" s="111">
        <f>VLOOKUP($A126,'leave_time_2020-07-20115339am'!$D$2:$R$976,15,FALSE)</f>
        <v>0</v>
      </c>
    </row>
    <row r="127" spans="1:10" ht="14.85" customHeight="1" x14ac:dyDescent="0.2">
      <c r="A127" s="108" t="str">
        <f>+'Employee ROP Information'!C127</f>
        <v>CARPENTER, GARY</v>
      </c>
      <c r="B127" s="109">
        <f>VLOOKUP($A127,'leave_time_2020-07-20115339am'!$D$2:$R$976,5,FALSE)</f>
        <v>109.914</v>
      </c>
      <c r="C127" s="110">
        <f>VLOOKUP($A127,'leave_time_2020-07-20115339am'!$D$2:$R$976,6,FALSE)</f>
        <v>58.5</v>
      </c>
      <c r="D127" s="111">
        <f>VLOOKUP($A127,'leave_time_2020-07-20115339am'!$D$2:$R$976,7,FALSE)</f>
        <v>4</v>
      </c>
      <c r="E127" s="109">
        <f>IF(((VLOOKUP($A127,'leave_time_2020-07-20115339am'!$D$2:$R$976,9,FALSE)&gt;480)),480,(VLOOKUP($A127,'leave_time_2020-07-20115339am'!$D$2:$R$976,9,FALSE)))</f>
        <v>58.91</v>
      </c>
      <c r="F127" s="110">
        <f>VLOOKUP($A127,'leave_time_2020-07-20115339am'!$D$2:$R$976,10,FALSE)</f>
        <v>51.996000000000002</v>
      </c>
      <c r="G127" s="111">
        <f>VLOOKUP($A127,'leave_time_2020-07-20115339am'!$D$2:$R$976,11,FALSE)</f>
        <v>25.5</v>
      </c>
      <c r="H127" s="109">
        <f>VLOOKUP($A127,'leave_time_2020-07-20115339am'!$D$2:$R$976,13,FALSE)</f>
        <v>4</v>
      </c>
      <c r="I127" s="110">
        <f>VLOOKUP($A127,'leave_time_2020-07-20115339am'!$D$2:$R$976,14,FALSE)</f>
        <v>47.5</v>
      </c>
      <c r="J127" s="111">
        <f>VLOOKUP($A127,'leave_time_2020-07-20115339am'!$D$2:$R$976,15,FALSE)</f>
        <v>45</v>
      </c>
    </row>
    <row r="128" spans="1:10" ht="14.85" customHeight="1" x14ac:dyDescent="0.2">
      <c r="A128" s="108" t="str">
        <f>+'Employee ROP Information'!C128</f>
        <v>CARREROU, JENSEN</v>
      </c>
      <c r="B128" s="109">
        <f>VLOOKUP($A128,'leave_time_2020-07-20115339am'!$D$2:$R$976,5,FALSE)</f>
        <v>44.006999999999998</v>
      </c>
      <c r="C128" s="110">
        <f>VLOOKUP($A128,'leave_time_2020-07-20115339am'!$D$2:$R$976,6,FALSE)</f>
        <v>101.837</v>
      </c>
      <c r="D128" s="111">
        <f>VLOOKUP($A128,'leave_time_2020-07-20115339am'!$D$2:$R$976,7,FALSE)</f>
        <v>104</v>
      </c>
      <c r="E128" s="109">
        <f>IF(((VLOOKUP($A128,'leave_time_2020-07-20115339am'!$D$2:$R$976,9,FALSE)&gt;480)),480,(VLOOKUP($A128,'leave_time_2020-07-20115339am'!$D$2:$R$976,9,FALSE)))</f>
        <v>91.257000000000005</v>
      </c>
      <c r="F128" s="110">
        <f>VLOOKUP($A128,'leave_time_2020-07-20115339am'!$D$2:$R$976,10,FALSE)</f>
        <v>101.837</v>
      </c>
      <c r="G128" s="111">
        <f>VLOOKUP($A128,'leave_time_2020-07-20115339am'!$D$2:$R$976,11,FALSE)</f>
        <v>80.5</v>
      </c>
      <c r="H128" s="109">
        <f>VLOOKUP($A128,'leave_time_2020-07-20115339am'!$D$2:$R$976,13,FALSE)</f>
        <v>0</v>
      </c>
      <c r="I128" s="110">
        <f>VLOOKUP($A128,'leave_time_2020-07-20115339am'!$D$2:$R$976,14,FALSE)</f>
        <v>0</v>
      </c>
      <c r="J128" s="111">
        <f>VLOOKUP($A128,'leave_time_2020-07-20115339am'!$D$2:$R$976,15,FALSE)</f>
        <v>0</v>
      </c>
    </row>
    <row r="129" spans="1:10" ht="14.85" customHeight="1" x14ac:dyDescent="0.2">
      <c r="A129" s="108" t="str">
        <f>+'Employee ROP Information'!C129</f>
        <v>CARRIGAN, SARAH</v>
      </c>
      <c r="B129" s="109">
        <f>VLOOKUP($A129,'leave_time_2020-07-20115339am'!$D$2:$R$976,5,FALSE)</f>
        <v>151.09</v>
      </c>
      <c r="C129" s="110">
        <f>VLOOKUP($A129,'leave_time_2020-07-20115339am'!$D$2:$R$976,6,FALSE)</f>
        <v>104.004</v>
      </c>
      <c r="D129" s="111">
        <f>VLOOKUP($A129,'leave_time_2020-07-20115339am'!$D$2:$R$976,7,FALSE)</f>
        <v>72</v>
      </c>
      <c r="E129" s="109">
        <f>IF(((VLOOKUP($A129,'leave_time_2020-07-20115339am'!$D$2:$R$976,9,FALSE)&gt;480)),480,(VLOOKUP($A129,'leave_time_2020-07-20115339am'!$D$2:$R$976,9,FALSE)))</f>
        <v>148.59</v>
      </c>
      <c r="F129" s="110">
        <f>VLOOKUP($A129,'leave_time_2020-07-20115339am'!$D$2:$R$976,10,FALSE)</f>
        <v>104.004</v>
      </c>
      <c r="G129" s="111">
        <f>VLOOKUP($A129,'leave_time_2020-07-20115339am'!$D$2:$R$976,11,FALSE)</f>
        <v>58.5</v>
      </c>
      <c r="H129" s="109">
        <f>VLOOKUP($A129,'leave_time_2020-07-20115339am'!$D$2:$R$976,13,FALSE)</f>
        <v>3</v>
      </c>
      <c r="I129" s="110">
        <f>VLOOKUP($A129,'leave_time_2020-07-20115339am'!$D$2:$R$976,14,FALSE)</f>
        <v>14.25</v>
      </c>
      <c r="J129" s="111">
        <f>VLOOKUP($A129,'leave_time_2020-07-20115339am'!$D$2:$R$976,15,FALSE)</f>
        <v>21</v>
      </c>
    </row>
    <row r="130" spans="1:10" ht="14.85" customHeight="1" x14ac:dyDescent="0.2">
      <c r="A130" s="108" t="str">
        <f>+'Employee ROP Information'!C130</f>
        <v>CARROLL, SANDRA</v>
      </c>
      <c r="B130" s="109">
        <f>VLOOKUP($A130,'leave_time_2020-07-20115339am'!$D$2:$R$976,5,FALSE)</f>
        <v>150.25</v>
      </c>
      <c r="C130" s="110">
        <f>VLOOKUP($A130,'leave_time_2020-07-20115339am'!$D$2:$R$976,6,FALSE)</f>
        <v>156</v>
      </c>
      <c r="D130" s="111">
        <f>VLOOKUP($A130,'leave_time_2020-07-20115339am'!$D$2:$R$976,7,FALSE)</f>
        <v>100</v>
      </c>
      <c r="E130" s="109">
        <f>IF(((VLOOKUP($A130,'leave_time_2020-07-20115339am'!$D$2:$R$976,9,FALSE)&gt;480)),480,(VLOOKUP($A130,'leave_time_2020-07-20115339am'!$D$2:$R$976,9,FALSE)))</f>
        <v>127.34</v>
      </c>
      <c r="F130" s="110">
        <f>VLOOKUP($A130,'leave_time_2020-07-20115339am'!$D$2:$R$976,10,FALSE)</f>
        <v>104.004</v>
      </c>
      <c r="G130" s="111">
        <f>VLOOKUP($A130,'leave_time_2020-07-20115339am'!$D$2:$R$976,11,FALSE)</f>
        <v>18</v>
      </c>
      <c r="H130" s="109">
        <f>VLOOKUP($A130,'leave_time_2020-07-20115339am'!$D$2:$R$976,13,FALSE)</f>
        <v>0</v>
      </c>
      <c r="I130" s="110">
        <f>VLOOKUP($A130,'leave_time_2020-07-20115339am'!$D$2:$R$976,14,FALSE)</f>
        <v>0</v>
      </c>
      <c r="J130" s="111">
        <f>VLOOKUP($A130,'leave_time_2020-07-20115339am'!$D$2:$R$976,15,FALSE)</f>
        <v>0</v>
      </c>
    </row>
    <row r="131" spans="1:10" ht="14.85" customHeight="1" x14ac:dyDescent="0.2">
      <c r="A131" s="108" t="str">
        <f>+'Employee ROP Information'!C131</f>
        <v>CARTER, BRYAN</v>
      </c>
      <c r="B131" s="109">
        <f>VLOOKUP($A131,'leave_time_2020-07-20115339am'!$D$2:$R$976,5,FALSE)</f>
        <v>388</v>
      </c>
      <c r="C131" s="110">
        <f>VLOOKUP($A131,'leave_time_2020-07-20115339am'!$D$2:$R$976,6,FALSE)</f>
        <v>240</v>
      </c>
      <c r="D131" s="111">
        <f>VLOOKUP($A131,'leave_time_2020-07-20115339am'!$D$2:$R$976,7,FALSE)</f>
        <v>160</v>
      </c>
      <c r="E131" s="109">
        <f>IF(((VLOOKUP($A131,'leave_time_2020-07-20115339am'!$D$2:$R$976,9,FALSE)&gt;480)),480,(VLOOKUP($A131,'leave_time_2020-07-20115339am'!$D$2:$R$976,9,FALSE)))</f>
        <v>480</v>
      </c>
      <c r="F131" s="110">
        <f>VLOOKUP($A131,'leave_time_2020-07-20115339am'!$D$2:$R$976,10,FALSE)</f>
        <v>104.004</v>
      </c>
      <c r="G131" s="111">
        <f>VLOOKUP($A131,'leave_time_2020-07-20115339am'!$D$2:$R$976,11,FALSE)</f>
        <v>69.75</v>
      </c>
      <c r="H131" s="109">
        <f>VLOOKUP($A131,'leave_time_2020-07-20115339am'!$D$2:$R$976,13,FALSE)</f>
        <v>0</v>
      </c>
      <c r="I131" s="110">
        <f>VLOOKUP($A131,'leave_time_2020-07-20115339am'!$D$2:$R$976,14,FALSE)</f>
        <v>0</v>
      </c>
      <c r="J131" s="111">
        <f>VLOOKUP($A131,'leave_time_2020-07-20115339am'!$D$2:$R$976,15,FALSE)</f>
        <v>0</v>
      </c>
    </row>
    <row r="132" spans="1:10" ht="14.85" customHeight="1" x14ac:dyDescent="0.2">
      <c r="A132" s="108" t="str">
        <f>+'Employee ROP Information'!C132</f>
        <v>CARTER-OGMAN, STACEY</v>
      </c>
      <c r="B132" s="109">
        <f>VLOOKUP($A132,'leave_time_2020-07-20115339am'!$D$2:$R$976,5,FALSE)</f>
        <v>414.16500000000002</v>
      </c>
      <c r="C132" s="110">
        <f>VLOOKUP($A132,'leave_time_2020-07-20115339am'!$D$2:$R$976,6,FALSE)</f>
        <v>129.99600000000001</v>
      </c>
      <c r="D132" s="111">
        <f>VLOOKUP($A132,'leave_time_2020-07-20115339am'!$D$2:$R$976,7,FALSE)</f>
        <v>0</v>
      </c>
      <c r="E132" s="109">
        <f>IF(((VLOOKUP($A132,'leave_time_2020-07-20115339am'!$D$2:$R$976,9,FALSE)&gt;480)),480,(VLOOKUP($A132,'leave_time_2020-07-20115339am'!$D$2:$R$976,9,FALSE)))</f>
        <v>379.33499999999998</v>
      </c>
      <c r="F132" s="110">
        <f>VLOOKUP($A132,'leave_time_2020-07-20115339am'!$D$2:$R$976,10,FALSE)</f>
        <v>104.004</v>
      </c>
      <c r="G132" s="111">
        <f>VLOOKUP($A132,'leave_time_2020-07-20115339am'!$D$2:$R$976,11,FALSE)</f>
        <v>148</v>
      </c>
      <c r="H132" s="109">
        <f>VLOOKUP($A132,'leave_time_2020-07-20115339am'!$D$2:$R$976,13,FALSE)</f>
        <v>15.5</v>
      </c>
      <c r="I132" s="110">
        <f>VLOOKUP($A132,'leave_time_2020-07-20115339am'!$D$2:$R$976,14,FALSE)</f>
        <v>28</v>
      </c>
      <c r="J132" s="111">
        <f>VLOOKUP($A132,'leave_time_2020-07-20115339am'!$D$2:$R$976,15,FALSE)</f>
        <v>30</v>
      </c>
    </row>
    <row r="133" spans="1:10" ht="14.85" customHeight="1" x14ac:dyDescent="0.2">
      <c r="A133" s="108" t="str">
        <f>+'Employee ROP Information'!C133</f>
        <v>CASE, GREGORY</v>
      </c>
      <c r="B133" s="109">
        <f>VLOOKUP($A133,'leave_time_2020-07-20115339am'!$D$2:$R$976,5,FALSE)</f>
        <v>187.25</v>
      </c>
      <c r="C133" s="110">
        <f>VLOOKUP($A133,'leave_time_2020-07-20115339am'!$D$2:$R$976,6,FALSE)</f>
        <v>156</v>
      </c>
      <c r="D133" s="111">
        <f>VLOOKUP($A133,'leave_time_2020-07-20115339am'!$D$2:$R$976,7,FALSE)</f>
        <v>150</v>
      </c>
      <c r="E133" s="109">
        <f>IF(((VLOOKUP($A133,'leave_time_2020-07-20115339am'!$D$2:$R$976,9,FALSE)&gt;480)),480,(VLOOKUP($A133,'leave_time_2020-07-20115339am'!$D$2:$R$976,9,FALSE)))</f>
        <v>480</v>
      </c>
      <c r="F133" s="110">
        <f>VLOOKUP($A133,'leave_time_2020-07-20115339am'!$D$2:$R$976,10,FALSE)</f>
        <v>104.004</v>
      </c>
      <c r="G133" s="111">
        <f>VLOOKUP($A133,'leave_time_2020-07-20115339am'!$D$2:$R$976,11,FALSE)</f>
        <v>43</v>
      </c>
      <c r="H133" s="109">
        <f>VLOOKUP($A133,'leave_time_2020-07-20115339am'!$D$2:$R$976,13,FALSE)</f>
        <v>0</v>
      </c>
      <c r="I133" s="110">
        <f>VLOOKUP($A133,'leave_time_2020-07-20115339am'!$D$2:$R$976,14,FALSE)</f>
        <v>0</v>
      </c>
      <c r="J133" s="111">
        <f>VLOOKUP($A133,'leave_time_2020-07-20115339am'!$D$2:$R$976,15,FALSE)</f>
        <v>0</v>
      </c>
    </row>
    <row r="134" spans="1:10" ht="14.85" customHeight="1" x14ac:dyDescent="0.2">
      <c r="A134" s="108" t="str">
        <f>+'Employee ROP Information'!C134</f>
        <v>CASSELLS-SPAGNOLO, PATRICIA</v>
      </c>
      <c r="B134" s="109">
        <f>VLOOKUP($A134,'leave_time_2020-07-20115339am'!$D$2:$R$976,5,FALSE)</f>
        <v>26.001000000000001</v>
      </c>
      <c r="C134" s="110">
        <f>VLOOKUP($A134,'leave_time_2020-07-20115339am'!$D$2:$R$976,6,FALSE)</f>
        <v>26.001000000000001</v>
      </c>
      <c r="D134" s="111">
        <f>VLOOKUP($A134,'leave_time_2020-07-20115339am'!$D$2:$R$976,7,FALSE)</f>
        <v>0</v>
      </c>
      <c r="E134" s="109">
        <f>IF(((VLOOKUP($A134,'leave_time_2020-07-20115339am'!$D$2:$R$976,9,FALSE)&gt;480)),480,(VLOOKUP($A134,'leave_time_2020-07-20115339am'!$D$2:$R$976,9,FALSE)))</f>
        <v>26.001000000000001</v>
      </c>
      <c r="F134" s="110">
        <f>VLOOKUP($A134,'leave_time_2020-07-20115339am'!$D$2:$R$976,10,FALSE)</f>
        <v>26.001000000000001</v>
      </c>
      <c r="G134" s="111">
        <f>VLOOKUP($A134,'leave_time_2020-07-20115339am'!$D$2:$R$976,11,FALSE)</f>
        <v>0</v>
      </c>
      <c r="H134" s="109">
        <f>VLOOKUP($A134,'leave_time_2020-07-20115339am'!$D$2:$R$976,13,FALSE)</f>
        <v>0</v>
      </c>
      <c r="I134" s="110">
        <f>VLOOKUP($A134,'leave_time_2020-07-20115339am'!$D$2:$R$976,14,FALSE)</f>
        <v>0</v>
      </c>
      <c r="J134" s="111">
        <f>VLOOKUP($A134,'leave_time_2020-07-20115339am'!$D$2:$R$976,15,FALSE)</f>
        <v>0</v>
      </c>
    </row>
    <row r="135" spans="1:10" ht="14.85" customHeight="1" x14ac:dyDescent="0.2">
      <c r="A135" s="108" t="str">
        <f>+'Employee ROP Information'!C135</f>
        <v>CASTLE, SUSAN</v>
      </c>
      <c r="B135" s="109">
        <f>VLOOKUP($A135,'leave_time_2020-07-20115339am'!$D$2:$R$976,5,FALSE)</f>
        <v>112.083</v>
      </c>
      <c r="C135" s="110">
        <f>VLOOKUP($A135,'leave_time_2020-07-20115339am'!$D$2:$R$976,6,FALSE)</f>
        <v>127.83</v>
      </c>
      <c r="D135" s="111">
        <f>VLOOKUP($A135,'leave_time_2020-07-20115339am'!$D$2:$R$976,7,FALSE)</f>
        <v>91</v>
      </c>
      <c r="E135" s="109">
        <f>IF(((VLOOKUP($A135,'leave_time_2020-07-20115339am'!$D$2:$R$976,9,FALSE)&gt;480)),480,(VLOOKUP($A135,'leave_time_2020-07-20115339am'!$D$2:$R$976,9,FALSE)))</f>
        <v>52.59</v>
      </c>
      <c r="F135" s="110">
        <f>VLOOKUP($A135,'leave_time_2020-07-20115339am'!$D$2:$R$976,10,FALSE)</f>
        <v>104.004</v>
      </c>
      <c r="G135" s="111">
        <f>VLOOKUP($A135,'leave_time_2020-07-20115339am'!$D$2:$R$976,11,FALSE)</f>
        <v>73</v>
      </c>
      <c r="H135" s="109">
        <f>VLOOKUP($A135,'leave_time_2020-07-20115339am'!$D$2:$R$976,13,FALSE)</f>
        <v>0</v>
      </c>
      <c r="I135" s="110">
        <f>VLOOKUP($A135,'leave_time_2020-07-20115339am'!$D$2:$R$976,14,FALSE)</f>
        <v>9</v>
      </c>
      <c r="J135" s="111">
        <f>VLOOKUP($A135,'leave_time_2020-07-20115339am'!$D$2:$R$976,15,FALSE)</f>
        <v>17.5</v>
      </c>
    </row>
    <row r="136" spans="1:10" ht="14.85" customHeight="1" x14ac:dyDescent="0.2">
      <c r="A136" s="108" t="str">
        <f>+'Employee ROP Information'!C136</f>
        <v>CHACKO, LEILA</v>
      </c>
      <c r="B136" s="109">
        <f>VLOOKUP($A136,'leave_time_2020-07-20115339am'!$D$2:$R$976,5,FALSE)</f>
        <v>107.334</v>
      </c>
      <c r="C136" s="110">
        <f>VLOOKUP($A136,'leave_time_2020-07-20115339am'!$D$2:$R$976,6,FALSE)</f>
        <v>123.498</v>
      </c>
      <c r="D136" s="111">
        <f>VLOOKUP($A136,'leave_time_2020-07-20115339am'!$D$2:$R$976,7,FALSE)</f>
        <v>95.75</v>
      </c>
      <c r="E136" s="109">
        <f>IF(((VLOOKUP($A136,'leave_time_2020-07-20115339am'!$D$2:$R$976,9,FALSE)&gt;480)),480,(VLOOKUP($A136,'leave_time_2020-07-20115339am'!$D$2:$R$976,9,FALSE)))</f>
        <v>218.59</v>
      </c>
      <c r="F136" s="110">
        <f>VLOOKUP($A136,'leave_time_2020-07-20115339am'!$D$2:$R$976,10,FALSE)</f>
        <v>104.004</v>
      </c>
      <c r="G136" s="111">
        <f>VLOOKUP($A136,'leave_time_2020-07-20115339am'!$D$2:$R$976,11,FALSE)</f>
        <v>33</v>
      </c>
      <c r="H136" s="109">
        <f>VLOOKUP($A136,'leave_time_2020-07-20115339am'!$D$2:$R$976,13,FALSE)</f>
        <v>4.5</v>
      </c>
      <c r="I136" s="110">
        <f>VLOOKUP($A136,'leave_time_2020-07-20115339am'!$D$2:$R$976,14,FALSE)</f>
        <v>26</v>
      </c>
      <c r="J136" s="111">
        <f>VLOOKUP($A136,'leave_time_2020-07-20115339am'!$D$2:$R$976,15,FALSE)</f>
        <v>79.75</v>
      </c>
    </row>
    <row r="137" spans="1:10" ht="14.85" customHeight="1" x14ac:dyDescent="0.2">
      <c r="A137" s="108" t="str">
        <f>+'Employee ROP Information'!C137</f>
        <v>CHAPMAN, BRENDA</v>
      </c>
      <c r="B137" s="109">
        <f>VLOOKUP($A137,'leave_time_2020-07-20115339am'!$D$2:$R$976,5,FALSE)</f>
        <v>121.33799999999999</v>
      </c>
      <c r="C137" s="110">
        <f>VLOOKUP($A137,'leave_time_2020-07-20115339am'!$D$2:$R$976,6,FALSE)</f>
        <v>112.67100000000001</v>
      </c>
      <c r="D137" s="111">
        <f>VLOOKUP($A137,'leave_time_2020-07-20115339am'!$D$2:$R$976,7,FALSE)</f>
        <v>0</v>
      </c>
      <c r="E137" s="109">
        <f>IF(((VLOOKUP($A137,'leave_time_2020-07-20115339am'!$D$2:$R$976,9,FALSE)&gt;480)),480,(VLOOKUP($A137,'leave_time_2020-07-20115339am'!$D$2:$R$976,9,FALSE)))</f>
        <v>72.671000000000006</v>
      </c>
      <c r="F137" s="110">
        <f>VLOOKUP($A137,'leave_time_2020-07-20115339am'!$D$2:$R$976,10,FALSE)</f>
        <v>104.004</v>
      </c>
      <c r="G137" s="111">
        <f>VLOOKUP($A137,'leave_time_2020-07-20115339am'!$D$2:$R$976,11,FALSE)</f>
        <v>40</v>
      </c>
      <c r="H137" s="109">
        <f>VLOOKUP($A137,'leave_time_2020-07-20115339am'!$D$2:$R$976,13,FALSE)</f>
        <v>1.25</v>
      </c>
      <c r="I137" s="110">
        <f>VLOOKUP($A137,'leave_time_2020-07-20115339am'!$D$2:$R$976,14,FALSE)</f>
        <v>21.25</v>
      </c>
      <c r="J137" s="111">
        <f>VLOOKUP($A137,'leave_time_2020-07-20115339am'!$D$2:$R$976,15,FALSE)</f>
        <v>20</v>
      </c>
    </row>
    <row r="138" spans="1:10" ht="14.85" customHeight="1" x14ac:dyDescent="0.2">
      <c r="A138" s="108" t="str">
        <f>+'Employee ROP Information'!C138</f>
        <v>CHARLES, FABIOLA</v>
      </c>
      <c r="B138" s="109">
        <f>VLOOKUP($A138,'leave_time_2020-07-20115339am'!$D$2:$R$976,5,FALSE)</f>
        <v>81.001000000000005</v>
      </c>
      <c r="C138" s="110">
        <f>VLOOKUP($A138,'leave_time_2020-07-20115339am'!$D$2:$R$976,6,FALSE)</f>
        <v>97.001000000000005</v>
      </c>
      <c r="D138" s="111">
        <f>VLOOKUP($A138,'leave_time_2020-07-20115339am'!$D$2:$R$976,7,FALSE)</f>
        <v>16</v>
      </c>
      <c r="E138" s="109">
        <f>IF(((VLOOKUP($A138,'leave_time_2020-07-20115339am'!$D$2:$R$976,9,FALSE)&gt;480)),480,(VLOOKUP($A138,'leave_time_2020-07-20115339am'!$D$2:$R$976,9,FALSE)))</f>
        <v>108.001</v>
      </c>
      <c r="F138" s="110">
        <f>VLOOKUP($A138,'leave_time_2020-07-20115339am'!$D$2:$R$976,10,FALSE)</f>
        <v>116.001</v>
      </c>
      <c r="G138" s="111">
        <f>VLOOKUP($A138,'leave_time_2020-07-20115339am'!$D$2:$R$976,11,FALSE)</f>
        <v>8</v>
      </c>
      <c r="H138" s="109">
        <f>VLOOKUP($A138,'leave_time_2020-07-20115339am'!$D$2:$R$976,13,FALSE)</f>
        <v>0</v>
      </c>
      <c r="I138" s="110">
        <f>VLOOKUP($A138,'leave_time_2020-07-20115339am'!$D$2:$R$976,14,FALSE)</f>
        <v>0</v>
      </c>
      <c r="J138" s="111">
        <f>VLOOKUP($A138,'leave_time_2020-07-20115339am'!$D$2:$R$976,15,FALSE)</f>
        <v>0</v>
      </c>
    </row>
    <row r="139" spans="1:10" ht="14.85" customHeight="1" x14ac:dyDescent="0.2">
      <c r="A139" s="108" t="str">
        <f>+'Employee ROP Information'!C139</f>
        <v>CHARLIER, JILL</v>
      </c>
      <c r="B139" s="109">
        <f>VLOOKUP($A139,'leave_time_2020-07-20115339am'!$D$2:$R$976,5,FALSE)</f>
        <v>57.588000000000001</v>
      </c>
      <c r="C139" s="110">
        <f>VLOOKUP($A139,'leave_time_2020-07-20115339am'!$D$2:$R$976,6,FALSE)</f>
        <v>101.837</v>
      </c>
      <c r="D139" s="111">
        <f>VLOOKUP($A139,'leave_time_2020-07-20115339am'!$D$2:$R$976,7,FALSE)</f>
        <v>59.25</v>
      </c>
      <c r="E139" s="109">
        <f>IF(((VLOOKUP($A139,'leave_time_2020-07-20115339am'!$D$2:$R$976,9,FALSE)&gt;480)),480,(VLOOKUP($A139,'leave_time_2020-07-20115339am'!$D$2:$R$976,9,FALSE)))</f>
        <v>51.588000000000001</v>
      </c>
      <c r="F139" s="110">
        <f>VLOOKUP($A139,'leave_time_2020-07-20115339am'!$D$2:$R$976,10,FALSE)</f>
        <v>101.837</v>
      </c>
      <c r="G139" s="111">
        <f>VLOOKUP($A139,'leave_time_2020-07-20115339am'!$D$2:$R$976,11,FALSE)</f>
        <v>65.75</v>
      </c>
      <c r="H139" s="109">
        <f>VLOOKUP($A139,'leave_time_2020-07-20115339am'!$D$2:$R$976,13,FALSE)</f>
        <v>0</v>
      </c>
      <c r="I139" s="110">
        <f>VLOOKUP($A139,'leave_time_2020-07-20115339am'!$D$2:$R$976,14,FALSE)</f>
        <v>0</v>
      </c>
      <c r="J139" s="111">
        <f>VLOOKUP($A139,'leave_time_2020-07-20115339am'!$D$2:$R$976,15,FALSE)</f>
        <v>0</v>
      </c>
    </row>
    <row r="140" spans="1:10" ht="14.85" customHeight="1" x14ac:dyDescent="0.2">
      <c r="A140" s="108" t="str">
        <f>+'Employee ROP Information'!C140</f>
        <v>CHASIN, JENNIFER</v>
      </c>
      <c r="B140" s="109">
        <f>VLOOKUP($A140,'leave_time_2020-07-20115339am'!$D$2:$R$976,5,FALSE)</f>
        <v>99.84</v>
      </c>
      <c r="C140" s="110">
        <f>VLOOKUP($A140,'leave_time_2020-07-20115339am'!$D$2:$R$976,6,FALSE)</f>
        <v>104.004</v>
      </c>
      <c r="D140" s="111">
        <f>VLOOKUP($A140,'leave_time_2020-07-20115339am'!$D$2:$R$976,7,FALSE)</f>
        <v>101</v>
      </c>
      <c r="E140" s="109">
        <f>IF(((VLOOKUP($A140,'leave_time_2020-07-20115339am'!$D$2:$R$976,9,FALSE)&gt;480)),480,(VLOOKUP($A140,'leave_time_2020-07-20115339am'!$D$2:$R$976,9,FALSE)))</f>
        <v>293.83999999999997</v>
      </c>
      <c r="F140" s="110">
        <f>VLOOKUP($A140,'leave_time_2020-07-20115339am'!$D$2:$R$976,10,FALSE)</f>
        <v>104.004</v>
      </c>
      <c r="G140" s="111">
        <f>VLOOKUP($A140,'leave_time_2020-07-20115339am'!$D$2:$R$976,11,FALSE)</f>
        <v>30</v>
      </c>
      <c r="H140" s="109">
        <f>VLOOKUP($A140,'leave_time_2020-07-20115339am'!$D$2:$R$976,13,FALSE)</f>
        <v>-3.5</v>
      </c>
      <c r="I140" s="110">
        <f>VLOOKUP($A140,'leave_time_2020-07-20115339am'!$D$2:$R$976,14,FALSE)</f>
        <v>17</v>
      </c>
      <c r="J140" s="111">
        <f>VLOOKUP($A140,'leave_time_2020-07-20115339am'!$D$2:$R$976,15,FALSE)</f>
        <v>20.5</v>
      </c>
    </row>
    <row r="141" spans="1:10" ht="14.85" customHeight="1" x14ac:dyDescent="0.2">
      <c r="A141" s="108" t="str">
        <f>+'Employee ROP Information'!C141</f>
        <v>CHAVEZ, ROBIN</v>
      </c>
      <c r="B141" s="109">
        <f>VLOOKUP($A141,'leave_time_2020-07-20115339am'!$D$2:$R$976,5,FALSE)</f>
        <v>62.84</v>
      </c>
      <c r="C141" s="110">
        <f>VLOOKUP($A141,'leave_time_2020-07-20115339am'!$D$2:$R$976,6,FALSE)</f>
        <v>104.004</v>
      </c>
      <c r="D141" s="111">
        <f>VLOOKUP($A141,'leave_time_2020-07-20115339am'!$D$2:$R$976,7,FALSE)</f>
        <v>105</v>
      </c>
      <c r="E141" s="109">
        <f>IF(((VLOOKUP($A141,'leave_time_2020-07-20115339am'!$D$2:$R$976,9,FALSE)&gt;480)),480,(VLOOKUP($A141,'leave_time_2020-07-20115339am'!$D$2:$R$976,9,FALSE)))</f>
        <v>51.923999999999999</v>
      </c>
      <c r="F141" s="110">
        <f>VLOOKUP($A141,'leave_time_2020-07-20115339am'!$D$2:$R$976,10,FALSE)</f>
        <v>104.004</v>
      </c>
      <c r="G141" s="111">
        <f>VLOOKUP($A141,'leave_time_2020-07-20115339am'!$D$2:$R$976,11,FALSE)</f>
        <v>88</v>
      </c>
      <c r="H141" s="109">
        <f>VLOOKUP($A141,'leave_time_2020-07-20115339am'!$D$2:$R$976,13,FALSE)</f>
        <v>-2</v>
      </c>
      <c r="I141" s="110">
        <f>VLOOKUP($A141,'leave_time_2020-07-20115339am'!$D$2:$R$976,14,FALSE)</f>
        <v>0</v>
      </c>
      <c r="J141" s="111">
        <f>VLOOKUP($A141,'leave_time_2020-07-20115339am'!$D$2:$R$976,15,FALSE)</f>
        <v>2</v>
      </c>
    </row>
    <row r="142" spans="1:10" ht="14.85" customHeight="1" x14ac:dyDescent="0.2">
      <c r="A142" s="108" t="str">
        <f>+'Employee ROP Information'!C142</f>
        <v>CHERRY, OLIVIA</v>
      </c>
      <c r="B142" s="109">
        <f>VLOOKUP($A142,'leave_time_2020-07-20115339am'!$D$2:$R$976,5,FALSE)</f>
        <v>32.67</v>
      </c>
      <c r="C142" s="110">
        <f>VLOOKUP($A142,'leave_time_2020-07-20115339am'!$D$2:$R$976,6,FALSE)</f>
        <v>93.17</v>
      </c>
      <c r="D142" s="111">
        <f>VLOOKUP($A142,'leave_time_2020-07-20115339am'!$D$2:$R$976,7,FALSE)</f>
        <v>60.5</v>
      </c>
      <c r="E142" s="109">
        <f>IF(((VLOOKUP($A142,'leave_time_2020-07-20115339am'!$D$2:$R$976,9,FALSE)&gt;480)),480,(VLOOKUP($A142,'leave_time_2020-07-20115339am'!$D$2:$R$976,9,FALSE)))</f>
        <v>74.42</v>
      </c>
      <c r="F142" s="110">
        <f>VLOOKUP($A142,'leave_time_2020-07-20115339am'!$D$2:$R$976,10,FALSE)</f>
        <v>93.17</v>
      </c>
      <c r="G142" s="111">
        <f>VLOOKUP($A142,'leave_time_2020-07-20115339am'!$D$2:$R$976,11,FALSE)</f>
        <v>18.75</v>
      </c>
      <c r="H142" s="109">
        <f>VLOOKUP($A142,'leave_time_2020-07-20115339am'!$D$2:$R$976,13,FALSE)</f>
        <v>0</v>
      </c>
      <c r="I142" s="110">
        <f>VLOOKUP($A142,'leave_time_2020-07-20115339am'!$D$2:$R$976,14,FALSE)</f>
        <v>0</v>
      </c>
      <c r="J142" s="111">
        <f>VLOOKUP($A142,'leave_time_2020-07-20115339am'!$D$2:$R$976,15,FALSE)</f>
        <v>0</v>
      </c>
    </row>
    <row r="143" spans="1:10" ht="14.85" customHeight="1" x14ac:dyDescent="0.2">
      <c r="A143" s="108" t="str">
        <f>+'Employee ROP Information'!C143</f>
        <v>CIMINILLO, JOHN</v>
      </c>
      <c r="B143" s="109">
        <f>VLOOKUP($A143,'leave_time_2020-07-20115339am'!$D$2:$R$976,5,FALSE)</f>
        <v>379.33199999999999</v>
      </c>
      <c r="C143" s="110">
        <f>VLOOKUP($A143,'leave_time_2020-07-20115339am'!$D$2:$R$976,6,FALSE)</f>
        <v>119.163</v>
      </c>
      <c r="D143" s="111">
        <f>VLOOKUP($A143,'leave_time_2020-07-20115339am'!$D$2:$R$976,7,FALSE)</f>
        <v>73</v>
      </c>
      <c r="E143" s="109">
        <f>IF(((VLOOKUP($A143,'leave_time_2020-07-20115339am'!$D$2:$R$976,9,FALSE)&gt;480)),480,(VLOOKUP($A143,'leave_time_2020-07-20115339am'!$D$2:$R$976,9,FALSE)))</f>
        <v>460.83600000000001</v>
      </c>
      <c r="F143" s="110">
        <f>VLOOKUP($A143,'leave_time_2020-07-20115339am'!$D$2:$R$976,10,FALSE)</f>
        <v>95.337000000000003</v>
      </c>
      <c r="G143" s="111">
        <f>VLOOKUP($A143,'leave_time_2020-07-20115339am'!$D$2:$R$976,11,FALSE)</f>
        <v>47.5</v>
      </c>
      <c r="H143" s="109">
        <f>VLOOKUP($A143,'leave_time_2020-07-20115339am'!$D$2:$R$976,13,FALSE)</f>
        <v>0</v>
      </c>
      <c r="I143" s="110">
        <f>VLOOKUP($A143,'leave_time_2020-07-20115339am'!$D$2:$R$976,14,FALSE)</f>
        <v>0</v>
      </c>
      <c r="J143" s="111">
        <f>VLOOKUP($A143,'leave_time_2020-07-20115339am'!$D$2:$R$976,15,FALSE)</f>
        <v>0</v>
      </c>
    </row>
    <row r="144" spans="1:10" ht="14.85" customHeight="1" x14ac:dyDescent="0.2">
      <c r="A144" s="108" t="str">
        <f>+'Employee ROP Information'!C144</f>
        <v>CIRCOSTA, STEPHANIE</v>
      </c>
      <c r="B144" s="109">
        <f>VLOOKUP($A144,'leave_time_2020-07-20115339am'!$D$2:$R$976,5,FALSE)</f>
        <v>67.168999999999997</v>
      </c>
      <c r="C144" s="110">
        <f>VLOOKUP($A144,'leave_time_2020-07-20115339am'!$D$2:$R$976,6,FALSE)</f>
        <v>67.168999999999997</v>
      </c>
      <c r="D144" s="111">
        <f>VLOOKUP($A144,'leave_time_2020-07-20115339am'!$D$2:$R$976,7,FALSE)</f>
        <v>0</v>
      </c>
      <c r="E144" s="109">
        <f>IF(((VLOOKUP($A144,'leave_time_2020-07-20115339am'!$D$2:$R$976,9,FALSE)&gt;480)),480,(VLOOKUP($A144,'leave_time_2020-07-20115339am'!$D$2:$R$976,9,FALSE)))</f>
        <v>62.668999999999997</v>
      </c>
      <c r="F144" s="110">
        <f>VLOOKUP($A144,'leave_time_2020-07-20115339am'!$D$2:$R$976,10,FALSE)</f>
        <v>67.168999999999997</v>
      </c>
      <c r="G144" s="111">
        <f>VLOOKUP($A144,'leave_time_2020-07-20115339am'!$D$2:$R$976,11,FALSE)</f>
        <v>4.5</v>
      </c>
      <c r="H144" s="109">
        <f>VLOOKUP($A144,'leave_time_2020-07-20115339am'!$D$2:$R$976,13,FALSE)</f>
        <v>41</v>
      </c>
      <c r="I144" s="110">
        <f>VLOOKUP($A144,'leave_time_2020-07-20115339am'!$D$2:$R$976,14,FALSE)</f>
        <v>47</v>
      </c>
      <c r="J144" s="111">
        <f>VLOOKUP($A144,'leave_time_2020-07-20115339am'!$D$2:$R$976,15,FALSE)</f>
        <v>6</v>
      </c>
    </row>
    <row r="145" spans="1:10" ht="14.85" customHeight="1" x14ac:dyDescent="0.2">
      <c r="A145" s="108" t="str">
        <f>+'Employee ROP Information'!C145</f>
        <v>CIUBA, SANDRA</v>
      </c>
      <c r="B145" s="109">
        <f>VLOOKUP($A145,'leave_time_2020-07-20115339am'!$D$2:$R$976,5,FALSE)</f>
        <v>425</v>
      </c>
      <c r="C145" s="110">
        <f>VLOOKUP($A145,'leave_time_2020-07-20115339am'!$D$2:$R$976,6,FALSE)</f>
        <v>156</v>
      </c>
      <c r="D145" s="111">
        <f>VLOOKUP($A145,'leave_time_2020-07-20115339am'!$D$2:$R$976,7,FALSE)</f>
        <v>29.25</v>
      </c>
      <c r="E145" s="109">
        <f>IF(((VLOOKUP($A145,'leave_time_2020-07-20115339am'!$D$2:$R$976,9,FALSE)&gt;480)),480,(VLOOKUP($A145,'leave_time_2020-07-20115339am'!$D$2:$R$976,9,FALSE)))</f>
        <v>480</v>
      </c>
      <c r="F145" s="110">
        <f>VLOOKUP($A145,'leave_time_2020-07-20115339am'!$D$2:$R$976,10,FALSE)</f>
        <v>104.004</v>
      </c>
      <c r="G145" s="111">
        <f>VLOOKUP($A145,'leave_time_2020-07-20115339am'!$D$2:$R$976,11,FALSE)</f>
        <v>19</v>
      </c>
      <c r="H145" s="109">
        <f>VLOOKUP($A145,'leave_time_2020-07-20115339am'!$D$2:$R$976,13,FALSE)</f>
        <v>0.20499999999999999</v>
      </c>
      <c r="I145" s="110">
        <f>VLOOKUP($A145,'leave_time_2020-07-20115339am'!$D$2:$R$976,14,FALSE)</f>
        <v>33.5</v>
      </c>
      <c r="J145" s="111">
        <f>VLOOKUP($A145,'leave_time_2020-07-20115339am'!$D$2:$R$976,15,FALSE)</f>
        <v>63</v>
      </c>
    </row>
    <row r="146" spans="1:10" ht="14.85" customHeight="1" x14ac:dyDescent="0.2">
      <c r="A146" s="108" t="str">
        <f>+'Employee ROP Information'!C146</f>
        <v>CLARK, AMY</v>
      </c>
      <c r="B146" s="109">
        <f>VLOOKUP($A146,'leave_time_2020-07-20115339am'!$D$2:$R$976,5,FALSE)</f>
        <v>151.75</v>
      </c>
      <c r="C146" s="110">
        <f>VLOOKUP($A146,'leave_time_2020-07-20115339am'!$D$2:$R$976,6,FALSE)</f>
        <v>71.5</v>
      </c>
      <c r="D146" s="111">
        <f>VLOOKUP($A146,'leave_time_2020-07-20115339am'!$D$2:$R$976,7,FALSE)</f>
        <v>69</v>
      </c>
      <c r="E146" s="109">
        <f>IF(((VLOOKUP($A146,'leave_time_2020-07-20115339am'!$D$2:$R$976,9,FALSE)&gt;480)),480,(VLOOKUP($A146,'leave_time_2020-07-20115339am'!$D$2:$R$976,9,FALSE)))</f>
        <v>406.577</v>
      </c>
      <c r="F146" s="110">
        <f>VLOOKUP($A146,'leave_time_2020-07-20115339am'!$D$2:$R$976,10,FALSE)</f>
        <v>47.662999999999997</v>
      </c>
      <c r="G146" s="111">
        <f>VLOOKUP($A146,'leave_time_2020-07-20115339am'!$D$2:$R$976,11,FALSE)</f>
        <v>0</v>
      </c>
      <c r="H146" s="109">
        <f>VLOOKUP($A146,'leave_time_2020-07-20115339am'!$D$2:$R$976,13,FALSE)</f>
        <v>8</v>
      </c>
      <c r="I146" s="110">
        <f>VLOOKUP($A146,'leave_time_2020-07-20115339am'!$D$2:$R$976,14,FALSE)</f>
        <v>19</v>
      </c>
      <c r="J146" s="111">
        <f>VLOOKUP($A146,'leave_time_2020-07-20115339am'!$D$2:$R$976,15,FALSE)</f>
        <v>11</v>
      </c>
    </row>
    <row r="147" spans="1:10" ht="14.85" customHeight="1" x14ac:dyDescent="0.2">
      <c r="A147" s="108" t="str">
        <f>+'Employee ROP Information'!C147</f>
        <v>CLARK, ANDREA</v>
      </c>
      <c r="B147" s="109">
        <f>VLOOKUP($A147,'leave_time_2020-07-20115339am'!$D$2:$R$976,5,FALSE)</f>
        <v>68.423000000000002</v>
      </c>
      <c r="C147" s="110">
        <f>VLOOKUP($A147,'leave_time_2020-07-20115339am'!$D$2:$R$976,6,FALSE)</f>
        <v>95.337000000000003</v>
      </c>
      <c r="D147" s="111">
        <f>VLOOKUP($A147,'leave_time_2020-07-20115339am'!$D$2:$R$976,7,FALSE)</f>
        <v>72</v>
      </c>
      <c r="E147" s="109">
        <f>IF(((VLOOKUP($A147,'leave_time_2020-07-20115339am'!$D$2:$R$976,9,FALSE)&gt;480)),480,(VLOOKUP($A147,'leave_time_2020-07-20115339am'!$D$2:$R$976,9,FALSE)))</f>
        <v>263.423</v>
      </c>
      <c r="F147" s="110">
        <f>VLOOKUP($A147,'leave_time_2020-07-20115339am'!$D$2:$R$976,10,FALSE)</f>
        <v>95.337000000000003</v>
      </c>
      <c r="G147" s="111">
        <f>VLOOKUP($A147,'leave_time_2020-07-20115339am'!$D$2:$R$976,11,FALSE)</f>
        <v>24</v>
      </c>
      <c r="H147" s="109">
        <f>VLOOKUP($A147,'leave_time_2020-07-20115339am'!$D$2:$R$976,13,FALSE)</f>
        <v>0</v>
      </c>
      <c r="I147" s="110">
        <f>VLOOKUP($A147,'leave_time_2020-07-20115339am'!$D$2:$R$976,14,FALSE)</f>
        <v>0</v>
      </c>
      <c r="J147" s="111">
        <f>VLOOKUP($A147,'leave_time_2020-07-20115339am'!$D$2:$R$976,15,FALSE)</f>
        <v>0</v>
      </c>
    </row>
    <row r="148" spans="1:10" ht="14.85" customHeight="1" x14ac:dyDescent="0.2">
      <c r="A148" s="108" t="str">
        <f>+'Employee ROP Information'!C148</f>
        <v>CLARK, BETHANY</v>
      </c>
      <c r="B148" s="109">
        <f>VLOOKUP($A148,'leave_time_2020-07-20115339am'!$D$2:$R$976,5,FALSE)</f>
        <v>49.835000000000001</v>
      </c>
      <c r="C148" s="110">
        <f>VLOOKUP($A148,'leave_time_2020-07-20115339am'!$D$2:$R$976,6,FALSE)</f>
        <v>49.835000000000001</v>
      </c>
      <c r="D148" s="111">
        <f>VLOOKUP($A148,'leave_time_2020-07-20115339am'!$D$2:$R$976,7,FALSE)</f>
        <v>0</v>
      </c>
      <c r="E148" s="109">
        <f>IF(((VLOOKUP($A148,'leave_time_2020-07-20115339am'!$D$2:$R$976,9,FALSE)&gt;480)),480,(VLOOKUP($A148,'leave_time_2020-07-20115339am'!$D$2:$R$976,9,FALSE)))</f>
        <v>41.835000000000001</v>
      </c>
      <c r="F148" s="110">
        <f>VLOOKUP($A148,'leave_time_2020-07-20115339am'!$D$2:$R$976,10,FALSE)</f>
        <v>49.835000000000001</v>
      </c>
      <c r="G148" s="111">
        <f>VLOOKUP($A148,'leave_time_2020-07-20115339am'!$D$2:$R$976,11,FALSE)</f>
        <v>8</v>
      </c>
      <c r="H148" s="109">
        <f>VLOOKUP($A148,'leave_time_2020-07-20115339am'!$D$2:$R$976,13,FALSE)</f>
        <v>0</v>
      </c>
      <c r="I148" s="110">
        <f>VLOOKUP($A148,'leave_time_2020-07-20115339am'!$D$2:$R$976,14,FALSE)</f>
        <v>0</v>
      </c>
      <c r="J148" s="111">
        <f>VLOOKUP($A148,'leave_time_2020-07-20115339am'!$D$2:$R$976,15,FALSE)</f>
        <v>0</v>
      </c>
    </row>
    <row r="149" spans="1:10" ht="14.85" customHeight="1" x14ac:dyDescent="0.2">
      <c r="A149" s="108" t="str">
        <f>+'Employee ROP Information'!C149</f>
        <v>CLARKE, NICOLE</v>
      </c>
      <c r="B149" s="109">
        <f>VLOOKUP($A149,'leave_time_2020-07-20115339am'!$D$2:$R$976,5,FALSE)</f>
        <v>63.171999999999997</v>
      </c>
      <c r="C149" s="110">
        <f>VLOOKUP($A149,'leave_time_2020-07-20115339am'!$D$2:$R$976,6,FALSE)</f>
        <v>112.67100000000001</v>
      </c>
      <c r="D149" s="111">
        <f>VLOOKUP($A149,'leave_time_2020-07-20115339am'!$D$2:$R$976,7,FALSE)</f>
        <v>61</v>
      </c>
      <c r="E149" s="109">
        <f>IF(((VLOOKUP($A149,'leave_time_2020-07-20115339am'!$D$2:$R$976,9,FALSE)&gt;480)),480,(VLOOKUP($A149,'leave_time_2020-07-20115339am'!$D$2:$R$976,9,FALSE)))</f>
        <v>75.171999999999997</v>
      </c>
      <c r="F149" s="110">
        <f>VLOOKUP($A149,'leave_time_2020-07-20115339am'!$D$2:$R$976,10,FALSE)</f>
        <v>112.67100000000001</v>
      </c>
      <c r="G149" s="111">
        <f>VLOOKUP($A149,'leave_time_2020-07-20115339am'!$D$2:$R$976,11,FALSE)</f>
        <v>57</v>
      </c>
      <c r="H149" s="109">
        <f>VLOOKUP($A149,'leave_time_2020-07-20115339am'!$D$2:$R$976,13,FALSE)</f>
        <v>0</v>
      </c>
      <c r="I149" s="110">
        <f>VLOOKUP($A149,'leave_time_2020-07-20115339am'!$D$2:$R$976,14,FALSE)</f>
        <v>0</v>
      </c>
      <c r="J149" s="111">
        <f>VLOOKUP($A149,'leave_time_2020-07-20115339am'!$D$2:$R$976,15,FALSE)</f>
        <v>0</v>
      </c>
    </row>
    <row r="150" spans="1:10" ht="14.85" customHeight="1" x14ac:dyDescent="0.2">
      <c r="A150" s="108" t="str">
        <f>+'Employee ROP Information'!C150</f>
        <v>CLAUDIO, LOURDES</v>
      </c>
      <c r="B150" s="109">
        <f>VLOOKUP($A150,'leave_time_2020-07-20115339am'!$D$2:$R$976,5,FALSE)</f>
        <v>115.173</v>
      </c>
      <c r="C150" s="110">
        <f>VLOOKUP($A150,'leave_time_2020-07-20115339am'!$D$2:$R$976,6,FALSE)</f>
        <v>108.337</v>
      </c>
      <c r="D150" s="111">
        <f>VLOOKUP($A150,'leave_time_2020-07-20115339am'!$D$2:$R$976,7,FALSE)</f>
        <v>53.5</v>
      </c>
      <c r="E150" s="109">
        <f>IF(((VLOOKUP($A150,'leave_time_2020-07-20115339am'!$D$2:$R$976,9,FALSE)&gt;480)),480,(VLOOKUP($A150,'leave_time_2020-07-20115339am'!$D$2:$R$976,9,FALSE)))</f>
        <v>73.423000000000002</v>
      </c>
      <c r="F150" s="110">
        <f>VLOOKUP($A150,'leave_time_2020-07-20115339am'!$D$2:$R$976,10,FALSE)</f>
        <v>108.337</v>
      </c>
      <c r="G150" s="111">
        <f>VLOOKUP($A150,'leave_time_2020-07-20115339am'!$D$2:$R$976,11,FALSE)</f>
        <v>85.5</v>
      </c>
      <c r="H150" s="109">
        <f>VLOOKUP($A150,'leave_time_2020-07-20115339am'!$D$2:$R$976,13,FALSE)</f>
        <v>0</v>
      </c>
      <c r="I150" s="110">
        <f>VLOOKUP($A150,'leave_time_2020-07-20115339am'!$D$2:$R$976,14,FALSE)</f>
        <v>0</v>
      </c>
      <c r="J150" s="111">
        <f>VLOOKUP($A150,'leave_time_2020-07-20115339am'!$D$2:$R$976,15,FALSE)</f>
        <v>0</v>
      </c>
    </row>
    <row r="151" spans="1:10" ht="14.85" customHeight="1" x14ac:dyDescent="0.2">
      <c r="A151" s="108" t="str">
        <f>+'Employee ROP Information'!C151</f>
        <v>CLEMENSON, CHRISTINA</v>
      </c>
      <c r="B151" s="109">
        <f>VLOOKUP($A151,'leave_time_2020-07-20115339am'!$D$2:$R$976,5,FALSE)</f>
        <v>425</v>
      </c>
      <c r="C151" s="110">
        <f>VLOOKUP($A151,'leave_time_2020-07-20115339am'!$D$2:$R$976,6,FALSE)</f>
        <v>156</v>
      </c>
      <c r="D151" s="111">
        <f>VLOOKUP($A151,'leave_time_2020-07-20115339am'!$D$2:$R$976,7,FALSE)</f>
        <v>0</v>
      </c>
      <c r="E151" s="109">
        <f>IF(((VLOOKUP($A151,'leave_time_2020-07-20115339am'!$D$2:$R$976,9,FALSE)&gt;480)),480,(VLOOKUP($A151,'leave_time_2020-07-20115339am'!$D$2:$R$976,9,FALSE)))</f>
        <v>480</v>
      </c>
      <c r="F151" s="110">
        <f>VLOOKUP($A151,'leave_time_2020-07-20115339am'!$D$2:$R$976,10,FALSE)</f>
        <v>104.004</v>
      </c>
      <c r="G151" s="111">
        <f>VLOOKUP($A151,'leave_time_2020-07-20115339am'!$D$2:$R$976,11,FALSE)</f>
        <v>19.25</v>
      </c>
      <c r="H151" s="109">
        <f>VLOOKUP($A151,'leave_time_2020-07-20115339am'!$D$2:$R$976,13,FALSE)</f>
        <v>109.25</v>
      </c>
      <c r="I151" s="110">
        <f>VLOOKUP($A151,'leave_time_2020-07-20115339am'!$D$2:$R$976,14,FALSE)</f>
        <v>64.75</v>
      </c>
      <c r="J151" s="111">
        <f>VLOOKUP($A151,'leave_time_2020-07-20115339am'!$D$2:$R$976,15,FALSE)</f>
        <v>231</v>
      </c>
    </row>
    <row r="152" spans="1:10" ht="14.85" customHeight="1" x14ac:dyDescent="0.2">
      <c r="A152" s="108" t="str">
        <f>+'Employee ROP Information'!C152</f>
        <v>CLENDINING, MARY</v>
      </c>
      <c r="B152" s="109">
        <f>VLOOKUP($A152,'leave_time_2020-07-20115339am'!$D$2:$R$976,5,FALSE)</f>
        <v>411</v>
      </c>
      <c r="C152" s="110">
        <f>VLOOKUP($A152,'leave_time_2020-07-20115339am'!$D$2:$R$976,6,FALSE)</f>
        <v>169</v>
      </c>
      <c r="D152" s="111">
        <f>VLOOKUP($A152,'leave_time_2020-07-20115339am'!$D$2:$R$976,7,FALSE)</f>
        <v>98</v>
      </c>
      <c r="E152" s="109">
        <f>IF(((VLOOKUP($A152,'leave_time_2020-07-20115339am'!$D$2:$R$976,9,FALSE)&gt;480)),480,(VLOOKUP($A152,'leave_time_2020-07-20115339am'!$D$2:$R$976,9,FALSE)))</f>
        <v>480</v>
      </c>
      <c r="F152" s="110">
        <f>VLOOKUP($A152,'leave_time_2020-07-20115339am'!$D$2:$R$976,10,FALSE)</f>
        <v>112.67100000000001</v>
      </c>
      <c r="G152" s="111">
        <f>VLOOKUP($A152,'leave_time_2020-07-20115339am'!$D$2:$R$976,11,FALSE)</f>
        <v>78</v>
      </c>
      <c r="H152" s="109">
        <f>VLOOKUP($A152,'leave_time_2020-07-20115339am'!$D$2:$R$976,13,FALSE)</f>
        <v>0</v>
      </c>
      <c r="I152" s="110">
        <f>VLOOKUP($A152,'leave_time_2020-07-20115339am'!$D$2:$R$976,14,FALSE)</f>
        <v>0</v>
      </c>
      <c r="J152" s="111">
        <f>VLOOKUP($A152,'leave_time_2020-07-20115339am'!$D$2:$R$976,15,FALSE)</f>
        <v>0</v>
      </c>
    </row>
    <row r="153" spans="1:10" ht="14.85" customHeight="1" x14ac:dyDescent="0.2">
      <c r="A153" s="108" t="str">
        <f>+'Employee ROP Information'!C153</f>
        <v>CLIFTON, LAUREN</v>
      </c>
      <c r="B153" s="109">
        <f>VLOOKUP($A153,'leave_time_2020-07-20115339am'!$D$2:$R$976,5,FALSE)</f>
        <v>106.83799999999999</v>
      </c>
      <c r="C153" s="110">
        <f>VLOOKUP($A153,'leave_time_2020-07-20115339am'!$D$2:$R$976,6,FALSE)</f>
        <v>110.502</v>
      </c>
      <c r="D153" s="111">
        <f>VLOOKUP($A153,'leave_time_2020-07-20115339am'!$D$2:$R$976,7,FALSE)</f>
        <v>209</v>
      </c>
      <c r="E153" s="109">
        <f>IF(((VLOOKUP($A153,'leave_time_2020-07-20115339am'!$D$2:$R$976,9,FALSE)&gt;480)),480,(VLOOKUP($A153,'leave_time_2020-07-20115339am'!$D$2:$R$976,9,FALSE)))</f>
        <v>79.34</v>
      </c>
      <c r="F153" s="110">
        <f>VLOOKUP($A153,'leave_time_2020-07-20115339am'!$D$2:$R$976,10,FALSE)</f>
        <v>104.004</v>
      </c>
      <c r="G153" s="111">
        <f>VLOOKUP($A153,'leave_time_2020-07-20115339am'!$D$2:$R$976,11,FALSE)</f>
        <v>344</v>
      </c>
      <c r="H153" s="109">
        <f>VLOOKUP($A153,'leave_time_2020-07-20115339am'!$D$2:$R$976,13,FALSE)</f>
        <v>30</v>
      </c>
      <c r="I153" s="110">
        <f>VLOOKUP($A153,'leave_time_2020-07-20115339am'!$D$2:$R$976,14,FALSE)</f>
        <v>42</v>
      </c>
      <c r="J153" s="111">
        <f>VLOOKUP($A153,'leave_time_2020-07-20115339am'!$D$2:$R$976,15,FALSE)</f>
        <v>12</v>
      </c>
    </row>
    <row r="154" spans="1:10" ht="14.85" customHeight="1" x14ac:dyDescent="0.2">
      <c r="A154" s="108" t="str">
        <f>+'Employee ROP Information'!C154</f>
        <v>CLINE, AUDRY</v>
      </c>
      <c r="B154" s="109">
        <f>VLOOKUP($A154,'leave_time_2020-07-20115339am'!$D$2:$R$976,5,FALSE)</f>
        <v>166.33799999999999</v>
      </c>
      <c r="C154" s="110">
        <f>VLOOKUP($A154,'leave_time_2020-07-20115339am'!$D$2:$R$976,6,FALSE)</f>
        <v>71.501999999999995</v>
      </c>
      <c r="D154" s="111">
        <f>VLOOKUP($A154,'leave_time_2020-07-20115339am'!$D$2:$R$976,7,FALSE)</f>
        <v>93</v>
      </c>
      <c r="E154" s="109">
        <f>IF(((VLOOKUP($A154,'leave_time_2020-07-20115339am'!$D$2:$R$976,9,FALSE)&gt;480)),480,(VLOOKUP($A154,'leave_time_2020-07-20115339am'!$D$2:$R$976,9,FALSE)))</f>
        <v>267.33800000000002</v>
      </c>
      <c r="F154" s="110">
        <f>VLOOKUP($A154,'leave_time_2020-07-20115339am'!$D$2:$R$976,10,FALSE)</f>
        <v>71.501999999999995</v>
      </c>
      <c r="G154" s="111">
        <f>VLOOKUP($A154,'leave_time_2020-07-20115339am'!$D$2:$R$976,11,FALSE)</f>
        <v>37.5</v>
      </c>
      <c r="H154" s="109">
        <f>VLOOKUP($A154,'leave_time_2020-07-20115339am'!$D$2:$R$976,13,FALSE)</f>
        <v>-2</v>
      </c>
      <c r="I154" s="110">
        <f>VLOOKUP($A154,'leave_time_2020-07-20115339am'!$D$2:$R$976,14,FALSE)</f>
        <v>12</v>
      </c>
      <c r="J154" s="111">
        <f>VLOOKUP($A154,'leave_time_2020-07-20115339am'!$D$2:$R$976,15,FALSE)</f>
        <v>14</v>
      </c>
    </row>
    <row r="155" spans="1:10" ht="14.85" customHeight="1" x14ac:dyDescent="0.2">
      <c r="A155" s="108" t="str">
        <f>+'Employee ROP Information'!C155</f>
        <v>COBIAN ORONOZ, DORIS</v>
      </c>
      <c r="B155" s="109">
        <f>VLOOKUP($A155,'leave_time_2020-07-20115339am'!$D$2:$R$976,5,FALSE)</f>
        <v>141.5</v>
      </c>
      <c r="C155" s="110">
        <f>VLOOKUP($A155,'leave_time_2020-07-20115339am'!$D$2:$R$976,6,FALSE)</f>
        <v>143</v>
      </c>
      <c r="D155" s="111">
        <f>VLOOKUP($A155,'leave_time_2020-07-20115339am'!$D$2:$R$976,7,FALSE)</f>
        <v>112</v>
      </c>
      <c r="E155" s="109">
        <f>IF(((VLOOKUP($A155,'leave_time_2020-07-20115339am'!$D$2:$R$976,9,FALSE)&gt;480)),480,(VLOOKUP($A155,'leave_time_2020-07-20115339am'!$D$2:$R$976,9,FALSE)))</f>
        <v>267.423</v>
      </c>
      <c r="F155" s="110">
        <f>VLOOKUP($A155,'leave_time_2020-07-20115339am'!$D$2:$R$976,10,FALSE)</f>
        <v>95.337000000000003</v>
      </c>
      <c r="G155" s="111">
        <f>VLOOKUP($A155,'leave_time_2020-07-20115339am'!$D$2:$R$976,11,FALSE)</f>
        <v>66</v>
      </c>
      <c r="H155" s="109">
        <f>VLOOKUP($A155,'leave_time_2020-07-20115339am'!$D$2:$R$976,13,FALSE)</f>
        <v>0</v>
      </c>
      <c r="I155" s="110">
        <f>VLOOKUP($A155,'leave_time_2020-07-20115339am'!$D$2:$R$976,14,FALSE)</f>
        <v>0</v>
      </c>
      <c r="J155" s="111">
        <f>VLOOKUP($A155,'leave_time_2020-07-20115339am'!$D$2:$R$976,15,FALSE)</f>
        <v>0</v>
      </c>
    </row>
    <row r="156" spans="1:10" ht="14.85" customHeight="1" x14ac:dyDescent="0.2">
      <c r="A156" s="108" t="str">
        <f>+'Employee ROP Information'!C156</f>
        <v>COLE, NICOLE</v>
      </c>
      <c r="B156" s="109">
        <f>VLOOKUP($A156,'leave_time_2020-07-20115339am'!$D$2:$R$976,5,FALSE)</f>
        <v>115.83799999999999</v>
      </c>
      <c r="C156" s="110">
        <f>VLOOKUP($A156,'leave_time_2020-07-20115339am'!$D$2:$R$976,6,FALSE)</f>
        <v>104.004</v>
      </c>
      <c r="D156" s="111">
        <f>VLOOKUP($A156,'leave_time_2020-07-20115339am'!$D$2:$R$976,7,FALSE)</f>
        <v>16</v>
      </c>
      <c r="E156" s="109">
        <f>IF(((VLOOKUP($A156,'leave_time_2020-07-20115339am'!$D$2:$R$976,9,FALSE)&gt;480)),480,(VLOOKUP($A156,'leave_time_2020-07-20115339am'!$D$2:$R$976,9,FALSE)))</f>
        <v>73.837999999999994</v>
      </c>
      <c r="F156" s="110">
        <f>VLOOKUP($A156,'leave_time_2020-07-20115339am'!$D$2:$R$976,10,FALSE)</f>
        <v>104.004</v>
      </c>
      <c r="G156" s="111">
        <f>VLOOKUP($A156,'leave_time_2020-07-20115339am'!$D$2:$R$976,11,FALSE)</f>
        <v>57.5</v>
      </c>
      <c r="H156" s="109">
        <f>VLOOKUP($A156,'leave_time_2020-07-20115339am'!$D$2:$R$976,13,FALSE)</f>
        <v>0</v>
      </c>
      <c r="I156" s="110">
        <f>VLOOKUP($A156,'leave_time_2020-07-20115339am'!$D$2:$R$976,14,FALSE)</f>
        <v>0</v>
      </c>
      <c r="J156" s="111">
        <f>VLOOKUP($A156,'leave_time_2020-07-20115339am'!$D$2:$R$976,15,FALSE)</f>
        <v>0</v>
      </c>
    </row>
    <row r="157" spans="1:10" ht="14.85" customHeight="1" x14ac:dyDescent="0.2">
      <c r="A157" s="108" t="str">
        <f>+'Employee ROP Information'!C157</f>
        <v>COLEMAN, MARK</v>
      </c>
      <c r="B157" s="109">
        <f>VLOOKUP($A157,'leave_time_2020-07-20115339am'!$D$2:$R$976,5,FALSE)</f>
        <v>34.667999999999999</v>
      </c>
      <c r="C157" s="110">
        <f>VLOOKUP($A157,'leave_time_2020-07-20115339am'!$D$2:$R$976,6,FALSE)</f>
        <v>34.667999999999999</v>
      </c>
      <c r="D157" s="111">
        <f>VLOOKUP($A157,'leave_time_2020-07-20115339am'!$D$2:$R$976,7,FALSE)</f>
        <v>0</v>
      </c>
      <c r="E157" s="109">
        <f>IF(((VLOOKUP($A157,'leave_time_2020-07-20115339am'!$D$2:$R$976,9,FALSE)&gt;480)),480,(VLOOKUP($A157,'leave_time_2020-07-20115339am'!$D$2:$R$976,9,FALSE)))</f>
        <v>34.667999999999999</v>
      </c>
      <c r="F157" s="110">
        <f>VLOOKUP($A157,'leave_time_2020-07-20115339am'!$D$2:$R$976,10,FALSE)</f>
        <v>34.667999999999999</v>
      </c>
      <c r="G157" s="111">
        <f>VLOOKUP($A157,'leave_time_2020-07-20115339am'!$D$2:$R$976,11,FALSE)</f>
        <v>0</v>
      </c>
      <c r="H157" s="109">
        <f>VLOOKUP($A157,'leave_time_2020-07-20115339am'!$D$2:$R$976,13,FALSE)</f>
        <v>0</v>
      </c>
      <c r="I157" s="110">
        <f>VLOOKUP($A157,'leave_time_2020-07-20115339am'!$D$2:$R$976,14,FALSE)</f>
        <v>0</v>
      </c>
      <c r="J157" s="111">
        <f>VLOOKUP($A157,'leave_time_2020-07-20115339am'!$D$2:$R$976,15,FALSE)</f>
        <v>0</v>
      </c>
    </row>
    <row r="158" spans="1:10" ht="14.85" customHeight="1" x14ac:dyDescent="0.2">
      <c r="A158" s="108" t="str">
        <f>+'Employee ROP Information'!C158</f>
        <v>CONCEPCION LOPEZ, MELODY</v>
      </c>
      <c r="B158" s="109">
        <f>VLOOKUP($A158,'leave_time_2020-07-20115339am'!$D$2:$R$976,5,FALSE)</f>
        <v>23.834</v>
      </c>
      <c r="C158" s="110">
        <f>VLOOKUP($A158,'leave_time_2020-07-20115339am'!$D$2:$R$976,6,FALSE)</f>
        <v>23.834</v>
      </c>
      <c r="D158" s="111">
        <f>VLOOKUP($A158,'leave_time_2020-07-20115339am'!$D$2:$R$976,7,FALSE)</f>
        <v>0</v>
      </c>
      <c r="E158" s="109">
        <f>IF(((VLOOKUP($A158,'leave_time_2020-07-20115339am'!$D$2:$R$976,9,FALSE)&gt;480)),480,(VLOOKUP($A158,'leave_time_2020-07-20115339am'!$D$2:$R$976,9,FALSE)))</f>
        <v>23.834</v>
      </c>
      <c r="F158" s="110">
        <f>VLOOKUP($A158,'leave_time_2020-07-20115339am'!$D$2:$R$976,10,FALSE)</f>
        <v>23.834</v>
      </c>
      <c r="G158" s="111">
        <f>VLOOKUP($A158,'leave_time_2020-07-20115339am'!$D$2:$R$976,11,FALSE)</f>
        <v>0</v>
      </c>
      <c r="H158" s="109">
        <f>VLOOKUP($A158,'leave_time_2020-07-20115339am'!$D$2:$R$976,13,FALSE)</f>
        <v>0</v>
      </c>
      <c r="I158" s="110">
        <f>VLOOKUP($A158,'leave_time_2020-07-20115339am'!$D$2:$R$976,14,FALSE)</f>
        <v>0</v>
      </c>
      <c r="J158" s="111">
        <f>VLOOKUP($A158,'leave_time_2020-07-20115339am'!$D$2:$R$976,15,FALSE)</f>
        <v>0</v>
      </c>
    </row>
    <row r="159" spans="1:10" ht="14.85" customHeight="1" x14ac:dyDescent="0.2">
      <c r="A159" s="108" t="str">
        <f>+'Employee ROP Information'!C159</f>
        <v>CONDON, COURTNEY</v>
      </c>
      <c r="B159" s="109">
        <f>VLOOKUP($A159,'leave_time_2020-07-20115339am'!$D$2:$R$976,5,FALSE)</f>
        <v>46.994</v>
      </c>
      <c r="C159" s="110">
        <f>VLOOKUP($A159,'leave_time_2020-07-20115339am'!$D$2:$R$976,6,FALSE)</f>
        <v>129.99600000000001</v>
      </c>
      <c r="D159" s="111">
        <f>VLOOKUP($A159,'leave_time_2020-07-20115339am'!$D$2:$R$976,7,FALSE)</f>
        <v>83.75</v>
      </c>
      <c r="E159" s="109">
        <f>IF(((VLOOKUP($A159,'leave_time_2020-07-20115339am'!$D$2:$R$976,9,FALSE)&gt;480)),480,(VLOOKUP($A159,'leave_time_2020-07-20115339am'!$D$2:$R$976,9,FALSE)))</f>
        <v>46.256</v>
      </c>
      <c r="F159" s="110">
        <f>VLOOKUP($A159,'leave_time_2020-07-20115339am'!$D$2:$R$976,10,FALSE)</f>
        <v>104.004</v>
      </c>
      <c r="G159" s="111">
        <f>VLOOKUP($A159,'leave_time_2020-07-20115339am'!$D$2:$R$976,11,FALSE)</f>
        <v>58.25</v>
      </c>
      <c r="H159" s="109">
        <f>VLOOKUP($A159,'leave_time_2020-07-20115339am'!$D$2:$R$976,13,FALSE)</f>
        <v>0</v>
      </c>
      <c r="I159" s="110">
        <f>VLOOKUP($A159,'leave_time_2020-07-20115339am'!$D$2:$R$976,14,FALSE)</f>
        <v>23.25</v>
      </c>
      <c r="J159" s="111">
        <f>VLOOKUP($A159,'leave_time_2020-07-20115339am'!$D$2:$R$976,15,FALSE)</f>
        <v>26.25</v>
      </c>
    </row>
    <row r="160" spans="1:10" ht="14.85" customHeight="1" x14ac:dyDescent="0.2">
      <c r="A160" s="108" t="str">
        <f>+'Employee ROP Information'!C160</f>
        <v>CONOVER, TERRENCE</v>
      </c>
      <c r="B160" s="109">
        <f>VLOOKUP($A160,'leave_time_2020-07-20115339am'!$D$2:$R$976,5,FALSE)</f>
        <v>95.337000000000003</v>
      </c>
      <c r="C160" s="110">
        <f>VLOOKUP($A160,'leave_time_2020-07-20115339am'!$D$2:$R$976,6,FALSE)</f>
        <v>95.337000000000003</v>
      </c>
      <c r="D160" s="111">
        <f>VLOOKUP($A160,'leave_time_2020-07-20115339am'!$D$2:$R$976,7,FALSE)</f>
        <v>0</v>
      </c>
      <c r="E160" s="109">
        <f>IF(((VLOOKUP($A160,'leave_time_2020-07-20115339am'!$D$2:$R$976,9,FALSE)&gt;480)),480,(VLOOKUP($A160,'leave_time_2020-07-20115339am'!$D$2:$R$976,9,FALSE)))</f>
        <v>95.337000000000003</v>
      </c>
      <c r="F160" s="110">
        <f>VLOOKUP($A160,'leave_time_2020-07-20115339am'!$D$2:$R$976,10,FALSE)</f>
        <v>95.337000000000003</v>
      </c>
      <c r="G160" s="111">
        <f>VLOOKUP($A160,'leave_time_2020-07-20115339am'!$D$2:$R$976,11,FALSE)</f>
        <v>0</v>
      </c>
      <c r="H160" s="109">
        <f>VLOOKUP($A160,'leave_time_2020-07-20115339am'!$D$2:$R$976,13,FALSE)</f>
        <v>19</v>
      </c>
      <c r="I160" s="110">
        <f>VLOOKUP($A160,'leave_time_2020-07-20115339am'!$D$2:$R$976,14,FALSE)</f>
        <v>48</v>
      </c>
      <c r="J160" s="111">
        <f>VLOOKUP($A160,'leave_time_2020-07-20115339am'!$D$2:$R$976,15,FALSE)</f>
        <v>29</v>
      </c>
    </row>
    <row r="161" spans="1:10" ht="14.85" customHeight="1" x14ac:dyDescent="0.2">
      <c r="A161" s="108" t="str">
        <f>+'Employee ROP Information'!C161</f>
        <v>CONTESS, LAURA</v>
      </c>
      <c r="B161" s="109">
        <f>VLOOKUP($A161,'leave_time_2020-07-20115339am'!$D$2:$R$976,5,FALSE)</f>
        <v>52.673999999999999</v>
      </c>
      <c r="C161" s="110">
        <f>VLOOKUP($A161,'leave_time_2020-07-20115339am'!$D$2:$R$976,6,FALSE)</f>
        <v>104.004</v>
      </c>
      <c r="D161" s="111">
        <f>VLOOKUP($A161,'leave_time_2020-07-20115339am'!$D$2:$R$976,7,FALSE)</f>
        <v>79.5</v>
      </c>
      <c r="E161" s="109">
        <f>IF(((VLOOKUP($A161,'leave_time_2020-07-20115339am'!$D$2:$R$976,9,FALSE)&gt;480)),480,(VLOOKUP($A161,'leave_time_2020-07-20115339am'!$D$2:$R$976,9,FALSE)))</f>
        <v>220.84</v>
      </c>
      <c r="F161" s="110">
        <f>VLOOKUP($A161,'leave_time_2020-07-20115339am'!$D$2:$R$976,10,FALSE)</f>
        <v>104.004</v>
      </c>
      <c r="G161" s="111">
        <f>VLOOKUP($A161,'leave_time_2020-07-20115339am'!$D$2:$R$976,11,FALSE)</f>
        <v>60.75</v>
      </c>
      <c r="H161" s="109">
        <f>VLOOKUP($A161,'leave_time_2020-07-20115339am'!$D$2:$R$976,13,FALSE)</f>
        <v>0</v>
      </c>
      <c r="I161" s="110">
        <f>VLOOKUP($A161,'leave_time_2020-07-20115339am'!$D$2:$R$976,14,FALSE)</f>
        <v>2.5</v>
      </c>
      <c r="J161" s="111">
        <f>VLOOKUP($A161,'leave_time_2020-07-20115339am'!$D$2:$R$976,15,FALSE)</f>
        <v>8.5</v>
      </c>
    </row>
    <row r="162" spans="1:10" ht="14.85" customHeight="1" x14ac:dyDescent="0.2">
      <c r="A162" s="108" t="str">
        <f>+'Employee ROP Information'!C162</f>
        <v>COOK, VANESSA</v>
      </c>
      <c r="B162" s="109">
        <f>VLOOKUP($A162,'leave_time_2020-07-20115339am'!$D$2:$R$976,5,FALSE)</f>
        <v>54.423000000000002</v>
      </c>
      <c r="C162" s="110">
        <f>VLOOKUP($A162,'leave_time_2020-07-20115339am'!$D$2:$R$976,6,FALSE)</f>
        <v>101.837</v>
      </c>
      <c r="D162" s="111">
        <f>VLOOKUP($A162,'leave_time_2020-07-20115339am'!$D$2:$R$976,7,FALSE)</f>
        <v>117</v>
      </c>
      <c r="E162" s="109">
        <f>IF(((VLOOKUP($A162,'leave_time_2020-07-20115339am'!$D$2:$R$976,9,FALSE)&gt;480)),480,(VLOOKUP($A162,'leave_time_2020-07-20115339am'!$D$2:$R$976,9,FALSE)))</f>
        <v>75.757000000000005</v>
      </c>
      <c r="F162" s="110">
        <f>VLOOKUP($A162,'leave_time_2020-07-20115339am'!$D$2:$R$976,10,FALSE)</f>
        <v>101.837</v>
      </c>
      <c r="G162" s="111">
        <f>VLOOKUP($A162,'leave_time_2020-07-20115339am'!$D$2:$R$976,11,FALSE)</f>
        <v>63</v>
      </c>
      <c r="H162" s="109">
        <f>VLOOKUP($A162,'leave_time_2020-07-20115339am'!$D$2:$R$976,13,FALSE)</f>
        <v>0</v>
      </c>
      <c r="I162" s="110">
        <f>VLOOKUP($A162,'leave_time_2020-07-20115339am'!$D$2:$R$976,14,FALSE)</f>
        <v>0</v>
      </c>
      <c r="J162" s="111">
        <f>VLOOKUP($A162,'leave_time_2020-07-20115339am'!$D$2:$R$976,15,FALSE)</f>
        <v>0</v>
      </c>
    </row>
    <row r="163" spans="1:10" ht="14.85" customHeight="1" x14ac:dyDescent="0.2">
      <c r="A163" s="108" t="str">
        <f>+'Employee ROP Information'!C163</f>
        <v>COPELAND, MELIDA</v>
      </c>
      <c r="B163" s="109">
        <f>VLOOKUP($A163,'leave_time_2020-07-20115339am'!$D$2:$R$976,5,FALSE)</f>
        <v>231</v>
      </c>
      <c r="C163" s="110">
        <f>VLOOKUP($A163,'leave_time_2020-07-20115339am'!$D$2:$R$976,6,FALSE)</f>
        <v>156</v>
      </c>
      <c r="D163" s="111">
        <f>VLOOKUP($A163,'leave_time_2020-07-20115339am'!$D$2:$R$976,7,FALSE)</f>
        <v>111.25</v>
      </c>
      <c r="E163" s="109">
        <f>IF(((VLOOKUP($A163,'leave_time_2020-07-20115339am'!$D$2:$R$976,9,FALSE)&gt;480)),480,(VLOOKUP($A163,'leave_time_2020-07-20115339am'!$D$2:$R$976,9,FALSE)))</f>
        <v>390.59</v>
      </c>
      <c r="F163" s="110">
        <f>VLOOKUP($A163,'leave_time_2020-07-20115339am'!$D$2:$R$976,10,FALSE)</f>
        <v>104.004</v>
      </c>
      <c r="G163" s="111">
        <f>VLOOKUP($A163,'leave_time_2020-07-20115339am'!$D$2:$R$976,11,FALSE)</f>
        <v>94</v>
      </c>
      <c r="H163" s="109">
        <f>VLOOKUP($A163,'leave_time_2020-07-20115339am'!$D$2:$R$976,13,FALSE)</f>
        <v>0</v>
      </c>
      <c r="I163" s="110">
        <f>VLOOKUP($A163,'leave_time_2020-07-20115339am'!$D$2:$R$976,14,FALSE)</f>
        <v>3</v>
      </c>
      <c r="J163" s="111">
        <f>VLOOKUP($A163,'leave_time_2020-07-20115339am'!$D$2:$R$976,15,FALSE)</f>
        <v>3</v>
      </c>
    </row>
    <row r="164" spans="1:10" ht="14.85" customHeight="1" x14ac:dyDescent="0.2">
      <c r="A164" s="108" t="str">
        <f>+'Employee ROP Information'!C164</f>
        <v>CORDERO, BRITTANY</v>
      </c>
      <c r="B164" s="109">
        <f>VLOOKUP($A164,'leave_time_2020-07-20115339am'!$D$2:$R$976,5,FALSE)</f>
        <v>72.168000000000006</v>
      </c>
      <c r="C164" s="110">
        <f>VLOOKUP($A164,'leave_time_2020-07-20115339am'!$D$2:$R$976,6,FALSE)</f>
        <v>93.168000000000006</v>
      </c>
      <c r="D164" s="111">
        <f>VLOOKUP($A164,'leave_time_2020-07-20115339am'!$D$2:$R$976,7,FALSE)</f>
        <v>21</v>
      </c>
      <c r="E164" s="109">
        <f>IF(((VLOOKUP($A164,'leave_time_2020-07-20115339am'!$D$2:$R$976,9,FALSE)&gt;480)),480,(VLOOKUP($A164,'leave_time_2020-07-20115339am'!$D$2:$R$976,9,FALSE)))</f>
        <v>127.41800000000001</v>
      </c>
      <c r="F164" s="110">
        <f>VLOOKUP($A164,'leave_time_2020-07-20115339am'!$D$2:$R$976,10,FALSE)</f>
        <v>137.41800000000001</v>
      </c>
      <c r="G164" s="111">
        <f>VLOOKUP($A164,'leave_time_2020-07-20115339am'!$D$2:$R$976,11,FALSE)</f>
        <v>10</v>
      </c>
      <c r="H164" s="109">
        <f>VLOOKUP($A164,'leave_time_2020-07-20115339am'!$D$2:$R$976,13,FALSE)</f>
        <v>0</v>
      </c>
      <c r="I164" s="110">
        <f>VLOOKUP($A164,'leave_time_2020-07-20115339am'!$D$2:$R$976,14,FALSE)</f>
        <v>0</v>
      </c>
      <c r="J164" s="111">
        <f>VLOOKUP($A164,'leave_time_2020-07-20115339am'!$D$2:$R$976,15,FALSE)</f>
        <v>0</v>
      </c>
    </row>
    <row r="165" spans="1:10" ht="14.85" customHeight="1" x14ac:dyDescent="0.2">
      <c r="A165" s="108" t="str">
        <f>+'Employee ROP Information'!C165</f>
        <v>CORDERO, OMODELE</v>
      </c>
      <c r="B165" s="109">
        <f>VLOOKUP($A165,'leave_time_2020-07-20115339am'!$D$2:$R$976,5,FALSE)</f>
        <v>41.673999999999999</v>
      </c>
      <c r="C165" s="110">
        <f>VLOOKUP($A165,'leave_time_2020-07-20115339am'!$D$2:$R$976,6,FALSE)</f>
        <v>104.004</v>
      </c>
      <c r="D165" s="111">
        <f>VLOOKUP($A165,'leave_time_2020-07-20115339am'!$D$2:$R$976,7,FALSE)</f>
        <v>104</v>
      </c>
      <c r="E165" s="109">
        <f>IF(((VLOOKUP($A165,'leave_time_2020-07-20115339am'!$D$2:$R$976,9,FALSE)&gt;480)),480,(VLOOKUP($A165,'leave_time_2020-07-20115339am'!$D$2:$R$976,9,FALSE)))</f>
        <v>32.840000000000003</v>
      </c>
      <c r="F165" s="110">
        <f>VLOOKUP($A165,'leave_time_2020-07-20115339am'!$D$2:$R$976,10,FALSE)</f>
        <v>104.004</v>
      </c>
      <c r="G165" s="111">
        <f>VLOOKUP($A165,'leave_time_2020-07-20115339am'!$D$2:$R$976,11,FALSE)</f>
        <v>82</v>
      </c>
      <c r="H165" s="109">
        <f>VLOOKUP($A165,'leave_time_2020-07-20115339am'!$D$2:$R$976,13,FALSE)</f>
        <v>0</v>
      </c>
      <c r="I165" s="110">
        <f>VLOOKUP($A165,'leave_time_2020-07-20115339am'!$D$2:$R$976,14,FALSE)</f>
        <v>0</v>
      </c>
      <c r="J165" s="111">
        <f>VLOOKUP($A165,'leave_time_2020-07-20115339am'!$D$2:$R$976,15,FALSE)</f>
        <v>0</v>
      </c>
    </row>
    <row r="166" spans="1:10" ht="14.85" customHeight="1" x14ac:dyDescent="0.2">
      <c r="A166" s="108" t="str">
        <f>+'Employee ROP Information'!C166</f>
        <v>CORSI-LETO, ALEXSANDRA</v>
      </c>
      <c r="B166" s="109">
        <f>VLOOKUP($A166,'leave_time_2020-07-20115339am'!$D$2:$R$976,5,FALSE)</f>
        <v>132</v>
      </c>
      <c r="C166" s="110">
        <f>VLOOKUP($A166,'leave_time_2020-07-20115339am'!$D$2:$R$976,6,FALSE)</f>
        <v>240</v>
      </c>
      <c r="D166" s="111">
        <f>VLOOKUP($A166,'leave_time_2020-07-20115339am'!$D$2:$R$976,7,FALSE)</f>
        <v>136</v>
      </c>
      <c r="E166" s="109">
        <f>IF(((VLOOKUP($A166,'leave_time_2020-07-20115339am'!$D$2:$R$976,9,FALSE)&gt;480)),480,(VLOOKUP($A166,'leave_time_2020-07-20115339am'!$D$2:$R$976,9,FALSE)))</f>
        <v>480</v>
      </c>
      <c r="F166" s="110">
        <f>VLOOKUP($A166,'leave_time_2020-07-20115339am'!$D$2:$R$976,10,FALSE)</f>
        <v>104.004</v>
      </c>
      <c r="G166" s="111">
        <f>VLOOKUP($A166,'leave_time_2020-07-20115339am'!$D$2:$R$976,11,FALSE)</f>
        <v>61</v>
      </c>
      <c r="H166" s="109">
        <f>VLOOKUP($A166,'leave_time_2020-07-20115339am'!$D$2:$R$976,13,FALSE)</f>
        <v>0</v>
      </c>
      <c r="I166" s="110">
        <f>VLOOKUP($A166,'leave_time_2020-07-20115339am'!$D$2:$R$976,14,FALSE)</f>
        <v>0</v>
      </c>
      <c r="J166" s="111">
        <f>VLOOKUP($A166,'leave_time_2020-07-20115339am'!$D$2:$R$976,15,FALSE)</f>
        <v>0</v>
      </c>
    </row>
    <row r="167" spans="1:10" ht="14.85" customHeight="1" x14ac:dyDescent="0.2">
      <c r="A167" s="108" t="str">
        <f>+'Employee ROP Information'!C167</f>
        <v>COUNCIL, MELODY</v>
      </c>
      <c r="B167" s="109">
        <f>VLOOKUP($A167,'leave_time_2020-07-20115339am'!$D$2:$R$976,5,FALSE)</f>
        <v>111.077</v>
      </c>
      <c r="C167" s="110">
        <f>VLOOKUP($A167,'leave_time_2020-07-20115339am'!$D$2:$R$976,6,FALSE)</f>
        <v>132.16300000000001</v>
      </c>
      <c r="D167" s="111">
        <f>VLOOKUP($A167,'leave_time_2020-07-20115339am'!$D$2:$R$976,7,FALSE)</f>
        <v>63</v>
      </c>
      <c r="E167" s="109">
        <f>IF(((VLOOKUP($A167,'leave_time_2020-07-20115339am'!$D$2:$R$976,9,FALSE)&gt;480)),480,(VLOOKUP($A167,'leave_time_2020-07-20115339am'!$D$2:$R$976,9,FALSE)))</f>
        <v>68.59</v>
      </c>
      <c r="F167" s="110">
        <f>VLOOKUP($A167,'leave_time_2020-07-20115339am'!$D$2:$R$976,10,FALSE)</f>
        <v>104.004</v>
      </c>
      <c r="G167" s="111">
        <f>VLOOKUP($A167,'leave_time_2020-07-20115339am'!$D$2:$R$976,11,FALSE)</f>
        <v>158.5</v>
      </c>
      <c r="H167" s="109">
        <f>VLOOKUP($A167,'leave_time_2020-07-20115339am'!$D$2:$R$976,13,FALSE)</f>
        <v>0</v>
      </c>
      <c r="I167" s="110">
        <f>VLOOKUP($A167,'leave_time_2020-07-20115339am'!$D$2:$R$976,14,FALSE)</f>
        <v>6</v>
      </c>
      <c r="J167" s="111">
        <f>VLOOKUP($A167,'leave_time_2020-07-20115339am'!$D$2:$R$976,15,FALSE)</f>
        <v>6</v>
      </c>
    </row>
    <row r="168" spans="1:10" ht="14.85" customHeight="1" x14ac:dyDescent="0.2">
      <c r="A168" s="108" t="str">
        <f>+'Employee ROP Information'!C168</f>
        <v>CRAWFORD, PAUL</v>
      </c>
      <c r="B168" s="109">
        <f>VLOOKUP($A168,'leave_time_2020-07-20115339am'!$D$2:$R$976,5,FALSE)</f>
        <v>355.5</v>
      </c>
      <c r="C168" s="110">
        <f>VLOOKUP($A168,'leave_time_2020-07-20115339am'!$D$2:$R$976,6,FALSE)</f>
        <v>240</v>
      </c>
      <c r="D168" s="111">
        <f>VLOOKUP($A168,'leave_time_2020-07-20115339am'!$D$2:$R$976,7,FALSE)</f>
        <v>127.5</v>
      </c>
      <c r="E168" s="109">
        <f>IF(((VLOOKUP($A168,'leave_time_2020-07-20115339am'!$D$2:$R$976,9,FALSE)&gt;480)),480,(VLOOKUP($A168,'leave_time_2020-07-20115339am'!$D$2:$R$976,9,FALSE)))</f>
        <v>480</v>
      </c>
      <c r="F168" s="110">
        <f>VLOOKUP($A168,'leave_time_2020-07-20115339am'!$D$2:$R$976,10,FALSE)</f>
        <v>104.004</v>
      </c>
      <c r="G168" s="111">
        <f>VLOOKUP($A168,'leave_time_2020-07-20115339am'!$D$2:$R$976,11,FALSE)</f>
        <v>30</v>
      </c>
      <c r="H168" s="109">
        <f>VLOOKUP($A168,'leave_time_2020-07-20115339am'!$D$2:$R$976,13,FALSE)</f>
        <v>0</v>
      </c>
      <c r="I168" s="110">
        <f>VLOOKUP($A168,'leave_time_2020-07-20115339am'!$D$2:$R$976,14,FALSE)</f>
        <v>0</v>
      </c>
      <c r="J168" s="111">
        <f>VLOOKUP($A168,'leave_time_2020-07-20115339am'!$D$2:$R$976,15,FALSE)</f>
        <v>0</v>
      </c>
    </row>
    <row r="169" spans="1:10" ht="14.85" customHeight="1" x14ac:dyDescent="0.2">
      <c r="A169" s="108" t="str">
        <f>+'Employee ROP Information'!C169</f>
        <v>CRIBBS, MICHAEL</v>
      </c>
      <c r="B169" s="109">
        <f>VLOOKUP($A169,'leave_time_2020-07-20115339am'!$D$2:$R$976,5,FALSE)</f>
        <v>259.5</v>
      </c>
      <c r="C169" s="110">
        <f>VLOOKUP($A169,'leave_time_2020-07-20115339am'!$D$2:$R$976,6,FALSE)</f>
        <v>156</v>
      </c>
      <c r="D169" s="111">
        <f>VLOOKUP($A169,'leave_time_2020-07-20115339am'!$D$2:$R$976,7,FALSE)</f>
        <v>92</v>
      </c>
      <c r="E169" s="109">
        <f>IF(((VLOOKUP($A169,'leave_time_2020-07-20115339am'!$D$2:$R$976,9,FALSE)&gt;480)),480,(VLOOKUP($A169,'leave_time_2020-07-20115339am'!$D$2:$R$976,9,FALSE)))</f>
        <v>141.34</v>
      </c>
      <c r="F169" s="110">
        <f>VLOOKUP($A169,'leave_time_2020-07-20115339am'!$D$2:$R$976,10,FALSE)</f>
        <v>104.004</v>
      </c>
      <c r="G169" s="111">
        <f>VLOOKUP($A169,'leave_time_2020-07-20115339am'!$D$2:$R$976,11,FALSE)</f>
        <v>84</v>
      </c>
      <c r="H169" s="109">
        <f>VLOOKUP($A169,'leave_time_2020-07-20115339am'!$D$2:$R$976,13,FALSE)</f>
        <v>0</v>
      </c>
      <c r="I169" s="110">
        <f>VLOOKUP($A169,'leave_time_2020-07-20115339am'!$D$2:$R$976,14,FALSE)</f>
        <v>0</v>
      </c>
      <c r="J169" s="111">
        <f>VLOOKUP($A169,'leave_time_2020-07-20115339am'!$D$2:$R$976,15,FALSE)</f>
        <v>0</v>
      </c>
    </row>
    <row r="170" spans="1:10" ht="14.85" customHeight="1" x14ac:dyDescent="0.2">
      <c r="A170" s="108" t="str">
        <f>+'Employee ROP Information'!C170</f>
        <v>CROFT, VIRGINIA</v>
      </c>
      <c r="B170" s="109">
        <f>VLOOKUP($A170,'leave_time_2020-07-20115339am'!$D$2:$R$976,5,FALSE)</f>
        <v>96.91</v>
      </c>
      <c r="C170" s="110">
        <f>VLOOKUP($A170,'leave_time_2020-07-20115339am'!$D$2:$R$976,6,FALSE)</f>
        <v>129.99600000000001</v>
      </c>
      <c r="D170" s="111">
        <f>VLOOKUP($A170,'leave_time_2020-07-20115339am'!$D$2:$R$976,7,FALSE)</f>
        <v>119</v>
      </c>
      <c r="E170" s="109">
        <f>IF(((VLOOKUP($A170,'leave_time_2020-07-20115339am'!$D$2:$R$976,9,FALSE)&gt;480)),480,(VLOOKUP($A170,'leave_time_2020-07-20115339am'!$D$2:$R$976,9,FALSE)))</f>
        <v>160.34</v>
      </c>
      <c r="F170" s="110">
        <f>VLOOKUP($A170,'leave_time_2020-07-20115339am'!$D$2:$R$976,10,FALSE)</f>
        <v>104.004</v>
      </c>
      <c r="G170" s="111">
        <f>VLOOKUP($A170,'leave_time_2020-07-20115339am'!$D$2:$R$976,11,FALSE)</f>
        <v>34</v>
      </c>
      <c r="H170" s="109">
        <f>VLOOKUP($A170,'leave_time_2020-07-20115339am'!$D$2:$R$976,13,FALSE)</f>
        <v>0.125</v>
      </c>
      <c r="I170" s="110">
        <f>VLOOKUP($A170,'leave_time_2020-07-20115339am'!$D$2:$R$976,14,FALSE)</f>
        <v>36.75</v>
      </c>
      <c r="J170" s="111">
        <f>VLOOKUP($A170,'leave_time_2020-07-20115339am'!$D$2:$R$976,15,FALSE)</f>
        <v>45</v>
      </c>
    </row>
    <row r="171" spans="1:10" ht="14.85" customHeight="1" x14ac:dyDescent="0.2">
      <c r="A171" s="108" t="str">
        <f>+'Employee ROP Information'!C171</f>
        <v>CROSBY, MELISSA</v>
      </c>
      <c r="B171" s="109">
        <f>VLOOKUP($A171,'leave_time_2020-07-20115339am'!$D$2:$R$976,5,FALSE)</f>
        <v>96.59</v>
      </c>
      <c r="C171" s="110">
        <f>VLOOKUP($A171,'leave_time_2020-07-20115339am'!$D$2:$R$976,6,FALSE)</f>
        <v>104.004</v>
      </c>
      <c r="D171" s="111">
        <f>VLOOKUP($A171,'leave_time_2020-07-20115339am'!$D$2:$R$976,7,FALSE)</f>
        <v>19</v>
      </c>
      <c r="E171" s="109">
        <f>IF(((VLOOKUP($A171,'leave_time_2020-07-20115339am'!$D$2:$R$976,9,FALSE)&gt;480)),480,(VLOOKUP($A171,'leave_time_2020-07-20115339am'!$D$2:$R$976,9,FALSE)))</f>
        <v>90.674000000000007</v>
      </c>
      <c r="F171" s="110">
        <f>VLOOKUP($A171,'leave_time_2020-07-20115339am'!$D$2:$R$976,10,FALSE)</f>
        <v>104.004</v>
      </c>
      <c r="G171" s="111">
        <f>VLOOKUP($A171,'leave_time_2020-07-20115339am'!$D$2:$R$976,11,FALSE)</f>
        <v>40</v>
      </c>
      <c r="H171" s="109">
        <f>VLOOKUP($A171,'leave_time_2020-07-20115339am'!$D$2:$R$976,13,FALSE)</f>
        <v>0</v>
      </c>
      <c r="I171" s="110">
        <f>VLOOKUP($A171,'leave_time_2020-07-20115339am'!$D$2:$R$976,14,FALSE)</f>
        <v>4.5</v>
      </c>
      <c r="J171" s="111">
        <f>VLOOKUP($A171,'leave_time_2020-07-20115339am'!$D$2:$R$976,15,FALSE)</f>
        <v>13.5</v>
      </c>
    </row>
    <row r="172" spans="1:10" ht="14.85" customHeight="1" x14ac:dyDescent="0.2">
      <c r="A172" s="108" t="str">
        <f>+'Employee ROP Information'!C172</f>
        <v>CROUCH, TERI</v>
      </c>
      <c r="B172" s="109">
        <f>VLOOKUP($A172,'leave_time_2020-07-20115339am'!$D$2:$R$976,5,FALSE)</f>
        <v>107.09</v>
      </c>
      <c r="C172" s="110">
        <f>VLOOKUP($A172,'leave_time_2020-07-20115339am'!$D$2:$R$976,6,FALSE)</f>
        <v>104.004</v>
      </c>
      <c r="D172" s="111">
        <f>VLOOKUP($A172,'leave_time_2020-07-20115339am'!$D$2:$R$976,7,FALSE)</f>
        <v>72</v>
      </c>
      <c r="E172" s="109">
        <f>IF(((VLOOKUP($A172,'leave_time_2020-07-20115339am'!$D$2:$R$976,9,FALSE)&gt;480)),480,(VLOOKUP($A172,'leave_time_2020-07-20115339am'!$D$2:$R$976,9,FALSE)))</f>
        <v>284.08999999999997</v>
      </c>
      <c r="F172" s="110">
        <f>VLOOKUP($A172,'leave_time_2020-07-20115339am'!$D$2:$R$976,10,FALSE)</f>
        <v>104.004</v>
      </c>
      <c r="G172" s="111">
        <f>VLOOKUP($A172,'leave_time_2020-07-20115339am'!$D$2:$R$976,11,FALSE)</f>
        <v>55</v>
      </c>
      <c r="H172" s="109">
        <f>VLOOKUP($A172,'leave_time_2020-07-20115339am'!$D$2:$R$976,13,FALSE)</f>
        <v>0</v>
      </c>
      <c r="I172" s="110">
        <f>VLOOKUP($A172,'leave_time_2020-07-20115339am'!$D$2:$R$976,14,FALSE)</f>
        <v>0</v>
      </c>
      <c r="J172" s="111">
        <f>VLOOKUP($A172,'leave_time_2020-07-20115339am'!$D$2:$R$976,15,FALSE)</f>
        <v>0</v>
      </c>
    </row>
    <row r="173" spans="1:10" ht="14.85" customHeight="1" x14ac:dyDescent="0.2">
      <c r="A173" s="108" t="str">
        <f>+'Employee ROP Information'!C173</f>
        <v>CULBERT, CHRISTIAN</v>
      </c>
      <c r="B173" s="109">
        <f>VLOOKUP($A173,'leave_time_2020-07-20115339am'!$D$2:$R$976,5,FALSE)</f>
        <v>171.423</v>
      </c>
      <c r="C173" s="110">
        <f>VLOOKUP($A173,'leave_time_2020-07-20115339am'!$D$2:$R$976,6,FALSE)</f>
        <v>95.337000000000003</v>
      </c>
      <c r="D173" s="111">
        <f>VLOOKUP($A173,'leave_time_2020-07-20115339am'!$D$2:$R$976,7,FALSE)</f>
        <v>72</v>
      </c>
      <c r="E173" s="109">
        <f>IF(((VLOOKUP($A173,'leave_time_2020-07-20115339am'!$D$2:$R$976,9,FALSE)&gt;480)),480,(VLOOKUP($A173,'leave_time_2020-07-20115339am'!$D$2:$R$976,9,FALSE)))</f>
        <v>240.423</v>
      </c>
      <c r="F173" s="110">
        <f>VLOOKUP($A173,'leave_time_2020-07-20115339am'!$D$2:$R$976,10,FALSE)</f>
        <v>95.337000000000003</v>
      </c>
      <c r="G173" s="111">
        <f>VLOOKUP($A173,'leave_time_2020-07-20115339am'!$D$2:$R$976,11,FALSE)</f>
        <v>44</v>
      </c>
      <c r="H173" s="109">
        <f>VLOOKUP($A173,'leave_time_2020-07-20115339am'!$D$2:$R$976,13,FALSE)</f>
        <v>0</v>
      </c>
      <c r="I173" s="110">
        <f>VLOOKUP($A173,'leave_time_2020-07-20115339am'!$D$2:$R$976,14,FALSE)</f>
        <v>5.25</v>
      </c>
      <c r="J173" s="111">
        <f>VLOOKUP($A173,'leave_time_2020-07-20115339am'!$D$2:$R$976,15,FALSE)</f>
        <v>5.25</v>
      </c>
    </row>
    <row r="174" spans="1:10" ht="14.85" customHeight="1" x14ac:dyDescent="0.2">
      <c r="A174" s="108" t="str">
        <f>+'Employee ROP Information'!C174</f>
        <v>CUMMINGS, SALINA</v>
      </c>
      <c r="B174" s="109">
        <f>VLOOKUP($A174,'leave_time_2020-07-20115339am'!$D$2:$R$976,5,FALSE)</f>
        <v>117.84</v>
      </c>
      <c r="C174" s="110">
        <f>VLOOKUP($A174,'leave_time_2020-07-20115339am'!$D$2:$R$976,6,FALSE)</f>
        <v>104.004</v>
      </c>
      <c r="D174" s="111">
        <f>VLOOKUP($A174,'leave_time_2020-07-20115339am'!$D$2:$R$976,7,FALSE)</f>
        <v>79.5</v>
      </c>
      <c r="E174" s="109">
        <f>IF(((VLOOKUP($A174,'leave_time_2020-07-20115339am'!$D$2:$R$976,9,FALSE)&gt;480)),480,(VLOOKUP($A174,'leave_time_2020-07-20115339am'!$D$2:$R$976,9,FALSE)))</f>
        <v>146.84</v>
      </c>
      <c r="F174" s="110">
        <f>VLOOKUP($A174,'leave_time_2020-07-20115339am'!$D$2:$R$976,10,FALSE)</f>
        <v>104.004</v>
      </c>
      <c r="G174" s="111">
        <f>VLOOKUP($A174,'leave_time_2020-07-20115339am'!$D$2:$R$976,11,FALSE)</f>
        <v>31.5</v>
      </c>
      <c r="H174" s="109">
        <f>VLOOKUP($A174,'leave_time_2020-07-20115339am'!$D$2:$R$976,13,FALSE)</f>
        <v>0</v>
      </c>
      <c r="I174" s="110">
        <f>VLOOKUP($A174,'leave_time_2020-07-20115339am'!$D$2:$R$976,14,FALSE)</f>
        <v>29</v>
      </c>
      <c r="J174" s="111">
        <f>VLOOKUP($A174,'leave_time_2020-07-20115339am'!$D$2:$R$976,15,FALSE)</f>
        <v>38</v>
      </c>
    </row>
    <row r="175" spans="1:10" ht="14.85" customHeight="1" x14ac:dyDescent="0.2">
      <c r="A175" s="108" t="str">
        <f>+'Employee ROP Information'!C175</f>
        <v>CUNNINGHAM, KIMBERLY</v>
      </c>
      <c r="B175" s="109">
        <f>VLOOKUP($A175,'leave_time_2020-07-20115339am'!$D$2:$R$976,5,FALSE)</f>
        <v>278.75</v>
      </c>
      <c r="C175" s="110">
        <f>VLOOKUP($A175,'leave_time_2020-07-20115339am'!$D$2:$R$976,6,FALSE)</f>
        <v>156</v>
      </c>
      <c r="D175" s="111">
        <f>VLOOKUP($A175,'leave_time_2020-07-20115339am'!$D$2:$R$976,7,FALSE)</f>
        <v>88</v>
      </c>
      <c r="E175" s="109">
        <f>IF(((VLOOKUP($A175,'leave_time_2020-07-20115339am'!$D$2:$R$976,9,FALSE)&gt;480)),480,(VLOOKUP($A175,'leave_time_2020-07-20115339am'!$D$2:$R$976,9,FALSE)))</f>
        <v>480</v>
      </c>
      <c r="F175" s="110">
        <f>VLOOKUP($A175,'leave_time_2020-07-20115339am'!$D$2:$R$976,10,FALSE)</f>
        <v>104.004</v>
      </c>
      <c r="G175" s="111">
        <f>VLOOKUP($A175,'leave_time_2020-07-20115339am'!$D$2:$R$976,11,FALSE)</f>
        <v>60</v>
      </c>
      <c r="H175" s="109">
        <f>VLOOKUP($A175,'leave_time_2020-07-20115339am'!$D$2:$R$976,13,FALSE)</f>
        <v>0</v>
      </c>
      <c r="I175" s="110">
        <f>VLOOKUP($A175,'leave_time_2020-07-20115339am'!$D$2:$R$976,14,FALSE)</f>
        <v>0</v>
      </c>
      <c r="J175" s="111">
        <f>VLOOKUP($A175,'leave_time_2020-07-20115339am'!$D$2:$R$976,15,FALSE)</f>
        <v>0</v>
      </c>
    </row>
    <row r="176" spans="1:10" ht="14.85" customHeight="1" x14ac:dyDescent="0.2">
      <c r="A176" s="108" t="str">
        <f>+'Employee ROP Information'!C176</f>
        <v>DAFFNER, MARYANN</v>
      </c>
      <c r="B176" s="109">
        <f>VLOOKUP($A176,'leave_time_2020-07-20115339am'!$D$2:$R$976,5,FALSE)</f>
        <v>199.59</v>
      </c>
      <c r="C176" s="110">
        <f>VLOOKUP($A176,'leave_time_2020-07-20115339am'!$D$2:$R$976,6,FALSE)</f>
        <v>104.004</v>
      </c>
      <c r="D176" s="111">
        <f>VLOOKUP($A176,'leave_time_2020-07-20115339am'!$D$2:$R$976,7,FALSE)</f>
        <v>40</v>
      </c>
      <c r="E176" s="109">
        <f>IF(((VLOOKUP($A176,'leave_time_2020-07-20115339am'!$D$2:$R$976,9,FALSE)&gt;480)),480,(VLOOKUP($A176,'leave_time_2020-07-20115339am'!$D$2:$R$976,9,FALSE)))</f>
        <v>216.84</v>
      </c>
      <c r="F176" s="110">
        <f>VLOOKUP($A176,'leave_time_2020-07-20115339am'!$D$2:$R$976,10,FALSE)</f>
        <v>104.004</v>
      </c>
      <c r="G176" s="111">
        <f>VLOOKUP($A176,'leave_time_2020-07-20115339am'!$D$2:$R$976,11,FALSE)</f>
        <v>40</v>
      </c>
      <c r="H176" s="109">
        <f>VLOOKUP($A176,'leave_time_2020-07-20115339am'!$D$2:$R$976,13,FALSE)</f>
        <v>0</v>
      </c>
      <c r="I176" s="110">
        <f>VLOOKUP($A176,'leave_time_2020-07-20115339am'!$D$2:$R$976,14,FALSE)</f>
        <v>0</v>
      </c>
      <c r="J176" s="111">
        <f>VLOOKUP($A176,'leave_time_2020-07-20115339am'!$D$2:$R$976,15,FALSE)</f>
        <v>0</v>
      </c>
    </row>
    <row r="177" spans="1:10" ht="14.85" customHeight="1" x14ac:dyDescent="0.2">
      <c r="A177" s="108" t="str">
        <f>+'Employee ROP Information'!C177</f>
        <v>DANIEL, THOMAS</v>
      </c>
      <c r="B177" s="109">
        <f>VLOOKUP($A177,'leave_time_2020-07-20115339am'!$D$2:$R$976,5,FALSE)</f>
        <v>314.75</v>
      </c>
      <c r="C177" s="110">
        <f>VLOOKUP($A177,'leave_time_2020-07-20115339am'!$D$2:$R$976,6,FALSE)</f>
        <v>78</v>
      </c>
      <c r="D177" s="111">
        <f>VLOOKUP($A177,'leave_time_2020-07-20115339am'!$D$2:$R$976,7,FALSE)</f>
        <v>76</v>
      </c>
      <c r="E177" s="109">
        <f>IF(((VLOOKUP($A177,'leave_time_2020-07-20115339am'!$D$2:$R$976,9,FALSE)&gt;480)),480,(VLOOKUP($A177,'leave_time_2020-07-20115339am'!$D$2:$R$976,9,FALSE)))</f>
        <v>480</v>
      </c>
      <c r="F177" s="110">
        <f>VLOOKUP($A177,'leave_time_2020-07-20115339am'!$D$2:$R$976,10,FALSE)</f>
        <v>51.996000000000002</v>
      </c>
      <c r="G177" s="111">
        <f>VLOOKUP($A177,'leave_time_2020-07-20115339am'!$D$2:$R$976,11,FALSE)</f>
        <v>8</v>
      </c>
      <c r="H177" s="109">
        <f>VLOOKUP($A177,'leave_time_2020-07-20115339am'!$D$2:$R$976,13,FALSE)</f>
        <v>0</v>
      </c>
      <c r="I177" s="110">
        <f>VLOOKUP($A177,'leave_time_2020-07-20115339am'!$D$2:$R$976,14,FALSE)</f>
        <v>5</v>
      </c>
      <c r="J177" s="111">
        <f>VLOOKUP($A177,'leave_time_2020-07-20115339am'!$D$2:$R$976,15,FALSE)</f>
        <v>5</v>
      </c>
    </row>
    <row r="178" spans="1:10" ht="14.85" customHeight="1" x14ac:dyDescent="0.2">
      <c r="A178" s="108" t="str">
        <f>+'Employee ROP Information'!C178</f>
        <v>DANIELS, ELEAH</v>
      </c>
      <c r="B178" s="109">
        <f>VLOOKUP($A178,'leave_time_2020-07-20115339am'!$D$2:$R$976,5,FALSE)</f>
        <v>255.5</v>
      </c>
      <c r="C178" s="110">
        <f>VLOOKUP($A178,'leave_time_2020-07-20115339am'!$D$2:$R$976,6,FALSE)</f>
        <v>156</v>
      </c>
      <c r="D178" s="111">
        <f>VLOOKUP($A178,'leave_time_2020-07-20115339am'!$D$2:$R$976,7,FALSE)</f>
        <v>108.5</v>
      </c>
      <c r="E178" s="109">
        <f>IF(((VLOOKUP($A178,'leave_time_2020-07-20115339am'!$D$2:$R$976,9,FALSE)&gt;480)),480,(VLOOKUP($A178,'leave_time_2020-07-20115339am'!$D$2:$R$976,9,FALSE)))</f>
        <v>198.84</v>
      </c>
      <c r="F178" s="110">
        <f>VLOOKUP($A178,'leave_time_2020-07-20115339am'!$D$2:$R$976,10,FALSE)</f>
        <v>104.004</v>
      </c>
      <c r="G178" s="111">
        <f>VLOOKUP($A178,'leave_time_2020-07-20115339am'!$D$2:$R$976,11,FALSE)</f>
        <v>103.75</v>
      </c>
      <c r="H178" s="109">
        <f>VLOOKUP($A178,'leave_time_2020-07-20115339am'!$D$2:$R$976,13,FALSE)</f>
        <v>0.125</v>
      </c>
      <c r="I178" s="110">
        <f>VLOOKUP($A178,'leave_time_2020-07-20115339am'!$D$2:$R$976,14,FALSE)</f>
        <v>0.375</v>
      </c>
      <c r="J178" s="111">
        <f>VLOOKUP($A178,'leave_time_2020-07-20115339am'!$D$2:$R$976,15,FALSE)</f>
        <v>0.25</v>
      </c>
    </row>
    <row r="179" spans="1:10" ht="14.85" customHeight="1" x14ac:dyDescent="0.2">
      <c r="A179" s="108" t="str">
        <f>+'Employee ROP Information'!C179</f>
        <v>DANVERS, KATHERINE</v>
      </c>
      <c r="B179" s="109">
        <f>VLOOKUP($A179,'leave_time_2020-07-20115339am'!$D$2:$R$976,5,FALSE)</f>
        <v>59.168999999999997</v>
      </c>
      <c r="C179" s="110">
        <f>VLOOKUP($A179,'leave_time_2020-07-20115339am'!$D$2:$R$976,6,FALSE)</f>
        <v>67.168999999999997</v>
      </c>
      <c r="D179" s="111">
        <f>VLOOKUP($A179,'leave_time_2020-07-20115339am'!$D$2:$R$976,7,FALSE)</f>
        <v>8</v>
      </c>
      <c r="E179" s="109">
        <f>IF(((VLOOKUP($A179,'leave_time_2020-07-20115339am'!$D$2:$R$976,9,FALSE)&gt;480)),480,(VLOOKUP($A179,'leave_time_2020-07-20115339am'!$D$2:$R$976,9,FALSE)))</f>
        <v>67.168999999999997</v>
      </c>
      <c r="F179" s="110">
        <f>VLOOKUP($A179,'leave_time_2020-07-20115339am'!$D$2:$R$976,10,FALSE)</f>
        <v>67.168999999999997</v>
      </c>
      <c r="G179" s="111">
        <f>VLOOKUP($A179,'leave_time_2020-07-20115339am'!$D$2:$R$976,11,FALSE)</f>
        <v>0</v>
      </c>
      <c r="H179" s="109">
        <f>VLOOKUP($A179,'leave_time_2020-07-20115339am'!$D$2:$R$976,13,FALSE)</f>
        <v>0</v>
      </c>
      <c r="I179" s="110">
        <f>VLOOKUP($A179,'leave_time_2020-07-20115339am'!$D$2:$R$976,14,FALSE)</f>
        <v>0</v>
      </c>
      <c r="J179" s="111">
        <f>VLOOKUP($A179,'leave_time_2020-07-20115339am'!$D$2:$R$976,15,FALSE)</f>
        <v>0</v>
      </c>
    </row>
    <row r="180" spans="1:10" ht="14.85" customHeight="1" x14ac:dyDescent="0.2">
      <c r="A180" s="108" t="str">
        <f>+'Employee ROP Information'!C180</f>
        <v>DAVIS, DENISE</v>
      </c>
      <c r="B180" s="109">
        <f>VLOOKUP($A180,'leave_time_2020-07-20115339am'!$D$2:$R$976,5,FALSE)</f>
        <v>157.58199999999999</v>
      </c>
      <c r="C180" s="110">
        <f>VLOOKUP($A180,'leave_time_2020-07-20115339am'!$D$2:$R$976,6,FALSE)</f>
        <v>156</v>
      </c>
      <c r="D180" s="111">
        <f>VLOOKUP($A180,'leave_time_2020-07-20115339am'!$D$2:$R$976,7,FALSE)</f>
        <v>129.25</v>
      </c>
      <c r="E180" s="109">
        <f>IF(((VLOOKUP($A180,'leave_time_2020-07-20115339am'!$D$2:$R$976,9,FALSE)&gt;480)),480,(VLOOKUP($A180,'leave_time_2020-07-20115339am'!$D$2:$R$976,9,FALSE)))</f>
        <v>203.09</v>
      </c>
      <c r="F180" s="110">
        <f>VLOOKUP($A180,'leave_time_2020-07-20115339am'!$D$2:$R$976,10,FALSE)</f>
        <v>104.004</v>
      </c>
      <c r="G180" s="111">
        <f>VLOOKUP($A180,'leave_time_2020-07-20115339am'!$D$2:$R$976,11,FALSE)</f>
        <v>70.75</v>
      </c>
      <c r="H180" s="109">
        <f>VLOOKUP($A180,'leave_time_2020-07-20115339am'!$D$2:$R$976,13,FALSE)</f>
        <v>0</v>
      </c>
      <c r="I180" s="110">
        <f>VLOOKUP($A180,'leave_time_2020-07-20115339am'!$D$2:$R$976,14,FALSE)</f>
        <v>0</v>
      </c>
      <c r="J180" s="111">
        <f>VLOOKUP($A180,'leave_time_2020-07-20115339am'!$D$2:$R$976,15,FALSE)</f>
        <v>0</v>
      </c>
    </row>
    <row r="181" spans="1:10" ht="14.85" customHeight="1" x14ac:dyDescent="0.2">
      <c r="A181" s="108" t="str">
        <f>+'Employee ROP Information'!C181</f>
        <v>DAVIS, TERRI</v>
      </c>
      <c r="B181" s="109">
        <f>VLOOKUP($A181,'leave_time_2020-07-20115339am'!$D$2:$R$976,5,FALSE)</f>
        <v>6.5</v>
      </c>
      <c r="C181" s="110">
        <f>VLOOKUP($A181,'leave_time_2020-07-20115339am'!$D$2:$R$976,6,FALSE)</f>
        <v>6.5</v>
      </c>
      <c r="D181" s="111">
        <f>VLOOKUP($A181,'leave_time_2020-07-20115339am'!$D$2:$R$976,7,FALSE)</f>
        <v>0</v>
      </c>
      <c r="E181" s="109">
        <f>IF(((VLOOKUP($A181,'leave_time_2020-07-20115339am'!$D$2:$R$976,9,FALSE)&gt;480)),480,(VLOOKUP($A181,'leave_time_2020-07-20115339am'!$D$2:$R$976,9,FALSE)))</f>
        <v>6.5</v>
      </c>
      <c r="F181" s="110">
        <f>VLOOKUP($A181,'leave_time_2020-07-20115339am'!$D$2:$R$976,10,FALSE)</f>
        <v>6.5</v>
      </c>
      <c r="G181" s="111">
        <f>VLOOKUP($A181,'leave_time_2020-07-20115339am'!$D$2:$R$976,11,FALSE)</f>
        <v>0</v>
      </c>
      <c r="H181" s="109">
        <f>VLOOKUP($A181,'leave_time_2020-07-20115339am'!$D$2:$R$976,13,FALSE)</f>
        <v>0</v>
      </c>
      <c r="I181" s="110">
        <f>VLOOKUP($A181,'leave_time_2020-07-20115339am'!$D$2:$R$976,14,FALSE)</f>
        <v>0</v>
      </c>
      <c r="J181" s="111">
        <f>VLOOKUP($A181,'leave_time_2020-07-20115339am'!$D$2:$R$976,15,FALSE)</f>
        <v>0</v>
      </c>
    </row>
    <row r="182" spans="1:10" ht="14.85" customHeight="1" x14ac:dyDescent="0.2">
      <c r="A182" s="108" t="str">
        <f>+'Employee ROP Information'!C182</f>
        <v>DAWKINS, DEANNE</v>
      </c>
      <c r="B182" s="109">
        <f>VLOOKUP($A182,'leave_time_2020-07-20115339am'!$D$2:$R$976,5,FALSE)</f>
        <v>263.75</v>
      </c>
      <c r="C182" s="110">
        <f>VLOOKUP($A182,'leave_time_2020-07-20115339am'!$D$2:$R$976,6,FALSE)</f>
        <v>156</v>
      </c>
      <c r="D182" s="111">
        <f>VLOOKUP($A182,'leave_time_2020-07-20115339am'!$D$2:$R$976,7,FALSE)</f>
        <v>56</v>
      </c>
      <c r="E182" s="109">
        <f>IF(((VLOOKUP($A182,'leave_time_2020-07-20115339am'!$D$2:$R$976,9,FALSE)&gt;480)),480,(VLOOKUP($A182,'leave_time_2020-07-20115339am'!$D$2:$R$976,9,FALSE)))</f>
        <v>270.58999999999997</v>
      </c>
      <c r="F182" s="110">
        <f>VLOOKUP($A182,'leave_time_2020-07-20115339am'!$D$2:$R$976,10,FALSE)</f>
        <v>104.004</v>
      </c>
      <c r="G182" s="111">
        <f>VLOOKUP($A182,'leave_time_2020-07-20115339am'!$D$2:$R$976,11,FALSE)</f>
        <v>42.5</v>
      </c>
      <c r="H182" s="109">
        <f>VLOOKUP($A182,'leave_time_2020-07-20115339am'!$D$2:$R$976,13,FALSE)</f>
        <v>0</v>
      </c>
      <c r="I182" s="110">
        <f>VLOOKUP($A182,'leave_time_2020-07-20115339am'!$D$2:$R$976,14,FALSE)</f>
        <v>0</v>
      </c>
      <c r="J182" s="111">
        <f>VLOOKUP($A182,'leave_time_2020-07-20115339am'!$D$2:$R$976,15,FALSE)</f>
        <v>0</v>
      </c>
    </row>
    <row r="183" spans="1:10" ht="14.85" customHeight="1" x14ac:dyDescent="0.2">
      <c r="A183" s="108" t="str">
        <f>+'Employee ROP Information'!C183</f>
        <v>DEDRICK, ANDREW</v>
      </c>
      <c r="B183" s="109">
        <f>VLOOKUP($A183,'leave_time_2020-07-20115339am'!$D$2:$R$976,5,FALSE)</f>
        <v>210.41</v>
      </c>
      <c r="C183" s="110">
        <f>VLOOKUP($A183,'leave_time_2020-07-20115339am'!$D$2:$R$976,6,FALSE)</f>
        <v>129.99600000000001</v>
      </c>
      <c r="D183" s="111">
        <f>VLOOKUP($A183,'leave_time_2020-07-20115339am'!$D$2:$R$976,7,FALSE)</f>
        <v>104</v>
      </c>
      <c r="E183" s="109">
        <f>IF(((VLOOKUP($A183,'leave_time_2020-07-20115339am'!$D$2:$R$976,9,FALSE)&gt;480)),480,(VLOOKUP($A183,'leave_time_2020-07-20115339am'!$D$2:$R$976,9,FALSE)))</f>
        <v>480</v>
      </c>
      <c r="F183" s="110">
        <f>VLOOKUP($A183,'leave_time_2020-07-20115339am'!$D$2:$R$976,10,FALSE)</f>
        <v>104.004</v>
      </c>
      <c r="G183" s="111">
        <f>VLOOKUP($A183,'leave_time_2020-07-20115339am'!$D$2:$R$976,11,FALSE)</f>
        <v>54</v>
      </c>
      <c r="H183" s="109">
        <f>VLOOKUP($A183,'leave_time_2020-07-20115339am'!$D$2:$R$976,13,FALSE)</f>
        <v>0</v>
      </c>
      <c r="I183" s="110">
        <f>VLOOKUP($A183,'leave_time_2020-07-20115339am'!$D$2:$R$976,14,FALSE)</f>
        <v>0</v>
      </c>
      <c r="J183" s="111">
        <f>VLOOKUP($A183,'leave_time_2020-07-20115339am'!$D$2:$R$976,15,FALSE)</f>
        <v>0</v>
      </c>
    </row>
    <row r="184" spans="1:10" ht="14.85" customHeight="1" x14ac:dyDescent="0.2">
      <c r="A184" s="108" t="str">
        <f>+'Employee ROP Information'!C184</f>
        <v>DEER-KATZ, RACHEL</v>
      </c>
      <c r="B184" s="109">
        <f>VLOOKUP($A184,'leave_time_2020-07-20115339am'!$D$2:$R$976,5,FALSE)</f>
        <v>126.59</v>
      </c>
      <c r="C184" s="110">
        <f>VLOOKUP($A184,'leave_time_2020-07-20115339am'!$D$2:$R$976,6,FALSE)</f>
        <v>104.004</v>
      </c>
      <c r="D184" s="111">
        <f>VLOOKUP($A184,'leave_time_2020-07-20115339am'!$D$2:$R$976,7,FALSE)</f>
        <v>57.75</v>
      </c>
      <c r="E184" s="109">
        <f>IF(((VLOOKUP($A184,'leave_time_2020-07-20115339am'!$D$2:$R$976,9,FALSE)&gt;480)),480,(VLOOKUP($A184,'leave_time_2020-07-20115339am'!$D$2:$R$976,9,FALSE)))</f>
        <v>67.84</v>
      </c>
      <c r="F184" s="110">
        <f>VLOOKUP($A184,'leave_time_2020-07-20115339am'!$D$2:$R$976,10,FALSE)</f>
        <v>104.004</v>
      </c>
      <c r="G184" s="111">
        <f>VLOOKUP($A184,'leave_time_2020-07-20115339am'!$D$2:$R$976,11,FALSE)</f>
        <v>256</v>
      </c>
      <c r="H184" s="109">
        <f>VLOOKUP($A184,'leave_time_2020-07-20115339am'!$D$2:$R$976,13,FALSE)</f>
        <v>0</v>
      </c>
      <c r="I184" s="110">
        <f>VLOOKUP($A184,'leave_time_2020-07-20115339am'!$D$2:$R$976,14,FALSE)</f>
        <v>6.75</v>
      </c>
      <c r="J184" s="111">
        <f>VLOOKUP($A184,'leave_time_2020-07-20115339am'!$D$2:$R$976,15,FALSE)</f>
        <v>6.75</v>
      </c>
    </row>
    <row r="185" spans="1:10" ht="14.85" customHeight="1" x14ac:dyDescent="0.2">
      <c r="A185" s="108" t="str">
        <f>+'Employee ROP Information'!C185</f>
        <v>DEHOET, LINDA</v>
      </c>
      <c r="B185" s="109">
        <f>VLOOKUP($A185,'leave_time_2020-07-20115339am'!$D$2:$R$976,5,FALSE)</f>
        <v>322</v>
      </c>
      <c r="C185" s="110">
        <f>VLOOKUP($A185,'leave_time_2020-07-20115339am'!$D$2:$R$976,6,FALSE)</f>
        <v>156</v>
      </c>
      <c r="D185" s="111">
        <f>VLOOKUP($A185,'leave_time_2020-07-20115339am'!$D$2:$R$976,7,FALSE)</f>
        <v>163</v>
      </c>
      <c r="E185" s="109">
        <f>IF(((VLOOKUP($A185,'leave_time_2020-07-20115339am'!$D$2:$R$976,9,FALSE)&gt;480)),480,(VLOOKUP($A185,'leave_time_2020-07-20115339am'!$D$2:$R$976,9,FALSE)))</f>
        <v>480</v>
      </c>
      <c r="F185" s="110">
        <f>VLOOKUP($A185,'leave_time_2020-07-20115339am'!$D$2:$R$976,10,FALSE)</f>
        <v>104.004</v>
      </c>
      <c r="G185" s="111">
        <f>VLOOKUP($A185,'leave_time_2020-07-20115339am'!$D$2:$R$976,11,FALSE)</f>
        <v>23.25</v>
      </c>
      <c r="H185" s="109">
        <f>VLOOKUP($A185,'leave_time_2020-07-20115339am'!$D$2:$R$976,13,FALSE)</f>
        <v>0</v>
      </c>
      <c r="I185" s="110">
        <f>VLOOKUP($A185,'leave_time_2020-07-20115339am'!$D$2:$R$976,14,FALSE)</f>
        <v>0</v>
      </c>
      <c r="J185" s="111">
        <f>VLOOKUP($A185,'leave_time_2020-07-20115339am'!$D$2:$R$976,15,FALSE)</f>
        <v>0</v>
      </c>
    </row>
    <row r="186" spans="1:10" ht="14.85" customHeight="1" x14ac:dyDescent="0.2">
      <c r="A186" s="108" t="str">
        <f>+'Employee ROP Information'!C186</f>
        <v>DELCASTILLO, SHEILA</v>
      </c>
      <c r="B186" s="109">
        <f>VLOOKUP($A186,'leave_time_2020-07-20115339am'!$D$2:$R$976,5,FALSE)</f>
        <v>425</v>
      </c>
      <c r="C186" s="110">
        <f>VLOOKUP($A186,'leave_time_2020-07-20115339am'!$D$2:$R$976,6,FALSE)</f>
        <v>156</v>
      </c>
      <c r="D186" s="111">
        <f>VLOOKUP($A186,'leave_time_2020-07-20115339am'!$D$2:$R$976,7,FALSE)</f>
        <v>0</v>
      </c>
      <c r="E186" s="109">
        <f>IF(((VLOOKUP($A186,'leave_time_2020-07-20115339am'!$D$2:$R$976,9,FALSE)&gt;480)),480,(VLOOKUP($A186,'leave_time_2020-07-20115339am'!$D$2:$R$976,9,FALSE)))</f>
        <v>480</v>
      </c>
      <c r="F186" s="110">
        <f>VLOOKUP($A186,'leave_time_2020-07-20115339am'!$D$2:$R$976,10,FALSE)</f>
        <v>104.004</v>
      </c>
      <c r="G186" s="111">
        <f>VLOOKUP($A186,'leave_time_2020-07-20115339am'!$D$2:$R$976,11,FALSE)</f>
        <v>3</v>
      </c>
      <c r="H186" s="109">
        <f>VLOOKUP($A186,'leave_time_2020-07-20115339am'!$D$2:$R$976,13,FALSE)</f>
        <v>33.25</v>
      </c>
      <c r="I186" s="110">
        <f>VLOOKUP($A186,'leave_time_2020-07-20115339am'!$D$2:$R$976,14,FALSE)</f>
        <v>135.25</v>
      </c>
      <c r="J186" s="111">
        <f>VLOOKUP($A186,'leave_time_2020-07-20115339am'!$D$2:$R$976,15,FALSE)</f>
        <v>187</v>
      </c>
    </row>
    <row r="187" spans="1:10" ht="14.85" customHeight="1" x14ac:dyDescent="0.2">
      <c r="A187" s="108" t="str">
        <f>+'Employee ROP Information'!C187</f>
        <v>DELGADO, DAWN</v>
      </c>
      <c r="B187" s="109">
        <f>VLOOKUP($A187,'leave_time_2020-07-20115339am'!$D$2:$R$976,5,FALSE)</f>
        <v>49.66</v>
      </c>
      <c r="C187" s="110">
        <f>VLOOKUP($A187,'leave_time_2020-07-20115339am'!$D$2:$R$976,6,FALSE)</f>
        <v>51.996000000000002</v>
      </c>
      <c r="D187" s="111">
        <f>VLOOKUP($A187,'leave_time_2020-07-20115339am'!$D$2:$R$976,7,FALSE)</f>
        <v>24</v>
      </c>
      <c r="E187" s="109">
        <f>IF(((VLOOKUP($A187,'leave_time_2020-07-20115339am'!$D$2:$R$976,9,FALSE)&gt;480)),480,(VLOOKUP($A187,'leave_time_2020-07-20115339am'!$D$2:$R$976,9,FALSE)))</f>
        <v>44.66</v>
      </c>
      <c r="F187" s="110">
        <f>VLOOKUP($A187,'leave_time_2020-07-20115339am'!$D$2:$R$976,10,FALSE)</f>
        <v>51.996000000000002</v>
      </c>
      <c r="G187" s="111">
        <f>VLOOKUP($A187,'leave_time_2020-07-20115339am'!$D$2:$R$976,11,FALSE)</f>
        <v>38</v>
      </c>
      <c r="H187" s="109">
        <f>VLOOKUP($A187,'leave_time_2020-07-20115339am'!$D$2:$R$976,13,FALSE)</f>
        <v>2</v>
      </c>
      <c r="I187" s="110">
        <f>VLOOKUP($A187,'leave_time_2020-07-20115339am'!$D$2:$R$976,14,FALSE)</f>
        <v>64</v>
      </c>
      <c r="J187" s="111">
        <f>VLOOKUP($A187,'leave_time_2020-07-20115339am'!$D$2:$R$976,15,FALSE)</f>
        <v>85</v>
      </c>
    </row>
    <row r="188" spans="1:10" ht="14.85" customHeight="1" x14ac:dyDescent="0.2">
      <c r="A188" s="108" t="str">
        <f>+'Employee ROP Information'!C188</f>
        <v>DELGAUDIO, KIMBERLY</v>
      </c>
      <c r="B188" s="109">
        <f>VLOOKUP($A188,'leave_time_2020-07-20115339am'!$D$2:$R$976,5,FALSE)</f>
        <v>442</v>
      </c>
      <c r="C188" s="110">
        <f>VLOOKUP($A188,'leave_time_2020-07-20115339am'!$D$2:$R$976,6,FALSE)</f>
        <v>240</v>
      </c>
      <c r="D188" s="111">
        <f>VLOOKUP($A188,'leave_time_2020-07-20115339am'!$D$2:$R$976,7,FALSE)</f>
        <v>118</v>
      </c>
      <c r="E188" s="109">
        <f>IF(((VLOOKUP($A188,'leave_time_2020-07-20115339am'!$D$2:$R$976,9,FALSE)&gt;480)),480,(VLOOKUP($A188,'leave_time_2020-07-20115339am'!$D$2:$R$976,9,FALSE)))</f>
        <v>480</v>
      </c>
      <c r="F188" s="110">
        <f>VLOOKUP($A188,'leave_time_2020-07-20115339am'!$D$2:$R$976,10,FALSE)</f>
        <v>104.004</v>
      </c>
      <c r="G188" s="111">
        <f>VLOOKUP($A188,'leave_time_2020-07-20115339am'!$D$2:$R$976,11,FALSE)</f>
        <v>8</v>
      </c>
      <c r="H188" s="109">
        <f>VLOOKUP($A188,'leave_time_2020-07-20115339am'!$D$2:$R$976,13,FALSE)</f>
        <v>0</v>
      </c>
      <c r="I188" s="110">
        <f>VLOOKUP($A188,'leave_time_2020-07-20115339am'!$D$2:$R$976,14,FALSE)</f>
        <v>0</v>
      </c>
      <c r="J188" s="111">
        <f>VLOOKUP($A188,'leave_time_2020-07-20115339am'!$D$2:$R$976,15,FALSE)</f>
        <v>0</v>
      </c>
    </row>
    <row r="189" spans="1:10" ht="14.85" customHeight="1" x14ac:dyDescent="0.2">
      <c r="A189" s="108" t="str">
        <f>+'Employee ROP Information'!C189</f>
        <v>DENMAN, RACHAEL</v>
      </c>
      <c r="B189" s="109">
        <f>VLOOKUP($A189,'leave_time_2020-07-20115339am'!$D$2:$R$976,5,FALSE)</f>
        <v>26.922999999999998</v>
      </c>
      <c r="C189" s="110">
        <f>VLOOKUP($A189,'leave_time_2020-07-20115339am'!$D$2:$R$976,6,FALSE)</f>
        <v>88.837000000000003</v>
      </c>
      <c r="D189" s="111">
        <f>VLOOKUP($A189,'leave_time_2020-07-20115339am'!$D$2:$R$976,7,FALSE)</f>
        <v>106</v>
      </c>
      <c r="E189" s="109">
        <f>IF(((VLOOKUP($A189,'leave_time_2020-07-20115339am'!$D$2:$R$976,9,FALSE)&gt;480)),480,(VLOOKUP($A189,'leave_time_2020-07-20115339am'!$D$2:$R$976,9,FALSE)))</f>
        <v>5.173</v>
      </c>
      <c r="F189" s="110">
        <f>VLOOKUP($A189,'leave_time_2020-07-20115339am'!$D$2:$R$976,10,FALSE)</f>
        <v>88.837000000000003</v>
      </c>
      <c r="G189" s="111">
        <f>VLOOKUP($A189,'leave_time_2020-07-20115339am'!$D$2:$R$976,11,FALSE)</f>
        <v>120</v>
      </c>
      <c r="H189" s="109">
        <f>VLOOKUP($A189,'leave_time_2020-07-20115339am'!$D$2:$R$976,13,FALSE)</f>
        <v>0</v>
      </c>
      <c r="I189" s="110">
        <f>VLOOKUP($A189,'leave_time_2020-07-20115339am'!$D$2:$R$976,14,FALSE)</f>
        <v>0</v>
      </c>
      <c r="J189" s="111">
        <f>VLOOKUP($A189,'leave_time_2020-07-20115339am'!$D$2:$R$976,15,FALSE)</f>
        <v>0</v>
      </c>
    </row>
    <row r="190" spans="1:10" ht="14.85" customHeight="1" x14ac:dyDescent="0.2">
      <c r="A190" s="108" t="str">
        <f>+'Employee ROP Information'!C190</f>
        <v>DEW, ALYSON</v>
      </c>
      <c r="B190" s="109">
        <f>VLOOKUP($A190,'leave_time_2020-07-20115339am'!$D$2:$R$976,5,FALSE)</f>
        <v>133.25</v>
      </c>
      <c r="C190" s="110">
        <f>VLOOKUP($A190,'leave_time_2020-07-20115339am'!$D$2:$R$976,6,FALSE)</f>
        <v>95.335999999999999</v>
      </c>
      <c r="D190" s="111">
        <f>VLOOKUP($A190,'leave_time_2020-07-20115339am'!$D$2:$R$976,7,FALSE)</f>
        <v>83.5</v>
      </c>
      <c r="E190" s="109">
        <f>IF(((VLOOKUP($A190,'leave_time_2020-07-20115339am'!$D$2:$R$976,9,FALSE)&gt;480)),480,(VLOOKUP($A190,'leave_time_2020-07-20115339am'!$D$2:$R$976,9,FALSE)))</f>
        <v>177</v>
      </c>
      <c r="F190" s="110">
        <f>VLOOKUP($A190,'leave_time_2020-07-20115339am'!$D$2:$R$976,10,FALSE)</f>
        <v>95.335999999999999</v>
      </c>
      <c r="G190" s="111">
        <f>VLOOKUP($A190,'leave_time_2020-07-20115339am'!$D$2:$R$976,11,FALSE)</f>
        <v>41.75</v>
      </c>
      <c r="H190" s="109">
        <f>VLOOKUP($A190,'leave_time_2020-07-20115339am'!$D$2:$R$976,13,FALSE)</f>
        <v>6.25</v>
      </c>
      <c r="I190" s="110">
        <f>VLOOKUP($A190,'leave_time_2020-07-20115339am'!$D$2:$R$976,14,FALSE)</f>
        <v>4.75</v>
      </c>
      <c r="J190" s="111">
        <f>VLOOKUP($A190,'leave_time_2020-07-20115339am'!$D$2:$R$976,15,FALSE)</f>
        <v>8</v>
      </c>
    </row>
    <row r="191" spans="1:10" ht="14.85" customHeight="1" x14ac:dyDescent="0.2">
      <c r="A191" s="108" t="str">
        <f>+'Employee ROP Information'!C191</f>
        <v>DIAZ, REBEKAH</v>
      </c>
      <c r="B191" s="109">
        <f>VLOOKUP($A191,'leave_time_2020-07-20115339am'!$D$2:$R$976,5,FALSE)</f>
        <v>32.090000000000003</v>
      </c>
      <c r="C191" s="110">
        <f>VLOOKUP($A191,'leave_time_2020-07-20115339am'!$D$2:$R$976,6,FALSE)</f>
        <v>104.004</v>
      </c>
      <c r="D191" s="111">
        <f>VLOOKUP($A191,'leave_time_2020-07-20115339am'!$D$2:$R$976,7,FALSE)</f>
        <v>105.5</v>
      </c>
      <c r="E191" s="109">
        <f>IF(((VLOOKUP($A191,'leave_time_2020-07-20115339am'!$D$2:$R$976,9,FALSE)&gt;480)),480,(VLOOKUP($A191,'leave_time_2020-07-20115339am'!$D$2:$R$976,9,FALSE)))</f>
        <v>18.09</v>
      </c>
      <c r="F191" s="110">
        <f>VLOOKUP($A191,'leave_time_2020-07-20115339am'!$D$2:$R$976,10,FALSE)</f>
        <v>104.004</v>
      </c>
      <c r="G191" s="111">
        <f>VLOOKUP($A191,'leave_time_2020-07-20115339am'!$D$2:$R$976,11,FALSE)</f>
        <v>139.5</v>
      </c>
      <c r="H191" s="109">
        <f>VLOOKUP($A191,'leave_time_2020-07-20115339am'!$D$2:$R$976,13,FALSE)</f>
        <v>0</v>
      </c>
      <c r="I191" s="110">
        <f>VLOOKUP($A191,'leave_time_2020-07-20115339am'!$D$2:$R$976,14,FALSE)</f>
        <v>0</v>
      </c>
      <c r="J191" s="111">
        <f>VLOOKUP($A191,'leave_time_2020-07-20115339am'!$D$2:$R$976,15,FALSE)</f>
        <v>0</v>
      </c>
    </row>
    <row r="192" spans="1:10" ht="14.85" customHeight="1" x14ac:dyDescent="0.2">
      <c r="A192" s="108" t="str">
        <f>+'Employee ROP Information'!C192</f>
        <v>DICKINSON, MARIE</v>
      </c>
      <c r="B192" s="109">
        <f>VLOOKUP($A192,'leave_time_2020-07-20115339am'!$D$2:$R$976,5,FALSE)</f>
        <v>86.67</v>
      </c>
      <c r="C192" s="110">
        <f>VLOOKUP($A192,'leave_time_2020-07-20115339am'!$D$2:$R$976,6,FALSE)</f>
        <v>86.67</v>
      </c>
      <c r="D192" s="111">
        <f>VLOOKUP($A192,'leave_time_2020-07-20115339am'!$D$2:$R$976,7,FALSE)</f>
        <v>0</v>
      </c>
      <c r="E192" s="109">
        <f>IF(((VLOOKUP($A192,'leave_time_2020-07-20115339am'!$D$2:$R$976,9,FALSE)&gt;480)),480,(VLOOKUP($A192,'leave_time_2020-07-20115339am'!$D$2:$R$976,9,FALSE)))</f>
        <v>71.17</v>
      </c>
      <c r="F192" s="110">
        <f>VLOOKUP($A192,'leave_time_2020-07-20115339am'!$D$2:$R$976,10,FALSE)</f>
        <v>86.67</v>
      </c>
      <c r="G192" s="111">
        <f>VLOOKUP($A192,'leave_time_2020-07-20115339am'!$D$2:$R$976,11,FALSE)</f>
        <v>15.5</v>
      </c>
      <c r="H192" s="109">
        <f>VLOOKUP($A192,'leave_time_2020-07-20115339am'!$D$2:$R$976,13,FALSE)</f>
        <v>51.5</v>
      </c>
      <c r="I192" s="110">
        <f>VLOOKUP($A192,'leave_time_2020-07-20115339am'!$D$2:$R$976,14,FALSE)</f>
        <v>84.5</v>
      </c>
      <c r="J192" s="111">
        <f>VLOOKUP($A192,'leave_time_2020-07-20115339am'!$D$2:$R$976,15,FALSE)</f>
        <v>33</v>
      </c>
    </row>
    <row r="193" spans="1:10" ht="14.85" customHeight="1" x14ac:dyDescent="0.2">
      <c r="A193" s="108" t="str">
        <f>+'Employee ROP Information'!C193</f>
        <v>DILLEY, REBECCA</v>
      </c>
      <c r="B193" s="109">
        <f>VLOOKUP($A193,'leave_time_2020-07-20115339am'!$D$2:$R$976,5,FALSE)</f>
        <v>59.59</v>
      </c>
      <c r="C193" s="110">
        <f>VLOOKUP($A193,'leave_time_2020-07-20115339am'!$D$2:$R$976,6,FALSE)</f>
        <v>104.004</v>
      </c>
      <c r="D193" s="111">
        <f>VLOOKUP($A193,'leave_time_2020-07-20115339am'!$D$2:$R$976,7,FALSE)</f>
        <v>105.5</v>
      </c>
      <c r="E193" s="109">
        <f>IF(((VLOOKUP($A193,'leave_time_2020-07-20115339am'!$D$2:$R$976,9,FALSE)&gt;480)),480,(VLOOKUP($A193,'leave_time_2020-07-20115339am'!$D$2:$R$976,9,FALSE)))</f>
        <v>59.84</v>
      </c>
      <c r="F193" s="110">
        <f>VLOOKUP($A193,'leave_time_2020-07-20115339am'!$D$2:$R$976,10,FALSE)</f>
        <v>104.004</v>
      </c>
      <c r="G193" s="111">
        <f>VLOOKUP($A193,'leave_time_2020-07-20115339am'!$D$2:$R$976,11,FALSE)</f>
        <v>80</v>
      </c>
      <c r="H193" s="109">
        <f>VLOOKUP($A193,'leave_time_2020-07-20115339am'!$D$2:$R$976,13,FALSE)</f>
        <v>-2.25</v>
      </c>
      <c r="I193" s="110">
        <f>VLOOKUP($A193,'leave_time_2020-07-20115339am'!$D$2:$R$976,14,FALSE)</f>
        <v>28.5</v>
      </c>
      <c r="J193" s="111">
        <f>VLOOKUP($A193,'leave_time_2020-07-20115339am'!$D$2:$R$976,15,FALSE)</f>
        <v>30.5</v>
      </c>
    </row>
    <row r="194" spans="1:10" ht="14.85" customHeight="1" x14ac:dyDescent="0.2">
      <c r="A194" s="108" t="str">
        <f>+'Employee ROP Information'!C194</f>
        <v>DIXON, JASMINE</v>
      </c>
      <c r="B194" s="109">
        <f>VLOOKUP($A194,'leave_time_2020-07-20115339am'!$D$2:$R$976,5,FALSE)</f>
        <v>373.25</v>
      </c>
      <c r="C194" s="110">
        <f>VLOOKUP($A194,'leave_time_2020-07-20115339am'!$D$2:$R$976,6,FALSE)</f>
        <v>156</v>
      </c>
      <c r="D194" s="111">
        <f>VLOOKUP($A194,'leave_time_2020-07-20115339am'!$D$2:$R$976,7,FALSE)</f>
        <v>118.5</v>
      </c>
      <c r="E194" s="109">
        <f>IF(((VLOOKUP($A194,'leave_time_2020-07-20115339am'!$D$2:$R$976,9,FALSE)&gt;480)),480,(VLOOKUP($A194,'leave_time_2020-07-20115339am'!$D$2:$R$976,9,FALSE)))</f>
        <v>148.256</v>
      </c>
      <c r="F194" s="110">
        <f>VLOOKUP($A194,'leave_time_2020-07-20115339am'!$D$2:$R$976,10,FALSE)</f>
        <v>104.004</v>
      </c>
      <c r="G194" s="111">
        <f>VLOOKUP($A194,'leave_time_2020-07-20115339am'!$D$2:$R$976,11,FALSE)</f>
        <v>81.25</v>
      </c>
      <c r="H194" s="109">
        <f>VLOOKUP($A194,'leave_time_2020-07-20115339am'!$D$2:$R$976,13,FALSE)</f>
        <v>0</v>
      </c>
      <c r="I194" s="110">
        <f>VLOOKUP($A194,'leave_time_2020-07-20115339am'!$D$2:$R$976,14,FALSE)</f>
        <v>34.75</v>
      </c>
      <c r="J194" s="111">
        <f>VLOOKUP($A194,'leave_time_2020-07-20115339am'!$D$2:$R$976,15,FALSE)</f>
        <v>31.75</v>
      </c>
    </row>
    <row r="195" spans="1:10" ht="14.85" customHeight="1" x14ac:dyDescent="0.2">
      <c r="A195" s="108" t="str">
        <f>+'Employee ROP Information'!C195</f>
        <v>DOHERTY, MICHAEL</v>
      </c>
      <c r="B195" s="109">
        <f>VLOOKUP($A195,'leave_time_2020-07-20115339am'!$D$2:$R$976,5,FALSE)</f>
        <v>116.755</v>
      </c>
      <c r="C195" s="110">
        <f>VLOOKUP($A195,'leave_time_2020-07-20115339am'!$D$2:$R$976,6,FALSE)</f>
        <v>104.004</v>
      </c>
      <c r="D195" s="111">
        <f>VLOOKUP($A195,'leave_time_2020-07-20115339am'!$D$2:$R$976,7,FALSE)</f>
        <v>6.75</v>
      </c>
      <c r="E195" s="109">
        <f>IF(((VLOOKUP($A195,'leave_time_2020-07-20115339am'!$D$2:$R$976,9,FALSE)&gt;480)),480,(VLOOKUP($A195,'leave_time_2020-07-20115339am'!$D$2:$R$976,9,FALSE)))</f>
        <v>94.754999999999995</v>
      </c>
      <c r="F195" s="110">
        <f>VLOOKUP($A195,'leave_time_2020-07-20115339am'!$D$2:$R$976,10,FALSE)</f>
        <v>104.004</v>
      </c>
      <c r="G195" s="111">
        <f>VLOOKUP($A195,'leave_time_2020-07-20115339am'!$D$2:$R$976,11,FALSE)</f>
        <v>28.75</v>
      </c>
      <c r="H195" s="109">
        <f>VLOOKUP($A195,'leave_time_2020-07-20115339am'!$D$2:$R$976,13,FALSE)</f>
        <v>42.5</v>
      </c>
      <c r="I195" s="110">
        <f>VLOOKUP($A195,'leave_time_2020-07-20115339am'!$D$2:$R$976,14,FALSE)</f>
        <v>123</v>
      </c>
      <c r="J195" s="111">
        <f>VLOOKUP($A195,'leave_time_2020-07-20115339am'!$D$2:$R$976,15,FALSE)</f>
        <v>126.25</v>
      </c>
    </row>
    <row r="196" spans="1:10" ht="14.85" customHeight="1" x14ac:dyDescent="0.2">
      <c r="A196" s="108" t="str">
        <f>+'Employee ROP Information'!C196</f>
        <v>DOMBROSKI, DANIEL</v>
      </c>
      <c r="B196" s="109">
        <f>VLOOKUP($A196,'leave_time_2020-07-20115339am'!$D$2:$R$976,5,FALSE)</f>
        <v>90.004999999999995</v>
      </c>
      <c r="C196" s="110">
        <f>VLOOKUP($A196,'leave_time_2020-07-20115339am'!$D$2:$R$976,6,FALSE)</f>
        <v>104.004</v>
      </c>
      <c r="D196" s="111">
        <f>VLOOKUP($A196,'leave_time_2020-07-20115339am'!$D$2:$R$976,7,FALSE)</f>
        <v>40</v>
      </c>
      <c r="E196" s="109">
        <f>IF(((VLOOKUP($A196,'leave_time_2020-07-20115339am'!$D$2:$R$976,9,FALSE)&gt;480)),480,(VLOOKUP($A196,'leave_time_2020-07-20115339am'!$D$2:$R$976,9,FALSE)))</f>
        <v>122.005</v>
      </c>
      <c r="F196" s="110">
        <f>VLOOKUP($A196,'leave_time_2020-07-20115339am'!$D$2:$R$976,10,FALSE)</f>
        <v>104.004</v>
      </c>
      <c r="G196" s="111">
        <f>VLOOKUP($A196,'leave_time_2020-07-20115339am'!$D$2:$R$976,11,FALSE)</f>
        <v>8</v>
      </c>
      <c r="H196" s="109">
        <f>VLOOKUP($A196,'leave_time_2020-07-20115339am'!$D$2:$R$976,13,FALSE)</f>
        <v>0</v>
      </c>
      <c r="I196" s="110">
        <f>VLOOKUP($A196,'leave_time_2020-07-20115339am'!$D$2:$R$976,14,FALSE)</f>
        <v>0</v>
      </c>
      <c r="J196" s="111">
        <f>VLOOKUP($A196,'leave_time_2020-07-20115339am'!$D$2:$R$976,15,FALSE)</f>
        <v>0</v>
      </c>
    </row>
    <row r="197" spans="1:10" ht="14.85" customHeight="1" x14ac:dyDescent="0.2">
      <c r="A197" s="108" t="str">
        <f>+'Employee ROP Information'!C197</f>
        <v>DORSETT, MICHAEL</v>
      </c>
      <c r="B197" s="109">
        <f>VLOOKUP($A197,'leave_time_2020-07-20115339am'!$D$2:$R$976,5,FALSE)</f>
        <v>229.82599999999999</v>
      </c>
      <c r="C197" s="110">
        <f>VLOOKUP($A197,'leave_time_2020-07-20115339am'!$D$2:$R$976,6,FALSE)</f>
        <v>129.99600000000001</v>
      </c>
      <c r="D197" s="111">
        <f>VLOOKUP($A197,'leave_time_2020-07-20115339am'!$D$2:$R$976,7,FALSE)</f>
        <v>48</v>
      </c>
      <c r="E197" s="109">
        <f>IF(((VLOOKUP($A197,'leave_time_2020-07-20115339am'!$D$2:$R$976,9,FALSE)&gt;480)),480,(VLOOKUP($A197,'leave_time_2020-07-20115339am'!$D$2:$R$976,9,FALSE)))</f>
        <v>474.84</v>
      </c>
      <c r="F197" s="110">
        <f>VLOOKUP($A197,'leave_time_2020-07-20115339am'!$D$2:$R$976,10,FALSE)</f>
        <v>104.004</v>
      </c>
      <c r="G197" s="111">
        <f>VLOOKUP($A197,'leave_time_2020-07-20115339am'!$D$2:$R$976,11,FALSE)</f>
        <v>24</v>
      </c>
      <c r="H197" s="109">
        <f>VLOOKUP($A197,'leave_time_2020-07-20115339am'!$D$2:$R$976,13,FALSE)</f>
        <v>0</v>
      </c>
      <c r="I197" s="110">
        <f>VLOOKUP($A197,'leave_time_2020-07-20115339am'!$D$2:$R$976,14,FALSE)</f>
        <v>0</v>
      </c>
      <c r="J197" s="111">
        <f>VLOOKUP($A197,'leave_time_2020-07-20115339am'!$D$2:$R$976,15,FALSE)</f>
        <v>0</v>
      </c>
    </row>
    <row r="198" spans="1:10" ht="14.85" customHeight="1" x14ac:dyDescent="0.2">
      <c r="A198" s="108" t="str">
        <f>+'Employee ROP Information'!C198</f>
        <v>DRAGOTTO, RICK</v>
      </c>
      <c r="B198" s="109">
        <f>VLOOKUP($A198,'leave_time_2020-07-20115339am'!$D$2:$R$976,5,FALSE)</f>
        <v>262.25</v>
      </c>
      <c r="C198" s="110">
        <f>VLOOKUP($A198,'leave_time_2020-07-20115339am'!$D$2:$R$976,6,FALSE)</f>
        <v>156</v>
      </c>
      <c r="D198" s="111">
        <f>VLOOKUP($A198,'leave_time_2020-07-20115339am'!$D$2:$R$976,7,FALSE)</f>
        <v>196.25</v>
      </c>
      <c r="E198" s="109">
        <f>IF(((VLOOKUP($A198,'leave_time_2020-07-20115339am'!$D$2:$R$976,9,FALSE)&gt;480)),480,(VLOOKUP($A198,'leave_time_2020-07-20115339am'!$D$2:$R$976,9,FALSE)))</f>
        <v>354.34</v>
      </c>
      <c r="F198" s="110">
        <f>VLOOKUP($A198,'leave_time_2020-07-20115339am'!$D$2:$R$976,10,FALSE)</f>
        <v>104.004</v>
      </c>
      <c r="G198" s="111">
        <f>VLOOKUP($A198,'leave_time_2020-07-20115339am'!$D$2:$R$976,11,FALSE)</f>
        <v>0</v>
      </c>
      <c r="H198" s="109">
        <f>VLOOKUP($A198,'leave_time_2020-07-20115339am'!$D$2:$R$976,13,FALSE)</f>
        <v>54.5</v>
      </c>
      <c r="I198" s="110">
        <f>VLOOKUP($A198,'leave_time_2020-07-20115339am'!$D$2:$R$976,14,FALSE)</f>
        <v>111</v>
      </c>
      <c r="J198" s="111">
        <f>VLOOKUP($A198,'leave_time_2020-07-20115339am'!$D$2:$R$976,15,FALSE)</f>
        <v>64.75</v>
      </c>
    </row>
    <row r="199" spans="1:10" ht="14.85" customHeight="1" x14ac:dyDescent="0.2">
      <c r="A199" s="108" t="str">
        <f>+'Employee ROP Information'!C199</f>
        <v>DUBREUIL, LINDSEY</v>
      </c>
      <c r="B199" s="109">
        <f>VLOOKUP($A199,'leave_time_2020-07-20115339am'!$D$2:$R$976,5,FALSE)</f>
        <v>117.75</v>
      </c>
      <c r="C199" s="110">
        <f>VLOOKUP($A199,'leave_time_2020-07-20115339am'!$D$2:$R$976,6,FALSE)</f>
        <v>156</v>
      </c>
      <c r="D199" s="111">
        <f>VLOOKUP($A199,'leave_time_2020-07-20115339am'!$D$2:$R$976,7,FALSE)</f>
        <v>149</v>
      </c>
      <c r="E199" s="109">
        <f>IF(((VLOOKUP($A199,'leave_time_2020-07-20115339am'!$D$2:$R$976,9,FALSE)&gt;480)),480,(VLOOKUP($A199,'leave_time_2020-07-20115339am'!$D$2:$R$976,9,FALSE)))</f>
        <v>50.34</v>
      </c>
      <c r="F199" s="110">
        <f>VLOOKUP($A199,'leave_time_2020-07-20115339am'!$D$2:$R$976,10,FALSE)</f>
        <v>104.004</v>
      </c>
      <c r="G199" s="111">
        <f>VLOOKUP($A199,'leave_time_2020-07-20115339am'!$D$2:$R$976,11,FALSE)</f>
        <v>73</v>
      </c>
      <c r="H199" s="109">
        <f>VLOOKUP($A199,'leave_time_2020-07-20115339am'!$D$2:$R$976,13,FALSE)</f>
        <v>0</v>
      </c>
      <c r="I199" s="110">
        <f>VLOOKUP($A199,'leave_time_2020-07-20115339am'!$D$2:$R$976,14,FALSE)</f>
        <v>0</v>
      </c>
      <c r="J199" s="111">
        <f>VLOOKUP($A199,'leave_time_2020-07-20115339am'!$D$2:$R$976,15,FALSE)</f>
        <v>0</v>
      </c>
    </row>
    <row r="200" spans="1:10" ht="14.85" customHeight="1" x14ac:dyDescent="0.2">
      <c r="A200" s="108" t="str">
        <f>+'Employee ROP Information'!C200</f>
        <v>DUFRESNE, LESLIE</v>
      </c>
      <c r="B200" s="109">
        <f>VLOOKUP($A200,'leave_time_2020-07-20115339am'!$D$2:$R$976,5,FALSE)</f>
        <v>160.41</v>
      </c>
      <c r="C200" s="110">
        <f>VLOOKUP($A200,'leave_time_2020-07-20115339am'!$D$2:$R$976,6,FALSE)</f>
        <v>129.99600000000001</v>
      </c>
      <c r="D200" s="111">
        <f>VLOOKUP($A200,'leave_time_2020-07-20115339am'!$D$2:$R$976,7,FALSE)</f>
        <v>49.5</v>
      </c>
      <c r="E200" s="109">
        <f>IF(((VLOOKUP($A200,'leave_time_2020-07-20115339am'!$D$2:$R$976,9,FALSE)&gt;480)),480,(VLOOKUP($A200,'leave_time_2020-07-20115339am'!$D$2:$R$976,9,FALSE)))</f>
        <v>213.09</v>
      </c>
      <c r="F200" s="110">
        <f>VLOOKUP($A200,'leave_time_2020-07-20115339am'!$D$2:$R$976,10,FALSE)</f>
        <v>104.004</v>
      </c>
      <c r="G200" s="111">
        <f>VLOOKUP($A200,'leave_time_2020-07-20115339am'!$D$2:$R$976,11,FALSE)</f>
        <v>66.5</v>
      </c>
      <c r="H200" s="109">
        <f>VLOOKUP($A200,'leave_time_2020-07-20115339am'!$D$2:$R$976,13,FALSE)</f>
        <v>0</v>
      </c>
      <c r="I200" s="110">
        <f>VLOOKUP($A200,'leave_time_2020-07-20115339am'!$D$2:$R$976,14,FALSE)</f>
        <v>0</v>
      </c>
      <c r="J200" s="111">
        <f>VLOOKUP($A200,'leave_time_2020-07-20115339am'!$D$2:$R$976,15,FALSE)</f>
        <v>0</v>
      </c>
    </row>
    <row r="201" spans="1:10" ht="14.85" customHeight="1" x14ac:dyDescent="0.2">
      <c r="A201" s="108" t="str">
        <f>+'Employee ROP Information'!C201</f>
        <v>DUNKEL, TAMERA</v>
      </c>
      <c r="B201" s="109">
        <f>VLOOKUP($A201,'leave_time_2020-07-20115339am'!$D$2:$R$976,5,FALSE)</f>
        <v>79.91</v>
      </c>
      <c r="C201" s="110">
        <f>VLOOKUP($A201,'leave_time_2020-07-20115339am'!$D$2:$R$976,6,FALSE)</f>
        <v>51.996000000000002</v>
      </c>
      <c r="D201" s="111">
        <f>VLOOKUP($A201,'leave_time_2020-07-20115339am'!$D$2:$R$976,7,FALSE)</f>
        <v>52</v>
      </c>
      <c r="E201" s="109">
        <f>IF(((VLOOKUP($A201,'leave_time_2020-07-20115339am'!$D$2:$R$976,9,FALSE)&gt;480)),480,(VLOOKUP($A201,'leave_time_2020-07-20115339am'!$D$2:$R$976,9,FALSE)))</f>
        <v>157.91</v>
      </c>
      <c r="F201" s="110">
        <f>VLOOKUP($A201,'leave_time_2020-07-20115339am'!$D$2:$R$976,10,FALSE)</f>
        <v>51.996000000000002</v>
      </c>
      <c r="G201" s="111">
        <f>VLOOKUP($A201,'leave_time_2020-07-20115339am'!$D$2:$R$976,11,FALSE)</f>
        <v>8</v>
      </c>
      <c r="H201" s="109">
        <f>VLOOKUP($A201,'leave_time_2020-07-20115339am'!$D$2:$R$976,13,FALSE)</f>
        <v>0</v>
      </c>
      <c r="I201" s="110">
        <f>VLOOKUP($A201,'leave_time_2020-07-20115339am'!$D$2:$R$976,14,FALSE)</f>
        <v>0</v>
      </c>
      <c r="J201" s="111">
        <f>VLOOKUP($A201,'leave_time_2020-07-20115339am'!$D$2:$R$976,15,FALSE)</f>
        <v>0</v>
      </c>
    </row>
    <row r="202" spans="1:10" ht="14.85" customHeight="1" x14ac:dyDescent="0.2">
      <c r="A202" s="108" t="str">
        <f>+'Employee ROP Information'!C202</f>
        <v>DUPES, IESHIA</v>
      </c>
      <c r="B202" s="109">
        <f>VLOOKUP($A202,'leave_time_2020-07-20115339am'!$D$2:$R$976,5,FALSE)</f>
        <v>85.84</v>
      </c>
      <c r="C202" s="110">
        <f>VLOOKUP($A202,'leave_time_2020-07-20115339am'!$D$2:$R$976,6,FALSE)</f>
        <v>104.004</v>
      </c>
      <c r="D202" s="111">
        <f>VLOOKUP($A202,'leave_time_2020-07-20115339am'!$D$2:$R$976,7,FALSE)</f>
        <v>153</v>
      </c>
      <c r="E202" s="109">
        <f>IF(((VLOOKUP($A202,'leave_time_2020-07-20115339am'!$D$2:$R$976,9,FALSE)&gt;480)),480,(VLOOKUP($A202,'leave_time_2020-07-20115339am'!$D$2:$R$976,9,FALSE)))</f>
        <v>53.59</v>
      </c>
      <c r="F202" s="110">
        <f>VLOOKUP($A202,'leave_time_2020-07-20115339am'!$D$2:$R$976,10,FALSE)</f>
        <v>104.004</v>
      </c>
      <c r="G202" s="111">
        <f>VLOOKUP($A202,'leave_time_2020-07-20115339am'!$D$2:$R$976,11,FALSE)</f>
        <v>128</v>
      </c>
      <c r="H202" s="109">
        <f>VLOOKUP($A202,'leave_time_2020-07-20115339am'!$D$2:$R$976,13,FALSE)</f>
        <v>0</v>
      </c>
      <c r="I202" s="110">
        <f>VLOOKUP($A202,'leave_time_2020-07-20115339am'!$D$2:$R$976,14,FALSE)</f>
        <v>5</v>
      </c>
      <c r="J202" s="111">
        <f>VLOOKUP($A202,'leave_time_2020-07-20115339am'!$D$2:$R$976,15,FALSE)</f>
        <v>5</v>
      </c>
    </row>
    <row r="203" spans="1:10" ht="14.85" customHeight="1" x14ac:dyDescent="0.2">
      <c r="A203" s="108" t="str">
        <f>+'Employee ROP Information'!C203</f>
        <v>DURHAM, ESHAUNA</v>
      </c>
      <c r="B203" s="109">
        <f>VLOOKUP($A203,'leave_time_2020-07-20115339am'!$D$2:$R$976,5,FALSE)</f>
        <v>73.504000000000005</v>
      </c>
      <c r="C203" s="110">
        <f>VLOOKUP($A203,'leave_time_2020-07-20115339am'!$D$2:$R$976,6,FALSE)</f>
        <v>104.004</v>
      </c>
      <c r="D203" s="111">
        <f>VLOOKUP($A203,'leave_time_2020-07-20115339am'!$D$2:$R$976,7,FALSE)</f>
        <v>32</v>
      </c>
      <c r="E203" s="109">
        <f>IF(((VLOOKUP($A203,'leave_time_2020-07-20115339am'!$D$2:$R$976,9,FALSE)&gt;480)),480,(VLOOKUP($A203,'leave_time_2020-07-20115339am'!$D$2:$R$976,9,FALSE)))</f>
        <v>91.504000000000005</v>
      </c>
      <c r="F203" s="110">
        <f>VLOOKUP($A203,'leave_time_2020-07-20115339am'!$D$2:$R$976,10,FALSE)</f>
        <v>104.004</v>
      </c>
      <c r="G203" s="111">
        <f>VLOOKUP($A203,'leave_time_2020-07-20115339am'!$D$2:$R$976,11,FALSE)</f>
        <v>32</v>
      </c>
      <c r="H203" s="109">
        <f>VLOOKUP($A203,'leave_time_2020-07-20115339am'!$D$2:$R$976,13,FALSE)</f>
        <v>3.5</v>
      </c>
      <c r="I203" s="110">
        <f>VLOOKUP($A203,'leave_time_2020-07-20115339am'!$D$2:$R$976,14,FALSE)</f>
        <v>3.5</v>
      </c>
      <c r="J203" s="111">
        <f>VLOOKUP($A203,'leave_time_2020-07-20115339am'!$D$2:$R$976,15,FALSE)</f>
        <v>0</v>
      </c>
    </row>
    <row r="204" spans="1:10" ht="14.85" customHeight="1" x14ac:dyDescent="0.2">
      <c r="A204" s="108" t="str">
        <f>+'Employee ROP Information'!C204</f>
        <v>DURHAM, SUZANNE</v>
      </c>
      <c r="B204" s="109">
        <f>VLOOKUP($A204,'leave_time_2020-07-20115339am'!$D$2:$R$976,5,FALSE)</f>
        <v>0</v>
      </c>
      <c r="C204" s="110">
        <f>VLOOKUP($A204,'leave_time_2020-07-20115339am'!$D$2:$R$976,6,FALSE)</f>
        <v>0</v>
      </c>
      <c r="D204" s="111">
        <f>VLOOKUP($A204,'leave_time_2020-07-20115339am'!$D$2:$R$976,7,FALSE)</f>
        <v>0</v>
      </c>
      <c r="E204" s="109">
        <f>IF(((VLOOKUP($A204,'leave_time_2020-07-20115339am'!$D$2:$R$976,9,FALSE)&gt;480)),480,(VLOOKUP($A204,'leave_time_2020-07-20115339am'!$D$2:$R$976,9,FALSE)))</f>
        <v>0</v>
      </c>
      <c r="F204" s="110">
        <f>VLOOKUP($A204,'leave_time_2020-07-20115339am'!$D$2:$R$976,10,FALSE)</f>
        <v>0</v>
      </c>
      <c r="G204" s="111">
        <f>VLOOKUP($A204,'leave_time_2020-07-20115339am'!$D$2:$R$976,11,FALSE)</f>
        <v>0</v>
      </c>
      <c r="H204" s="109">
        <f>VLOOKUP($A204,'leave_time_2020-07-20115339am'!$D$2:$R$976,13,FALSE)</f>
        <v>0</v>
      </c>
      <c r="I204" s="110">
        <f>VLOOKUP($A204,'leave_time_2020-07-20115339am'!$D$2:$R$976,14,FALSE)</f>
        <v>0</v>
      </c>
      <c r="J204" s="111">
        <f>VLOOKUP($A204,'leave_time_2020-07-20115339am'!$D$2:$R$976,15,FALSE)</f>
        <v>0</v>
      </c>
    </row>
    <row r="205" spans="1:10" ht="14.85" customHeight="1" x14ac:dyDescent="0.2">
      <c r="A205" s="108" t="str">
        <f>+'Employee ROP Information'!C205</f>
        <v>EADENS, HANNAH</v>
      </c>
      <c r="B205" s="109">
        <f>VLOOKUP($A205,'leave_time_2020-07-20115339am'!$D$2:$R$976,5,FALSE)</f>
        <v>20.337</v>
      </c>
      <c r="C205" s="110">
        <f>VLOOKUP($A205,'leave_time_2020-07-20115339am'!$D$2:$R$976,6,FALSE)</f>
        <v>88.837000000000003</v>
      </c>
      <c r="D205" s="111">
        <f>VLOOKUP($A205,'leave_time_2020-07-20115339am'!$D$2:$R$976,7,FALSE)</f>
        <v>68.5</v>
      </c>
      <c r="E205" s="109">
        <f>IF(((VLOOKUP($A205,'leave_time_2020-07-20115339am'!$D$2:$R$976,9,FALSE)&gt;480)),480,(VLOOKUP($A205,'leave_time_2020-07-20115339am'!$D$2:$R$976,9,FALSE)))</f>
        <v>28.337</v>
      </c>
      <c r="F205" s="110">
        <f>VLOOKUP($A205,'leave_time_2020-07-20115339am'!$D$2:$R$976,10,FALSE)</f>
        <v>88.837000000000003</v>
      </c>
      <c r="G205" s="111">
        <f>VLOOKUP($A205,'leave_time_2020-07-20115339am'!$D$2:$R$976,11,FALSE)</f>
        <v>60.5</v>
      </c>
      <c r="H205" s="109">
        <f>VLOOKUP($A205,'leave_time_2020-07-20115339am'!$D$2:$R$976,13,FALSE)</f>
        <v>0</v>
      </c>
      <c r="I205" s="110">
        <f>VLOOKUP($A205,'leave_time_2020-07-20115339am'!$D$2:$R$976,14,FALSE)</f>
        <v>0</v>
      </c>
      <c r="J205" s="111">
        <f>VLOOKUP($A205,'leave_time_2020-07-20115339am'!$D$2:$R$976,15,FALSE)</f>
        <v>0</v>
      </c>
    </row>
    <row r="206" spans="1:10" ht="14.85" customHeight="1" x14ac:dyDescent="0.2">
      <c r="A206" s="108" t="str">
        <f>+'Employee ROP Information'!C206</f>
        <v>EASTMAN, SHANNON</v>
      </c>
      <c r="B206" s="109">
        <f>VLOOKUP($A206,'leave_time_2020-07-20115339am'!$D$2:$R$976,5,FALSE)</f>
        <v>59.378</v>
      </c>
      <c r="C206" s="110">
        <f>VLOOKUP($A206,'leave_time_2020-07-20115339am'!$D$2:$R$976,6,FALSE)</f>
        <v>89.375</v>
      </c>
      <c r="D206" s="111">
        <f>VLOOKUP($A206,'leave_time_2020-07-20115339am'!$D$2:$R$976,7,FALSE)</f>
        <v>85</v>
      </c>
      <c r="E206" s="109">
        <f>IF(((VLOOKUP($A206,'leave_time_2020-07-20115339am'!$D$2:$R$976,9,FALSE)&gt;480)),480,(VLOOKUP($A206,'leave_time_2020-07-20115339am'!$D$2:$R$976,9,FALSE)))</f>
        <v>96.423000000000002</v>
      </c>
      <c r="F206" s="110">
        <f>VLOOKUP($A206,'leave_time_2020-07-20115339am'!$D$2:$R$976,10,FALSE)</f>
        <v>80.17</v>
      </c>
      <c r="G206" s="111">
        <f>VLOOKUP($A206,'leave_time_2020-07-20115339am'!$D$2:$R$976,11,FALSE)</f>
        <v>118</v>
      </c>
      <c r="H206" s="109">
        <f>VLOOKUP($A206,'leave_time_2020-07-20115339am'!$D$2:$R$976,13,FALSE)</f>
        <v>0</v>
      </c>
      <c r="I206" s="110">
        <f>VLOOKUP($A206,'leave_time_2020-07-20115339am'!$D$2:$R$976,14,FALSE)</f>
        <v>3</v>
      </c>
      <c r="J206" s="111">
        <f>VLOOKUP($A206,'leave_time_2020-07-20115339am'!$D$2:$R$976,15,FALSE)</f>
        <v>3</v>
      </c>
    </row>
    <row r="207" spans="1:10" ht="14.85" customHeight="1" x14ac:dyDescent="0.2">
      <c r="A207" s="108" t="str">
        <f>+'Employee ROP Information'!C207</f>
        <v>ECHAGARRUA, JACQUELINE</v>
      </c>
      <c r="B207" s="109">
        <f>VLOOKUP($A207,'leave_time_2020-07-20115339am'!$D$2:$R$976,5,FALSE)</f>
        <v>366.5</v>
      </c>
      <c r="C207" s="110">
        <f>VLOOKUP($A207,'leave_time_2020-07-20115339am'!$D$2:$R$976,6,FALSE)</f>
        <v>71.5</v>
      </c>
      <c r="D207" s="111">
        <f>VLOOKUP($A207,'leave_time_2020-07-20115339am'!$D$2:$R$976,7,FALSE)</f>
        <v>22</v>
      </c>
      <c r="E207" s="109">
        <f>IF(((VLOOKUP($A207,'leave_time_2020-07-20115339am'!$D$2:$R$976,9,FALSE)&gt;480)),480,(VLOOKUP($A207,'leave_time_2020-07-20115339am'!$D$2:$R$976,9,FALSE)))</f>
        <v>196.077</v>
      </c>
      <c r="F207" s="110">
        <f>VLOOKUP($A207,'leave_time_2020-07-20115339am'!$D$2:$R$976,10,FALSE)</f>
        <v>47.662999999999997</v>
      </c>
      <c r="G207" s="111">
        <f>VLOOKUP($A207,'leave_time_2020-07-20115339am'!$D$2:$R$976,11,FALSE)</f>
        <v>25.5</v>
      </c>
      <c r="H207" s="109">
        <f>VLOOKUP($A207,'leave_time_2020-07-20115339am'!$D$2:$R$976,13,FALSE)</f>
        <v>-1</v>
      </c>
      <c r="I207" s="110">
        <f>VLOOKUP($A207,'leave_time_2020-07-20115339am'!$D$2:$R$976,14,FALSE)</f>
        <v>1</v>
      </c>
      <c r="J207" s="111">
        <f>VLOOKUP($A207,'leave_time_2020-07-20115339am'!$D$2:$R$976,15,FALSE)</f>
        <v>11</v>
      </c>
    </row>
    <row r="208" spans="1:10" ht="14.85" customHeight="1" x14ac:dyDescent="0.2">
      <c r="A208" s="108" t="str">
        <f>+'Employee ROP Information'!C208</f>
        <v>ECHEVERRIA, DANIELA</v>
      </c>
      <c r="B208" s="109">
        <f>VLOOKUP($A208,'leave_time_2020-07-20115339am'!$D$2:$R$976,5,FALSE)</f>
        <v>26.164999999999999</v>
      </c>
      <c r="C208" s="110">
        <f>VLOOKUP($A208,'leave_time_2020-07-20115339am'!$D$2:$R$976,6,FALSE)</f>
        <v>28.164999999999999</v>
      </c>
      <c r="D208" s="111">
        <f>VLOOKUP($A208,'leave_time_2020-07-20115339am'!$D$2:$R$976,7,FALSE)</f>
        <v>2</v>
      </c>
      <c r="E208" s="109">
        <f>IF(((VLOOKUP($A208,'leave_time_2020-07-20115339am'!$D$2:$R$976,9,FALSE)&gt;480)),480,(VLOOKUP($A208,'leave_time_2020-07-20115339am'!$D$2:$R$976,9,FALSE)))</f>
        <v>22.164999999999999</v>
      </c>
      <c r="F208" s="110">
        <f>VLOOKUP($A208,'leave_time_2020-07-20115339am'!$D$2:$R$976,10,FALSE)</f>
        <v>28.164999999999999</v>
      </c>
      <c r="G208" s="111">
        <f>VLOOKUP($A208,'leave_time_2020-07-20115339am'!$D$2:$R$976,11,FALSE)</f>
        <v>6</v>
      </c>
      <c r="H208" s="109">
        <f>VLOOKUP($A208,'leave_time_2020-07-20115339am'!$D$2:$R$976,13,FALSE)</f>
        <v>0</v>
      </c>
      <c r="I208" s="110">
        <f>VLOOKUP($A208,'leave_time_2020-07-20115339am'!$D$2:$R$976,14,FALSE)</f>
        <v>8</v>
      </c>
      <c r="J208" s="111">
        <f>VLOOKUP($A208,'leave_time_2020-07-20115339am'!$D$2:$R$976,15,FALSE)</f>
        <v>8</v>
      </c>
    </row>
    <row r="209" spans="1:10" ht="14.85" customHeight="1" x14ac:dyDescent="0.2">
      <c r="A209" s="108" t="str">
        <f>+'Employee ROP Information'!C209</f>
        <v>EDDY, JACE</v>
      </c>
      <c r="B209" s="109">
        <f>VLOOKUP($A209,'leave_time_2020-07-20115339am'!$D$2:$R$976,5,FALSE)</f>
        <v>54.003</v>
      </c>
      <c r="C209" s="110">
        <f>VLOOKUP($A209,'leave_time_2020-07-20115339am'!$D$2:$R$976,6,FALSE)</f>
        <v>78.003</v>
      </c>
      <c r="D209" s="111">
        <f>VLOOKUP($A209,'leave_time_2020-07-20115339am'!$D$2:$R$976,7,FALSE)</f>
        <v>24</v>
      </c>
      <c r="E209" s="109">
        <f>IF(((VLOOKUP($A209,'leave_time_2020-07-20115339am'!$D$2:$R$976,9,FALSE)&gt;480)),480,(VLOOKUP($A209,'leave_time_2020-07-20115339am'!$D$2:$R$976,9,FALSE)))</f>
        <v>52.753</v>
      </c>
      <c r="F209" s="110">
        <f>VLOOKUP($A209,'leave_time_2020-07-20115339am'!$D$2:$R$976,10,FALSE)</f>
        <v>78.003</v>
      </c>
      <c r="G209" s="111">
        <f>VLOOKUP($A209,'leave_time_2020-07-20115339am'!$D$2:$R$976,11,FALSE)</f>
        <v>25.25</v>
      </c>
      <c r="H209" s="109">
        <f>VLOOKUP($A209,'leave_time_2020-07-20115339am'!$D$2:$R$976,13,FALSE)</f>
        <v>10</v>
      </c>
      <c r="I209" s="110">
        <f>VLOOKUP($A209,'leave_time_2020-07-20115339am'!$D$2:$R$976,14,FALSE)</f>
        <v>13</v>
      </c>
      <c r="J209" s="111">
        <f>VLOOKUP($A209,'leave_time_2020-07-20115339am'!$D$2:$R$976,15,FALSE)</f>
        <v>3</v>
      </c>
    </row>
    <row r="210" spans="1:10" ht="14.85" customHeight="1" x14ac:dyDescent="0.2">
      <c r="A210" s="108" t="str">
        <f>+'Employee ROP Information'!C210</f>
        <v>EDGE, CARMEN</v>
      </c>
      <c r="B210" s="109">
        <f>VLOOKUP($A210,'leave_time_2020-07-20115339am'!$D$2:$R$976,5,FALSE)</f>
        <v>42.756999999999998</v>
      </c>
      <c r="C210" s="110">
        <f>VLOOKUP($A210,'leave_time_2020-07-20115339am'!$D$2:$R$976,6,FALSE)</f>
        <v>104.004</v>
      </c>
      <c r="D210" s="111">
        <f>VLOOKUP($A210,'leave_time_2020-07-20115339am'!$D$2:$R$976,7,FALSE)</f>
        <v>92</v>
      </c>
      <c r="E210" s="109">
        <f>IF(((VLOOKUP($A210,'leave_time_2020-07-20115339am'!$D$2:$R$976,9,FALSE)&gt;480)),480,(VLOOKUP($A210,'leave_time_2020-07-20115339am'!$D$2:$R$976,9,FALSE)))</f>
        <v>22.59</v>
      </c>
      <c r="F210" s="110">
        <f>VLOOKUP($A210,'leave_time_2020-07-20115339am'!$D$2:$R$976,10,FALSE)</f>
        <v>104.004</v>
      </c>
      <c r="G210" s="111">
        <f>VLOOKUP($A210,'leave_time_2020-07-20115339am'!$D$2:$R$976,11,FALSE)</f>
        <v>81.75</v>
      </c>
      <c r="H210" s="109">
        <f>VLOOKUP($A210,'leave_time_2020-07-20115339am'!$D$2:$R$976,13,FALSE)</f>
        <v>0</v>
      </c>
      <c r="I210" s="110">
        <f>VLOOKUP($A210,'leave_time_2020-07-20115339am'!$D$2:$R$976,14,FALSE)</f>
        <v>4.5</v>
      </c>
      <c r="J210" s="111">
        <f>VLOOKUP($A210,'leave_time_2020-07-20115339am'!$D$2:$R$976,15,FALSE)</f>
        <v>4.5</v>
      </c>
    </row>
    <row r="211" spans="1:10" ht="14.85" customHeight="1" x14ac:dyDescent="0.2">
      <c r="A211" s="108" t="str">
        <f>+'Employee ROP Information'!C211</f>
        <v>EDGE, KAREEM</v>
      </c>
      <c r="B211" s="109">
        <f>VLOOKUP($A211,'leave_time_2020-07-20115339am'!$D$2:$R$976,5,FALSE)</f>
        <v>347.75</v>
      </c>
      <c r="C211" s="110">
        <f>VLOOKUP($A211,'leave_time_2020-07-20115339am'!$D$2:$R$976,6,FALSE)</f>
        <v>156</v>
      </c>
      <c r="D211" s="111">
        <f>VLOOKUP($A211,'leave_time_2020-07-20115339am'!$D$2:$R$976,7,FALSE)</f>
        <v>96</v>
      </c>
      <c r="E211" s="109">
        <f>IF(((VLOOKUP($A211,'leave_time_2020-07-20115339am'!$D$2:$R$976,9,FALSE)&gt;480)),480,(VLOOKUP($A211,'leave_time_2020-07-20115339am'!$D$2:$R$976,9,FALSE)))</f>
        <v>333.34</v>
      </c>
      <c r="F211" s="110">
        <f>VLOOKUP($A211,'leave_time_2020-07-20115339am'!$D$2:$R$976,10,FALSE)</f>
        <v>104.004</v>
      </c>
      <c r="G211" s="111">
        <f>VLOOKUP($A211,'leave_time_2020-07-20115339am'!$D$2:$R$976,11,FALSE)</f>
        <v>58.5</v>
      </c>
      <c r="H211" s="109">
        <f>VLOOKUP($A211,'leave_time_2020-07-20115339am'!$D$2:$R$976,13,FALSE)</f>
        <v>0</v>
      </c>
      <c r="I211" s="110">
        <f>VLOOKUP($A211,'leave_time_2020-07-20115339am'!$D$2:$R$976,14,FALSE)</f>
        <v>0</v>
      </c>
      <c r="J211" s="111">
        <f>VLOOKUP($A211,'leave_time_2020-07-20115339am'!$D$2:$R$976,15,FALSE)</f>
        <v>0</v>
      </c>
    </row>
    <row r="212" spans="1:10" ht="14.85" customHeight="1" x14ac:dyDescent="0.2">
      <c r="A212" s="108" t="str">
        <f>+'Employee ROP Information'!C212</f>
        <v>EDMOND, MIREILLE</v>
      </c>
      <c r="B212" s="109">
        <f>VLOOKUP($A212,'leave_time_2020-07-20115339am'!$D$2:$R$976,5,FALSE)</f>
        <v>192.5</v>
      </c>
      <c r="C212" s="110">
        <f>VLOOKUP($A212,'leave_time_2020-07-20115339am'!$D$2:$R$976,6,FALSE)</f>
        <v>156</v>
      </c>
      <c r="D212" s="111">
        <f>VLOOKUP($A212,'leave_time_2020-07-20115339am'!$D$2:$R$976,7,FALSE)</f>
        <v>54.75</v>
      </c>
      <c r="E212" s="109">
        <f>IF(((VLOOKUP($A212,'leave_time_2020-07-20115339am'!$D$2:$R$976,9,FALSE)&gt;480)),480,(VLOOKUP($A212,'leave_time_2020-07-20115339am'!$D$2:$R$976,9,FALSE)))</f>
        <v>159.84</v>
      </c>
      <c r="F212" s="110">
        <f>VLOOKUP($A212,'leave_time_2020-07-20115339am'!$D$2:$R$976,10,FALSE)</f>
        <v>104.004</v>
      </c>
      <c r="G212" s="111">
        <f>VLOOKUP($A212,'leave_time_2020-07-20115339am'!$D$2:$R$976,11,FALSE)</f>
        <v>74.25</v>
      </c>
      <c r="H212" s="109">
        <f>VLOOKUP($A212,'leave_time_2020-07-20115339am'!$D$2:$R$976,13,FALSE)</f>
        <v>0</v>
      </c>
      <c r="I212" s="110">
        <f>VLOOKUP($A212,'leave_time_2020-07-20115339am'!$D$2:$R$976,14,FALSE)</f>
        <v>28.75</v>
      </c>
      <c r="J212" s="111">
        <f>VLOOKUP($A212,'leave_time_2020-07-20115339am'!$D$2:$R$976,15,FALSE)</f>
        <v>29.5</v>
      </c>
    </row>
    <row r="213" spans="1:10" ht="14.85" customHeight="1" x14ac:dyDescent="0.2">
      <c r="A213" s="108" t="str">
        <f>+'Employee ROP Information'!C213</f>
        <v>EDWARDS, RHONDA</v>
      </c>
      <c r="B213" s="109">
        <f>VLOOKUP($A213,'leave_time_2020-07-20115339am'!$D$2:$R$976,5,FALSE)</f>
        <v>107.249</v>
      </c>
      <c r="C213" s="110">
        <f>VLOOKUP($A213,'leave_time_2020-07-20115339am'!$D$2:$R$976,6,FALSE)</f>
        <v>121.331</v>
      </c>
      <c r="D213" s="111">
        <f>VLOOKUP($A213,'leave_time_2020-07-20115339am'!$D$2:$R$976,7,FALSE)</f>
        <v>52.5</v>
      </c>
      <c r="E213" s="109">
        <f>IF(((VLOOKUP($A213,'leave_time_2020-07-20115339am'!$D$2:$R$976,9,FALSE)&gt;480)),480,(VLOOKUP($A213,'leave_time_2020-07-20115339am'!$D$2:$R$976,9,FALSE)))</f>
        <v>36.505000000000003</v>
      </c>
      <c r="F213" s="110">
        <f>VLOOKUP($A213,'leave_time_2020-07-20115339am'!$D$2:$R$976,10,FALSE)</f>
        <v>101.837</v>
      </c>
      <c r="G213" s="111">
        <f>VLOOKUP($A213,'leave_time_2020-07-20115339am'!$D$2:$R$976,11,FALSE)</f>
        <v>85.5</v>
      </c>
      <c r="H213" s="109">
        <f>VLOOKUP($A213,'leave_time_2020-07-20115339am'!$D$2:$R$976,13,FALSE)</f>
        <v>25.6</v>
      </c>
      <c r="I213" s="110">
        <f>VLOOKUP($A213,'leave_time_2020-07-20115339am'!$D$2:$R$976,14,FALSE)</f>
        <v>67.349999999999994</v>
      </c>
      <c r="J213" s="111">
        <f>VLOOKUP($A213,'leave_time_2020-07-20115339am'!$D$2:$R$976,15,FALSE)</f>
        <v>41.75</v>
      </c>
    </row>
    <row r="214" spans="1:10" ht="14.85" customHeight="1" x14ac:dyDescent="0.2">
      <c r="A214" s="108" t="str">
        <f>+'Employee ROP Information'!C214</f>
        <v>EFROS, ANNE</v>
      </c>
      <c r="B214" s="109">
        <f>VLOOKUP($A214,'leave_time_2020-07-20115339am'!$D$2:$R$976,5,FALSE)</f>
        <v>347.16500000000002</v>
      </c>
      <c r="C214" s="110">
        <f>VLOOKUP($A214,'leave_time_2020-07-20115339am'!$D$2:$R$976,6,FALSE)</f>
        <v>129.99600000000001</v>
      </c>
      <c r="D214" s="111">
        <f>VLOOKUP($A214,'leave_time_2020-07-20115339am'!$D$2:$R$976,7,FALSE)</f>
        <v>125.5</v>
      </c>
      <c r="E214" s="109">
        <f>IF(((VLOOKUP($A214,'leave_time_2020-07-20115339am'!$D$2:$R$976,9,FALSE)&gt;480)),480,(VLOOKUP($A214,'leave_time_2020-07-20115339am'!$D$2:$R$976,9,FALSE)))</f>
        <v>256.25200000000001</v>
      </c>
      <c r="F214" s="110">
        <f>VLOOKUP($A214,'leave_time_2020-07-20115339am'!$D$2:$R$976,10,FALSE)</f>
        <v>104.004</v>
      </c>
      <c r="G214" s="111">
        <f>VLOOKUP($A214,'leave_time_2020-07-20115339am'!$D$2:$R$976,11,FALSE)</f>
        <v>287</v>
      </c>
      <c r="H214" s="109">
        <f>VLOOKUP($A214,'leave_time_2020-07-20115339am'!$D$2:$R$976,13,FALSE)</f>
        <v>-0.05</v>
      </c>
      <c r="I214" s="110">
        <f>VLOOKUP($A214,'leave_time_2020-07-20115339am'!$D$2:$R$976,14,FALSE)</f>
        <v>3.2</v>
      </c>
      <c r="J214" s="111">
        <f>VLOOKUP($A214,'leave_time_2020-07-20115339am'!$D$2:$R$976,15,FALSE)</f>
        <v>3.25</v>
      </c>
    </row>
    <row r="215" spans="1:10" ht="14.85" customHeight="1" x14ac:dyDescent="0.2">
      <c r="A215" s="108" t="str">
        <f>+'Employee ROP Information'!C215</f>
        <v>EGAN, MELISSA</v>
      </c>
      <c r="B215" s="109">
        <f>VLOOKUP($A215,'leave_time_2020-07-20115339am'!$D$2:$R$976,5,FALSE)</f>
        <v>425</v>
      </c>
      <c r="C215" s="110">
        <f>VLOOKUP($A215,'leave_time_2020-07-20115339am'!$D$2:$R$976,6,FALSE)</f>
        <v>156</v>
      </c>
      <c r="D215" s="111">
        <f>VLOOKUP($A215,'leave_time_2020-07-20115339am'!$D$2:$R$976,7,FALSE)</f>
        <v>0</v>
      </c>
      <c r="E215" s="109">
        <f>IF(((VLOOKUP($A215,'leave_time_2020-07-20115339am'!$D$2:$R$976,9,FALSE)&gt;480)),480,(VLOOKUP($A215,'leave_time_2020-07-20115339am'!$D$2:$R$976,9,FALSE)))</f>
        <v>480</v>
      </c>
      <c r="F215" s="110">
        <f>VLOOKUP($A215,'leave_time_2020-07-20115339am'!$D$2:$R$976,10,FALSE)</f>
        <v>104.004</v>
      </c>
      <c r="G215" s="111">
        <f>VLOOKUP($A215,'leave_time_2020-07-20115339am'!$D$2:$R$976,11,FALSE)</f>
        <v>18</v>
      </c>
      <c r="H215" s="109">
        <f>VLOOKUP($A215,'leave_time_2020-07-20115339am'!$D$2:$R$976,13,FALSE)</f>
        <v>101</v>
      </c>
      <c r="I215" s="110">
        <f>VLOOKUP($A215,'leave_time_2020-07-20115339am'!$D$2:$R$976,14,FALSE)</f>
        <v>115.75</v>
      </c>
      <c r="J215" s="111">
        <f>VLOOKUP($A215,'leave_time_2020-07-20115339am'!$D$2:$R$976,15,FALSE)</f>
        <v>187.75</v>
      </c>
    </row>
    <row r="216" spans="1:10" ht="14.85" customHeight="1" x14ac:dyDescent="0.2">
      <c r="A216" s="108" t="str">
        <f>+'Employee ROP Information'!C216</f>
        <v>ELBERG, SUSAN</v>
      </c>
      <c r="B216" s="109">
        <f>VLOOKUP($A216,'leave_time_2020-07-20115339am'!$D$2:$R$976,5,FALSE)</f>
        <v>76.507000000000005</v>
      </c>
      <c r="C216" s="110">
        <f>VLOOKUP($A216,'leave_time_2020-07-20115339am'!$D$2:$R$976,6,FALSE)</f>
        <v>104.004</v>
      </c>
      <c r="D216" s="111">
        <f>VLOOKUP($A216,'leave_time_2020-07-20115339am'!$D$2:$R$976,7,FALSE)</f>
        <v>99.5</v>
      </c>
      <c r="E216" s="109">
        <f>IF(((VLOOKUP($A216,'leave_time_2020-07-20115339am'!$D$2:$R$976,9,FALSE)&gt;480)),480,(VLOOKUP($A216,'leave_time_2020-07-20115339am'!$D$2:$R$976,9,FALSE)))</f>
        <v>290.33999999999997</v>
      </c>
      <c r="F216" s="110">
        <f>VLOOKUP($A216,'leave_time_2020-07-20115339am'!$D$2:$R$976,10,FALSE)</f>
        <v>104.004</v>
      </c>
      <c r="G216" s="111">
        <f>VLOOKUP($A216,'leave_time_2020-07-20115339am'!$D$2:$R$976,11,FALSE)</f>
        <v>70.75</v>
      </c>
      <c r="H216" s="109">
        <f>VLOOKUP($A216,'leave_time_2020-07-20115339am'!$D$2:$R$976,13,FALSE)</f>
        <v>0</v>
      </c>
      <c r="I216" s="110">
        <f>VLOOKUP($A216,'leave_time_2020-07-20115339am'!$D$2:$R$976,14,FALSE)</f>
        <v>0</v>
      </c>
      <c r="J216" s="111">
        <f>VLOOKUP($A216,'leave_time_2020-07-20115339am'!$D$2:$R$976,15,FALSE)</f>
        <v>0</v>
      </c>
    </row>
    <row r="217" spans="1:10" ht="14.85" customHeight="1" x14ac:dyDescent="0.2">
      <c r="A217" s="108" t="str">
        <f>+'Employee ROP Information'!C217</f>
        <v>ELKINS, OLIVIA</v>
      </c>
      <c r="B217" s="109">
        <f>VLOOKUP($A217,'leave_time_2020-07-20115339am'!$D$2:$R$976,5,FALSE)</f>
        <v>64.004000000000005</v>
      </c>
      <c r="C217" s="110">
        <f>VLOOKUP($A217,'leave_time_2020-07-20115339am'!$D$2:$R$976,6,FALSE)</f>
        <v>104.004</v>
      </c>
      <c r="D217" s="111">
        <f>VLOOKUP($A217,'leave_time_2020-07-20115339am'!$D$2:$R$976,7,FALSE)</f>
        <v>40</v>
      </c>
      <c r="E217" s="109">
        <f>IF(((VLOOKUP($A217,'leave_time_2020-07-20115339am'!$D$2:$R$976,9,FALSE)&gt;480)),480,(VLOOKUP($A217,'leave_time_2020-07-20115339am'!$D$2:$R$976,9,FALSE)))</f>
        <v>72.004000000000005</v>
      </c>
      <c r="F217" s="110">
        <f>VLOOKUP($A217,'leave_time_2020-07-20115339am'!$D$2:$R$976,10,FALSE)</f>
        <v>104.004</v>
      </c>
      <c r="G217" s="111">
        <f>VLOOKUP($A217,'leave_time_2020-07-20115339am'!$D$2:$R$976,11,FALSE)</f>
        <v>32</v>
      </c>
      <c r="H217" s="109">
        <f>VLOOKUP($A217,'leave_time_2020-07-20115339am'!$D$2:$R$976,13,FALSE)</f>
        <v>0</v>
      </c>
      <c r="I217" s="110">
        <f>VLOOKUP($A217,'leave_time_2020-07-20115339am'!$D$2:$R$976,14,FALSE)</f>
        <v>0</v>
      </c>
      <c r="J217" s="111">
        <f>VLOOKUP($A217,'leave_time_2020-07-20115339am'!$D$2:$R$976,15,FALSE)</f>
        <v>0</v>
      </c>
    </row>
    <row r="218" spans="1:10" ht="14.85" customHeight="1" x14ac:dyDescent="0.2">
      <c r="A218" s="108" t="str">
        <f>+'Employee ROP Information'!C218</f>
        <v>ELLERBEE, CINDY</v>
      </c>
      <c r="B218" s="109">
        <f>VLOOKUP($A218,'leave_time_2020-07-20115339am'!$D$2:$R$976,5,FALSE)</f>
        <v>217.16</v>
      </c>
      <c r="C218" s="110">
        <f>VLOOKUP($A218,'leave_time_2020-07-20115339am'!$D$2:$R$976,6,FALSE)</f>
        <v>129.99600000000001</v>
      </c>
      <c r="D218" s="111">
        <f>VLOOKUP($A218,'leave_time_2020-07-20115339am'!$D$2:$R$976,7,FALSE)</f>
        <v>66.5</v>
      </c>
      <c r="E218" s="109">
        <f>IF(((VLOOKUP($A218,'leave_time_2020-07-20115339am'!$D$2:$R$976,9,FALSE)&gt;480)),480,(VLOOKUP($A218,'leave_time_2020-07-20115339am'!$D$2:$R$976,9,FALSE)))</f>
        <v>267.17399999999998</v>
      </c>
      <c r="F218" s="110">
        <f>VLOOKUP($A218,'leave_time_2020-07-20115339am'!$D$2:$R$976,10,FALSE)</f>
        <v>104.004</v>
      </c>
      <c r="G218" s="111">
        <f>VLOOKUP($A218,'leave_time_2020-07-20115339am'!$D$2:$R$976,11,FALSE)</f>
        <v>48</v>
      </c>
      <c r="H218" s="109">
        <f>VLOOKUP($A218,'leave_time_2020-07-20115339am'!$D$2:$R$976,13,FALSE)</f>
        <v>1.875</v>
      </c>
      <c r="I218" s="110">
        <f>VLOOKUP($A218,'leave_time_2020-07-20115339am'!$D$2:$R$976,14,FALSE)</f>
        <v>15.375</v>
      </c>
      <c r="J218" s="111">
        <f>VLOOKUP($A218,'leave_time_2020-07-20115339am'!$D$2:$R$976,15,FALSE)</f>
        <v>13.5</v>
      </c>
    </row>
    <row r="219" spans="1:10" ht="14.85" customHeight="1" x14ac:dyDescent="0.2">
      <c r="A219" s="108" t="str">
        <f>+'Employee ROP Information'!C219</f>
        <v>ELLIS, DIXIE</v>
      </c>
      <c r="B219" s="109">
        <f>VLOOKUP($A219,'leave_time_2020-07-20115339am'!$D$2:$R$976,5,FALSE)</f>
        <v>403.33499999999998</v>
      </c>
      <c r="C219" s="110">
        <f>VLOOKUP($A219,'leave_time_2020-07-20115339am'!$D$2:$R$976,6,FALSE)</f>
        <v>104.004</v>
      </c>
      <c r="D219" s="111">
        <f>VLOOKUP($A219,'leave_time_2020-07-20115339am'!$D$2:$R$976,7,FALSE)</f>
        <v>12.5</v>
      </c>
      <c r="E219" s="109">
        <f>IF(((VLOOKUP($A219,'leave_time_2020-07-20115339am'!$D$2:$R$976,9,FALSE)&gt;480)),480,(VLOOKUP($A219,'leave_time_2020-07-20115339am'!$D$2:$R$976,9,FALSE)))</f>
        <v>460.84500000000003</v>
      </c>
      <c r="F219" s="110">
        <f>VLOOKUP($A219,'leave_time_2020-07-20115339am'!$D$2:$R$976,10,FALSE)</f>
        <v>104.004</v>
      </c>
      <c r="G219" s="111">
        <f>VLOOKUP($A219,'leave_time_2020-07-20115339am'!$D$2:$R$976,11,FALSE)</f>
        <v>14</v>
      </c>
      <c r="H219" s="109">
        <f>VLOOKUP($A219,'leave_time_2020-07-20115339am'!$D$2:$R$976,13,FALSE)</f>
        <v>12</v>
      </c>
      <c r="I219" s="110">
        <f>VLOOKUP($A219,'leave_time_2020-07-20115339am'!$D$2:$R$976,14,FALSE)</f>
        <v>41</v>
      </c>
      <c r="J219" s="111">
        <f>VLOOKUP($A219,'leave_time_2020-07-20115339am'!$D$2:$R$976,15,FALSE)</f>
        <v>93.5</v>
      </c>
    </row>
    <row r="220" spans="1:10" ht="14.85" customHeight="1" x14ac:dyDescent="0.2">
      <c r="A220" s="108" t="str">
        <f>+'Employee ROP Information'!C220</f>
        <v>EMERY, ERIC</v>
      </c>
      <c r="B220" s="109">
        <f>VLOOKUP($A220,'leave_time_2020-07-20115339am'!$D$2:$R$976,5,FALSE)</f>
        <v>414.16500000000002</v>
      </c>
      <c r="C220" s="110">
        <f>VLOOKUP($A220,'leave_time_2020-07-20115339am'!$D$2:$R$976,6,FALSE)</f>
        <v>140.45400000000001</v>
      </c>
      <c r="D220" s="111">
        <f>VLOOKUP($A220,'leave_time_2020-07-20115339am'!$D$2:$R$976,7,FALSE)</f>
        <v>0</v>
      </c>
      <c r="E220" s="109">
        <f>IF(((VLOOKUP($A220,'leave_time_2020-07-20115339am'!$D$2:$R$976,9,FALSE)&gt;480)),480,(VLOOKUP($A220,'leave_time_2020-07-20115339am'!$D$2:$R$976,9,FALSE)))</f>
        <v>480</v>
      </c>
      <c r="F220" s="110">
        <f>VLOOKUP($A220,'leave_time_2020-07-20115339am'!$D$2:$R$976,10,FALSE)</f>
        <v>106.25</v>
      </c>
      <c r="G220" s="111">
        <f>VLOOKUP($A220,'leave_time_2020-07-20115339am'!$D$2:$R$976,11,FALSE)</f>
        <v>0</v>
      </c>
      <c r="H220" s="109">
        <f>VLOOKUP($A220,'leave_time_2020-07-20115339am'!$D$2:$R$976,13,FALSE)</f>
        <v>125.25</v>
      </c>
      <c r="I220" s="110">
        <f>VLOOKUP($A220,'leave_time_2020-07-20115339am'!$D$2:$R$976,14,FALSE)</f>
        <v>123</v>
      </c>
      <c r="J220" s="111">
        <f>VLOOKUP($A220,'leave_time_2020-07-20115339am'!$D$2:$R$976,15,FALSE)</f>
        <v>50</v>
      </c>
    </row>
    <row r="221" spans="1:10" ht="14.85" customHeight="1" x14ac:dyDescent="0.2">
      <c r="A221" s="108" t="str">
        <f>+'Employee ROP Information'!C221</f>
        <v>ERRINGTON, KATHRYN</v>
      </c>
      <c r="B221" s="109">
        <f>VLOOKUP($A221,'leave_time_2020-07-20115339am'!$D$2:$R$976,5,FALSE)</f>
        <v>379.5</v>
      </c>
      <c r="C221" s="110">
        <f>VLOOKUP($A221,'leave_time_2020-07-20115339am'!$D$2:$R$976,6,FALSE)</f>
        <v>156</v>
      </c>
      <c r="D221" s="111">
        <f>VLOOKUP($A221,'leave_time_2020-07-20115339am'!$D$2:$R$976,7,FALSE)</f>
        <v>89.5</v>
      </c>
      <c r="E221" s="109">
        <f>IF(((VLOOKUP($A221,'leave_time_2020-07-20115339am'!$D$2:$R$976,9,FALSE)&gt;480)),480,(VLOOKUP($A221,'leave_time_2020-07-20115339am'!$D$2:$R$976,9,FALSE)))</f>
        <v>379.59</v>
      </c>
      <c r="F221" s="110">
        <f>VLOOKUP($A221,'leave_time_2020-07-20115339am'!$D$2:$R$976,10,FALSE)</f>
        <v>104.004</v>
      </c>
      <c r="G221" s="111">
        <f>VLOOKUP($A221,'leave_time_2020-07-20115339am'!$D$2:$R$976,11,FALSE)</f>
        <v>153.75</v>
      </c>
      <c r="H221" s="109">
        <f>VLOOKUP($A221,'leave_time_2020-07-20115339am'!$D$2:$R$976,13,FALSE)</f>
        <v>0</v>
      </c>
      <c r="I221" s="110">
        <f>VLOOKUP($A221,'leave_time_2020-07-20115339am'!$D$2:$R$976,14,FALSE)</f>
        <v>8.5</v>
      </c>
      <c r="J221" s="111">
        <f>VLOOKUP($A221,'leave_time_2020-07-20115339am'!$D$2:$R$976,15,FALSE)</f>
        <v>8.5</v>
      </c>
    </row>
    <row r="222" spans="1:10" ht="14.85" customHeight="1" x14ac:dyDescent="0.2">
      <c r="A222" s="108" t="str">
        <f>+'Employee ROP Information'!C222</f>
        <v>ERVEN, AMY</v>
      </c>
      <c r="B222" s="109">
        <f>VLOOKUP($A222,'leave_time_2020-07-20115339am'!$D$2:$R$976,5,FALSE)</f>
        <v>444.5</v>
      </c>
      <c r="C222" s="110">
        <f>VLOOKUP($A222,'leave_time_2020-07-20115339am'!$D$2:$R$976,6,FALSE)</f>
        <v>240</v>
      </c>
      <c r="D222" s="111">
        <f>VLOOKUP($A222,'leave_time_2020-07-20115339am'!$D$2:$R$976,7,FALSE)</f>
        <v>133.25</v>
      </c>
      <c r="E222" s="109">
        <f>IF(((VLOOKUP($A222,'leave_time_2020-07-20115339am'!$D$2:$R$976,9,FALSE)&gt;480)),480,(VLOOKUP($A222,'leave_time_2020-07-20115339am'!$D$2:$R$976,9,FALSE)))</f>
        <v>480</v>
      </c>
      <c r="F222" s="110">
        <f>VLOOKUP($A222,'leave_time_2020-07-20115339am'!$D$2:$R$976,10,FALSE)</f>
        <v>104.004</v>
      </c>
      <c r="G222" s="111">
        <f>VLOOKUP($A222,'leave_time_2020-07-20115339am'!$D$2:$R$976,11,FALSE)</f>
        <v>59.5</v>
      </c>
      <c r="H222" s="109">
        <f>VLOOKUP($A222,'leave_time_2020-07-20115339am'!$D$2:$R$976,13,FALSE)</f>
        <v>0</v>
      </c>
      <c r="I222" s="110">
        <f>VLOOKUP($A222,'leave_time_2020-07-20115339am'!$D$2:$R$976,14,FALSE)</f>
        <v>0</v>
      </c>
      <c r="J222" s="111">
        <f>VLOOKUP($A222,'leave_time_2020-07-20115339am'!$D$2:$R$976,15,FALSE)</f>
        <v>0</v>
      </c>
    </row>
    <row r="223" spans="1:10" ht="14.85" customHeight="1" x14ac:dyDescent="0.2">
      <c r="A223" s="108" t="str">
        <f>+'Employee ROP Information'!C223</f>
        <v>ERVIN, DEBRA</v>
      </c>
      <c r="B223" s="109">
        <f>VLOOKUP($A223,'leave_time_2020-07-20115339am'!$D$2:$R$976,5,FALSE)</f>
        <v>404</v>
      </c>
      <c r="C223" s="110">
        <f>VLOOKUP($A223,'leave_time_2020-07-20115339am'!$D$2:$R$976,6,FALSE)</f>
        <v>240</v>
      </c>
      <c r="D223" s="111">
        <f>VLOOKUP($A223,'leave_time_2020-07-20115339am'!$D$2:$R$976,7,FALSE)</f>
        <v>106.5</v>
      </c>
      <c r="E223" s="109">
        <f>IF(((VLOOKUP($A223,'leave_time_2020-07-20115339am'!$D$2:$R$976,9,FALSE)&gt;480)),480,(VLOOKUP($A223,'leave_time_2020-07-20115339am'!$D$2:$R$976,9,FALSE)))</f>
        <v>453.84</v>
      </c>
      <c r="F223" s="110">
        <f>VLOOKUP($A223,'leave_time_2020-07-20115339am'!$D$2:$R$976,10,FALSE)</f>
        <v>104.004</v>
      </c>
      <c r="G223" s="111">
        <f>VLOOKUP($A223,'leave_time_2020-07-20115339am'!$D$2:$R$976,11,FALSE)</f>
        <v>28.5</v>
      </c>
      <c r="H223" s="109">
        <f>VLOOKUP($A223,'leave_time_2020-07-20115339am'!$D$2:$R$976,13,FALSE)</f>
        <v>0</v>
      </c>
      <c r="I223" s="110">
        <f>VLOOKUP($A223,'leave_time_2020-07-20115339am'!$D$2:$R$976,14,FALSE)</f>
        <v>0</v>
      </c>
      <c r="J223" s="111">
        <f>VLOOKUP($A223,'leave_time_2020-07-20115339am'!$D$2:$R$976,15,FALSE)</f>
        <v>0</v>
      </c>
    </row>
    <row r="224" spans="1:10" ht="14.85" customHeight="1" x14ac:dyDescent="0.2">
      <c r="A224" s="108" t="str">
        <f>+'Employee ROP Information'!C224</f>
        <v>ERWIN, KIMBERLY</v>
      </c>
      <c r="B224" s="109">
        <f>VLOOKUP($A224,'leave_time_2020-07-20115339am'!$D$2:$R$976,5,FALSE)</f>
        <v>63.162999999999997</v>
      </c>
      <c r="C224" s="110">
        <f>VLOOKUP($A224,'leave_time_2020-07-20115339am'!$D$2:$R$976,6,FALSE)</f>
        <v>119.163</v>
      </c>
      <c r="D224" s="111">
        <f>VLOOKUP($A224,'leave_time_2020-07-20115339am'!$D$2:$R$976,7,FALSE)</f>
        <v>56</v>
      </c>
      <c r="E224" s="109">
        <f>IF(((VLOOKUP($A224,'leave_time_2020-07-20115339am'!$D$2:$R$976,9,FALSE)&gt;480)),480,(VLOOKUP($A224,'leave_time_2020-07-20115339am'!$D$2:$R$976,9,FALSE)))</f>
        <v>73.837000000000003</v>
      </c>
      <c r="F224" s="110">
        <f>VLOOKUP($A224,'leave_time_2020-07-20115339am'!$D$2:$R$976,10,FALSE)</f>
        <v>95.337000000000003</v>
      </c>
      <c r="G224" s="111">
        <f>VLOOKUP($A224,'leave_time_2020-07-20115339am'!$D$2:$R$976,11,FALSE)</f>
        <v>21.5</v>
      </c>
      <c r="H224" s="109">
        <f>VLOOKUP($A224,'leave_time_2020-07-20115339am'!$D$2:$R$976,13,FALSE)</f>
        <v>0</v>
      </c>
      <c r="I224" s="110">
        <f>VLOOKUP($A224,'leave_time_2020-07-20115339am'!$D$2:$R$976,14,FALSE)</f>
        <v>0</v>
      </c>
      <c r="J224" s="111">
        <f>VLOOKUP($A224,'leave_time_2020-07-20115339am'!$D$2:$R$976,15,FALSE)</f>
        <v>0</v>
      </c>
    </row>
    <row r="225" spans="1:10" ht="14.85" customHeight="1" x14ac:dyDescent="0.2">
      <c r="A225" s="108" t="str">
        <f>+'Employee ROP Information'!C225</f>
        <v>ESDELLE, CELENA</v>
      </c>
      <c r="B225" s="109">
        <f>VLOOKUP($A225,'leave_time_2020-07-20115339am'!$D$2:$R$976,5,FALSE)</f>
        <v>191.75</v>
      </c>
      <c r="C225" s="110">
        <f>VLOOKUP($A225,'leave_time_2020-07-20115339am'!$D$2:$R$976,6,FALSE)</f>
        <v>156</v>
      </c>
      <c r="D225" s="111">
        <f>VLOOKUP($A225,'leave_time_2020-07-20115339am'!$D$2:$R$976,7,FALSE)</f>
        <v>99.75</v>
      </c>
      <c r="E225" s="109">
        <f>IF(((VLOOKUP($A225,'leave_time_2020-07-20115339am'!$D$2:$R$976,9,FALSE)&gt;480)),480,(VLOOKUP($A225,'leave_time_2020-07-20115339am'!$D$2:$R$976,9,FALSE)))</f>
        <v>103.84</v>
      </c>
      <c r="F225" s="110">
        <f>VLOOKUP($A225,'leave_time_2020-07-20115339am'!$D$2:$R$976,10,FALSE)</f>
        <v>104.004</v>
      </c>
      <c r="G225" s="111">
        <f>VLOOKUP($A225,'leave_time_2020-07-20115339am'!$D$2:$R$976,11,FALSE)</f>
        <v>43.5</v>
      </c>
      <c r="H225" s="109">
        <f>VLOOKUP($A225,'leave_time_2020-07-20115339am'!$D$2:$R$976,13,FALSE)</f>
        <v>0</v>
      </c>
      <c r="I225" s="110">
        <f>VLOOKUP($A225,'leave_time_2020-07-20115339am'!$D$2:$R$976,14,FALSE)</f>
        <v>0</v>
      </c>
      <c r="J225" s="111">
        <f>VLOOKUP($A225,'leave_time_2020-07-20115339am'!$D$2:$R$976,15,FALSE)</f>
        <v>0</v>
      </c>
    </row>
    <row r="226" spans="1:10" ht="14.85" customHeight="1" x14ac:dyDescent="0.2">
      <c r="A226" s="108" t="str">
        <f>+'Employee ROP Information'!C226</f>
        <v>ESPINOSA, VANESSA</v>
      </c>
      <c r="B226" s="109">
        <f>VLOOKUP($A226,'leave_time_2020-07-20115339am'!$D$2:$R$976,5,FALSE)</f>
        <v>142.24600000000001</v>
      </c>
      <c r="C226" s="110">
        <f>VLOOKUP($A226,'leave_time_2020-07-20115339am'!$D$2:$R$976,6,FALSE)</f>
        <v>129.99600000000001</v>
      </c>
      <c r="D226" s="111">
        <f>VLOOKUP($A226,'leave_time_2020-07-20115339am'!$D$2:$R$976,7,FALSE)</f>
        <v>56</v>
      </c>
      <c r="E226" s="109">
        <f>IF(((VLOOKUP($A226,'leave_time_2020-07-20115339am'!$D$2:$R$976,9,FALSE)&gt;480)),480,(VLOOKUP($A226,'leave_time_2020-07-20115339am'!$D$2:$R$976,9,FALSE)))</f>
        <v>295.33999999999997</v>
      </c>
      <c r="F226" s="110">
        <f>VLOOKUP($A226,'leave_time_2020-07-20115339am'!$D$2:$R$976,10,FALSE)</f>
        <v>104.004</v>
      </c>
      <c r="G226" s="111">
        <f>VLOOKUP($A226,'leave_time_2020-07-20115339am'!$D$2:$R$976,11,FALSE)</f>
        <v>105</v>
      </c>
      <c r="H226" s="109">
        <f>VLOOKUP($A226,'leave_time_2020-07-20115339am'!$D$2:$R$976,13,FALSE)</f>
        <v>0</v>
      </c>
      <c r="I226" s="110">
        <f>VLOOKUP($A226,'leave_time_2020-07-20115339am'!$D$2:$R$976,14,FALSE)</f>
        <v>0</v>
      </c>
      <c r="J226" s="111">
        <f>VLOOKUP($A226,'leave_time_2020-07-20115339am'!$D$2:$R$976,15,FALSE)</f>
        <v>0</v>
      </c>
    </row>
    <row r="227" spans="1:10" ht="14.85" customHeight="1" x14ac:dyDescent="0.2">
      <c r="A227" s="108" t="str">
        <f>+'Employee ROP Information'!C227</f>
        <v>EULO, DEBRA</v>
      </c>
      <c r="B227" s="109">
        <f>VLOOKUP($A227,'leave_time_2020-07-20115339am'!$D$2:$R$976,5,FALSE)</f>
        <v>312.5</v>
      </c>
      <c r="C227" s="110">
        <f>VLOOKUP($A227,'leave_time_2020-07-20115339am'!$D$2:$R$976,6,FALSE)</f>
        <v>143</v>
      </c>
      <c r="D227" s="111">
        <f>VLOOKUP($A227,'leave_time_2020-07-20115339am'!$D$2:$R$976,7,FALSE)</f>
        <v>196</v>
      </c>
      <c r="E227" s="109">
        <f>IF(((VLOOKUP($A227,'leave_time_2020-07-20115339am'!$D$2:$R$976,9,FALSE)&gt;480)),480,(VLOOKUP($A227,'leave_time_2020-07-20115339am'!$D$2:$R$976,9,FALSE)))</f>
        <v>379.673</v>
      </c>
      <c r="F227" s="110">
        <f>VLOOKUP($A227,'leave_time_2020-07-20115339am'!$D$2:$R$976,10,FALSE)</f>
        <v>95.337000000000003</v>
      </c>
      <c r="G227" s="111">
        <f>VLOOKUP($A227,'leave_time_2020-07-20115339am'!$D$2:$R$976,11,FALSE)</f>
        <v>27</v>
      </c>
      <c r="H227" s="109">
        <f>VLOOKUP($A227,'leave_time_2020-07-20115339am'!$D$2:$R$976,13,FALSE)</f>
        <v>0</v>
      </c>
      <c r="I227" s="110">
        <f>VLOOKUP($A227,'leave_time_2020-07-20115339am'!$D$2:$R$976,14,FALSE)</f>
        <v>0</v>
      </c>
      <c r="J227" s="111">
        <f>VLOOKUP($A227,'leave_time_2020-07-20115339am'!$D$2:$R$976,15,FALSE)</f>
        <v>0</v>
      </c>
    </row>
    <row r="228" spans="1:10" ht="14.85" customHeight="1" x14ac:dyDescent="0.2">
      <c r="A228" s="108" t="str">
        <f>+'Employee ROP Information'!C228</f>
        <v>EVANS, KIRSTY</v>
      </c>
      <c r="B228" s="109">
        <f>VLOOKUP($A228,'leave_time_2020-07-20115339am'!$D$2:$R$976,5,FALSE)</f>
        <v>37.590000000000003</v>
      </c>
      <c r="C228" s="110">
        <f>VLOOKUP($A228,'leave_time_2020-07-20115339am'!$D$2:$R$976,6,FALSE)</f>
        <v>121.33799999999999</v>
      </c>
      <c r="D228" s="111">
        <f>VLOOKUP($A228,'leave_time_2020-07-20115339am'!$D$2:$R$976,7,FALSE)</f>
        <v>88</v>
      </c>
      <c r="E228" s="109">
        <f>IF(((VLOOKUP($A228,'leave_time_2020-07-20115339am'!$D$2:$R$976,9,FALSE)&gt;480)),480,(VLOOKUP($A228,'leave_time_2020-07-20115339am'!$D$2:$R$976,9,FALSE)))</f>
        <v>150.84</v>
      </c>
      <c r="F228" s="110">
        <f>VLOOKUP($A228,'leave_time_2020-07-20115339am'!$D$2:$R$976,10,FALSE)</f>
        <v>121.33799999999999</v>
      </c>
      <c r="G228" s="111">
        <f>VLOOKUP($A228,'leave_time_2020-07-20115339am'!$D$2:$R$976,11,FALSE)</f>
        <v>65.5</v>
      </c>
      <c r="H228" s="109">
        <f>VLOOKUP($A228,'leave_time_2020-07-20115339am'!$D$2:$R$976,13,FALSE)</f>
        <v>0</v>
      </c>
      <c r="I228" s="110">
        <f>VLOOKUP($A228,'leave_time_2020-07-20115339am'!$D$2:$R$976,14,FALSE)</f>
        <v>0</v>
      </c>
      <c r="J228" s="111">
        <f>VLOOKUP($A228,'leave_time_2020-07-20115339am'!$D$2:$R$976,15,FALSE)</f>
        <v>0</v>
      </c>
    </row>
    <row r="229" spans="1:10" ht="14.85" customHeight="1" x14ac:dyDescent="0.2">
      <c r="A229" s="108" t="str">
        <f>+'Employee ROP Information'!C229</f>
        <v>EVANS, VICKIE</v>
      </c>
      <c r="B229" s="109">
        <f>VLOOKUP($A229,'leave_time_2020-07-20115339am'!$D$2:$R$976,5,FALSE)</f>
        <v>153.75</v>
      </c>
      <c r="C229" s="110">
        <f>VLOOKUP($A229,'leave_time_2020-07-20115339am'!$D$2:$R$976,6,FALSE)</f>
        <v>156</v>
      </c>
      <c r="D229" s="111">
        <f>VLOOKUP($A229,'leave_time_2020-07-20115339am'!$D$2:$R$976,7,FALSE)</f>
        <v>88</v>
      </c>
      <c r="E229" s="109">
        <f>IF(((VLOOKUP($A229,'leave_time_2020-07-20115339am'!$D$2:$R$976,9,FALSE)&gt;480)),480,(VLOOKUP($A229,'leave_time_2020-07-20115339am'!$D$2:$R$976,9,FALSE)))</f>
        <v>76.59</v>
      </c>
      <c r="F229" s="110">
        <f>VLOOKUP($A229,'leave_time_2020-07-20115339am'!$D$2:$R$976,10,FALSE)</f>
        <v>104.004</v>
      </c>
      <c r="G229" s="111">
        <f>VLOOKUP($A229,'leave_time_2020-07-20115339am'!$D$2:$R$976,11,FALSE)</f>
        <v>82</v>
      </c>
      <c r="H229" s="109">
        <f>VLOOKUP($A229,'leave_time_2020-07-20115339am'!$D$2:$R$976,13,FALSE)</f>
        <v>0</v>
      </c>
      <c r="I229" s="110">
        <f>VLOOKUP($A229,'leave_time_2020-07-20115339am'!$D$2:$R$976,14,FALSE)</f>
        <v>0</v>
      </c>
      <c r="J229" s="111">
        <f>VLOOKUP($A229,'leave_time_2020-07-20115339am'!$D$2:$R$976,15,FALSE)</f>
        <v>0</v>
      </c>
    </row>
    <row r="230" spans="1:10" ht="14.85" customHeight="1" x14ac:dyDescent="0.2">
      <c r="A230" s="108" t="str">
        <f>+'Employee ROP Information'!C230</f>
        <v>EVERSON, JEFFERSON</v>
      </c>
      <c r="B230" s="109">
        <f>VLOOKUP($A230,'leave_time_2020-07-20115339am'!$D$2:$R$976,5,FALSE)</f>
        <v>196.34</v>
      </c>
      <c r="C230" s="110">
        <f>VLOOKUP($A230,'leave_time_2020-07-20115339am'!$D$2:$R$976,6,FALSE)</f>
        <v>104.004</v>
      </c>
      <c r="D230" s="111">
        <f>VLOOKUP($A230,'leave_time_2020-07-20115339am'!$D$2:$R$976,7,FALSE)</f>
        <v>70</v>
      </c>
      <c r="E230" s="109">
        <f>IF(((VLOOKUP($A230,'leave_time_2020-07-20115339am'!$D$2:$R$976,9,FALSE)&gt;480)),480,(VLOOKUP($A230,'leave_time_2020-07-20115339am'!$D$2:$R$976,9,FALSE)))</f>
        <v>197.34</v>
      </c>
      <c r="F230" s="110">
        <f>VLOOKUP($A230,'leave_time_2020-07-20115339am'!$D$2:$R$976,10,FALSE)</f>
        <v>104.004</v>
      </c>
      <c r="G230" s="111">
        <f>VLOOKUP($A230,'leave_time_2020-07-20115339am'!$D$2:$R$976,11,FALSE)</f>
        <v>181</v>
      </c>
      <c r="H230" s="109">
        <f>VLOOKUP($A230,'leave_time_2020-07-20115339am'!$D$2:$R$976,13,FALSE)</f>
        <v>3</v>
      </c>
      <c r="I230" s="110">
        <f>VLOOKUP($A230,'leave_time_2020-07-20115339am'!$D$2:$R$976,14,FALSE)</f>
        <v>8</v>
      </c>
      <c r="J230" s="111">
        <f>VLOOKUP($A230,'leave_time_2020-07-20115339am'!$D$2:$R$976,15,FALSE)</f>
        <v>5</v>
      </c>
    </row>
    <row r="231" spans="1:10" ht="14.85" customHeight="1" x14ac:dyDescent="0.2">
      <c r="A231" s="108" t="str">
        <f>+'Employee ROP Information'!C231</f>
        <v>FABER, LAURA</v>
      </c>
      <c r="B231" s="109">
        <f>VLOOKUP($A231,'leave_time_2020-07-20115339am'!$D$2:$R$976,5,FALSE)</f>
        <v>119.002</v>
      </c>
      <c r="C231" s="110">
        <f>VLOOKUP($A231,'leave_time_2020-07-20115339am'!$D$2:$R$976,6,FALSE)</f>
        <v>119.166</v>
      </c>
      <c r="D231" s="111">
        <f>VLOOKUP($A231,'leave_time_2020-07-20115339am'!$D$2:$R$976,7,FALSE)</f>
        <v>78</v>
      </c>
      <c r="E231" s="109">
        <f>IF(((VLOOKUP($A231,'leave_time_2020-07-20115339am'!$D$2:$R$976,9,FALSE)&gt;480)),480,(VLOOKUP($A231,'leave_time_2020-07-20115339am'!$D$2:$R$976,9,FALSE)))</f>
        <v>117.59</v>
      </c>
      <c r="F231" s="110">
        <f>VLOOKUP($A231,'leave_time_2020-07-20115339am'!$D$2:$R$976,10,FALSE)</f>
        <v>104.004</v>
      </c>
      <c r="G231" s="111">
        <f>VLOOKUP($A231,'leave_time_2020-07-20115339am'!$D$2:$R$976,11,FALSE)</f>
        <v>67.75</v>
      </c>
      <c r="H231" s="109">
        <f>VLOOKUP($A231,'leave_time_2020-07-20115339am'!$D$2:$R$976,13,FALSE)</f>
        <v>0</v>
      </c>
      <c r="I231" s="110">
        <f>VLOOKUP($A231,'leave_time_2020-07-20115339am'!$D$2:$R$976,14,FALSE)</f>
        <v>2.5</v>
      </c>
      <c r="J231" s="111">
        <f>VLOOKUP($A231,'leave_time_2020-07-20115339am'!$D$2:$R$976,15,FALSE)</f>
        <v>2.5</v>
      </c>
    </row>
    <row r="232" spans="1:10" ht="14.85" customHeight="1" x14ac:dyDescent="0.2">
      <c r="A232" s="108" t="str">
        <f>+'Employee ROP Information'!C232</f>
        <v>FALCON, BLAS</v>
      </c>
      <c r="B232" s="109">
        <f>VLOOKUP($A232,'leave_time_2020-07-20115339am'!$D$2:$R$976,5,FALSE)</f>
        <v>52</v>
      </c>
      <c r="C232" s="110">
        <f>VLOOKUP($A232,'leave_time_2020-07-20115339am'!$D$2:$R$976,6,FALSE)</f>
        <v>156</v>
      </c>
      <c r="D232" s="111">
        <f>VLOOKUP($A232,'leave_time_2020-07-20115339am'!$D$2:$R$976,7,FALSE)</f>
        <v>146.75</v>
      </c>
      <c r="E232" s="109">
        <f>IF(((VLOOKUP($A232,'leave_time_2020-07-20115339am'!$D$2:$R$976,9,FALSE)&gt;480)),480,(VLOOKUP($A232,'leave_time_2020-07-20115339am'!$D$2:$R$976,9,FALSE)))</f>
        <v>30.672999999999998</v>
      </c>
      <c r="F232" s="110">
        <f>VLOOKUP($A232,'leave_time_2020-07-20115339am'!$D$2:$R$976,10,FALSE)</f>
        <v>104.004</v>
      </c>
      <c r="G232" s="111">
        <f>VLOOKUP($A232,'leave_time_2020-07-20115339am'!$D$2:$R$976,11,FALSE)</f>
        <v>100</v>
      </c>
      <c r="H232" s="109">
        <f>VLOOKUP($A232,'leave_time_2020-07-20115339am'!$D$2:$R$976,13,FALSE)</f>
        <v>0</v>
      </c>
      <c r="I232" s="110">
        <f>VLOOKUP($A232,'leave_time_2020-07-20115339am'!$D$2:$R$976,14,FALSE)</f>
        <v>0</v>
      </c>
      <c r="J232" s="111">
        <f>VLOOKUP($A232,'leave_time_2020-07-20115339am'!$D$2:$R$976,15,FALSE)</f>
        <v>0</v>
      </c>
    </row>
    <row r="233" spans="1:10" ht="14.85" customHeight="1" x14ac:dyDescent="0.2">
      <c r="A233" s="108" t="str">
        <f>+'Employee ROP Information'!C233</f>
        <v>FALCON, LISA</v>
      </c>
      <c r="B233" s="109">
        <f>VLOOKUP($A233,'leave_time_2020-07-20115339am'!$D$2:$R$976,5,FALSE)</f>
        <v>413.5</v>
      </c>
      <c r="C233" s="110">
        <f>VLOOKUP($A233,'leave_time_2020-07-20115339am'!$D$2:$R$976,6,FALSE)</f>
        <v>156</v>
      </c>
      <c r="D233" s="111">
        <f>VLOOKUP($A233,'leave_time_2020-07-20115339am'!$D$2:$R$976,7,FALSE)</f>
        <v>105</v>
      </c>
      <c r="E233" s="109">
        <f>IF(((VLOOKUP($A233,'leave_time_2020-07-20115339am'!$D$2:$R$976,9,FALSE)&gt;480)),480,(VLOOKUP($A233,'leave_time_2020-07-20115339am'!$D$2:$R$976,9,FALSE)))</f>
        <v>102.09</v>
      </c>
      <c r="F233" s="110">
        <f>VLOOKUP($A233,'leave_time_2020-07-20115339am'!$D$2:$R$976,10,FALSE)</f>
        <v>104.004</v>
      </c>
      <c r="G233" s="111">
        <f>VLOOKUP($A233,'leave_time_2020-07-20115339am'!$D$2:$R$976,11,FALSE)</f>
        <v>282</v>
      </c>
      <c r="H233" s="109">
        <f>VLOOKUP($A233,'leave_time_2020-07-20115339am'!$D$2:$R$976,13,FALSE)</f>
        <v>0</v>
      </c>
      <c r="I233" s="110">
        <f>VLOOKUP($A233,'leave_time_2020-07-20115339am'!$D$2:$R$976,14,FALSE)</f>
        <v>0</v>
      </c>
      <c r="J233" s="111">
        <f>VLOOKUP($A233,'leave_time_2020-07-20115339am'!$D$2:$R$976,15,FALSE)</f>
        <v>0</v>
      </c>
    </row>
    <row r="234" spans="1:10" ht="14.85" customHeight="1" x14ac:dyDescent="0.2">
      <c r="A234" s="108" t="str">
        <f>+'Employee ROP Information'!C234</f>
        <v>FALCON, MARIA</v>
      </c>
      <c r="B234" s="109">
        <f>VLOOKUP($A234,'leave_time_2020-07-20115339am'!$D$2:$R$976,5,FALSE)</f>
        <v>299.25</v>
      </c>
      <c r="C234" s="110">
        <f>VLOOKUP($A234,'leave_time_2020-07-20115339am'!$D$2:$R$976,6,FALSE)</f>
        <v>156</v>
      </c>
      <c r="D234" s="111">
        <f>VLOOKUP($A234,'leave_time_2020-07-20115339am'!$D$2:$R$976,7,FALSE)</f>
        <v>116</v>
      </c>
      <c r="E234" s="109">
        <f>IF(((VLOOKUP($A234,'leave_time_2020-07-20115339am'!$D$2:$R$976,9,FALSE)&gt;480)),480,(VLOOKUP($A234,'leave_time_2020-07-20115339am'!$D$2:$R$976,9,FALSE)))</f>
        <v>74.34</v>
      </c>
      <c r="F234" s="110">
        <f>VLOOKUP($A234,'leave_time_2020-07-20115339am'!$D$2:$R$976,10,FALSE)</f>
        <v>104.004</v>
      </c>
      <c r="G234" s="111">
        <f>VLOOKUP($A234,'leave_time_2020-07-20115339am'!$D$2:$R$976,11,FALSE)</f>
        <v>48.5</v>
      </c>
      <c r="H234" s="109">
        <f>VLOOKUP($A234,'leave_time_2020-07-20115339am'!$D$2:$R$976,13,FALSE)</f>
        <v>0</v>
      </c>
      <c r="I234" s="110">
        <f>VLOOKUP($A234,'leave_time_2020-07-20115339am'!$D$2:$R$976,14,FALSE)</f>
        <v>0</v>
      </c>
      <c r="J234" s="111">
        <f>VLOOKUP($A234,'leave_time_2020-07-20115339am'!$D$2:$R$976,15,FALSE)</f>
        <v>0</v>
      </c>
    </row>
    <row r="235" spans="1:10" ht="14.85" customHeight="1" x14ac:dyDescent="0.2">
      <c r="A235" s="108" t="str">
        <f>+'Employee ROP Information'!C235</f>
        <v>FALLACARO, TARA</v>
      </c>
      <c r="B235" s="109">
        <f>VLOOKUP($A235,'leave_time_2020-07-20115339am'!$D$2:$R$976,5,FALSE)</f>
        <v>41.66</v>
      </c>
      <c r="C235" s="110">
        <f>VLOOKUP($A235,'leave_time_2020-07-20115339am'!$D$2:$R$976,6,FALSE)</f>
        <v>51.996000000000002</v>
      </c>
      <c r="D235" s="111">
        <f>VLOOKUP($A235,'leave_time_2020-07-20115339am'!$D$2:$R$976,7,FALSE)</f>
        <v>48</v>
      </c>
      <c r="E235" s="109">
        <f>IF(((VLOOKUP($A235,'leave_time_2020-07-20115339am'!$D$2:$R$976,9,FALSE)&gt;480)),480,(VLOOKUP($A235,'leave_time_2020-07-20115339am'!$D$2:$R$976,9,FALSE)))</f>
        <v>81.91</v>
      </c>
      <c r="F235" s="110">
        <f>VLOOKUP($A235,'leave_time_2020-07-20115339am'!$D$2:$R$976,10,FALSE)</f>
        <v>51.996000000000002</v>
      </c>
      <c r="G235" s="111">
        <f>VLOOKUP($A235,'leave_time_2020-07-20115339am'!$D$2:$R$976,11,FALSE)</f>
        <v>0</v>
      </c>
      <c r="H235" s="109">
        <f>VLOOKUP($A235,'leave_time_2020-07-20115339am'!$D$2:$R$976,13,FALSE)</f>
        <v>0</v>
      </c>
      <c r="I235" s="110">
        <f>VLOOKUP($A235,'leave_time_2020-07-20115339am'!$D$2:$R$976,14,FALSE)</f>
        <v>0</v>
      </c>
      <c r="J235" s="111">
        <f>VLOOKUP($A235,'leave_time_2020-07-20115339am'!$D$2:$R$976,15,FALSE)</f>
        <v>0</v>
      </c>
    </row>
    <row r="236" spans="1:10" ht="14.85" customHeight="1" x14ac:dyDescent="0.2">
      <c r="A236" s="108" t="str">
        <f>+'Employee ROP Information'!C236</f>
        <v>FALZONE, BRANDI</v>
      </c>
      <c r="B236" s="109">
        <f>VLOOKUP($A236,'leave_time_2020-07-20115339am'!$D$2:$R$976,5,FALSE)</f>
        <v>50.41</v>
      </c>
      <c r="C236" s="110">
        <f>VLOOKUP($A236,'leave_time_2020-07-20115339am'!$D$2:$R$976,6,FALSE)</f>
        <v>51.996000000000002</v>
      </c>
      <c r="D236" s="111">
        <f>VLOOKUP($A236,'leave_time_2020-07-20115339am'!$D$2:$R$976,7,FALSE)</f>
        <v>43.5</v>
      </c>
      <c r="E236" s="109">
        <f>IF(((VLOOKUP($A236,'leave_time_2020-07-20115339am'!$D$2:$R$976,9,FALSE)&gt;480)),480,(VLOOKUP($A236,'leave_time_2020-07-20115339am'!$D$2:$R$976,9,FALSE)))</f>
        <v>7.91</v>
      </c>
      <c r="F236" s="110">
        <f>VLOOKUP($A236,'leave_time_2020-07-20115339am'!$D$2:$R$976,10,FALSE)</f>
        <v>51.996000000000002</v>
      </c>
      <c r="G236" s="111">
        <f>VLOOKUP($A236,'leave_time_2020-07-20115339am'!$D$2:$R$976,11,FALSE)</f>
        <v>66</v>
      </c>
      <c r="H236" s="109">
        <f>VLOOKUP($A236,'leave_time_2020-07-20115339am'!$D$2:$R$976,13,FALSE)</f>
        <v>1.5</v>
      </c>
      <c r="I236" s="110">
        <f>VLOOKUP($A236,'leave_time_2020-07-20115339am'!$D$2:$R$976,14,FALSE)</f>
        <v>8.5</v>
      </c>
      <c r="J236" s="111">
        <f>VLOOKUP($A236,'leave_time_2020-07-20115339am'!$D$2:$R$976,15,FALSE)</f>
        <v>7</v>
      </c>
    </row>
    <row r="237" spans="1:10" ht="14.85" customHeight="1" x14ac:dyDescent="0.2">
      <c r="A237" s="108" t="str">
        <f>+'Employee ROP Information'!C237</f>
        <v>FANNIN RODRIGUEZ, WENDY</v>
      </c>
      <c r="B237" s="109">
        <f>VLOOKUP($A237,'leave_time_2020-07-20115339am'!$D$2:$R$976,5,FALSE)</f>
        <v>84.742999999999995</v>
      </c>
      <c r="C237" s="110">
        <f>VLOOKUP($A237,'leave_time_2020-07-20115339am'!$D$2:$R$976,6,FALSE)</f>
        <v>129.99600000000001</v>
      </c>
      <c r="D237" s="111">
        <f>VLOOKUP($A237,'leave_time_2020-07-20115339am'!$D$2:$R$976,7,FALSE)</f>
        <v>58.5</v>
      </c>
      <c r="E237" s="109">
        <f>IF(((VLOOKUP($A237,'leave_time_2020-07-20115339am'!$D$2:$R$976,9,FALSE)&gt;480)),480,(VLOOKUP($A237,'leave_time_2020-07-20115339am'!$D$2:$R$976,9,FALSE)))</f>
        <v>49.673999999999999</v>
      </c>
      <c r="F237" s="110">
        <f>VLOOKUP($A237,'leave_time_2020-07-20115339am'!$D$2:$R$976,10,FALSE)</f>
        <v>104.004</v>
      </c>
      <c r="G237" s="111">
        <f>VLOOKUP($A237,'leave_time_2020-07-20115339am'!$D$2:$R$976,11,FALSE)</f>
        <v>66.5</v>
      </c>
      <c r="H237" s="109">
        <f>VLOOKUP($A237,'leave_time_2020-07-20115339am'!$D$2:$R$976,13,FALSE)</f>
        <v>0</v>
      </c>
      <c r="I237" s="110">
        <f>VLOOKUP($A237,'leave_time_2020-07-20115339am'!$D$2:$R$976,14,FALSE)</f>
        <v>46.375</v>
      </c>
      <c r="J237" s="111">
        <f>VLOOKUP($A237,'leave_time_2020-07-20115339am'!$D$2:$R$976,15,FALSE)</f>
        <v>53.25</v>
      </c>
    </row>
    <row r="238" spans="1:10" ht="14.85" customHeight="1" x14ac:dyDescent="0.2">
      <c r="A238" s="108" t="str">
        <f>+'Employee ROP Information'!C238</f>
        <v>FARAJI-TAJRISHI, TAMERA</v>
      </c>
      <c r="B238" s="109">
        <f>VLOOKUP($A238,'leave_time_2020-07-20115339am'!$D$2:$R$976,5,FALSE)</f>
        <v>214.75</v>
      </c>
      <c r="C238" s="110">
        <f>VLOOKUP($A238,'leave_time_2020-07-20115339am'!$D$2:$R$976,6,FALSE)</f>
        <v>143</v>
      </c>
      <c r="D238" s="111">
        <f>VLOOKUP($A238,'leave_time_2020-07-20115339am'!$D$2:$R$976,7,FALSE)</f>
        <v>52</v>
      </c>
      <c r="E238" s="109">
        <f>IF(((VLOOKUP($A238,'leave_time_2020-07-20115339am'!$D$2:$R$976,9,FALSE)&gt;480)),480,(VLOOKUP($A238,'leave_time_2020-07-20115339am'!$D$2:$R$976,9,FALSE)))</f>
        <v>480</v>
      </c>
      <c r="F238" s="110">
        <f>VLOOKUP($A238,'leave_time_2020-07-20115339am'!$D$2:$R$976,10,FALSE)</f>
        <v>95.337000000000003</v>
      </c>
      <c r="G238" s="111">
        <f>VLOOKUP($A238,'leave_time_2020-07-20115339am'!$D$2:$R$976,11,FALSE)</f>
        <v>43</v>
      </c>
      <c r="H238" s="109">
        <f>VLOOKUP($A238,'leave_time_2020-07-20115339am'!$D$2:$R$976,13,FALSE)</f>
        <v>0</v>
      </c>
      <c r="I238" s="110">
        <f>VLOOKUP($A238,'leave_time_2020-07-20115339am'!$D$2:$R$976,14,FALSE)</f>
        <v>0</v>
      </c>
      <c r="J238" s="111">
        <f>VLOOKUP($A238,'leave_time_2020-07-20115339am'!$D$2:$R$976,15,FALSE)</f>
        <v>0</v>
      </c>
    </row>
    <row r="239" spans="1:10" ht="14.85" customHeight="1" x14ac:dyDescent="0.2">
      <c r="A239" s="108" t="str">
        <f>+'Employee ROP Information'!C239</f>
        <v>FARQUHAR, TROY</v>
      </c>
      <c r="B239" s="109">
        <f>VLOOKUP($A239,'leave_time_2020-07-20115339am'!$D$2:$R$976,5,FALSE)</f>
        <v>57.670999999999999</v>
      </c>
      <c r="C239" s="110">
        <f>VLOOKUP($A239,'leave_time_2020-07-20115339am'!$D$2:$R$976,6,FALSE)</f>
        <v>59.587000000000003</v>
      </c>
      <c r="D239" s="111">
        <f>VLOOKUP($A239,'leave_time_2020-07-20115339am'!$D$2:$R$976,7,FALSE)</f>
        <v>60</v>
      </c>
      <c r="E239" s="109">
        <f>IF(((VLOOKUP($A239,'leave_time_2020-07-20115339am'!$D$2:$R$976,9,FALSE)&gt;480)),480,(VLOOKUP($A239,'leave_time_2020-07-20115339am'!$D$2:$R$976,9,FALSE)))</f>
        <v>321.577</v>
      </c>
      <c r="F239" s="110">
        <f>VLOOKUP($A239,'leave_time_2020-07-20115339am'!$D$2:$R$976,10,FALSE)</f>
        <v>47.662999999999997</v>
      </c>
      <c r="G239" s="111">
        <f>VLOOKUP($A239,'leave_time_2020-07-20115339am'!$D$2:$R$976,11,FALSE)</f>
        <v>0</v>
      </c>
      <c r="H239" s="109">
        <f>VLOOKUP($A239,'leave_time_2020-07-20115339am'!$D$2:$R$976,13,FALSE)</f>
        <v>4</v>
      </c>
      <c r="I239" s="110">
        <f>VLOOKUP($A239,'leave_time_2020-07-20115339am'!$D$2:$R$976,14,FALSE)</f>
        <v>8</v>
      </c>
      <c r="J239" s="111">
        <f>VLOOKUP($A239,'leave_time_2020-07-20115339am'!$D$2:$R$976,15,FALSE)</f>
        <v>4</v>
      </c>
    </row>
    <row r="240" spans="1:10" ht="14.85" customHeight="1" x14ac:dyDescent="0.2">
      <c r="A240" s="108" t="str">
        <f>+'Employee ROP Information'!C240</f>
        <v>FAVELA, CHRISTINA</v>
      </c>
      <c r="B240" s="109">
        <f>VLOOKUP($A240,'leave_time_2020-07-20115339am'!$D$2:$R$976,5,FALSE)</f>
        <v>295.5</v>
      </c>
      <c r="C240" s="110">
        <f>VLOOKUP($A240,'leave_time_2020-07-20115339am'!$D$2:$R$976,6,FALSE)</f>
        <v>295.5</v>
      </c>
      <c r="D240" s="111">
        <f>VLOOKUP($A240,'leave_time_2020-07-20115339am'!$D$2:$R$976,7,FALSE)</f>
        <v>0</v>
      </c>
      <c r="E240" s="109">
        <f>IF(((VLOOKUP($A240,'leave_time_2020-07-20115339am'!$D$2:$R$976,9,FALSE)&gt;480)),480,(VLOOKUP($A240,'leave_time_2020-07-20115339am'!$D$2:$R$976,9,FALSE)))</f>
        <v>187.5</v>
      </c>
      <c r="F240" s="110">
        <f>VLOOKUP($A240,'leave_time_2020-07-20115339am'!$D$2:$R$976,10,FALSE)</f>
        <v>187.5</v>
      </c>
      <c r="G240" s="111">
        <f>VLOOKUP($A240,'leave_time_2020-07-20115339am'!$D$2:$R$976,11,FALSE)</f>
        <v>0</v>
      </c>
      <c r="H240" s="109">
        <f>VLOOKUP($A240,'leave_time_2020-07-20115339am'!$D$2:$R$976,13,FALSE)</f>
        <v>2.5</v>
      </c>
      <c r="I240" s="110">
        <f>VLOOKUP($A240,'leave_time_2020-07-20115339am'!$D$2:$R$976,14,FALSE)</f>
        <v>2.5</v>
      </c>
      <c r="J240" s="111">
        <f>VLOOKUP($A240,'leave_time_2020-07-20115339am'!$D$2:$R$976,15,FALSE)</f>
        <v>0</v>
      </c>
    </row>
    <row r="241" spans="1:10" ht="14.85" customHeight="1" x14ac:dyDescent="0.2">
      <c r="A241" s="108" t="str">
        <f>+'Employee ROP Information'!C241</f>
        <v>FAZA, MELINDA</v>
      </c>
      <c r="B241" s="109">
        <f>VLOOKUP($A241,'leave_time_2020-07-20115339am'!$D$2:$R$976,5,FALSE)</f>
        <v>26.004000000000001</v>
      </c>
      <c r="C241" s="110">
        <f>VLOOKUP($A241,'leave_time_2020-07-20115339am'!$D$2:$R$976,6,FALSE)</f>
        <v>101.837</v>
      </c>
      <c r="D241" s="111">
        <f>VLOOKUP($A241,'leave_time_2020-07-20115339am'!$D$2:$R$976,7,FALSE)</f>
        <v>76.5</v>
      </c>
      <c r="E241" s="109">
        <f>IF(((VLOOKUP($A241,'leave_time_2020-07-20115339am'!$D$2:$R$976,9,FALSE)&gt;480)),480,(VLOOKUP($A241,'leave_time_2020-07-20115339am'!$D$2:$R$976,9,FALSE)))</f>
        <v>23.504000000000001</v>
      </c>
      <c r="F241" s="110">
        <f>VLOOKUP($A241,'leave_time_2020-07-20115339am'!$D$2:$R$976,10,FALSE)</f>
        <v>101.837</v>
      </c>
      <c r="G241" s="111">
        <f>VLOOKUP($A241,'leave_time_2020-07-20115339am'!$D$2:$R$976,11,FALSE)</f>
        <v>79</v>
      </c>
      <c r="H241" s="109">
        <f>VLOOKUP($A241,'leave_time_2020-07-20115339am'!$D$2:$R$976,13,FALSE)</f>
        <v>1.25</v>
      </c>
      <c r="I241" s="110">
        <f>VLOOKUP($A241,'leave_time_2020-07-20115339am'!$D$2:$R$976,14,FALSE)</f>
        <v>9.75</v>
      </c>
      <c r="J241" s="111">
        <f>VLOOKUP($A241,'leave_time_2020-07-20115339am'!$D$2:$R$976,15,FALSE)</f>
        <v>8.5</v>
      </c>
    </row>
    <row r="242" spans="1:10" ht="14.85" customHeight="1" x14ac:dyDescent="0.2">
      <c r="A242" s="108" t="str">
        <f>+'Employee ROP Information'!C242</f>
        <v>FELTON, BETTY</v>
      </c>
      <c r="B242" s="109">
        <f>VLOOKUP($A242,'leave_time_2020-07-20115339am'!$D$2:$R$976,5,FALSE)</f>
        <v>107.334</v>
      </c>
      <c r="C242" s="110">
        <f>VLOOKUP($A242,'leave_time_2020-07-20115339am'!$D$2:$R$976,6,FALSE)</f>
        <v>63.92</v>
      </c>
      <c r="D242" s="111">
        <f>VLOOKUP($A242,'leave_time_2020-07-20115339am'!$D$2:$R$976,7,FALSE)</f>
        <v>22</v>
      </c>
      <c r="E242" s="109">
        <f>IF(((VLOOKUP($A242,'leave_time_2020-07-20115339am'!$D$2:$R$976,9,FALSE)&gt;480)),480,(VLOOKUP($A242,'leave_time_2020-07-20115339am'!$D$2:$R$976,9,FALSE)))</f>
        <v>93.66</v>
      </c>
      <c r="F242" s="110">
        <f>VLOOKUP($A242,'leave_time_2020-07-20115339am'!$D$2:$R$976,10,FALSE)</f>
        <v>51.996000000000002</v>
      </c>
      <c r="G242" s="111">
        <f>VLOOKUP($A242,'leave_time_2020-07-20115339am'!$D$2:$R$976,11,FALSE)</f>
        <v>30</v>
      </c>
      <c r="H242" s="109">
        <f>VLOOKUP($A242,'leave_time_2020-07-20115339am'!$D$2:$R$976,13,FALSE)</f>
        <v>0</v>
      </c>
      <c r="I242" s="110">
        <f>VLOOKUP($A242,'leave_time_2020-07-20115339am'!$D$2:$R$976,14,FALSE)</f>
        <v>0</v>
      </c>
      <c r="J242" s="111">
        <f>VLOOKUP($A242,'leave_time_2020-07-20115339am'!$D$2:$R$976,15,FALSE)</f>
        <v>0</v>
      </c>
    </row>
    <row r="243" spans="1:10" ht="14.85" customHeight="1" x14ac:dyDescent="0.2">
      <c r="A243" s="108" t="str">
        <f>+'Employee ROP Information'!C243</f>
        <v>FERGUSON, TACHEA</v>
      </c>
      <c r="B243" s="109">
        <f>VLOOKUP($A243,'leave_time_2020-07-20115339am'!$D$2:$R$976,5,FALSE)</f>
        <v>45.542000000000002</v>
      </c>
      <c r="C243" s="110">
        <f>VLOOKUP($A243,'leave_time_2020-07-20115339am'!$D$2:$R$976,6,FALSE)</f>
        <v>122.956</v>
      </c>
      <c r="D243" s="111">
        <f>VLOOKUP($A243,'leave_time_2020-07-20115339am'!$D$2:$R$976,7,FALSE)</f>
        <v>79.25</v>
      </c>
      <c r="E243" s="109">
        <f>IF(((VLOOKUP($A243,'leave_time_2020-07-20115339am'!$D$2:$R$976,9,FALSE)&gt;480)),480,(VLOOKUP($A243,'leave_time_2020-07-20115339am'!$D$2:$R$976,9,FALSE)))</f>
        <v>8.9369999999999994</v>
      </c>
      <c r="F243" s="110">
        <f>VLOOKUP($A243,'leave_time_2020-07-20115339am'!$D$2:$R$976,10,FALSE)</f>
        <v>101.837</v>
      </c>
      <c r="G243" s="111">
        <f>VLOOKUP($A243,'leave_time_2020-07-20115339am'!$D$2:$R$976,11,FALSE)</f>
        <v>97.75</v>
      </c>
      <c r="H243" s="109">
        <f>VLOOKUP($A243,'leave_time_2020-07-20115339am'!$D$2:$R$976,13,FALSE)</f>
        <v>0</v>
      </c>
      <c r="I243" s="110">
        <f>VLOOKUP($A243,'leave_time_2020-07-20115339am'!$D$2:$R$976,14,FALSE)</f>
        <v>0</v>
      </c>
      <c r="J243" s="111">
        <f>VLOOKUP($A243,'leave_time_2020-07-20115339am'!$D$2:$R$976,15,FALSE)</f>
        <v>0</v>
      </c>
    </row>
    <row r="244" spans="1:10" ht="14.85" customHeight="1" x14ac:dyDescent="0.2">
      <c r="A244" s="108" t="str">
        <f>+'Employee ROP Information'!C244</f>
        <v>FIEDTKOU, TERESA</v>
      </c>
      <c r="B244" s="109">
        <f>VLOOKUP($A244,'leave_time_2020-07-20115339am'!$D$2:$R$976,5,FALSE)</f>
        <v>27.202000000000002</v>
      </c>
      <c r="C244" s="110">
        <f>VLOOKUP($A244,'leave_time_2020-07-20115339am'!$D$2:$R$976,6,FALSE)</f>
        <v>129.99600000000001</v>
      </c>
      <c r="D244" s="111">
        <f>VLOOKUP($A244,'leave_time_2020-07-20115339am'!$D$2:$R$976,7,FALSE)</f>
        <v>107.75</v>
      </c>
      <c r="E244" s="109">
        <f>IF(((VLOOKUP($A244,'leave_time_2020-07-20115339am'!$D$2:$R$976,9,FALSE)&gt;480)),480,(VLOOKUP($A244,'leave_time_2020-07-20115339am'!$D$2:$R$976,9,FALSE)))</f>
        <v>73.257000000000005</v>
      </c>
      <c r="F244" s="110">
        <f>VLOOKUP($A244,'leave_time_2020-07-20115339am'!$D$2:$R$976,10,FALSE)</f>
        <v>104.004</v>
      </c>
      <c r="G244" s="111">
        <f>VLOOKUP($A244,'leave_time_2020-07-20115339am'!$D$2:$R$976,11,FALSE)</f>
        <v>79</v>
      </c>
      <c r="H244" s="109">
        <f>VLOOKUP($A244,'leave_time_2020-07-20115339am'!$D$2:$R$976,13,FALSE)</f>
        <v>0</v>
      </c>
      <c r="I244" s="110">
        <f>VLOOKUP($A244,'leave_time_2020-07-20115339am'!$D$2:$R$976,14,FALSE)</f>
        <v>0</v>
      </c>
      <c r="J244" s="111">
        <f>VLOOKUP($A244,'leave_time_2020-07-20115339am'!$D$2:$R$976,15,FALSE)</f>
        <v>0</v>
      </c>
    </row>
    <row r="245" spans="1:10" ht="14.85" customHeight="1" x14ac:dyDescent="0.2">
      <c r="A245" s="108" t="str">
        <f>+'Employee ROP Information'!C245</f>
        <v>FISCHER, CAROL</v>
      </c>
      <c r="B245" s="109">
        <f>VLOOKUP($A245,'leave_time_2020-07-20115339am'!$D$2:$R$976,5,FALSE)</f>
        <v>352.5</v>
      </c>
      <c r="C245" s="110">
        <f>VLOOKUP($A245,'leave_time_2020-07-20115339am'!$D$2:$R$976,6,FALSE)</f>
        <v>156</v>
      </c>
      <c r="D245" s="111">
        <f>VLOOKUP($A245,'leave_time_2020-07-20115339am'!$D$2:$R$976,7,FALSE)</f>
        <v>179.5</v>
      </c>
      <c r="E245" s="109">
        <f>IF(((VLOOKUP($A245,'leave_time_2020-07-20115339am'!$D$2:$R$976,9,FALSE)&gt;480)),480,(VLOOKUP($A245,'leave_time_2020-07-20115339am'!$D$2:$R$976,9,FALSE)))</f>
        <v>135.84</v>
      </c>
      <c r="F245" s="110">
        <f>VLOOKUP($A245,'leave_time_2020-07-20115339am'!$D$2:$R$976,10,FALSE)</f>
        <v>104.004</v>
      </c>
      <c r="G245" s="111">
        <f>VLOOKUP($A245,'leave_time_2020-07-20115339am'!$D$2:$R$976,11,FALSE)</f>
        <v>171</v>
      </c>
      <c r="H245" s="109">
        <f>VLOOKUP($A245,'leave_time_2020-07-20115339am'!$D$2:$R$976,13,FALSE)</f>
        <v>0</v>
      </c>
      <c r="I245" s="110">
        <f>VLOOKUP($A245,'leave_time_2020-07-20115339am'!$D$2:$R$976,14,FALSE)</f>
        <v>0</v>
      </c>
      <c r="J245" s="111">
        <f>VLOOKUP($A245,'leave_time_2020-07-20115339am'!$D$2:$R$976,15,FALSE)</f>
        <v>0</v>
      </c>
    </row>
    <row r="246" spans="1:10" ht="14.85" customHeight="1" x14ac:dyDescent="0.2">
      <c r="A246" s="108" t="str">
        <f>+'Employee ROP Information'!C246</f>
        <v>FLEMING MAESTRE, JULIA</v>
      </c>
      <c r="B246" s="109">
        <f>VLOOKUP($A246,'leave_time_2020-07-20115339am'!$D$2:$R$976,5,FALSE)</f>
        <v>68.671999999999997</v>
      </c>
      <c r="C246" s="110">
        <f>VLOOKUP($A246,'leave_time_2020-07-20115339am'!$D$2:$R$976,6,FALSE)</f>
        <v>112.67100000000001</v>
      </c>
      <c r="D246" s="111">
        <f>VLOOKUP($A246,'leave_time_2020-07-20115339am'!$D$2:$R$976,7,FALSE)</f>
        <v>70</v>
      </c>
      <c r="E246" s="109">
        <f>IF(((VLOOKUP($A246,'leave_time_2020-07-20115339am'!$D$2:$R$976,9,FALSE)&gt;480)),480,(VLOOKUP($A246,'leave_time_2020-07-20115339am'!$D$2:$R$976,9,FALSE)))</f>
        <v>97.671999999999997</v>
      </c>
      <c r="F246" s="110">
        <f>VLOOKUP($A246,'leave_time_2020-07-20115339am'!$D$2:$R$976,10,FALSE)</f>
        <v>112.67100000000001</v>
      </c>
      <c r="G246" s="111">
        <f>VLOOKUP($A246,'leave_time_2020-07-20115339am'!$D$2:$R$976,11,FALSE)</f>
        <v>33</v>
      </c>
      <c r="H246" s="109">
        <f>VLOOKUP($A246,'leave_time_2020-07-20115339am'!$D$2:$R$976,13,FALSE)</f>
        <v>0</v>
      </c>
      <c r="I246" s="110">
        <f>VLOOKUP($A246,'leave_time_2020-07-20115339am'!$D$2:$R$976,14,FALSE)</f>
        <v>0</v>
      </c>
      <c r="J246" s="111">
        <f>VLOOKUP($A246,'leave_time_2020-07-20115339am'!$D$2:$R$976,15,FALSE)</f>
        <v>0</v>
      </c>
    </row>
    <row r="247" spans="1:10" ht="14.85" customHeight="1" x14ac:dyDescent="0.2">
      <c r="A247" s="108" t="str">
        <f>+'Employee ROP Information'!C247</f>
        <v>FLETCHER, KENNETH</v>
      </c>
      <c r="B247" s="109">
        <f>VLOOKUP($A247,'leave_time_2020-07-20115339am'!$D$2:$R$976,5,FALSE)</f>
        <v>337</v>
      </c>
      <c r="C247" s="110">
        <f>VLOOKUP($A247,'leave_time_2020-07-20115339am'!$D$2:$R$976,6,FALSE)</f>
        <v>156</v>
      </c>
      <c r="D247" s="111">
        <f>VLOOKUP($A247,'leave_time_2020-07-20115339am'!$D$2:$R$976,7,FALSE)</f>
        <v>137</v>
      </c>
      <c r="E247" s="109">
        <f>IF(((VLOOKUP($A247,'leave_time_2020-07-20115339am'!$D$2:$R$976,9,FALSE)&gt;480)),480,(VLOOKUP($A247,'leave_time_2020-07-20115339am'!$D$2:$R$976,9,FALSE)))</f>
        <v>141.34</v>
      </c>
      <c r="F247" s="110">
        <f>VLOOKUP($A247,'leave_time_2020-07-20115339am'!$D$2:$R$976,10,FALSE)</f>
        <v>104.004</v>
      </c>
      <c r="G247" s="111">
        <f>VLOOKUP($A247,'leave_time_2020-07-20115339am'!$D$2:$R$976,11,FALSE)</f>
        <v>24</v>
      </c>
      <c r="H247" s="109">
        <f>VLOOKUP($A247,'leave_time_2020-07-20115339am'!$D$2:$R$976,13,FALSE)</f>
        <v>0</v>
      </c>
      <c r="I247" s="110">
        <f>VLOOKUP($A247,'leave_time_2020-07-20115339am'!$D$2:$R$976,14,FALSE)</f>
        <v>0</v>
      </c>
      <c r="J247" s="111">
        <f>VLOOKUP($A247,'leave_time_2020-07-20115339am'!$D$2:$R$976,15,FALSE)</f>
        <v>0</v>
      </c>
    </row>
    <row r="248" spans="1:10" ht="14.85" customHeight="1" x14ac:dyDescent="0.2">
      <c r="A248" s="108" t="str">
        <f>+'Employee ROP Information'!C248</f>
        <v>FLINT, DARUNDA</v>
      </c>
      <c r="B248" s="109">
        <f>VLOOKUP($A248,'leave_time_2020-07-20115339am'!$D$2:$R$976,5,FALSE)</f>
        <v>86.67</v>
      </c>
      <c r="C248" s="110">
        <f>VLOOKUP($A248,'leave_time_2020-07-20115339am'!$D$2:$R$976,6,FALSE)</f>
        <v>86.67</v>
      </c>
      <c r="D248" s="111">
        <f>VLOOKUP($A248,'leave_time_2020-07-20115339am'!$D$2:$R$976,7,FALSE)</f>
        <v>0</v>
      </c>
      <c r="E248" s="109">
        <f>IF(((VLOOKUP($A248,'leave_time_2020-07-20115339am'!$D$2:$R$976,9,FALSE)&gt;480)),480,(VLOOKUP($A248,'leave_time_2020-07-20115339am'!$D$2:$R$976,9,FALSE)))</f>
        <v>63.67</v>
      </c>
      <c r="F248" s="110">
        <f>VLOOKUP($A248,'leave_time_2020-07-20115339am'!$D$2:$R$976,10,FALSE)</f>
        <v>86.67</v>
      </c>
      <c r="G248" s="111">
        <f>VLOOKUP($A248,'leave_time_2020-07-20115339am'!$D$2:$R$976,11,FALSE)</f>
        <v>23</v>
      </c>
      <c r="H248" s="109">
        <f>VLOOKUP($A248,'leave_time_2020-07-20115339am'!$D$2:$R$976,13,FALSE)</f>
        <v>31.25</v>
      </c>
      <c r="I248" s="110">
        <f>VLOOKUP($A248,'leave_time_2020-07-20115339am'!$D$2:$R$976,14,FALSE)</f>
        <v>70</v>
      </c>
      <c r="J248" s="111">
        <f>VLOOKUP($A248,'leave_time_2020-07-20115339am'!$D$2:$R$976,15,FALSE)</f>
        <v>38.75</v>
      </c>
    </row>
    <row r="249" spans="1:10" ht="14.85" customHeight="1" x14ac:dyDescent="0.2">
      <c r="A249" s="108" t="str">
        <f>+'Employee ROP Information'!C249</f>
        <v>FLORES, SHEA</v>
      </c>
      <c r="B249" s="109">
        <f>VLOOKUP($A249,'leave_time_2020-07-20115339am'!$D$2:$R$976,5,FALSE)</f>
        <v>89.34</v>
      </c>
      <c r="C249" s="110">
        <f>VLOOKUP($A249,'leave_time_2020-07-20115339am'!$D$2:$R$976,6,FALSE)</f>
        <v>104.004</v>
      </c>
      <c r="D249" s="111">
        <f>VLOOKUP($A249,'leave_time_2020-07-20115339am'!$D$2:$R$976,7,FALSE)</f>
        <v>71</v>
      </c>
      <c r="E249" s="109">
        <f>IF(((VLOOKUP($A249,'leave_time_2020-07-20115339am'!$D$2:$R$976,9,FALSE)&gt;480)),480,(VLOOKUP($A249,'leave_time_2020-07-20115339am'!$D$2:$R$976,9,FALSE)))</f>
        <v>189.84</v>
      </c>
      <c r="F249" s="110">
        <f>VLOOKUP($A249,'leave_time_2020-07-20115339am'!$D$2:$R$976,10,FALSE)</f>
        <v>104.004</v>
      </c>
      <c r="G249" s="111">
        <f>VLOOKUP($A249,'leave_time_2020-07-20115339am'!$D$2:$R$976,11,FALSE)</f>
        <v>36</v>
      </c>
      <c r="H249" s="109">
        <f>VLOOKUP($A249,'leave_time_2020-07-20115339am'!$D$2:$R$976,13,FALSE)</f>
        <v>0.125</v>
      </c>
      <c r="I249" s="110">
        <f>VLOOKUP($A249,'leave_time_2020-07-20115339am'!$D$2:$R$976,14,FALSE)</f>
        <v>3.5</v>
      </c>
      <c r="J249" s="111">
        <f>VLOOKUP($A249,'leave_time_2020-07-20115339am'!$D$2:$R$976,15,FALSE)</f>
        <v>5</v>
      </c>
    </row>
    <row r="250" spans="1:10" ht="14.85" customHeight="1" x14ac:dyDescent="0.2">
      <c r="A250" s="108" t="str">
        <f>+'Employee ROP Information'!C250</f>
        <v>FLORESCU, KIMBERLY</v>
      </c>
      <c r="B250" s="109">
        <f>VLOOKUP($A250,'leave_time_2020-07-20115339am'!$D$2:$R$976,5,FALSE)</f>
        <v>17.334</v>
      </c>
      <c r="C250" s="110">
        <f>VLOOKUP($A250,'leave_time_2020-07-20115339am'!$D$2:$R$976,6,FALSE)</f>
        <v>17.334</v>
      </c>
      <c r="D250" s="111">
        <f>VLOOKUP($A250,'leave_time_2020-07-20115339am'!$D$2:$R$976,7,FALSE)</f>
        <v>0</v>
      </c>
      <c r="E250" s="109">
        <f>IF(((VLOOKUP($A250,'leave_time_2020-07-20115339am'!$D$2:$R$976,9,FALSE)&gt;480)),480,(VLOOKUP($A250,'leave_time_2020-07-20115339am'!$D$2:$R$976,9,FALSE)))</f>
        <v>17.334</v>
      </c>
      <c r="F250" s="110">
        <f>VLOOKUP($A250,'leave_time_2020-07-20115339am'!$D$2:$R$976,10,FALSE)</f>
        <v>17.334</v>
      </c>
      <c r="G250" s="111">
        <f>VLOOKUP($A250,'leave_time_2020-07-20115339am'!$D$2:$R$976,11,FALSE)</f>
        <v>0</v>
      </c>
      <c r="H250" s="109">
        <f>VLOOKUP($A250,'leave_time_2020-07-20115339am'!$D$2:$R$976,13,FALSE)</f>
        <v>0</v>
      </c>
      <c r="I250" s="110">
        <f>VLOOKUP($A250,'leave_time_2020-07-20115339am'!$D$2:$R$976,14,FALSE)</f>
        <v>0</v>
      </c>
      <c r="J250" s="111">
        <f>VLOOKUP($A250,'leave_time_2020-07-20115339am'!$D$2:$R$976,15,FALSE)</f>
        <v>0</v>
      </c>
    </row>
    <row r="251" spans="1:10" ht="14.85" customHeight="1" x14ac:dyDescent="0.2">
      <c r="A251" s="108" t="str">
        <f>+'Employee ROP Information'!C251</f>
        <v>FLOURNOY, KELLEY</v>
      </c>
      <c r="B251" s="109">
        <f>VLOOKUP($A251,'leave_time_2020-07-20115339am'!$D$2:$R$976,5,FALSE)</f>
        <v>128.83199999999999</v>
      </c>
      <c r="C251" s="110">
        <f>VLOOKUP($A251,'leave_time_2020-07-20115339am'!$D$2:$R$976,6,FALSE)</f>
        <v>127.83</v>
      </c>
      <c r="D251" s="111">
        <f>VLOOKUP($A251,'leave_time_2020-07-20115339am'!$D$2:$R$976,7,FALSE)</f>
        <v>51</v>
      </c>
      <c r="E251" s="109">
        <f>IF(((VLOOKUP($A251,'leave_time_2020-07-20115339am'!$D$2:$R$976,9,FALSE)&gt;480)),480,(VLOOKUP($A251,'leave_time_2020-07-20115339am'!$D$2:$R$976,9,FALSE)))</f>
        <v>69.506</v>
      </c>
      <c r="F251" s="110">
        <f>VLOOKUP($A251,'leave_time_2020-07-20115339am'!$D$2:$R$976,10,FALSE)</f>
        <v>104.004</v>
      </c>
      <c r="G251" s="111">
        <f>VLOOKUP($A251,'leave_time_2020-07-20115339am'!$D$2:$R$976,11,FALSE)</f>
        <v>52.5</v>
      </c>
      <c r="H251" s="109">
        <f>VLOOKUP($A251,'leave_time_2020-07-20115339am'!$D$2:$R$976,13,FALSE)</f>
        <v>1</v>
      </c>
      <c r="I251" s="110">
        <f>VLOOKUP($A251,'leave_time_2020-07-20115339am'!$D$2:$R$976,14,FALSE)</f>
        <v>32</v>
      </c>
      <c r="J251" s="111">
        <f>VLOOKUP($A251,'leave_time_2020-07-20115339am'!$D$2:$R$976,15,FALSE)</f>
        <v>38</v>
      </c>
    </row>
    <row r="252" spans="1:10" ht="14.85" customHeight="1" x14ac:dyDescent="0.2">
      <c r="A252" s="108" t="str">
        <f>+'Employee ROP Information'!C252</f>
        <v>FOLLICK, SUSAN</v>
      </c>
      <c r="B252" s="109">
        <f>VLOOKUP($A252,'leave_time_2020-07-20115339am'!$D$2:$R$976,5,FALSE)</f>
        <v>60.332000000000001</v>
      </c>
      <c r="C252" s="110">
        <f>VLOOKUP($A252,'leave_time_2020-07-20115339am'!$D$2:$R$976,6,FALSE)</f>
        <v>60.667999999999999</v>
      </c>
      <c r="D252" s="111">
        <f>VLOOKUP($A252,'leave_time_2020-07-20115339am'!$D$2:$R$976,7,FALSE)</f>
        <v>40</v>
      </c>
      <c r="E252" s="109">
        <f>IF(((VLOOKUP($A252,'leave_time_2020-07-20115339am'!$D$2:$R$976,9,FALSE)&gt;480)),480,(VLOOKUP($A252,'leave_time_2020-07-20115339am'!$D$2:$R$976,9,FALSE)))</f>
        <v>236.66</v>
      </c>
      <c r="F252" s="110">
        <f>VLOOKUP($A252,'leave_time_2020-07-20115339am'!$D$2:$R$976,10,FALSE)</f>
        <v>51.996000000000002</v>
      </c>
      <c r="G252" s="111">
        <f>VLOOKUP($A252,'leave_time_2020-07-20115339am'!$D$2:$R$976,11,FALSE)</f>
        <v>8</v>
      </c>
      <c r="H252" s="109">
        <f>VLOOKUP($A252,'leave_time_2020-07-20115339am'!$D$2:$R$976,13,FALSE)</f>
        <v>9.5</v>
      </c>
      <c r="I252" s="110">
        <f>VLOOKUP($A252,'leave_time_2020-07-20115339am'!$D$2:$R$976,14,FALSE)</f>
        <v>57</v>
      </c>
      <c r="J252" s="111">
        <f>VLOOKUP($A252,'leave_time_2020-07-20115339am'!$D$2:$R$976,15,FALSE)</f>
        <v>50.5</v>
      </c>
    </row>
    <row r="253" spans="1:10" ht="14.85" customHeight="1" x14ac:dyDescent="0.2">
      <c r="A253" s="108" t="str">
        <f>+'Employee ROP Information'!C253</f>
        <v>FORREST, TINA</v>
      </c>
      <c r="B253" s="109">
        <f>VLOOKUP($A253,'leave_time_2020-07-20115339am'!$D$2:$R$976,5,FALSE)</f>
        <v>75.831000000000003</v>
      </c>
      <c r="C253" s="110">
        <f>VLOOKUP($A253,'leave_time_2020-07-20115339am'!$D$2:$R$976,6,FALSE)</f>
        <v>75.831000000000003</v>
      </c>
      <c r="D253" s="111">
        <f>VLOOKUP($A253,'leave_time_2020-07-20115339am'!$D$2:$R$976,7,FALSE)</f>
        <v>0</v>
      </c>
      <c r="E253" s="109">
        <f>IF(((VLOOKUP($A253,'leave_time_2020-07-20115339am'!$D$2:$R$976,9,FALSE)&gt;480)),480,(VLOOKUP($A253,'leave_time_2020-07-20115339am'!$D$2:$R$976,9,FALSE)))</f>
        <v>56.418999999999997</v>
      </c>
      <c r="F253" s="110">
        <f>VLOOKUP($A253,'leave_time_2020-07-20115339am'!$D$2:$R$976,10,FALSE)</f>
        <v>60.668999999999997</v>
      </c>
      <c r="G253" s="111">
        <f>VLOOKUP($A253,'leave_time_2020-07-20115339am'!$D$2:$R$976,11,FALSE)</f>
        <v>4.25</v>
      </c>
      <c r="H253" s="109">
        <f>VLOOKUP($A253,'leave_time_2020-07-20115339am'!$D$2:$R$976,13,FALSE)</f>
        <v>-0.125</v>
      </c>
      <c r="I253" s="110">
        <f>VLOOKUP($A253,'leave_time_2020-07-20115339am'!$D$2:$R$976,14,FALSE)</f>
        <v>11.625</v>
      </c>
      <c r="J253" s="111">
        <f>VLOOKUP($A253,'leave_time_2020-07-20115339am'!$D$2:$R$976,15,FALSE)</f>
        <v>11.75</v>
      </c>
    </row>
    <row r="254" spans="1:10" ht="14.85" customHeight="1" x14ac:dyDescent="0.2">
      <c r="A254" s="108" t="str">
        <f>+'Employee ROP Information'!C254</f>
        <v>FOTHERGILL, NICOLE</v>
      </c>
      <c r="B254" s="109">
        <f>VLOOKUP($A254,'leave_time_2020-07-20115339am'!$D$2:$R$976,5,FALSE)</f>
        <v>195.41</v>
      </c>
      <c r="C254" s="110">
        <f>VLOOKUP($A254,'leave_time_2020-07-20115339am'!$D$2:$R$976,6,FALSE)</f>
        <v>129.99600000000001</v>
      </c>
      <c r="D254" s="111">
        <f>VLOOKUP($A254,'leave_time_2020-07-20115339am'!$D$2:$R$976,7,FALSE)</f>
        <v>92</v>
      </c>
      <c r="E254" s="109">
        <f>IF(((VLOOKUP($A254,'leave_time_2020-07-20115339am'!$D$2:$R$976,9,FALSE)&gt;480)),480,(VLOOKUP($A254,'leave_time_2020-07-20115339am'!$D$2:$R$976,9,FALSE)))</f>
        <v>55.84</v>
      </c>
      <c r="F254" s="110">
        <f>VLOOKUP($A254,'leave_time_2020-07-20115339am'!$D$2:$R$976,10,FALSE)</f>
        <v>104.004</v>
      </c>
      <c r="G254" s="111">
        <f>VLOOKUP($A254,'leave_time_2020-07-20115339am'!$D$2:$R$976,11,FALSE)</f>
        <v>101.25</v>
      </c>
      <c r="H254" s="109">
        <f>VLOOKUP($A254,'leave_time_2020-07-20115339am'!$D$2:$R$976,13,FALSE)</f>
        <v>0</v>
      </c>
      <c r="I254" s="110">
        <f>VLOOKUP($A254,'leave_time_2020-07-20115339am'!$D$2:$R$976,14,FALSE)</f>
        <v>0</v>
      </c>
      <c r="J254" s="111">
        <f>VLOOKUP($A254,'leave_time_2020-07-20115339am'!$D$2:$R$976,15,FALSE)</f>
        <v>0</v>
      </c>
    </row>
    <row r="255" spans="1:10" ht="14.85" customHeight="1" x14ac:dyDescent="0.2">
      <c r="A255" s="108" t="str">
        <f>+'Employee ROP Information'!C255</f>
        <v>FOX, PAMELA</v>
      </c>
      <c r="B255" s="109">
        <f>VLOOKUP($A255,'leave_time_2020-07-20115339am'!$D$2:$R$976,5,FALSE)</f>
        <v>87.332999999999998</v>
      </c>
      <c r="C255" s="110">
        <f>VLOOKUP($A255,'leave_time_2020-07-20115339am'!$D$2:$R$976,6,FALSE)</f>
        <v>116.997</v>
      </c>
      <c r="D255" s="111">
        <f>VLOOKUP($A255,'leave_time_2020-07-20115339am'!$D$2:$R$976,7,FALSE)</f>
        <v>121.25</v>
      </c>
      <c r="E255" s="109">
        <f>IF(((VLOOKUP($A255,'leave_time_2020-07-20115339am'!$D$2:$R$976,9,FALSE)&gt;480)),480,(VLOOKUP($A255,'leave_time_2020-07-20115339am'!$D$2:$R$976,9,FALSE)))</f>
        <v>145.173</v>
      </c>
      <c r="F255" s="110">
        <f>VLOOKUP($A255,'leave_time_2020-07-20115339am'!$D$2:$R$976,10,FALSE)</f>
        <v>95.337000000000003</v>
      </c>
      <c r="G255" s="111">
        <f>VLOOKUP($A255,'leave_time_2020-07-20115339am'!$D$2:$R$976,11,FALSE)</f>
        <v>101</v>
      </c>
      <c r="H255" s="109">
        <f>VLOOKUP($A255,'leave_time_2020-07-20115339am'!$D$2:$R$976,13,FALSE)</f>
        <v>0</v>
      </c>
      <c r="I255" s="110">
        <f>VLOOKUP($A255,'leave_time_2020-07-20115339am'!$D$2:$R$976,14,FALSE)</f>
        <v>2.25</v>
      </c>
      <c r="J255" s="111">
        <f>VLOOKUP($A255,'leave_time_2020-07-20115339am'!$D$2:$R$976,15,FALSE)</f>
        <v>2.25</v>
      </c>
    </row>
    <row r="256" spans="1:10" ht="14.85" customHeight="1" x14ac:dyDescent="0.2">
      <c r="A256" s="108" t="str">
        <f>+'Employee ROP Information'!C256</f>
        <v>FRANCO, SAMARI</v>
      </c>
      <c r="B256" s="109">
        <f>VLOOKUP($A256,'leave_time_2020-07-20115339am'!$D$2:$R$976,5,FALSE)</f>
        <v>388.75</v>
      </c>
      <c r="C256" s="110">
        <f>VLOOKUP($A256,'leave_time_2020-07-20115339am'!$D$2:$R$976,6,FALSE)</f>
        <v>156</v>
      </c>
      <c r="D256" s="111">
        <f>VLOOKUP($A256,'leave_time_2020-07-20115339am'!$D$2:$R$976,7,FALSE)</f>
        <v>120.75</v>
      </c>
      <c r="E256" s="109">
        <f>IF(((VLOOKUP($A256,'leave_time_2020-07-20115339am'!$D$2:$R$976,9,FALSE)&gt;480)),480,(VLOOKUP($A256,'leave_time_2020-07-20115339am'!$D$2:$R$976,9,FALSE)))</f>
        <v>480</v>
      </c>
      <c r="F256" s="110">
        <f>VLOOKUP($A256,'leave_time_2020-07-20115339am'!$D$2:$R$976,10,FALSE)</f>
        <v>104.004</v>
      </c>
      <c r="G256" s="111">
        <f>VLOOKUP($A256,'leave_time_2020-07-20115339am'!$D$2:$R$976,11,FALSE)</f>
        <v>68</v>
      </c>
      <c r="H256" s="109">
        <f>VLOOKUP($A256,'leave_time_2020-07-20115339am'!$D$2:$R$976,13,FALSE)</f>
        <v>0</v>
      </c>
      <c r="I256" s="110">
        <f>VLOOKUP($A256,'leave_time_2020-07-20115339am'!$D$2:$R$976,14,FALSE)</f>
        <v>109.25</v>
      </c>
      <c r="J256" s="111">
        <f>VLOOKUP($A256,'leave_time_2020-07-20115339am'!$D$2:$R$976,15,FALSE)</f>
        <v>120.25</v>
      </c>
    </row>
    <row r="257" spans="1:10" ht="14.85" customHeight="1" x14ac:dyDescent="0.2">
      <c r="A257" s="108" t="str">
        <f>+'Employee ROP Information'!C257</f>
        <v>FRANCOIS, MARIE</v>
      </c>
      <c r="B257" s="109">
        <f>VLOOKUP($A257,'leave_time_2020-07-20115339am'!$D$2:$R$976,5,FALSE)</f>
        <v>214.09</v>
      </c>
      <c r="C257" s="110">
        <f>VLOOKUP($A257,'leave_time_2020-07-20115339am'!$D$2:$R$976,6,FALSE)</f>
        <v>104.004</v>
      </c>
      <c r="D257" s="111">
        <f>VLOOKUP($A257,'leave_time_2020-07-20115339am'!$D$2:$R$976,7,FALSE)</f>
        <v>24</v>
      </c>
      <c r="E257" s="109">
        <f>IF(((VLOOKUP($A257,'leave_time_2020-07-20115339am'!$D$2:$R$976,9,FALSE)&gt;480)),480,(VLOOKUP($A257,'leave_time_2020-07-20115339am'!$D$2:$R$976,9,FALSE)))</f>
        <v>230.09</v>
      </c>
      <c r="F257" s="110">
        <f>VLOOKUP($A257,'leave_time_2020-07-20115339am'!$D$2:$R$976,10,FALSE)</f>
        <v>104.004</v>
      </c>
      <c r="G257" s="111">
        <f>VLOOKUP($A257,'leave_time_2020-07-20115339am'!$D$2:$R$976,11,FALSE)</f>
        <v>48</v>
      </c>
      <c r="H257" s="109">
        <f>VLOOKUP($A257,'leave_time_2020-07-20115339am'!$D$2:$R$976,13,FALSE)</f>
        <v>8</v>
      </c>
      <c r="I257" s="110">
        <f>VLOOKUP($A257,'leave_time_2020-07-20115339am'!$D$2:$R$976,14,FALSE)</f>
        <v>8</v>
      </c>
      <c r="J257" s="111">
        <f>VLOOKUP($A257,'leave_time_2020-07-20115339am'!$D$2:$R$976,15,FALSE)</f>
        <v>0</v>
      </c>
    </row>
    <row r="258" spans="1:10" ht="14.85" customHeight="1" x14ac:dyDescent="0.2">
      <c r="A258" s="108" t="str">
        <f>+'Employee ROP Information'!C258</f>
        <v>FRANKS-JOHNSON, JAMIE</v>
      </c>
      <c r="B258" s="109">
        <f>VLOOKUP($A258,'leave_time_2020-07-20115339am'!$D$2:$R$976,5,FALSE)</f>
        <v>57.503999999999998</v>
      </c>
      <c r="C258" s="110">
        <f>VLOOKUP($A258,'leave_time_2020-07-20115339am'!$D$2:$R$976,6,FALSE)</f>
        <v>97.504000000000005</v>
      </c>
      <c r="D258" s="111">
        <f>VLOOKUP($A258,'leave_time_2020-07-20115339am'!$D$2:$R$976,7,FALSE)</f>
        <v>16</v>
      </c>
      <c r="E258" s="109">
        <f>IF(((VLOOKUP($A258,'leave_time_2020-07-20115339am'!$D$2:$R$976,9,FALSE)&gt;480)),480,(VLOOKUP($A258,'leave_time_2020-07-20115339am'!$D$2:$R$976,9,FALSE)))</f>
        <v>97.504000000000005</v>
      </c>
      <c r="F258" s="110">
        <f>VLOOKUP($A258,'leave_time_2020-07-20115339am'!$D$2:$R$976,10,FALSE)</f>
        <v>97.504000000000005</v>
      </c>
      <c r="G258" s="111">
        <f>VLOOKUP($A258,'leave_time_2020-07-20115339am'!$D$2:$R$976,11,FALSE)</f>
        <v>0</v>
      </c>
      <c r="H258" s="109">
        <f>VLOOKUP($A258,'leave_time_2020-07-20115339am'!$D$2:$R$976,13,FALSE)</f>
        <v>0</v>
      </c>
      <c r="I258" s="110">
        <f>VLOOKUP($A258,'leave_time_2020-07-20115339am'!$D$2:$R$976,14,FALSE)</f>
        <v>94</v>
      </c>
      <c r="J258" s="111">
        <f>VLOOKUP($A258,'leave_time_2020-07-20115339am'!$D$2:$R$976,15,FALSE)</f>
        <v>111.25</v>
      </c>
    </row>
    <row r="259" spans="1:10" ht="14.85" customHeight="1" x14ac:dyDescent="0.2">
      <c r="A259" s="108" t="str">
        <f>+'Employee ROP Information'!C259</f>
        <v>FRASER, SHERRA</v>
      </c>
      <c r="B259" s="109">
        <f>VLOOKUP($A259,'leave_time_2020-07-20115339am'!$D$2:$R$976,5,FALSE)</f>
        <v>30.213000000000001</v>
      </c>
      <c r="C259" s="110">
        <f>VLOOKUP($A259,'leave_time_2020-07-20115339am'!$D$2:$R$976,6,FALSE)</f>
        <v>72.043000000000006</v>
      </c>
      <c r="D259" s="111">
        <f>VLOOKUP($A259,'leave_time_2020-07-20115339am'!$D$2:$R$976,7,FALSE)</f>
        <v>50.25</v>
      </c>
      <c r="E259" s="109">
        <f>IF(((VLOOKUP($A259,'leave_time_2020-07-20115339am'!$D$2:$R$976,9,FALSE)&gt;480)),480,(VLOOKUP($A259,'leave_time_2020-07-20115339am'!$D$2:$R$976,9,FALSE)))</f>
        <v>4.7560000000000002</v>
      </c>
      <c r="F259" s="110">
        <f>VLOOKUP($A259,'leave_time_2020-07-20115339am'!$D$2:$R$976,10,FALSE)</f>
        <v>69.335999999999999</v>
      </c>
      <c r="G259" s="111">
        <f>VLOOKUP($A259,'leave_time_2020-07-20115339am'!$D$2:$R$976,11,FALSE)</f>
        <v>66.75</v>
      </c>
      <c r="H259" s="109">
        <f>VLOOKUP($A259,'leave_time_2020-07-20115339am'!$D$2:$R$976,13,FALSE)</f>
        <v>0</v>
      </c>
      <c r="I259" s="110">
        <f>VLOOKUP($A259,'leave_time_2020-07-20115339am'!$D$2:$R$976,14,FALSE)</f>
        <v>0</v>
      </c>
      <c r="J259" s="111">
        <f>VLOOKUP($A259,'leave_time_2020-07-20115339am'!$D$2:$R$976,15,FALSE)</f>
        <v>0</v>
      </c>
    </row>
    <row r="260" spans="1:10" ht="14.85" customHeight="1" x14ac:dyDescent="0.2">
      <c r="A260" s="108" t="str">
        <f>+'Employee ROP Information'!C260</f>
        <v>FRAZER, CAMILLE</v>
      </c>
      <c r="B260" s="109">
        <f>VLOOKUP($A260,'leave_time_2020-07-20115339am'!$D$2:$R$976,5,FALSE)</f>
        <v>376</v>
      </c>
      <c r="C260" s="110">
        <f>VLOOKUP($A260,'leave_time_2020-07-20115339am'!$D$2:$R$976,6,FALSE)</f>
        <v>220</v>
      </c>
      <c r="D260" s="111">
        <f>VLOOKUP($A260,'leave_time_2020-07-20115339am'!$D$2:$R$976,7,FALSE)</f>
        <v>141.5</v>
      </c>
      <c r="E260" s="109">
        <f>IF(((VLOOKUP($A260,'leave_time_2020-07-20115339am'!$D$2:$R$976,9,FALSE)&gt;480)),480,(VLOOKUP($A260,'leave_time_2020-07-20115339am'!$D$2:$R$976,9,FALSE)))</f>
        <v>480</v>
      </c>
      <c r="F260" s="110">
        <f>VLOOKUP($A260,'leave_time_2020-07-20115339am'!$D$2:$R$976,10,FALSE)</f>
        <v>95.337000000000003</v>
      </c>
      <c r="G260" s="111">
        <f>VLOOKUP($A260,'leave_time_2020-07-20115339am'!$D$2:$R$976,11,FALSE)</f>
        <v>23</v>
      </c>
      <c r="H260" s="109">
        <f>VLOOKUP($A260,'leave_time_2020-07-20115339am'!$D$2:$R$976,13,FALSE)</f>
        <v>0</v>
      </c>
      <c r="I260" s="110">
        <f>VLOOKUP($A260,'leave_time_2020-07-20115339am'!$D$2:$R$976,14,FALSE)</f>
        <v>0</v>
      </c>
      <c r="J260" s="111">
        <f>VLOOKUP($A260,'leave_time_2020-07-20115339am'!$D$2:$R$976,15,FALSE)</f>
        <v>0</v>
      </c>
    </row>
    <row r="261" spans="1:10" ht="14.85" customHeight="1" x14ac:dyDescent="0.2">
      <c r="A261" s="108" t="str">
        <f>+'Employee ROP Information'!C261</f>
        <v>FREEMAN, VALLERIE</v>
      </c>
      <c r="B261" s="109">
        <f>VLOOKUP($A261,'leave_time_2020-07-20115339am'!$D$2:$R$976,5,FALSE)</f>
        <v>56.59</v>
      </c>
      <c r="C261" s="110">
        <f>VLOOKUP($A261,'leave_time_2020-07-20115339am'!$D$2:$R$976,6,FALSE)</f>
        <v>104.004</v>
      </c>
      <c r="D261" s="111">
        <f>VLOOKUP($A261,'leave_time_2020-07-20115339am'!$D$2:$R$976,7,FALSE)</f>
        <v>96.5</v>
      </c>
      <c r="E261" s="109">
        <f>IF(((VLOOKUP($A261,'leave_time_2020-07-20115339am'!$D$2:$R$976,9,FALSE)&gt;480)),480,(VLOOKUP($A261,'leave_time_2020-07-20115339am'!$D$2:$R$976,9,FALSE)))</f>
        <v>76.84</v>
      </c>
      <c r="F261" s="110">
        <f>VLOOKUP($A261,'leave_time_2020-07-20115339am'!$D$2:$R$976,10,FALSE)</f>
        <v>104.004</v>
      </c>
      <c r="G261" s="111">
        <f>VLOOKUP($A261,'leave_time_2020-07-20115339am'!$D$2:$R$976,11,FALSE)</f>
        <v>73.75</v>
      </c>
      <c r="H261" s="109">
        <f>VLOOKUP($A261,'leave_time_2020-07-20115339am'!$D$2:$R$976,13,FALSE)</f>
        <v>0</v>
      </c>
      <c r="I261" s="110">
        <f>VLOOKUP($A261,'leave_time_2020-07-20115339am'!$D$2:$R$976,14,FALSE)</f>
        <v>0</v>
      </c>
      <c r="J261" s="111">
        <f>VLOOKUP($A261,'leave_time_2020-07-20115339am'!$D$2:$R$976,15,FALSE)</f>
        <v>0</v>
      </c>
    </row>
    <row r="262" spans="1:10" ht="14.85" customHeight="1" x14ac:dyDescent="0.2">
      <c r="A262" s="108" t="str">
        <f>+'Employee ROP Information'!C262</f>
        <v>FREITAS, NATALIE</v>
      </c>
      <c r="B262" s="109">
        <f>VLOOKUP($A262,'leave_time_2020-07-20115339am'!$D$2:$R$976,5,FALSE)</f>
        <v>134.59</v>
      </c>
      <c r="C262" s="110">
        <f>VLOOKUP($A262,'leave_time_2020-07-20115339am'!$D$2:$R$976,6,FALSE)</f>
        <v>104.004</v>
      </c>
      <c r="D262" s="111">
        <f>VLOOKUP($A262,'leave_time_2020-07-20115339am'!$D$2:$R$976,7,FALSE)</f>
        <v>120</v>
      </c>
      <c r="E262" s="109">
        <f>IF(((VLOOKUP($A262,'leave_time_2020-07-20115339am'!$D$2:$R$976,9,FALSE)&gt;480)),480,(VLOOKUP($A262,'leave_time_2020-07-20115339am'!$D$2:$R$976,9,FALSE)))</f>
        <v>37.840000000000003</v>
      </c>
      <c r="F262" s="110">
        <f>VLOOKUP($A262,'leave_time_2020-07-20115339am'!$D$2:$R$976,10,FALSE)</f>
        <v>104.004</v>
      </c>
      <c r="G262" s="111">
        <f>VLOOKUP($A262,'leave_time_2020-07-20115339am'!$D$2:$R$976,11,FALSE)</f>
        <v>335</v>
      </c>
      <c r="H262" s="109">
        <f>VLOOKUP($A262,'leave_time_2020-07-20115339am'!$D$2:$R$976,13,FALSE)</f>
        <v>0</v>
      </c>
      <c r="I262" s="110">
        <f>VLOOKUP($A262,'leave_time_2020-07-20115339am'!$D$2:$R$976,14,FALSE)</f>
        <v>0</v>
      </c>
      <c r="J262" s="111">
        <f>VLOOKUP($A262,'leave_time_2020-07-20115339am'!$D$2:$R$976,15,FALSE)</f>
        <v>0</v>
      </c>
    </row>
    <row r="263" spans="1:10" ht="14.85" customHeight="1" x14ac:dyDescent="0.2">
      <c r="A263" s="108" t="str">
        <f>+'Employee ROP Information'!C263</f>
        <v>FRENETTE, DONALD</v>
      </c>
      <c r="B263" s="109">
        <f>VLOOKUP($A263,'leave_time_2020-07-20115339am'!$D$2:$R$976,5,FALSE)</f>
        <v>-40</v>
      </c>
      <c r="C263" s="110">
        <f>VLOOKUP($A263,'leave_time_2020-07-20115339am'!$D$2:$R$976,6,FALSE)</f>
        <v>60</v>
      </c>
      <c r="D263" s="111">
        <f>VLOOKUP($A263,'leave_time_2020-07-20115339am'!$D$2:$R$976,7,FALSE)</f>
        <v>136</v>
      </c>
      <c r="E263" s="109">
        <f>IF(((VLOOKUP($A263,'leave_time_2020-07-20115339am'!$D$2:$R$976,9,FALSE)&gt;480)),480,(VLOOKUP($A263,'leave_time_2020-07-20115339am'!$D$2:$R$976,9,FALSE)))</f>
        <v>480</v>
      </c>
      <c r="F263" s="110">
        <f>VLOOKUP($A263,'leave_time_2020-07-20115339am'!$D$2:$R$976,10,FALSE)</f>
        <v>26.001000000000001</v>
      </c>
      <c r="G263" s="111">
        <f>VLOOKUP($A263,'leave_time_2020-07-20115339am'!$D$2:$R$976,11,FALSE)</f>
        <v>16</v>
      </c>
      <c r="H263" s="109">
        <f>VLOOKUP($A263,'leave_time_2020-07-20115339am'!$D$2:$R$976,13,FALSE)</f>
        <v>0</v>
      </c>
      <c r="I263" s="110">
        <f>VLOOKUP($A263,'leave_time_2020-07-20115339am'!$D$2:$R$976,14,FALSE)</f>
        <v>0</v>
      </c>
      <c r="J263" s="111">
        <f>VLOOKUP($A263,'leave_time_2020-07-20115339am'!$D$2:$R$976,15,FALSE)</f>
        <v>0</v>
      </c>
    </row>
    <row r="264" spans="1:10" ht="14.85" customHeight="1" x14ac:dyDescent="0.2">
      <c r="A264" s="108" t="str">
        <f>+'Employee ROP Information'!C264</f>
        <v>FUENTES, LAURA</v>
      </c>
      <c r="B264" s="109">
        <f>VLOOKUP($A264,'leave_time_2020-07-20115339am'!$D$2:$R$976,5,FALSE)</f>
        <v>81.59</v>
      </c>
      <c r="C264" s="110">
        <f>VLOOKUP($A264,'leave_time_2020-07-20115339am'!$D$2:$R$976,6,FALSE)</f>
        <v>104.004</v>
      </c>
      <c r="D264" s="111">
        <f>VLOOKUP($A264,'leave_time_2020-07-20115339am'!$D$2:$R$976,7,FALSE)</f>
        <v>66</v>
      </c>
      <c r="E264" s="109">
        <f>IF(((VLOOKUP($A264,'leave_time_2020-07-20115339am'!$D$2:$R$976,9,FALSE)&gt;480)),480,(VLOOKUP($A264,'leave_time_2020-07-20115339am'!$D$2:$R$976,9,FALSE)))</f>
        <v>45.84</v>
      </c>
      <c r="F264" s="110">
        <f>VLOOKUP($A264,'leave_time_2020-07-20115339am'!$D$2:$R$976,10,FALSE)</f>
        <v>104.004</v>
      </c>
      <c r="G264" s="111">
        <f>VLOOKUP($A264,'leave_time_2020-07-20115339am'!$D$2:$R$976,11,FALSE)</f>
        <v>88.75</v>
      </c>
      <c r="H264" s="109">
        <f>VLOOKUP($A264,'leave_time_2020-07-20115339am'!$D$2:$R$976,13,FALSE)</f>
        <v>0</v>
      </c>
      <c r="I264" s="110">
        <f>VLOOKUP($A264,'leave_time_2020-07-20115339am'!$D$2:$R$976,14,FALSE)</f>
        <v>0</v>
      </c>
      <c r="J264" s="111">
        <f>VLOOKUP($A264,'leave_time_2020-07-20115339am'!$D$2:$R$976,15,FALSE)</f>
        <v>0</v>
      </c>
    </row>
    <row r="265" spans="1:10" ht="14.85" customHeight="1" x14ac:dyDescent="0.2">
      <c r="A265" s="108" t="str">
        <f>+'Employee ROP Information'!C265</f>
        <v>GANGAN EVERY, NIDHI</v>
      </c>
      <c r="B265" s="109">
        <f>VLOOKUP($A265,'leave_time_2020-07-20115339am'!$D$2:$R$976,5,FALSE)</f>
        <v>61.838000000000001</v>
      </c>
      <c r="C265" s="110">
        <f>VLOOKUP($A265,'leave_time_2020-07-20115339am'!$D$2:$R$976,6,FALSE)</f>
        <v>104.004</v>
      </c>
      <c r="D265" s="111">
        <f>VLOOKUP($A265,'leave_time_2020-07-20115339am'!$D$2:$R$976,7,FALSE)</f>
        <v>66</v>
      </c>
      <c r="E265" s="109">
        <f>IF(((VLOOKUP($A265,'leave_time_2020-07-20115339am'!$D$2:$R$976,9,FALSE)&gt;480)),480,(VLOOKUP($A265,'leave_time_2020-07-20115339am'!$D$2:$R$976,9,FALSE)))</f>
        <v>110.33799999999999</v>
      </c>
      <c r="F265" s="110">
        <f>VLOOKUP($A265,'leave_time_2020-07-20115339am'!$D$2:$R$976,10,FALSE)</f>
        <v>104.004</v>
      </c>
      <c r="G265" s="111">
        <f>VLOOKUP($A265,'leave_time_2020-07-20115339am'!$D$2:$R$976,11,FALSE)</f>
        <v>17.5</v>
      </c>
      <c r="H265" s="109">
        <f>VLOOKUP($A265,'leave_time_2020-07-20115339am'!$D$2:$R$976,13,FALSE)</f>
        <v>38.25</v>
      </c>
      <c r="I265" s="110">
        <f>VLOOKUP($A265,'leave_time_2020-07-20115339am'!$D$2:$R$976,14,FALSE)</f>
        <v>46.25</v>
      </c>
      <c r="J265" s="111">
        <f>VLOOKUP($A265,'leave_time_2020-07-20115339am'!$D$2:$R$976,15,FALSE)</f>
        <v>8</v>
      </c>
    </row>
    <row r="266" spans="1:10" ht="14.85" customHeight="1" x14ac:dyDescent="0.2">
      <c r="A266" s="108" t="str">
        <f>+'Employee ROP Information'!C266</f>
        <v>GARCIA, ALISHA</v>
      </c>
      <c r="B266" s="109">
        <f>VLOOKUP($A266,'leave_time_2020-07-20115339am'!$D$2:$R$976,5,FALSE)</f>
        <v>19.670999999999999</v>
      </c>
      <c r="C266" s="110">
        <f>VLOOKUP($A266,'leave_time_2020-07-20115339am'!$D$2:$R$976,6,FALSE)</f>
        <v>104.004</v>
      </c>
      <c r="D266" s="111">
        <f>VLOOKUP($A266,'leave_time_2020-07-20115339am'!$D$2:$R$976,7,FALSE)</f>
        <v>74</v>
      </c>
      <c r="E266" s="109">
        <f>IF(((VLOOKUP($A266,'leave_time_2020-07-20115339am'!$D$2:$R$976,9,FALSE)&gt;480)),480,(VLOOKUP($A266,'leave_time_2020-07-20115339am'!$D$2:$R$976,9,FALSE)))</f>
        <v>80.171000000000006</v>
      </c>
      <c r="F266" s="110">
        <f>VLOOKUP($A266,'leave_time_2020-07-20115339am'!$D$2:$R$976,10,FALSE)</f>
        <v>104.004</v>
      </c>
      <c r="G266" s="111">
        <f>VLOOKUP($A266,'leave_time_2020-07-20115339am'!$D$2:$R$976,11,FALSE)</f>
        <v>45.5</v>
      </c>
      <c r="H266" s="109">
        <f>VLOOKUP($A266,'leave_time_2020-07-20115339am'!$D$2:$R$976,13,FALSE)</f>
        <v>0</v>
      </c>
      <c r="I266" s="110">
        <f>VLOOKUP($A266,'leave_time_2020-07-20115339am'!$D$2:$R$976,14,FALSE)</f>
        <v>0</v>
      </c>
      <c r="J266" s="111">
        <f>VLOOKUP($A266,'leave_time_2020-07-20115339am'!$D$2:$R$976,15,FALSE)</f>
        <v>0</v>
      </c>
    </row>
    <row r="267" spans="1:10" ht="14.85" customHeight="1" x14ac:dyDescent="0.2">
      <c r="A267" s="108" t="str">
        <f>+'Employee ROP Information'!C267</f>
        <v>GARCIA, CELIA</v>
      </c>
      <c r="B267" s="109">
        <f>VLOOKUP($A267,'leave_time_2020-07-20115339am'!$D$2:$R$976,5,FALSE)</f>
        <v>330</v>
      </c>
      <c r="C267" s="110">
        <f>VLOOKUP($A267,'leave_time_2020-07-20115339am'!$D$2:$R$976,6,FALSE)</f>
        <v>156</v>
      </c>
      <c r="D267" s="111">
        <f>VLOOKUP($A267,'leave_time_2020-07-20115339am'!$D$2:$R$976,7,FALSE)</f>
        <v>112.5</v>
      </c>
      <c r="E267" s="109">
        <f>IF(((VLOOKUP($A267,'leave_time_2020-07-20115339am'!$D$2:$R$976,9,FALSE)&gt;480)),480,(VLOOKUP($A267,'leave_time_2020-07-20115339am'!$D$2:$R$976,9,FALSE)))</f>
        <v>294.33999999999997</v>
      </c>
      <c r="F267" s="110">
        <f>VLOOKUP($A267,'leave_time_2020-07-20115339am'!$D$2:$R$976,10,FALSE)</f>
        <v>104.004</v>
      </c>
      <c r="G267" s="111">
        <f>VLOOKUP($A267,'leave_time_2020-07-20115339am'!$D$2:$R$976,11,FALSE)</f>
        <v>52.25</v>
      </c>
      <c r="H267" s="109">
        <f>VLOOKUP($A267,'leave_time_2020-07-20115339am'!$D$2:$R$976,13,FALSE)</f>
        <v>51.375</v>
      </c>
      <c r="I267" s="110">
        <f>VLOOKUP($A267,'leave_time_2020-07-20115339am'!$D$2:$R$976,14,FALSE)</f>
        <v>82</v>
      </c>
      <c r="J267" s="111">
        <f>VLOOKUP($A267,'leave_time_2020-07-20115339am'!$D$2:$R$976,15,FALSE)</f>
        <v>69.25</v>
      </c>
    </row>
    <row r="268" spans="1:10" ht="14.85" customHeight="1" x14ac:dyDescent="0.2">
      <c r="A268" s="108" t="str">
        <f>+'Employee ROP Information'!C268</f>
        <v>GARROW, CYNTHIA</v>
      </c>
      <c r="B268" s="109">
        <f>VLOOKUP($A268,'leave_time_2020-07-20115339am'!$D$2:$R$976,5,FALSE)</f>
        <v>54.84</v>
      </c>
      <c r="C268" s="110">
        <f>VLOOKUP($A268,'leave_time_2020-07-20115339am'!$D$2:$R$976,6,FALSE)</f>
        <v>104.004</v>
      </c>
      <c r="D268" s="111">
        <f>VLOOKUP($A268,'leave_time_2020-07-20115339am'!$D$2:$R$976,7,FALSE)</f>
        <v>119.75</v>
      </c>
      <c r="E268" s="109">
        <f>IF(((VLOOKUP($A268,'leave_time_2020-07-20115339am'!$D$2:$R$976,9,FALSE)&gt;480)),480,(VLOOKUP($A268,'leave_time_2020-07-20115339am'!$D$2:$R$976,9,FALSE)))</f>
        <v>34.090000000000003</v>
      </c>
      <c r="F268" s="110">
        <f>VLOOKUP($A268,'leave_time_2020-07-20115339am'!$D$2:$R$976,10,FALSE)</f>
        <v>104.004</v>
      </c>
      <c r="G268" s="111">
        <f>VLOOKUP($A268,'leave_time_2020-07-20115339am'!$D$2:$R$976,11,FALSE)</f>
        <v>96.5</v>
      </c>
      <c r="H268" s="109">
        <f>VLOOKUP($A268,'leave_time_2020-07-20115339am'!$D$2:$R$976,13,FALSE)</f>
        <v>0</v>
      </c>
      <c r="I268" s="110">
        <f>VLOOKUP($A268,'leave_time_2020-07-20115339am'!$D$2:$R$976,14,FALSE)</f>
        <v>0</v>
      </c>
      <c r="J268" s="111">
        <f>VLOOKUP($A268,'leave_time_2020-07-20115339am'!$D$2:$R$976,15,FALSE)</f>
        <v>0</v>
      </c>
    </row>
    <row r="269" spans="1:10" ht="14.85" customHeight="1" x14ac:dyDescent="0.2">
      <c r="A269" s="108" t="str">
        <f>+'Employee ROP Information'!C269</f>
        <v>GARZA, RICARDO</v>
      </c>
      <c r="B269" s="109">
        <f>VLOOKUP($A269,'leave_time_2020-07-20115339am'!$D$2:$R$976,5,FALSE)</f>
        <v>81.34</v>
      </c>
      <c r="C269" s="110">
        <f>VLOOKUP($A269,'leave_time_2020-07-20115339am'!$D$2:$R$976,6,FALSE)</f>
        <v>104.004</v>
      </c>
      <c r="D269" s="111">
        <f>VLOOKUP($A269,'leave_time_2020-07-20115339am'!$D$2:$R$976,7,FALSE)</f>
        <v>104</v>
      </c>
      <c r="E269" s="109">
        <f>IF(((VLOOKUP($A269,'leave_time_2020-07-20115339am'!$D$2:$R$976,9,FALSE)&gt;480)),480,(VLOOKUP($A269,'leave_time_2020-07-20115339am'!$D$2:$R$976,9,FALSE)))</f>
        <v>22.34</v>
      </c>
      <c r="F269" s="110">
        <f>VLOOKUP($A269,'leave_time_2020-07-20115339am'!$D$2:$R$976,10,FALSE)</f>
        <v>104.004</v>
      </c>
      <c r="G269" s="111">
        <f>VLOOKUP($A269,'leave_time_2020-07-20115339am'!$D$2:$R$976,11,FALSE)</f>
        <v>202</v>
      </c>
      <c r="H269" s="109">
        <f>VLOOKUP($A269,'leave_time_2020-07-20115339am'!$D$2:$R$976,13,FALSE)</f>
        <v>0</v>
      </c>
      <c r="I269" s="110">
        <f>VLOOKUP($A269,'leave_time_2020-07-20115339am'!$D$2:$R$976,14,FALSE)</f>
        <v>0</v>
      </c>
      <c r="J269" s="111">
        <f>VLOOKUP($A269,'leave_time_2020-07-20115339am'!$D$2:$R$976,15,FALSE)</f>
        <v>0</v>
      </c>
    </row>
    <row r="270" spans="1:10" ht="14.85" customHeight="1" x14ac:dyDescent="0.2">
      <c r="A270" s="108" t="str">
        <f>+'Employee ROP Information'!C270</f>
        <v>GASPA, KELLIE</v>
      </c>
      <c r="B270" s="109">
        <f>VLOOKUP($A270,'leave_time_2020-07-20115339am'!$D$2:$R$976,5,FALSE)</f>
        <v>97.576999999999998</v>
      </c>
      <c r="C270" s="110">
        <f>VLOOKUP($A270,'leave_time_2020-07-20115339am'!$D$2:$R$976,6,FALSE)</f>
        <v>136.49700000000001</v>
      </c>
      <c r="D270" s="111">
        <f>VLOOKUP($A270,'leave_time_2020-07-20115339am'!$D$2:$R$976,7,FALSE)</f>
        <v>144</v>
      </c>
      <c r="E270" s="109">
        <f>IF(((VLOOKUP($A270,'leave_time_2020-07-20115339am'!$D$2:$R$976,9,FALSE)&gt;480)),480,(VLOOKUP($A270,'leave_time_2020-07-20115339am'!$D$2:$R$976,9,FALSE)))</f>
        <v>243.25700000000001</v>
      </c>
      <c r="F270" s="110">
        <f>VLOOKUP($A270,'leave_time_2020-07-20115339am'!$D$2:$R$976,10,FALSE)</f>
        <v>104.004</v>
      </c>
      <c r="G270" s="111">
        <f>VLOOKUP($A270,'leave_time_2020-07-20115339am'!$D$2:$R$976,11,FALSE)</f>
        <v>112</v>
      </c>
      <c r="H270" s="109">
        <f>VLOOKUP($A270,'leave_time_2020-07-20115339am'!$D$2:$R$976,13,FALSE)</f>
        <v>0</v>
      </c>
      <c r="I270" s="110">
        <f>VLOOKUP($A270,'leave_time_2020-07-20115339am'!$D$2:$R$976,14,FALSE)</f>
        <v>0</v>
      </c>
      <c r="J270" s="111">
        <f>VLOOKUP($A270,'leave_time_2020-07-20115339am'!$D$2:$R$976,15,FALSE)</f>
        <v>0</v>
      </c>
    </row>
    <row r="271" spans="1:10" ht="14.85" customHeight="1" x14ac:dyDescent="0.2">
      <c r="A271" s="108" t="str">
        <f>+'Employee ROP Information'!C271</f>
        <v>GAYLE MCPHERSON, TANIA</v>
      </c>
      <c r="B271" s="109">
        <f>VLOOKUP($A271,'leave_time_2020-07-20115339am'!$D$2:$R$976,5,FALSE)</f>
        <v>19.501000000000001</v>
      </c>
      <c r="C271" s="110">
        <f>VLOOKUP($A271,'leave_time_2020-07-20115339am'!$D$2:$R$976,6,FALSE)</f>
        <v>19.501000000000001</v>
      </c>
      <c r="D271" s="111">
        <f>VLOOKUP($A271,'leave_time_2020-07-20115339am'!$D$2:$R$976,7,FALSE)</f>
        <v>0</v>
      </c>
      <c r="E271" s="109">
        <f>IF(((VLOOKUP($A271,'leave_time_2020-07-20115339am'!$D$2:$R$976,9,FALSE)&gt;480)),480,(VLOOKUP($A271,'leave_time_2020-07-20115339am'!$D$2:$R$976,9,FALSE)))</f>
        <v>3.5009999999999999</v>
      </c>
      <c r="F271" s="110">
        <f>VLOOKUP($A271,'leave_time_2020-07-20115339am'!$D$2:$R$976,10,FALSE)</f>
        <v>19.501000000000001</v>
      </c>
      <c r="G271" s="111">
        <f>VLOOKUP($A271,'leave_time_2020-07-20115339am'!$D$2:$R$976,11,FALSE)</f>
        <v>16</v>
      </c>
      <c r="H271" s="109">
        <f>VLOOKUP($A271,'leave_time_2020-07-20115339am'!$D$2:$R$976,13,FALSE)</f>
        <v>0</v>
      </c>
      <c r="I271" s="110">
        <f>VLOOKUP($A271,'leave_time_2020-07-20115339am'!$D$2:$R$976,14,FALSE)</f>
        <v>0</v>
      </c>
      <c r="J271" s="111">
        <f>VLOOKUP($A271,'leave_time_2020-07-20115339am'!$D$2:$R$976,15,FALSE)</f>
        <v>0</v>
      </c>
    </row>
    <row r="272" spans="1:10" ht="14.85" customHeight="1" x14ac:dyDescent="0.2">
      <c r="A272" s="108" t="str">
        <f>+'Employee ROP Information'!C272</f>
        <v>GELTZ, CHRISTIE LEE</v>
      </c>
      <c r="B272" s="109">
        <f>VLOOKUP($A272,'leave_time_2020-07-20115339am'!$D$2:$R$976,5,FALSE)</f>
        <v>105.423</v>
      </c>
      <c r="C272" s="110">
        <f>VLOOKUP($A272,'leave_time_2020-07-20115339am'!$D$2:$R$976,6,FALSE)</f>
        <v>95.337000000000003</v>
      </c>
      <c r="D272" s="111">
        <f>VLOOKUP($A272,'leave_time_2020-07-20115339am'!$D$2:$R$976,7,FALSE)</f>
        <v>80</v>
      </c>
      <c r="E272" s="109">
        <f>IF(((VLOOKUP($A272,'leave_time_2020-07-20115339am'!$D$2:$R$976,9,FALSE)&gt;480)),480,(VLOOKUP($A272,'leave_time_2020-07-20115339am'!$D$2:$R$976,9,FALSE)))</f>
        <v>189.423</v>
      </c>
      <c r="F272" s="110">
        <f>VLOOKUP($A272,'leave_time_2020-07-20115339am'!$D$2:$R$976,10,FALSE)</f>
        <v>95.337000000000003</v>
      </c>
      <c r="G272" s="111">
        <f>VLOOKUP($A272,'leave_time_2020-07-20115339am'!$D$2:$R$976,11,FALSE)</f>
        <v>16</v>
      </c>
      <c r="H272" s="109">
        <f>VLOOKUP($A272,'leave_time_2020-07-20115339am'!$D$2:$R$976,13,FALSE)</f>
        <v>0</v>
      </c>
      <c r="I272" s="110">
        <f>VLOOKUP($A272,'leave_time_2020-07-20115339am'!$D$2:$R$976,14,FALSE)</f>
        <v>0</v>
      </c>
      <c r="J272" s="111">
        <f>VLOOKUP($A272,'leave_time_2020-07-20115339am'!$D$2:$R$976,15,FALSE)</f>
        <v>0</v>
      </c>
    </row>
    <row r="273" spans="1:10" ht="14.85" customHeight="1" x14ac:dyDescent="0.2">
      <c r="A273" s="108" t="str">
        <f>+'Employee ROP Information'!C273</f>
        <v>GERLAND, ADELE</v>
      </c>
      <c r="B273" s="109">
        <f>VLOOKUP($A273,'leave_time_2020-07-20115339am'!$D$2:$R$976,5,FALSE)</f>
        <v>349</v>
      </c>
      <c r="C273" s="110">
        <f>VLOOKUP($A273,'leave_time_2020-07-20115339am'!$D$2:$R$976,6,FALSE)</f>
        <v>156</v>
      </c>
      <c r="D273" s="111">
        <f>VLOOKUP($A273,'leave_time_2020-07-20115339am'!$D$2:$R$976,7,FALSE)</f>
        <v>152</v>
      </c>
      <c r="E273" s="109">
        <f>IF(((VLOOKUP($A273,'leave_time_2020-07-20115339am'!$D$2:$R$976,9,FALSE)&gt;480)),480,(VLOOKUP($A273,'leave_time_2020-07-20115339am'!$D$2:$R$976,9,FALSE)))</f>
        <v>480</v>
      </c>
      <c r="F273" s="110">
        <f>VLOOKUP($A273,'leave_time_2020-07-20115339am'!$D$2:$R$976,10,FALSE)</f>
        <v>104.004</v>
      </c>
      <c r="G273" s="111">
        <f>VLOOKUP($A273,'leave_time_2020-07-20115339am'!$D$2:$R$976,11,FALSE)</f>
        <v>23.5</v>
      </c>
      <c r="H273" s="109">
        <f>VLOOKUP($A273,'leave_time_2020-07-20115339am'!$D$2:$R$976,13,FALSE)</f>
        <v>0</v>
      </c>
      <c r="I273" s="110">
        <f>VLOOKUP($A273,'leave_time_2020-07-20115339am'!$D$2:$R$976,14,FALSE)</f>
        <v>0</v>
      </c>
      <c r="J273" s="111">
        <f>VLOOKUP($A273,'leave_time_2020-07-20115339am'!$D$2:$R$976,15,FALSE)</f>
        <v>0</v>
      </c>
    </row>
    <row r="274" spans="1:10" ht="14.85" customHeight="1" x14ac:dyDescent="0.2">
      <c r="A274" s="108" t="str">
        <f>+'Employee ROP Information'!C274</f>
        <v>GERMER, BRANDY</v>
      </c>
      <c r="B274" s="109">
        <f>VLOOKUP($A274,'leave_time_2020-07-20115339am'!$D$2:$R$976,5,FALSE)</f>
        <v>30.34</v>
      </c>
      <c r="C274" s="110">
        <f>VLOOKUP($A274,'leave_time_2020-07-20115339am'!$D$2:$R$976,6,FALSE)</f>
        <v>104.004</v>
      </c>
      <c r="D274" s="111">
        <f>VLOOKUP($A274,'leave_time_2020-07-20115339am'!$D$2:$R$976,7,FALSE)</f>
        <v>99</v>
      </c>
      <c r="E274" s="109">
        <f>IF(((VLOOKUP($A274,'leave_time_2020-07-20115339am'!$D$2:$R$976,9,FALSE)&gt;480)),480,(VLOOKUP($A274,'leave_time_2020-07-20115339am'!$D$2:$R$976,9,FALSE)))</f>
        <v>37.590000000000003</v>
      </c>
      <c r="F274" s="110">
        <f>VLOOKUP($A274,'leave_time_2020-07-20115339am'!$D$2:$R$976,10,FALSE)</f>
        <v>104.004</v>
      </c>
      <c r="G274" s="111">
        <f>VLOOKUP($A274,'leave_time_2020-07-20115339am'!$D$2:$R$976,11,FALSE)</f>
        <v>67.25</v>
      </c>
      <c r="H274" s="109">
        <f>VLOOKUP($A274,'leave_time_2020-07-20115339am'!$D$2:$R$976,13,FALSE)</f>
        <v>0</v>
      </c>
      <c r="I274" s="110">
        <f>VLOOKUP($A274,'leave_time_2020-07-20115339am'!$D$2:$R$976,14,FALSE)</f>
        <v>23</v>
      </c>
      <c r="J274" s="111">
        <f>VLOOKUP($A274,'leave_time_2020-07-20115339am'!$D$2:$R$976,15,FALSE)</f>
        <v>23</v>
      </c>
    </row>
    <row r="275" spans="1:10" ht="14.85" customHeight="1" x14ac:dyDescent="0.2">
      <c r="A275" s="108" t="str">
        <f>+'Employee ROP Information'!C275</f>
        <v>GERVICKAS, JOHN</v>
      </c>
      <c r="B275" s="109">
        <f>VLOOKUP($A275,'leave_time_2020-07-20115339am'!$D$2:$R$976,5,FALSE)</f>
        <v>52.41</v>
      </c>
      <c r="C275" s="110">
        <f>VLOOKUP($A275,'leave_time_2020-07-20115339am'!$D$2:$R$976,6,FALSE)</f>
        <v>129.99600000000001</v>
      </c>
      <c r="D275" s="111">
        <f>VLOOKUP($A275,'leave_time_2020-07-20115339am'!$D$2:$R$976,7,FALSE)</f>
        <v>88</v>
      </c>
      <c r="E275" s="109">
        <f>IF(((VLOOKUP($A275,'leave_time_2020-07-20115339am'!$D$2:$R$976,9,FALSE)&gt;480)),480,(VLOOKUP($A275,'leave_time_2020-07-20115339am'!$D$2:$R$976,9,FALSE)))</f>
        <v>189.00700000000001</v>
      </c>
      <c r="F275" s="110">
        <f>VLOOKUP($A275,'leave_time_2020-07-20115339am'!$D$2:$R$976,10,FALSE)</f>
        <v>104.004</v>
      </c>
      <c r="G275" s="111">
        <f>VLOOKUP($A275,'leave_time_2020-07-20115339am'!$D$2:$R$976,11,FALSE)</f>
        <v>85.5</v>
      </c>
      <c r="H275" s="109">
        <f>VLOOKUP($A275,'leave_time_2020-07-20115339am'!$D$2:$R$976,13,FALSE)</f>
        <v>0</v>
      </c>
      <c r="I275" s="110">
        <f>VLOOKUP($A275,'leave_time_2020-07-20115339am'!$D$2:$R$976,14,FALSE)</f>
        <v>0</v>
      </c>
      <c r="J275" s="111">
        <f>VLOOKUP($A275,'leave_time_2020-07-20115339am'!$D$2:$R$976,15,FALSE)</f>
        <v>0</v>
      </c>
    </row>
    <row r="276" spans="1:10" ht="14.85" customHeight="1" x14ac:dyDescent="0.2">
      <c r="A276" s="108" t="str">
        <f>+'Employee ROP Information'!C276</f>
        <v>GIANFORTUNE, SHARLENE</v>
      </c>
      <c r="B276" s="109">
        <f>VLOOKUP($A276,'leave_time_2020-07-20115339am'!$D$2:$R$976,5,FALSE)</f>
        <v>412.5</v>
      </c>
      <c r="C276" s="110">
        <f>VLOOKUP($A276,'leave_time_2020-07-20115339am'!$D$2:$R$976,6,FALSE)</f>
        <v>156</v>
      </c>
      <c r="D276" s="111">
        <f>VLOOKUP($A276,'leave_time_2020-07-20115339am'!$D$2:$R$976,7,FALSE)</f>
        <v>60</v>
      </c>
      <c r="E276" s="109">
        <f>IF(((VLOOKUP($A276,'leave_time_2020-07-20115339am'!$D$2:$R$976,9,FALSE)&gt;480)),480,(VLOOKUP($A276,'leave_time_2020-07-20115339am'!$D$2:$R$976,9,FALSE)))</f>
        <v>480</v>
      </c>
      <c r="F276" s="110">
        <f>VLOOKUP($A276,'leave_time_2020-07-20115339am'!$D$2:$R$976,10,FALSE)</f>
        <v>104.004</v>
      </c>
      <c r="G276" s="111">
        <f>VLOOKUP($A276,'leave_time_2020-07-20115339am'!$D$2:$R$976,11,FALSE)</f>
        <v>81.5</v>
      </c>
      <c r="H276" s="109">
        <f>VLOOKUP($A276,'leave_time_2020-07-20115339am'!$D$2:$R$976,13,FALSE)</f>
        <v>-0.5</v>
      </c>
      <c r="I276" s="110">
        <f>VLOOKUP($A276,'leave_time_2020-07-20115339am'!$D$2:$R$976,14,FALSE)</f>
        <v>6.5</v>
      </c>
      <c r="J276" s="111">
        <f>VLOOKUP($A276,'leave_time_2020-07-20115339am'!$D$2:$R$976,15,FALSE)</f>
        <v>5.5</v>
      </c>
    </row>
    <row r="277" spans="1:10" ht="14.85" customHeight="1" x14ac:dyDescent="0.2">
      <c r="A277" s="108" t="str">
        <f>+'Employee ROP Information'!C277</f>
        <v>GIFFORD, DANIELLE</v>
      </c>
      <c r="B277" s="109">
        <f>VLOOKUP($A277,'leave_time_2020-07-20115339am'!$D$2:$R$976,5,FALSE)</f>
        <v>134.59</v>
      </c>
      <c r="C277" s="110">
        <f>VLOOKUP($A277,'leave_time_2020-07-20115339am'!$D$2:$R$976,6,FALSE)</f>
        <v>104.004</v>
      </c>
      <c r="D277" s="111">
        <f>VLOOKUP($A277,'leave_time_2020-07-20115339am'!$D$2:$R$976,7,FALSE)</f>
        <v>55</v>
      </c>
      <c r="E277" s="109">
        <f>IF(((VLOOKUP($A277,'leave_time_2020-07-20115339am'!$D$2:$R$976,9,FALSE)&gt;480)),480,(VLOOKUP($A277,'leave_time_2020-07-20115339am'!$D$2:$R$976,9,FALSE)))</f>
        <v>144.84</v>
      </c>
      <c r="F277" s="110">
        <f>VLOOKUP($A277,'leave_time_2020-07-20115339am'!$D$2:$R$976,10,FALSE)</f>
        <v>104.004</v>
      </c>
      <c r="G277" s="111">
        <f>VLOOKUP($A277,'leave_time_2020-07-20115339am'!$D$2:$R$976,11,FALSE)</f>
        <v>32</v>
      </c>
      <c r="H277" s="109">
        <f>VLOOKUP($A277,'leave_time_2020-07-20115339am'!$D$2:$R$976,13,FALSE)</f>
        <v>0</v>
      </c>
      <c r="I277" s="110">
        <f>VLOOKUP($A277,'leave_time_2020-07-20115339am'!$D$2:$R$976,14,FALSE)</f>
        <v>0</v>
      </c>
      <c r="J277" s="111">
        <f>VLOOKUP($A277,'leave_time_2020-07-20115339am'!$D$2:$R$976,15,FALSE)</f>
        <v>0</v>
      </c>
    </row>
    <row r="278" spans="1:10" ht="14.85" customHeight="1" x14ac:dyDescent="0.2">
      <c r="A278" s="108" t="str">
        <f>+'Employee ROP Information'!C278</f>
        <v>GIL, BELKIS</v>
      </c>
      <c r="B278" s="109">
        <f>VLOOKUP($A278,'leave_time_2020-07-20115339am'!$D$2:$R$976,5,FALSE)</f>
        <v>361</v>
      </c>
      <c r="C278" s="110">
        <f>VLOOKUP($A278,'leave_time_2020-07-20115339am'!$D$2:$R$976,6,FALSE)</f>
        <v>156</v>
      </c>
      <c r="D278" s="111">
        <f>VLOOKUP($A278,'leave_time_2020-07-20115339am'!$D$2:$R$976,7,FALSE)</f>
        <v>140</v>
      </c>
      <c r="E278" s="109">
        <f>IF(((VLOOKUP($A278,'leave_time_2020-07-20115339am'!$D$2:$R$976,9,FALSE)&gt;480)),480,(VLOOKUP($A278,'leave_time_2020-07-20115339am'!$D$2:$R$976,9,FALSE)))</f>
        <v>187.59</v>
      </c>
      <c r="F278" s="110">
        <f>VLOOKUP($A278,'leave_time_2020-07-20115339am'!$D$2:$R$976,10,FALSE)</f>
        <v>104.004</v>
      </c>
      <c r="G278" s="111">
        <f>VLOOKUP($A278,'leave_time_2020-07-20115339am'!$D$2:$R$976,11,FALSE)</f>
        <v>8</v>
      </c>
      <c r="H278" s="109">
        <f>VLOOKUP($A278,'leave_time_2020-07-20115339am'!$D$2:$R$976,13,FALSE)</f>
        <v>0</v>
      </c>
      <c r="I278" s="110">
        <f>VLOOKUP($A278,'leave_time_2020-07-20115339am'!$D$2:$R$976,14,FALSE)</f>
        <v>0</v>
      </c>
      <c r="J278" s="111">
        <f>VLOOKUP($A278,'leave_time_2020-07-20115339am'!$D$2:$R$976,15,FALSE)</f>
        <v>0</v>
      </c>
    </row>
    <row r="279" spans="1:10" ht="14.85" customHeight="1" x14ac:dyDescent="0.2">
      <c r="A279" s="108" t="str">
        <f>+'Employee ROP Information'!C279</f>
        <v>GILLIKIN, JENNIFER</v>
      </c>
      <c r="B279" s="109">
        <f>VLOOKUP($A279,'leave_time_2020-07-20115339am'!$D$2:$R$976,5,FALSE)</f>
        <v>149.41</v>
      </c>
      <c r="C279" s="110">
        <f>VLOOKUP($A279,'leave_time_2020-07-20115339am'!$D$2:$R$976,6,FALSE)</f>
        <v>129.99600000000001</v>
      </c>
      <c r="D279" s="111">
        <f>VLOOKUP($A279,'leave_time_2020-07-20115339am'!$D$2:$R$976,7,FALSE)</f>
        <v>128</v>
      </c>
      <c r="E279" s="109">
        <f>IF(((VLOOKUP($A279,'leave_time_2020-07-20115339am'!$D$2:$R$976,9,FALSE)&gt;480)),480,(VLOOKUP($A279,'leave_time_2020-07-20115339am'!$D$2:$R$976,9,FALSE)))</f>
        <v>171.59</v>
      </c>
      <c r="F279" s="110">
        <f>VLOOKUP($A279,'leave_time_2020-07-20115339am'!$D$2:$R$976,10,FALSE)</f>
        <v>104.004</v>
      </c>
      <c r="G279" s="111">
        <f>VLOOKUP($A279,'leave_time_2020-07-20115339am'!$D$2:$R$976,11,FALSE)</f>
        <v>64.75</v>
      </c>
      <c r="H279" s="109">
        <f>VLOOKUP($A279,'leave_time_2020-07-20115339am'!$D$2:$R$976,13,FALSE)</f>
        <v>0</v>
      </c>
      <c r="I279" s="110">
        <f>VLOOKUP($A279,'leave_time_2020-07-20115339am'!$D$2:$R$976,14,FALSE)</f>
        <v>2</v>
      </c>
      <c r="J279" s="111">
        <f>VLOOKUP($A279,'leave_time_2020-07-20115339am'!$D$2:$R$976,15,FALSE)</f>
        <v>2</v>
      </c>
    </row>
    <row r="280" spans="1:10" ht="14.85" customHeight="1" x14ac:dyDescent="0.2">
      <c r="A280" s="108" t="str">
        <f>+'Employee ROP Information'!C280</f>
        <v>GILLIS, RICHARD</v>
      </c>
      <c r="B280" s="109">
        <f>VLOOKUP($A280,'leave_time_2020-07-20115339am'!$D$2:$R$976,5,FALSE)</f>
        <v>387.91500000000002</v>
      </c>
      <c r="C280" s="110">
        <f>VLOOKUP($A280,'leave_time_2020-07-20115339am'!$D$2:$R$976,6,FALSE)</f>
        <v>117</v>
      </c>
      <c r="D280" s="111">
        <f>VLOOKUP($A280,'leave_time_2020-07-20115339am'!$D$2:$R$976,7,FALSE)</f>
        <v>70.25</v>
      </c>
      <c r="E280" s="109">
        <f>IF(((VLOOKUP($A280,'leave_time_2020-07-20115339am'!$D$2:$R$976,9,FALSE)&gt;480)),480,(VLOOKUP($A280,'leave_time_2020-07-20115339am'!$D$2:$R$976,9,FALSE)))</f>
        <v>480</v>
      </c>
      <c r="F280" s="110">
        <f>VLOOKUP($A280,'leave_time_2020-07-20115339am'!$D$2:$R$976,10,FALSE)</f>
        <v>104.004</v>
      </c>
      <c r="G280" s="111">
        <f>VLOOKUP($A280,'leave_time_2020-07-20115339am'!$D$2:$R$976,11,FALSE)</f>
        <v>0</v>
      </c>
      <c r="H280" s="109">
        <f>VLOOKUP($A280,'leave_time_2020-07-20115339am'!$D$2:$R$976,13,FALSE)</f>
        <v>19</v>
      </c>
      <c r="I280" s="110">
        <f>VLOOKUP($A280,'leave_time_2020-07-20115339am'!$D$2:$R$976,14,FALSE)</f>
        <v>47</v>
      </c>
      <c r="J280" s="111">
        <f>VLOOKUP($A280,'leave_time_2020-07-20115339am'!$D$2:$R$976,15,FALSE)</f>
        <v>88.5</v>
      </c>
    </row>
    <row r="281" spans="1:10" ht="14.85" customHeight="1" x14ac:dyDescent="0.2">
      <c r="A281" s="108" t="str">
        <f>+'Employee ROP Information'!C281</f>
        <v>GISONNI, DIANA</v>
      </c>
      <c r="B281" s="109">
        <f>VLOOKUP($A281,'leave_time_2020-07-20115339am'!$D$2:$R$976,5,FALSE)</f>
        <v>169.25</v>
      </c>
      <c r="C281" s="110">
        <f>VLOOKUP($A281,'leave_time_2020-07-20115339am'!$D$2:$R$976,6,FALSE)</f>
        <v>125.664</v>
      </c>
      <c r="D281" s="111">
        <f>VLOOKUP($A281,'leave_time_2020-07-20115339am'!$D$2:$R$976,7,FALSE)</f>
        <v>24.75</v>
      </c>
      <c r="E281" s="109">
        <f>IF(((VLOOKUP($A281,'leave_time_2020-07-20115339am'!$D$2:$R$976,9,FALSE)&gt;480)),480,(VLOOKUP($A281,'leave_time_2020-07-20115339am'!$D$2:$R$976,9,FALSE)))</f>
        <v>72.84</v>
      </c>
      <c r="F281" s="110">
        <f>VLOOKUP($A281,'leave_time_2020-07-20115339am'!$D$2:$R$976,10,FALSE)</f>
        <v>104.004</v>
      </c>
      <c r="G281" s="111">
        <f>VLOOKUP($A281,'leave_time_2020-07-20115339am'!$D$2:$R$976,11,FALSE)</f>
        <v>80</v>
      </c>
      <c r="H281" s="109">
        <f>VLOOKUP($A281,'leave_time_2020-07-20115339am'!$D$2:$R$976,13,FALSE)</f>
        <v>10.25</v>
      </c>
      <c r="I281" s="110">
        <f>VLOOKUP($A281,'leave_time_2020-07-20115339am'!$D$2:$R$976,14,FALSE)</f>
        <v>68.5</v>
      </c>
      <c r="J281" s="111">
        <f>VLOOKUP($A281,'leave_time_2020-07-20115339am'!$D$2:$R$976,15,FALSE)</f>
        <v>63.75</v>
      </c>
    </row>
    <row r="282" spans="1:10" ht="14.85" customHeight="1" x14ac:dyDescent="0.2">
      <c r="A282" s="108" t="str">
        <f>+'Employee ROP Information'!C282</f>
        <v>GLASER, CHRISTINA</v>
      </c>
      <c r="B282" s="109">
        <f>VLOOKUP($A282,'leave_time_2020-07-20115339am'!$D$2:$R$976,5,FALSE)</f>
        <v>403.33499999999998</v>
      </c>
      <c r="C282" s="110">
        <f>VLOOKUP($A282,'leave_time_2020-07-20115339am'!$D$2:$R$976,6,FALSE)</f>
        <v>104.004</v>
      </c>
      <c r="D282" s="111">
        <f>VLOOKUP($A282,'leave_time_2020-07-20115339am'!$D$2:$R$976,7,FALSE)</f>
        <v>0</v>
      </c>
      <c r="E282" s="109">
        <f>IF(((VLOOKUP($A282,'leave_time_2020-07-20115339am'!$D$2:$R$976,9,FALSE)&gt;480)),480,(VLOOKUP($A282,'leave_time_2020-07-20115339am'!$D$2:$R$976,9,FALSE)))</f>
        <v>380.59500000000003</v>
      </c>
      <c r="F282" s="110">
        <f>VLOOKUP($A282,'leave_time_2020-07-20115339am'!$D$2:$R$976,10,FALSE)</f>
        <v>104.004</v>
      </c>
      <c r="G282" s="111">
        <f>VLOOKUP($A282,'leave_time_2020-07-20115339am'!$D$2:$R$976,11,FALSE)</f>
        <v>0</v>
      </c>
      <c r="H282" s="109">
        <f>VLOOKUP($A282,'leave_time_2020-07-20115339am'!$D$2:$R$976,13,FALSE)</f>
        <v>62.75</v>
      </c>
      <c r="I282" s="110">
        <f>VLOOKUP($A282,'leave_time_2020-07-20115339am'!$D$2:$R$976,14,FALSE)</f>
        <v>60.25</v>
      </c>
      <c r="J282" s="111">
        <f>VLOOKUP($A282,'leave_time_2020-07-20115339am'!$D$2:$R$976,15,FALSE)</f>
        <v>154</v>
      </c>
    </row>
    <row r="283" spans="1:10" ht="14.85" customHeight="1" x14ac:dyDescent="0.2">
      <c r="A283" s="108" t="str">
        <f>+'Employee ROP Information'!C283</f>
        <v>GLICKMAN, STEPHANIE</v>
      </c>
      <c r="B283" s="109">
        <f>VLOOKUP($A283,'leave_time_2020-07-20115339am'!$D$2:$R$976,5,FALSE)</f>
        <v>87.84</v>
      </c>
      <c r="C283" s="110">
        <f>VLOOKUP($A283,'leave_time_2020-07-20115339am'!$D$2:$R$976,6,FALSE)</f>
        <v>104.004</v>
      </c>
      <c r="D283" s="111">
        <f>VLOOKUP($A283,'leave_time_2020-07-20115339am'!$D$2:$R$976,7,FALSE)</f>
        <v>68</v>
      </c>
      <c r="E283" s="109">
        <f>IF(((VLOOKUP($A283,'leave_time_2020-07-20115339am'!$D$2:$R$976,9,FALSE)&gt;480)),480,(VLOOKUP($A283,'leave_time_2020-07-20115339am'!$D$2:$R$976,9,FALSE)))</f>
        <v>115.84</v>
      </c>
      <c r="F283" s="110">
        <f>VLOOKUP($A283,'leave_time_2020-07-20115339am'!$D$2:$R$976,10,FALSE)</f>
        <v>104.004</v>
      </c>
      <c r="G283" s="111">
        <f>VLOOKUP($A283,'leave_time_2020-07-20115339am'!$D$2:$R$976,11,FALSE)</f>
        <v>64</v>
      </c>
      <c r="H283" s="109">
        <f>VLOOKUP($A283,'leave_time_2020-07-20115339am'!$D$2:$R$976,13,FALSE)</f>
        <v>0</v>
      </c>
      <c r="I283" s="110">
        <f>VLOOKUP($A283,'leave_time_2020-07-20115339am'!$D$2:$R$976,14,FALSE)</f>
        <v>0</v>
      </c>
      <c r="J283" s="111">
        <f>VLOOKUP($A283,'leave_time_2020-07-20115339am'!$D$2:$R$976,15,FALSE)</f>
        <v>0</v>
      </c>
    </row>
    <row r="284" spans="1:10" ht="14.85" customHeight="1" x14ac:dyDescent="0.2">
      <c r="A284" s="108" t="str">
        <f>+'Employee ROP Information'!C284</f>
        <v>GOCKLEY, JESSICA</v>
      </c>
      <c r="B284" s="109">
        <f>VLOOKUP($A284,'leave_time_2020-07-20115339am'!$D$2:$R$976,5,FALSE)</f>
        <v>88.504999999999995</v>
      </c>
      <c r="C284" s="110">
        <f>VLOOKUP($A284,'leave_time_2020-07-20115339am'!$D$2:$R$976,6,FALSE)</f>
        <v>104.004</v>
      </c>
      <c r="D284" s="111">
        <f>VLOOKUP($A284,'leave_time_2020-07-20115339am'!$D$2:$R$976,7,FALSE)</f>
        <v>48</v>
      </c>
      <c r="E284" s="109">
        <f>IF(((VLOOKUP($A284,'leave_time_2020-07-20115339am'!$D$2:$R$976,9,FALSE)&gt;480)),480,(VLOOKUP($A284,'leave_time_2020-07-20115339am'!$D$2:$R$976,9,FALSE)))</f>
        <v>111.255</v>
      </c>
      <c r="F284" s="110">
        <f>VLOOKUP($A284,'leave_time_2020-07-20115339am'!$D$2:$R$976,10,FALSE)</f>
        <v>104.004</v>
      </c>
      <c r="G284" s="111">
        <f>VLOOKUP($A284,'leave_time_2020-07-20115339am'!$D$2:$R$976,11,FALSE)</f>
        <v>23</v>
      </c>
      <c r="H284" s="109">
        <f>VLOOKUP($A284,'leave_time_2020-07-20115339am'!$D$2:$R$976,13,FALSE)</f>
        <v>11.75</v>
      </c>
      <c r="I284" s="110">
        <f>VLOOKUP($A284,'leave_time_2020-07-20115339am'!$D$2:$R$976,14,FALSE)</f>
        <v>115</v>
      </c>
      <c r="J284" s="111">
        <f>VLOOKUP($A284,'leave_time_2020-07-20115339am'!$D$2:$R$976,15,FALSE)</f>
        <v>104.75</v>
      </c>
    </row>
    <row r="285" spans="1:10" ht="14.85" customHeight="1" x14ac:dyDescent="0.2">
      <c r="A285" s="108" t="str">
        <f>+'Employee ROP Information'!C285</f>
        <v>GOLD, SHERYL</v>
      </c>
      <c r="B285" s="109">
        <f>VLOOKUP($A285,'leave_time_2020-07-20115339am'!$D$2:$R$976,5,FALSE)</f>
        <v>57.59</v>
      </c>
      <c r="C285" s="110">
        <f>VLOOKUP($A285,'leave_time_2020-07-20115339am'!$D$2:$R$976,6,FALSE)</f>
        <v>104.004</v>
      </c>
      <c r="D285" s="111">
        <f>VLOOKUP($A285,'leave_time_2020-07-20115339am'!$D$2:$R$976,7,FALSE)</f>
        <v>64</v>
      </c>
      <c r="E285" s="109">
        <f>IF(((VLOOKUP($A285,'leave_time_2020-07-20115339am'!$D$2:$R$976,9,FALSE)&gt;480)),480,(VLOOKUP($A285,'leave_time_2020-07-20115339am'!$D$2:$R$976,9,FALSE)))</f>
        <v>294.83999999999997</v>
      </c>
      <c r="F285" s="110">
        <f>VLOOKUP($A285,'leave_time_2020-07-20115339am'!$D$2:$R$976,10,FALSE)</f>
        <v>104.004</v>
      </c>
      <c r="G285" s="111">
        <f>VLOOKUP($A285,'leave_time_2020-07-20115339am'!$D$2:$R$976,11,FALSE)</f>
        <v>51</v>
      </c>
      <c r="H285" s="109">
        <f>VLOOKUP($A285,'leave_time_2020-07-20115339am'!$D$2:$R$976,13,FALSE)</f>
        <v>0</v>
      </c>
      <c r="I285" s="110">
        <f>VLOOKUP($A285,'leave_time_2020-07-20115339am'!$D$2:$R$976,14,FALSE)</f>
        <v>0</v>
      </c>
      <c r="J285" s="111">
        <f>VLOOKUP($A285,'leave_time_2020-07-20115339am'!$D$2:$R$976,15,FALSE)</f>
        <v>0</v>
      </c>
    </row>
    <row r="286" spans="1:10" ht="14.85" customHeight="1" x14ac:dyDescent="0.2">
      <c r="A286" s="108" t="str">
        <f>+'Employee ROP Information'!C286</f>
        <v>GOLDFARB, SARA</v>
      </c>
      <c r="B286" s="109">
        <f>VLOOKUP($A286,'leave_time_2020-07-20115339am'!$D$2:$R$976,5,FALSE)</f>
        <v>104.673</v>
      </c>
      <c r="C286" s="110">
        <f>VLOOKUP($A286,'leave_time_2020-07-20115339am'!$D$2:$R$976,6,FALSE)</f>
        <v>112.67100000000001</v>
      </c>
      <c r="D286" s="111">
        <f>VLOOKUP($A286,'leave_time_2020-07-20115339am'!$D$2:$R$976,7,FALSE)</f>
        <v>56.5</v>
      </c>
      <c r="E286" s="109">
        <f>IF(((VLOOKUP($A286,'leave_time_2020-07-20115339am'!$D$2:$R$976,9,FALSE)&gt;480)),480,(VLOOKUP($A286,'leave_time_2020-07-20115339am'!$D$2:$R$976,9,FALSE)))</f>
        <v>83.673000000000002</v>
      </c>
      <c r="F286" s="110">
        <f>VLOOKUP($A286,'leave_time_2020-07-20115339am'!$D$2:$R$976,10,FALSE)</f>
        <v>112.67100000000001</v>
      </c>
      <c r="G286" s="111">
        <f>VLOOKUP($A286,'leave_time_2020-07-20115339am'!$D$2:$R$976,11,FALSE)</f>
        <v>101</v>
      </c>
      <c r="H286" s="109">
        <f>VLOOKUP($A286,'leave_time_2020-07-20115339am'!$D$2:$R$976,13,FALSE)</f>
        <v>10</v>
      </c>
      <c r="I286" s="110">
        <f>VLOOKUP($A286,'leave_time_2020-07-20115339am'!$D$2:$R$976,14,FALSE)</f>
        <v>43</v>
      </c>
      <c r="J286" s="111">
        <f>VLOOKUP($A286,'leave_time_2020-07-20115339am'!$D$2:$R$976,15,FALSE)</f>
        <v>34.5</v>
      </c>
    </row>
    <row r="287" spans="1:10" ht="14.85" customHeight="1" x14ac:dyDescent="0.2">
      <c r="A287" s="108" t="str">
        <f>+'Employee ROP Information'!C287</f>
        <v>GOMEZ, JAMIE</v>
      </c>
      <c r="B287" s="109">
        <f>VLOOKUP($A287,'leave_time_2020-07-20115339am'!$D$2:$R$976,5,FALSE)</f>
        <v>371.161</v>
      </c>
      <c r="C287" s="110">
        <f>VLOOKUP($A287,'leave_time_2020-07-20115339am'!$D$2:$R$976,6,FALSE)</f>
        <v>129.99600000000001</v>
      </c>
      <c r="D287" s="111">
        <f>VLOOKUP($A287,'leave_time_2020-07-20115339am'!$D$2:$R$976,7,FALSE)</f>
        <v>146.5</v>
      </c>
      <c r="E287" s="109">
        <f>IF(((VLOOKUP($A287,'leave_time_2020-07-20115339am'!$D$2:$R$976,9,FALSE)&gt;480)),480,(VLOOKUP($A287,'leave_time_2020-07-20115339am'!$D$2:$R$976,9,FALSE)))</f>
        <v>419.173</v>
      </c>
      <c r="F287" s="110">
        <f>VLOOKUP($A287,'leave_time_2020-07-20115339am'!$D$2:$R$976,10,FALSE)</f>
        <v>104.004</v>
      </c>
      <c r="G287" s="111">
        <f>VLOOKUP($A287,'leave_time_2020-07-20115339am'!$D$2:$R$976,11,FALSE)</f>
        <v>29.25</v>
      </c>
      <c r="H287" s="109">
        <f>VLOOKUP($A287,'leave_time_2020-07-20115339am'!$D$2:$R$976,13,FALSE)</f>
        <v>-1.75</v>
      </c>
      <c r="I287" s="110">
        <f>VLOOKUP($A287,'leave_time_2020-07-20115339am'!$D$2:$R$976,14,FALSE)</f>
        <v>55</v>
      </c>
      <c r="J287" s="111">
        <f>VLOOKUP($A287,'leave_time_2020-07-20115339am'!$D$2:$R$976,15,FALSE)</f>
        <v>62.25</v>
      </c>
    </row>
    <row r="288" spans="1:10" ht="14.85" customHeight="1" x14ac:dyDescent="0.2">
      <c r="A288" s="108" t="str">
        <f>+'Employee ROP Information'!C288</f>
        <v>GONSALVES, SHEILA</v>
      </c>
      <c r="B288" s="109">
        <f>VLOOKUP($A288,'leave_time_2020-07-20115339am'!$D$2:$R$976,5,FALSE)</f>
        <v>121.164</v>
      </c>
      <c r="C288" s="110">
        <f>VLOOKUP($A288,'leave_time_2020-07-20115339am'!$D$2:$R$976,6,FALSE)</f>
        <v>129.99600000000001</v>
      </c>
      <c r="D288" s="111">
        <f>VLOOKUP($A288,'leave_time_2020-07-20115339am'!$D$2:$R$976,7,FALSE)</f>
        <v>81.5</v>
      </c>
      <c r="E288" s="109">
        <f>IF(((VLOOKUP($A288,'leave_time_2020-07-20115339am'!$D$2:$R$976,9,FALSE)&gt;480)),480,(VLOOKUP($A288,'leave_time_2020-07-20115339am'!$D$2:$R$976,9,FALSE)))</f>
        <v>371.84</v>
      </c>
      <c r="F288" s="110">
        <f>VLOOKUP($A288,'leave_time_2020-07-20115339am'!$D$2:$R$976,10,FALSE)</f>
        <v>104.004</v>
      </c>
      <c r="G288" s="111">
        <f>VLOOKUP($A288,'leave_time_2020-07-20115339am'!$D$2:$R$976,11,FALSE)</f>
        <v>33.75</v>
      </c>
      <c r="H288" s="109">
        <f>VLOOKUP($A288,'leave_time_2020-07-20115339am'!$D$2:$R$976,13,FALSE)</f>
        <v>0</v>
      </c>
      <c r="I288" s="110">
        <f>VLOOKUP($A288,'leave_time_2020-07-20115339am'!$D$2:$R$976,14,FALSE)</f>
        <v>0</v>
      </c>
      <c r="J288" s="111">
        <f>VLOOKUP($A288,'leave_time_2020-07-20115339am'!$D$2:$R$976,15,FALSE)</f>
        <v>1.25</v>
      </c>
    </row>
    <row r="289" spans="1:10" ht="14.85" customHeight="1" x14ac:dyDescent="0.2">
      <c r="A289" s="108" t="str">
        <f>+'Employee ROP Information'!C289</f>
        <v>GONZALEZ ALVARADO, CARMEN</v>
      </c>
      <c r="B289" s="109">
        <f>VLOOKUP($A289,'leave_time_2020-07-20115339am'!$D$2:$R$976,5,FALSE)</f>
        <v>147.59</v>
      </c>
      <c r="C289" s="110">
        <f>VLOOKUP($A289,'leave_time_2020-07-20115339am'!$D$2:$R$976,6,FALSE)</f>
        <v>104.004</v>
      </c>
      <c r="D289" s="111">
        <f>VLOOKUP($A289,'leave_time_2020-07-20115339am'!$D$2:$R$976,7,FALSE)</f>
        <v>65.5</v>
      </c>
      <c r="E289" s="109">
        <f>IF(((VLOOKUP($A289,'leave_time_2020-07-20115339am'!$D$2:$R$976,9,FALSE)&gt;480)),480,(VLOOKUP($A289,'leave_time_2020-07-20115339am'!$D$2:$R$976,9,FALSE)))</f>
        <v>141.34</v>
      </c>
      <c r="F289" s="110">
        <f>VLOOKUP($A289,'leave_time_2020-07-20115339am'!$D$2:$R$976,10,FALSE)</f>
        <v>104.004</v>
      </c>
      <c r="G289" s="111">
        <f>VLOOKUP($A289,'leave_time_2020-07-20115339am'!$D$2:$R$976,11,FALSE)</f>
        <v>72.75</v>
      </c>
      <c r="H289" s="109">
        <f>VLOOKUP($A289,'leave_time_2020-07-20115339am'!$D$2:$R$976,13,FALSE)</f>
        <v>0</v>
      </c>
      <c r="I289" s="110">
        <f>VLOOKUP($A289,'leave_time_2020-07-20115339am'!$D$2:$R$976,14,FALSE)</f>
        <v>0</v>
      </c>
      <c r="J289" s="111">
        <f>VLOOKUP($A289,'leave_time_2020-07-20115339am'!$D$2:$R$976,15,FALSE)</f>
        <v>0</v>
      </c>
    </row>
    <row r="290" spans="1:10" ht="14.85" customHeight="1" x14ac:dyDescent="0.2">
      <c r="A290" s="108" t="str">
        <f>+'Employee ROP Information'!C290</f>
        <v>GONZALEZ, KIARA</v>
      </c>
      <c r="B290" s="109">
        <f>VLOOKUP($A290,'leave_time_2020-07-20115339am'!$D$2:$R$976,5,FALSE)</f>
        <v>15.167</v>
      </c>
      <c r="C290" s="110">
        <f>VLOOKUP($A290,'leave_time_2020-07-20115339am'!$D$2:$R$976,6,FALSE)</f>
        <v>15.167</v>
      </c>
      <c r="D290" s="111">
        <f>VLOOKUP($A290,'leave_time_2020-07-20115339am'!$D$2:$R$976,7,FALSE)</f>
        <v>0</v>
      </c>
      <c r="E290" s="109">
        <f>IF(((VLOOKUP($A290,'leave_time_2020-07-20115339am'!$D$2:$R$976,9,FALSE)&gt;480)),480,(VLOOKUP($A290,'leave_time_2020-07-20115339am'!$D$2:$R$976,9,FALSE)))</f>
        <v>15.167</v>
      </c>
      <c r="F290" s="110">
        <f>VLOOKUP($A290,'leave_time_2020-07-20115339am'!$D$2:$R$976,10,FALSE)</f>
        <v>15.167</v>
      </c>
      <c r="G290" s="111">
        <f>VLOOKUP($A290,'leave_time_2020-07-20115339am'!$D$2:$R$976,11,FALSE)</f>
        <v>0</v>
      </c>
      <c r="H290" s="109">
        <f>VLOOKUP($A290,'leave_time_2020-07-20115339am'!$D$2:$R$976,13,FALSE)</f>
        <v>0</v>
      </c>
      <c r="I290" s="110">
        <f>VLOOKUP($A290,'leave_time_2020-07-20115339am'!$D$2:$R$976,14,FALSE)</f>
        <v>0</v>
      </c>
      <c r="J290" s="111">
        <f>VLOOKUP($A290,'leave_time_2020-07-20115339am'!$D$2:$R$976,15,FALSE)</f>
        <v>0</v>
      </c>
    </row>
    <row r="291" spans="1:10" ht="14.85" customHeight="1" x14ac:dyDescent="0.2">
      <c r="A291" s="108" t="str">
        <f>+'Employee ROP Information'!C291</f>
        <v>GOODINE, LUEANNE</v>
      </c>
      <c r="B291" s="109">
        <f>VLOOKUP($A291,'leave_time_2020-07-20115339am'!$D$2:$R$976,5,FALSE)</f>
        <v>132.25</v>
      </c>
      <c r="C291" s="110">
        <f>VLOOKUP($A291,'leave_time_2020-07-20115339am'!$D$2:$R$976,6,FALSE)</f>
        <v>156</v>
      </c>
      <c r="D291" s="111">
        <f>VLOOKUP($A291,'leave_time_2020-07-20115339am'!$D$2:$R$976,7,FALSE)</f>
        <v>112</v>
      </c>
      <c r="E291" s="109">
        <f>IF(((VLOOKUP($A291,'leave_time_2020-07-20115339am'!$D$2:$R$976,9,FALSE)&gt;480)),480,(VLOOKUP($A291,'leave_time_2020-07-20115339am'!$D$2:$R$976,9,FALSE)))</f>
        <v>452.84</v>
      </c>
      <c r="F291" s="110">
        <f>VLOOKUP($A291,'leave_time_2020-07-20115339am'!$D$2:$R$976,10,FALSE)</f>
        <v>104.004</v>
      </c>
      <c r="G291" s="111">
        <f>VLOOKUP($A291,'leave_time_2020-07-20115339am'!$D$2:$R$976,11,FALSE)</f>
        <v>76</v>
      </c>
      <c r="H291" s="109">
        <f>VLOOKUP($A291,'leave_time_2020-07-20115339am'!$D$2:$R$976,13,FALSE)</f>
        <v>0</v>
      </c>
      <c r="I291" s="110">
        <f>VLOOKUP($A291,'leave_time_2020-07-20115339am'!$D$2:$R$976,14,FALSE)</f>
        <v>0</v>
      </c>
      <c r="J291" s="111">
        <f>VLOOKUP($A291,'leave_time_2020-07-20115339am'!$D$2:$R$976,15,FALSE)</f>
        <v>0</v>
      </c>
    </row>
    <row r="292" spans="1:10" ht="14.85" customHeight="1" x14ac:dyDescent="0.2">
      <c r="A292" s="108" t="str">
        <f>+'Employee ROP Information'!C292</f>
        <v>GOODMAN, JENNIFER</v>
      </c>
      <c r="B292" s="109">
        <f>VLOOKUP($A292,'leave_time_2020-07-20115339am'!$D$2:$R$976,5,FALSE)</f>
        <v>179.99799999999999</v>
      </c>
      <c r="C292" s="110">
        <f>VLOOKUP($A292,'leave_time_2020-07-20115339am'!$D$2:$R$976,6,FALSE)</f>
        <v>283.24799999999999</v>
      </c>
      <c r="D292" s="111">
        <f>VLOOKUP($A292,'leave_time_2020-07-20115339am'!$D$2:$R$976,7,FALSE)</f>
        <v>103.25</v>
      </c>
      <c r="E292" s="109">
        <f>IF(((VLOOKUP($A292,'leave_time_2020-07-20115339am'!$D$2:$R$976,9,FALSE)&gt;480)),480,(VLOOKUP($A292,'leave_time_2020-07-20115339am'!$D$2:$R$976,9,FALSE)))</f>
        <v>17.501999999999999</v>
      </c>
      <c r="F292" s="110">
        <f>VLOOKUP($A292,'leave_time_2020-07-20115339am'!$D$2:$R$976,10,FALSE)</f>
        <v>83.751999999999995</v>
      </c>
      <c r="G292" s="111">
        <f>VLOOKUP($A292,'leave_time_2020-07-20115339am'!$D$2:$R$976,11,FALSE)</f>
        <v>66.25</v>
      </c>
      <c r="H292" s="109">
        <f>VLOOKUP($A292,'leave_time_2020-07-20115339am'!$D$2:$R$976,13,FALSE)</f>
        <v>0</v>
      </c>
      <c r="I292" s="110">
        <f>VLOOKUP($A292,'leave_time_2020-07-20115339am'!$D$2:$R$976,14,FALSE)</f>
        <v>0</v>
      </c>
      <c r="J292" s="111">
        <f>VLOOKUP($A292,'leave_time_2020-07-20115339am'!$D$2:$R$976,15,FALSE)</f>
        <v>0</v>
      </c>
    </row>
    <row r="293" spans="1:10" ht="14.85" customHeight="1" x14ac:dyDescent="0.2">
      <c r="A293" s="108" t="str">
        <f>+'Employee ROP Information'!C293</f>
        <v>GORDON, LYDIA</v>
      </c>
      <c r="B293" s="109">
        <f>VLOOKUP($A293,'leave_time_2020-07-20115339am'!$D$2:$R$976,5,FALSE)</f>
        <v>64.5</v>
      </c>
      <c r="C293" s="110">
        <f>VLOOKUP($A293,'leave_time_2020-07-20115339am'!$D$2:$R$976,6,FALSE)</f>
        <v>119.166</v>
      </c>
      <c r="D293" s="111">
        <f>VLOOKUP($A293,'leave_time_2020-07-20115339am'!$D$2:$R$976,7,FALSE)</f>
        <v>48</v>
      </c>
      <c r="E293" s="109">
        <f>IF(((VLOOKUP($A293,'leave_time_2020-07-20115339am'!$D$2:$R$976,9,FALSE)&gt;480)),480,(VLOOKUP($A293,'leave_time_2020-07-20115339am'!$D$2:$R$976,9,FALSE)))</f>
        <v>75.188999999999993</v>
      </c>
      <c r="F293" s="110">
        <f>VLOOKUP($A293,'leave_time_2020-07-20115339am'!$D$2:$R$976,10,FALSE)</f>
        <v>104.004</v>
      </c>
      <c r="G293" s="111">
        <f>VLOOKUP($A293,'leave_time_2020-07-20115339am'!$D$2:$R$976,11,FALSE)</f>
        <v>51.5</v>
      </c>
      <c r="H293" s="109">
        <f>VLOOKUP($A293,'leave_time_2020-07-20115339am'!$D$2:$R$976,13,FALSE)</f>
        <v>0</v>
      </c>
      <c r="I293" s="110">
        <f>VLOOKUP($A293,'leave_time_2020-07-20115339am'!$D$2:$R$976,14,FALSE)</f>
        <v>0</v>
      </c>
      <c r="J293" s="111">
        <f>VLOOKUP($A293,'leave_time_2020-07-20115339am'!$D$2:$R$976,15,FALSE)</f>
        <v>0</v>
      </c>
    </row>
    <row r="294" spans="1:10" ht="14.85" customHeight="1" x14ac:dyDescent="0.2">
      <c r="A294" s="108" t="str">
        <f>+'Employee ROP Information'!C294</f>
        <v>GOULD, DAVID</v>
      </c>
      <c r="B294" s="109">
        <f>VLOOKUP($A294,'leave_time_2020-07-20115339am'!$D$2:$R$976,5,FALSE)</f>
        <v>355.25</v>
      </c>
      <c r="C294" s="110">
        <f>VLOOKUP($A294,'leave_time_2020-07-20115339am'!$D$2:$R$976,6,FALSE)</f>
        <v>156</v>
      </c>
      <c r="D294" s="111">
        <f>VLOOKUP($A294,'leave_time_2020-07-20115339am'!$D$2:$R$976,7,FALSE)</f>
        <v>167.25</v>
      </c>
      <c r="E294" s="109">
        <f>IF(((VLOOKUP($A294,'leave_time_2020-07-20115339am'!$D$2:$R$976,9,FALSE)&gt;480)),480,(VLOOKUP($A294,'leave_time_2020-07-20115339am'!$D$2:$R$976,9,FALSE)))</f>
        <v>480</v>
      </c>
      <c r="F294" s="110">
        <f>VLOOKUP($A294,'leave_time_2020-07-20115339am'!$D$2:$R$976,10,FALSE)</f>
        <v>104.004</v>
      </c>
      <c r="G294" s="111">
        <f>VLOOKUP($A294,'leave_time_2020-07-20115339am'!$D$2:$R$976,11,FALSE)</f>
        <v>39.75</v>
      </c>
      <c r="H294" s="109">
        <f>VLOOKUP($A294,'leave_time_2020-07-20115339am'!$D$2:$R$976,13,FALSE)</f>
        <v>0</v>
      </c>
      <c r="I294" s="110">
        <f>VLOOKUP($A294,'leave_time_2020-07-20115339am'!$D$2:$R$976,14,FALSE)</f>
        <v>42.5</v>
      </c>
      <c r="J294" s="111">
        <f>VLOOKUP($A294,'leave_time_2020-07-20115339am'!$D$2:$R$976,15,FALSE)</f>
        <v>55.75</v>
      </c>
    </row>
    <row r="295" spans="1:10" ht="14.85" customHeight="1" x14ac:dyDescent="0.2">
      <c r="A295" s="108" t="str">
        <f>+'Employee ROP Information'!C295</f>
        <v>GRAHAM, MIRIAM</v>
      </c>
      <c r="B295" s="109">
        <f>VLOOKUP($A295,'leave_time_2020-07-20115339am'!$D$2:$R$976,5,FALSE)</f>
        <v>232.59</v>
      </c>
      <c r="C295" s="110">
        <f>VLOOKUP($A295,'leave_time_2020-07-20115339am'!$D$2:$R$976,6,FALSE)</f>
        <v>104.004</v>
      </c>
      <c r="D295" s="111">
        <f>VLOOKUP($A295,'leave_time_2020-07-20115339am'!$D$2:$R$976,7,FALSE)</f>
        <v>57</v>
      </c>
      <c r="E295" s="109">
        <f>IF(((VLOOKUP($A295,'leave_time_2020-07-20115339am'!$D$2:$R$976,9,FALSE)&gt;480)),480,(VLOOKUP($A295,'leave_time_2020-07-20115339am'!$D$2:$R$976,9,FALSE)))</f>
        <v>223.59</v>
      </c>
      <c r="F295" s="110">
        <f>VLOOKUP($A295,'leave_time_2020-07-20115339am'!$D$2:$R$976,10,FALSE)</f>
        <v>104.004</v>
      </c>
      <c r="G295" s="111">
        <f>VLOOKUP($A295,'leave_time_2020-07-20115339am'!$D$2:$R$976,11,FALSE)</f>
        <v>45</v>
      </c>
      <c r="H295" s="109">
        <f>VLOOKUP($A295,'leave_time_2020-07-20115339am'!$D$2:$R$976,13,FALSE)</f>
        <v>0</v>
      </c>
      <c r="I295" s="110">
        <f>VLOOKUP($A295,'leave_time_2020-07-20115339am'!$D$2:$R$976,14,FALSE)</f>
        <v>0</v>
      </c>
      <c r="J295" s="111">
        <f>VLOOKUP($A295,'leave_time_2020-07-20115339am'!$D$2:$R$976,15,FALSE)</f>
        <v>0</v>
      </c>
    </row>
    <row r="296" spans="1:10" ht="14.85" customHeight="1" x14ac:dyDescent="0.2">
      <c r="A296" s="108" t="str">
        <f>+'Employee ROP Information'!C296</f>
        <v>GRANGER, CATHERINE</v>
      </c>
      <c r="B296" s="109">
        <f>VLOOKUP($A296,'leave_time_2020-07-20115339am'!$D$2:$R$976,5,FALSE)</f>
        <v>44.673000000000002</v>
      </c>
      <c r="C296" s="110">
        <f>VLOOKUP($A296,'leave_time_2020-07-20115339am'!$D$2:$R$976,6,FALSE)</f>
        <v>95.337000000000003</v>
      </c>
      <c r="D296" s="111">
        <f>VLOOKUP($A296,'leave_time_2020-07-20115339am'!$D$2:$R$976,7,FALSE)</f>
        <v>207</v>
      </c>
      <c r="E296" s="109">
        <f>IF(((VLOOKUP($A296,'leave_time_2020-07-20115339am'!$D$2:$R$976,9,FALSE)&gt;480)),480,(VLOOKUP($A296,'leave_time_2020-07-20115339am'!$D$2:$R$976,9,FALSE)))</f>
        <v>152.673</v>
      </c>
      <c r="F296" s="110">
        <f>VLOOKUP($A296,'leave_time_2020-07-20115339am'!$D$2:$R$976,10,FALSE)</f>
        <v>95.337000000000003</v>
      </c>
      <c r="G296" s="111">
        <f>VLOOKUP($A296,'leave_time_2020-07-20115339am'!$D$2:$R$976,11,FALSE)</f>
        <v>108.5</v>
      </c>
      <c r="H296" s="109">
        <f>VLOOKUP($A296,'leave_time_2020-07-20115339am'!$D$2:$R$976,13,FALSE)</f>
        <v>0</v>
      </c>
      <c r="I296" s="110">
        <f>VLOOKUP($A296,'leave_time_2020-07-20115339am'!$D$2:$R$976,14,FALSE)</f>
        <v>0</v>
      </c>
      <c r="J296" s="111">
        <f>VLOOKUP($A296,'leave_time_2020-07-20115339am'!$D$2:$R$976,15,FALSE)</f>
        <v>0</v>
      </c>
    </row>
    <row r="297" spans="1:10" ht="14.85" customHeight="1" x14ac:dyDescent="0.2">
      <c r="A297" s="108" t="str">
        <f>+'Employee ROP Information'!C297</f>
        <v>GRANT, JAMES</v>
      </c>
      <c r="B297" s="109">
        <f>VLOOKUP($A297,'leave_time_2020-07-20115339am'!$D$2:$R$976,5,FALSE)</f>
        <v>321.75</v>
      </c>
      <c r="C297" s="110">
        <f>VLOOKUP($A297,'leave_time_2020-07-20115339am'!$D$2:$R$976,6,FALSE)</f>
        <v>156</v>
      </c>
      <c r="D297" s="111">
        <f>VLOOKUP($A297,'leave_time_2020-07-20115339am'!$D$2:$R$976,7,FALSE)</f>
        <v>40.5</v>
      </c>
      <c r="E297" s="109">
        <f>IF(((VLOOKUP($A297,'leave_time_2020-07-20115339am'!$D$2:$R$976,9,FALSE)&gt;480)),480,(VLOOKUP($A297,'leave_time_2020-07-20115339am'!$D$2:$R$976,9,FALSE)))</f>
        <v>193.09</v>
      </c>
      <c r="F297" s="110">
        <f>VLOOKUP($A297,'leave_time_2020-07-20115339am'!$D$2:$R$976,10,FALSE)</f>
        <v>104.004</v>
      </c>
      <c r="G297" s="111">
        <f>VLOOKUP($A297,'leave_time_2020-07-20115339am'!$D$2:$R$976,11,FALSE)</f>
        <v>58.5</v>
      </c>
      <c r="H297" s="109">
        <f>VLOOKUP($A297,'leave_time_2020-07-20115339am'!$D$2:$R$976,13,FALSE)</f>
        <v>0</v>
      </c>
      <c r="I297" s="110">
        <f>VLOOKUP($A297,'leave_time_2020-07-20115339am'!$D$2:$R$976,14,FALSE)</f>
        <v>0</v>
      </c>
      <c r="J297" s="111">
        <f>VLOOKUP($A297,'leave_time_2020-07-20115339am'!$D$2:$R$976,15,FALSE)</f>
        <v>0</v>
      </c>
    </row>
    <row r="298" spans="1:10" ht="14.85" customHeight="1" x14ac:dyDescent="0.2">
      <c r="A298" s="108" t="str">
        <f>+'Employee ROP Information'!C298</f>
        <v>GREEN, ALICIA</v>
      </c>
      <c r="B298" s="109">
        <f>VLOOKUP($A298,'leave_time_2020-07-20115339am'!$D$2:$R$976,5,FALSE)</f>
        <v>136.459</v>
      </c>
      <c r="C298" s="110">
        <f>VLOOKUP($A298,'leave_time_2020-07-20115339am'!$D$2:$R$976,6,FALSE)</f>
        <v>108.874</v>
      </c>
      <c r="D298" s="111">
        <f>VLOOKUP($A298,'leave_time_2020-07-20115339am'!$D$2:$R$976,7,FALSE)</f>
        <v>89</v>
      </c>
      <c r="E298" s="109">
        <f>IF(((VLOOKUP($A298,'leave_time_2020-07-20115339am'!$D$2:$R$976,9,FALSE)&gt;480)),480,(VLOOKUP($A298,'leave_time_2020-07-20115339am'!$D$2:$R$976,9,FALSE)))</f>
        <v>235.92</v>
      </c>
      <c r="F298" s="110">
        <f>VLOOKUP($A298,'leave_time_2020-07-20115339am'!$D$2:$R$976,10,FALSE)</f>
        <v>88.834999999999994</v>
      </c>
      <c r="G298" s="111">
        <f>VLOOKUP($A298,'leave_time_2020-07-20115339am'!$D$2:$R$976,11,FALSE)</f>
        <v>25</v>
      </c>
      <c r="H298" s="109">
        <f>VLOOKUP($A298,'leave_time_2020-07-20115339am'!$D$2:$R$976,13,FALSE)</f>
        <v>0</v>
      </c>
      <c r="I298" s="110">
        <f>VLOOKUP($A298,'leave_time_2020-07-20115339am'!$D$2:$R$976,14,FALSE)</f>
        <v>15</v>
      </c>
      <c r="J298" s="111">
        <f>VLOOKUP($A298,'leave_time_2020-07-20115339am'!$D$2:$R$976,15,FALSE)</f>
        <v>15</v>
      </c>
    </row>
    <row r="299" spans="1:10" ht="14.85" customHeight="1" x14ac:dyDescent="0.2">
      <c r="A299" s="108" t="str">
        <f>+'Employee ROP Information'!C299</f>
        <v>GREEN, ANGELA</v>
      </c>
      <c r="B299" s="109">
        <f>VLOOKUP($A299,'leave_time_2020-07-20115339am'!$D$2:$R$976,5,FALSE)</f>
        <v>158.25</v>
      </c>
      <c r="C299" s="110">
        <f>VLOOKUP($A299,'leave_time_2020-07-20115339am'!$D$2:$R$976,6,FALSE)</f>
        <v>156</v>
      </c>
      <c r="D299" s="111">
        <f>VLOOKUP($A299,'leave_time_2020-07-20115339am'!$D$2:$R$976,7,FALSE)</f>
        <v>107.5</v>
      </c>
      <c r="E299" s="109">
        <f>IF(((VLOOKUP($A299,'leave_time_2020-07-20115339am'!$D$2:$R$976,9,FALSE)&gt;480)),480,(VLOOKUP($A299,'leave_time_2020-07-20115339am'!$D$2:$R$976,9,FALSE)))</f>
        <v>97.423000000000002</v>
      </c>
      <c r="F299" s="110">
        <f>VLOOKUP($A299,'leave_time_2020-07-20115339am'!$D$2:$R$976,10,FALSE)</f>
        <v>104.004</v>
      </c>
      <c r="G299" s="111">
        <f>VLOOKUP($A299,'leave_time_2020-07-20115339am'!$D$2:$R$976,11,FALSE)</f>
        <v>79</v>
      </c>
      <c r="H299" s="109">
        <f>VLOOKUP($A299,'leave_time_2020-07-20115339am'!$D$2:$R$976,13,FALSE)</f>
        <v>-1.25</v>
      </c>
      <c r="I299" s="110">
        <f>VLOOKUP($A299,'leave_time_2020-07-20115339am'!$D$2:$R$976,14,FALSE)</f>
        <v>12.75</v>
      </c>
      <c r="J299" s="111">
        <f>VLOOKUP($A299,'leave_time_2020-07-20115339am'!$D$2:$R$976,15,FALSE)</f>
        <v>23.5</v>
      </c>
    </row>
    <row r="300" spans="1:10" ht="14.85" customHeight="1" x14ac:dyDescent="0.2">
      <c r="A300" s="108" t="str">
        <f>+'Employee ROP Information'!C300</f>
        <v>GREENE, DEENA</v>
      </c>
      <c r="B300" s="109">
        <f>VLOOKUP($A300,'leave_time_2020-07-20115339am'!$D$2:$R$976,5,FALSE)</f>
        <v>111.25</v>
      </c>
      <c r="C300" s="110">
        <f>VLOOKUP($A300,'leave_time_2020-07-20115339am'!$D$2:$R$976,6,FALSE)</f>
        <v>156</v>
      </c>
      <c r="D300" s="111">
        <f>VLOOKUP($A300,'leave_time_2020-07-20115339am'!$D$2:$R$976,7,FALSE)</f>
        <v>54</v>
      </c>
      <c r="E300" s="109">
        <f>IF(((VLOOKUP($A300,'leave_time_2020-07-20115339am'!$D$2:$R$976,9,FALSE)&gt;480)),480,(VLOOKUP($A300,'leave_time_2020-07-20115339am'!$D$2:$R$976,9,FALSE)))</f>
        <v>51.756999999999998</v>
      </c>
      <c r="F300" s="110">
        <f>VLOOKUP($A300,'leave_time_2020-07-20115339am'!$D$2:$R$976,10,FALSE)</f>
        <v>104.004</v>
      </c>
      <c r="G300" s="111">
        <f>VLOOKUP($A300,'leave_time_2020-07-20115339am'!$D$2:$R$976,11,FALSE)</f>
        <v>61</v>
      </c>
      <c r="H300" s="109">
        <f>VLOOKUP($A300,'leave_time_2020-07-20115339am'!$D$2:$R$976,13,FALSE)</f>
        <v>0</v>
      </c>
      <c r="I300" s="110">
        <f>VLOOKUP($A300,'leave_time_2020-07-20115339am'!$D$2:$R$976,14,FALSE)</f>
        <v>0</v>
      </c>
      <c r="J300" s="111">
        <f>VLOOKUP($A300,'leave_time_2020-07-20115339am'!$D$2:$R$976,15,FALSE)</f>
        <v>0</v>
      </c>
    </row>
    <row r="301" spans="1:10" ht="14.85" customHeight="1" x14ac:dyDescent="0.2">
      <c r="A301" s="108" t="str">
        <f>+'Employee ROP Information'!C301</f>
        <v>GREENWAY, HARRY</v>
      </c>
      <c r="B301" s="109">
        <f>VLOOKUP($A301,'leave_time_2020-07-20115339am'!$D$2:$R$976,5,FALSE)</f>
        <v>211.5</v>
      </c>
      <c r="C301" s="110">
        <f>VLOOKUP($A301,'leave_time_2020-07-20115339am'!$D$2:$R$976,6,FALSE)</f>
        <v>233</v>
      </c>
      <c r="D301" s="111">
        <f>VLOOKUP($A301,'leave_time_2020-07-20115339am'!$D$2:$R$976,7,FALSE)</f>
        <v>21.5</v>
      </c>
      <c r="E301" s="109">
        <f>IF(((VLOOKUP($A301,'leave_time_2020-07-20115339am'!$D$2:$R$976,9,FALSE)&gt;480)),480,(VLOOKUP($A301,'leave_time_2020-07-20115339am'!$D$2:$R$976,9,FALSE)))</f>
        <v>37.335000000000001</v>
      </c>
      <c r="F301" s="110">
        <f>VLOOKUP($A301,'leave_time_2020-07-20115339am'!$D$2:$R$976,10,FALSE)</f>
        <v>75.834999999999994</v>
      </c>
      <c r="G301" s="111">
        <f>VLOOKUP($A301,'leave_time_2020-07-20115339am'!$D$2:$R$976,11,FALSE)</f>
        <v>38.5</v>
      </c>
      <c r="H301" s="109">
        <f>VLOOKUP($A301,'leave_time_2020-07-20115339am'!$D$2:$R$976,13,FALSE)</f>
        <v>-1</v>
      </c>
      <c r="I301" s="110">
        <f>VLOOKUP($A301,'leave_time_2020-07-20115339am'!$D$2:$R$976,14,FALSE)</f>
        <v>1.5</v>
      </c>
      <c r="J301" s="111">
        <f>VLOOKUP($A301,'leave_time_2020-07-20115339am'!$D$2:$R$976,15,FALSE)</f>
        <v>2.5</v>
      </c>
    </row>
    <row r="302" spans="1:10" ht="14.85" customHeight="1" x14ac:dyDescent="0.2">
      <c r="A302" s="108" t="str">
        <f>+'Employee ROP Information'!C302</f>
        <v>GREGORS, DAVID</v>
      </c>
      <c r="B302" s="109">
        <f>VLOOKUP($A302,'leave_time_2020-07-20115339am'!$D$2:$R$976,5,FALSE)</f>
        <v>98.507000000000005</v>
      </c>
      <c r="C302" s="110">
        <f>VLOOKUP($A302,'leave_time_2020-07-20115339am'!$D$2:$R$976,6,FALSE)</f>
        <v>104.004</v>
      </c>
      <c r="D302" s="111">
        <f>VLOOKUP($A302,'leave_time_2020-07-20115339am'!$D$2:$R$976,7,FALSE)</f>
        <v>69.5</v>
      </c>
      <c r="E302" s="109">
        <f>IF(((VLOOKUP($A302,'leave_time_2020-07-20115339am'!$D$2:$R$976,9,FALSE)&gt;480)),480,(VLOOKUP($A302,'leave_time_2020-07-20115339am'!$D$2:$R$976,9,FALSE)))</f>
        <v>171.50700000000001</v>
      </c>
      <c r="F302" s="110">
        <f>VLOOKUP($A302,'leave_time_2020-07-20115339am'!$D$2:$R$976,10,FALSE)</f>
        <v>104.004</v>
      </c>
      <c r="G302" s="111">
        <f>VLOOKUP($A302,'leave_time_2020-07-20115339am'!$D$2:$R$976,11,FALSE)</f>
        <v>54</v>
      </c>
      <c r="H302" s="109">
        <f>VLOOKUP($A302,'leave_time_2020-07-20115339am'!$D$2:$R$976,13,FALSE)</f>
        <v>0</v>
      </c>
      <c r="I302" s="110">
        <f>VLOOKUP($A302,'leave_time_2020-07-20115339am'!$D$2:$R$976,14,FALSE)</f>
        <v>4.5</v>
      </c>
      <c r="J302" s="111">
        <f>VLOOKUP($A302,'leave_time_2020-07-20115339am'!$D$2:$R$976,15,FALSE)</f>
        <v>13</v>
      </c>
    </row>
    <row r="303" spans="1:10" ht="14.85" customHeight="1" x14ac:dyDescent="0.2">
      <c r="A303" s="108" t="str">
        <f>+'Employee ROP Information'!C303</f>
        <v>GRIDER, ELIZABETH</v>
      </c>
      <c r="B303" s="109">
        <f>VLOOKUP($A303,'leave_time_2020-07-20115339am'!$D$2:$R$976,5,FALSE)</f>
        <v>415.5</v>
      </c>
      <c r="C303" s="110">
        <f>VLOOKUP($A303,'leave_time_2020-07-20115339am'!$D$2:$R$976,6,FALSE)</f>
        <v>152.75</v>
      </c>
      <c r="D303" s="111">
        <f>VLOOKUP($A303,'leave_time_2020-07-20115339am'!$D$2:$R$976,7,FALSE)</f>
        <v>70</v>
      </c>
      <c r="E303" s="109">
        <f>IF(((VLOOKUP($A303,'leave_time_2020-07-20115339am'!$D$2:$R$976,9,FALSE)&gt;480)),480,(VLOOKUP($A303,'leave_time_2020-07-20115339am'!$D$2:$R$976,9,FALSE)))</f>
        <v>119.25700000000001</v>
      </c>
      <c r="F303" s="110">
        <f>VLOOKUP($A303,'leave_time_2020-07-20115339am'!$D$2:$R$976,10,FALSE)</f>
        <v>101.837</v>
      </c>
      <c r="G303" s="111">
        <f>VLOOKUP($A303,'leave_time_2020-07-20115339am'!$D$2:$R$976,11,FALSE)</f>
        <v>156.75</v>
      </c>
      <c r="H303" s="109">
        <f>VLOOKUP($A303,'leave_time_2020-07-20115339am'!$D$2:$R$976,13,FALSE)</f>
        <v>0</v>
      </c>
      <c r="I303" s="110">
        <f>VLOOKUP($A303,'leave_time_2020-07-20115339am'!$D$2:$R$976,14,FALSE)</f>
        <v>0</v>
      </c>
      <c r="J303" s="111">
        <f>VLOOKUP($A303,'leave_time_2020-07-20115339am'!$D$2:$R$976,15,FALSE)</f>
        <v>0</v>
      </c>
    </row>
    <row r="304" spans="1:10" ht="14.85" customHeight="1" x14ac:dyDescent="0.2">
      <c r="A304" s="108" t="str">
        <f>+'Employee ROP Information'!C304</f>
        <v>GRIFFITH, JESSICA</v>
      </c>
      <c r="B304" s="109">
        <f>VLOOKUP($A304,'leave_time_2020-07-20115339am'!$D$2:$R$976,5,FALSE)</f>
        <v>211.167</v>
      </c>
      <c r="C304" s="110">
        <f>VLOOKUP($A304,'leave_time_2020-07-20115339am'!$D$2:$R$976,6,FALSE)</f>
        <v>211.167</v>
      </c>
      <c r="D304" s="111">
        <f>VLOOKUP($A304,'leave_time_2020-07-20115339am'!$D$2:$R$976,7,FALSE)</f>
        <v>0</v>
      </c>
      <c r="E304" s="109">
        <f>IF(((VLOOKUP($A304,'leave_time_2020-07-20115339am'!$D$2:$R$976,9,FALSE)&gt;480)),480,(VLOOKUP($A304,'leave_time_2020-07-20115339am'!$D$2:$R$976,9,FALSE)))</f>
        <v>189.667</v>
      </c>
      <c r="F304" s="110">
        <f>VLOOKUP($A304,'leave_time_2020-07-20115339am'!$D$2:$R$976,10,FALSE)</f>
        <v>189.667</v>
      </c>
      <c r="G304" s="111">
        <f>VLOOKUP($A304,'leave_time_2020-07-20115339am'!$D$2:$R$976,11,FALSE)</f>
        <v>0</v>
      </c>
      <c r="H304" s="109">
        <f>VLOOKUP($A304,'leave_time_2020-07-20115339am'!$D$2:$R$976,13,FALSE)</f>
        <v>0</v>
      </c>
      <c r="I304" s="110">
        <f>VLOOKUP($A304,'leave_time_2020-07-20115339am'!$D$2:$R$976,14,FALSE)</f>
        <v>0</v>
      </c>
      <c r="J304" s="111">
        <f>VLOOKUP($A304,'leave_time_2020-07-20115339am'!$D$2:$R$976,15,FALSE)</f>
        <v>0</v>
      </c>
    </row>
    <row r="305" spans="1:10" ht="14.85" customHeight="1" x14ac:dyDescent="0.2">
      <c r="A305" s="108" t="str">
        <f>+'Employee ROP Information'!C305</f>
        <v>GRIGGS-GRIFFIN, AMY</v>
      </c>
      <c r="B305" s="109">
        <f>VLOOKUP($A305,'leave_time_2020-07-20115339am'!$D$2:$R$976,5,FALSE)</f>
        <v>425</v>
      </c>
      <c r="C305" s="110">
        <f>VLOOKUP($A305,'leave_time_2020-07-20115339am'!$D$2:$R$976,6,FALSE)</f>
        <v>156</v>
      </c>
      <c r="D305" s="111">
        <f>VLOOKUP($A305,'leave_time_2020-07-20115339am'!$D$2:$R$976,7,FALSE)</f>
        <v>40</v>
      </c>
      <c r="E305" s="109">
        <f>IF(((VLOOKUP($A305,'leave_time_2020-07-20115339am'!$D$2:$R$976,9,FALSE)&gt;480)),480,(VLOOKUP($A305,'leave_time_2020-07-20115339am'!$D$2:$R$976,9,FALSE)))</f>
        <v>480</v>
      </c>
      <c r="F305" s="110">
        <f>VLOOKUP($A305,'leave_time_2020-07-20115339am'!$D$2:$R$976,10,FALSE)</f>
        <v>104.004</v>
      </c>
      <c r="G305" s="111">
        <f>VLOOKUP($A305,'leave_time_2020-07-20115339am'!$D$2:$R$976,11,FALSE)</f>
        <v>112</v>
      </c>
      <c r="H305" s="109">
        <f>VLOOKUP($A305,'leave_time_2020-07-20115339am'!$D$2:$R$976,13,FALSE)</f>
        <v>13.5</v>
      </c>
      <c r="I305" s="110">
        <f>VLOOKUP($A305,'leave_time_2020-07-20115339am'!$D$2:$R$976,14,FALSE)</f>
        <v>56.25</v>
      </c>
      <c r="J305" s="111">
        <f>VLOOKUP($A305,'leave_time_2020-07-20115339am'!$D$2:$R$976,15,FALSE)</f>
        <v>42.75</v>
      </c>
    </row>
    <row r="306" spans="1:10" ht="14.85" customHeight="1" x14ac:dyDescent="0.2">
      <c r="A306" s="108" t="str">
        <f>+'Employee ROP Information'!C306</f>
        <v>GROOTERS, GEORGIANNA</v>
      </c>
      <c r="B306" s="109">
        <f>VLOOKUP($A306,'leave_time_2020-07-20115339am'!$D$2:$R$976,5,FALSE)</f>
        <v>60.668999999999997</v>
      </c>
      <c r="C306" s="110">
        <f>VLOOKUP($A306,'leave_time_2020-07-20115339am'!$D$2:$R$976,6,FALSE)</f>
        <v>60.668999999999997</v>
      </c>
      <c r="D306" s="111">
        <f>VLOOKUP($A306,'leave_time_2020-07-20115339am'!$D$2:$R$976,7,FALSE)</f>
        <v>0</v>
      </c>
      <c r="E306" s="109">
        <f>IF(((VLOOKUP($A306,'leave_time_2020-07-20115339am'!$D$2:$R$976,9,FALSE)&gt;480)),480,(VLOOKUP($A306,'leave_time_2020-07-20115339am'!$D$2:$R$976,9,FALSE)))</f>
        <v>24.669</v>
      </c>
      <c r="F306" s="110">
        <f>VLOOKUP($A306,'leave_time_2020-07-20115339am'!$D$2:$R$976,10,FALSE)</f>
        <v>60.668999999999997</v>
      </c>
      <c r="G306" s="111">
        <f>VLOOKUP($A306,'leave_time_2020-07-20115339am'!$D$2:$R$976,11,FALSE)</f>
        <v>36</v>
      </c>
      <c r="H306" s="109">
        <f>VLOOKUP($A306,'leave_time_2020-07-20115339am'!$D$2:$R$976,13,FALSE)</f>
        <v>0</v>
      </c>
      <c r="I306" s="110">
        <f>VLOOKUP($A306,'leave_time_2020-07-20115339am'!$D$2:$R$976,14,FALSE)</f>
        <v>0</v>
      </c>
      <c r="J306" s="111">
        <f>VLOOKUP($A306,'leave_time_2020-07-20115339am'!$D$2:$R$976,15,FALSE)</f>
        <v>0</v>
      </c>
    </row>
    <row r="307" spans="1:10" ht="14.85" customHeight="1" x14ac:dyDescent="0.2">
      <c r="A307" s="108" t="str">
        <f>+'Employee ROP Information'!C307</f>
        <v>GUARINO, CHRISTOPHER</v>
      </c>
      <c r="B307" s="109">
        <f>VLOOKUP($A307,'leave_time_2020-07-20115339am'!$D$2:$R$976,5,FALSE)</f>
        <v>405.16</v>
      </c>
      <c r="C307" s="110">
        <f>VLOOKUP($A307,'leave_time_2020-07-20115339am'!$D$2:$R$976,6,FALSE)</f>
        <v>129.99600000000001</v>
      </c>
      <c r="D307" s="111">
        <f>VLOOKUP($A307,'leave_time_2020-07-20115339am'!$D$2:$R$976,7,FALSE)</f>
        <v>95</v>
      </c>
      <c r="E307" s="109">
        <f>IF(((VLOOKUP($A307,'leave_time_2020-07-20115339am'!$D$2:$R$976,9,FALSE)&gt;480)),480,(VLOOKUP($A307,'leave_time_2020-07-20115339am'!$D$2:$R$976,9,FALSE)))</f>
        <v>480</v>
      </c>
      <c r="F307" s="110">
        <f>VLOOKUP($A307,'leave_time_2020-07-20115339am'!$D$2:$R$976,10,FALSE)</f>
        <v>104.004</v>
      </c>
      <c r="G307" s="111">
        <f>VLOOKUP($A307,'leave_time_2020-07-20115339am'!$D$2:$R$976,11,FALSE)</f>
        <v>19.5</v>
      </c>
      <c r="H307" s="109">
        <f>VLOOKUP($A307,'leave_time_2020-07-20115339am'!$D$2:$R$976,13,FALSE)</f>
        <v>13.25</v>
      </c>
      <c r="I307" s="110">
        <f>VLOOKUP($A307,'leave_time_2020-07-20115339am'!$D$2:$R$976,14,FALSE)</f>
        <v>38</v>
      </c>
      <c r="J307" s="111">
        <f>VLOOKUP($A307,'leave_time_2020-07-20115339am'!$D$2:$R$976,15,FALSE)</f>
        <v>35</v>
      </c>
    </row>
    <row r="308" spans="1:10" ht="14.85" customHeight="1" x14ac:dyDescent="0.2">
      <c r="A308" s="108" t="str">
        <f>+'Employee ROP Information'!C308</f>
        <v>GUERRA, ALICIA</v>
      </c>
      <c r="B308" s="109">
        <f>VLOOKUP($A308,'leave_time_2020-07-20115339am'!$D$2:$R$976,5,FALSE)</f>
        <v>393.75</v>
      </c>
      <c r="C308" s="110">
        <f>VLOOKUP($A308,'leave_time_2020-07-20115339am'!$D$2:$R$976,6,FALSE)</f>
        <v>240</v>
      </c>
      <c r="D308" s="111">
        <f>VLOOKUP($A308,'leave_time_2020-07-20115339am'!$D$2:$R$976,7,FALSE)</f>
        <v>143.25</v>
      </c>
      <c r="E308" s="109">
        <f>IF(((VLOOKUP($A308,'leave_time_2020-07-20115339am'!$D$2:$R$976,9,FALSE)&gt;480)),480,(VLOOKUP($A308,'leave_time_2020-07-20115339am'!$D$2:$R$976,9,FALSE)))</f>
        <v>41.59</v>
      </c>
      <c r="F308" s="110">
        <f>VLOOKUP($A308,'leave_time_2020-07-20115339am'!$D$2:$R$976,10,FALSE)</f>
        <v>104.004</v>
      </c>
      <c r="G308" s="111">
        <f>VLOOKUP($A308,'leave_time_2020-07-20115339am'!$D$2:$R$976,11,FALSE)</f>
        <v>131</v>
      </c>
      <c r="H308" s="109">
        <f>VLOOKUP($A308,'leave_time_2020-07-20115339am'!$D$2:$R$976,13,FALSE)</f>
        <v>0</v>
      </c>
      <c r="I308" s="110">
        <f>VLOOKUP($A308,'leave_time_2020-07-20115339am'!$D$2:$R$976,14,FALSE)</f>
        <v>0</v>
      </c>
      <c r="J308" s="111">
        <f>VLOOKUP($A308,'leave_time_2020-07-20115339am'!$D$2:$R$976,15,FALSE)</f>
        <v>0</v>
      </c>
    </row>
    <row r="309" spans="1:10" ht="14.85" customHeight="1" x14ac:dyDescent="0.2">
      <c r="A309" s="108" t="str">
        <f>+'Employee ROP Information'!C309</f>
        <v>GUERRIER, SANDY</v>
      </c>
      <c r="B309" s="109">
        <f>VLOOKUP($A309,'leave_time_2020-07-20115339am'!$D$2:$R$976,5,FALSE)</f>
        <v>88.918000000000006</v>
      </c>
      <c r="C309" s="110">
        <f>VLOOKUP($A309,'leave_time_2020-07-20115339am'!$D$2:$R$976,6,FALSE)</f>
        <v>96.918000000000006</v>
      </c>
      <c r="D309" s="111">
        <f>VLOOKUP($A309,'leave_time_2020-07-20115339am'!$D$2:$R$976,7,FALSE)</f>
        <v>8</v>
      </c>
      <c r="E309" s="109">
        <f>IF(((VLOOKUP($A309,'leave_time_2020-07-20115339am'!$D$2:$R$976,9,FALSE)&gt;480)),480,(VLOOKUP($A309,'leave_time_2020-07-20115339am'!$D$2:$R$976,9,FALSE)))</f>
        <v>146.91800000000001</v>
      </c>
      <c r="F309" s="110">
        <f>VLOOKUP($A309,'leave_time_2020-07-20115339am'!$D$2:$R$976,10,FALSE)</f>
        <v>162.91800000000001</v>
      </c>
      <c r="G309" s="111">
        <f>VLOOKUP($A309,'leave_time_2020-07-20115339am'!$D$2:$R$976,11,FALSE)</f>
        <v>16</v>
      </c>
      <c r="H309" s="109">
        <f>VLOOKUP($A309,'leave_time_2020-07-20115339am'!$D$2:$R$976,13,FALSE)</f>
        <v>0</v>
      </c>
      <c r="I309" s="110">
        <f>VLOOKUP($A309,'leave_time_2020-07-20115339am'!$D$2:$R$976,14,FALSE)</f>
        <v>0</v>
      </c>
      <c r="J309" s="111">
        <f>VLOOKUP($A309,'leave_time_2020-07-20115339am'!$D$2:$R$976,15,FALSE)</f>
        <v>0</v>
      </c>
    </row>
    <row r="310" spans="1:10" ht="14.85" customHeight="1" x14ac:dyDescent="0.2">
      <c r="A310" s="108" t="str">
        <f>+'Employee ROP Information'!C310</f>
        <v>HALL, STEPHANIE</v>
      </c>
      <c r="B310" s="109">
        <f>VLOOKUP($A310,'leave_time_2020-07-20115339am'!$D$2:$R$976,5,FALSE)</f>
        <v>66.59</v>
      </c>
      <c r="C310" s="110">
        <f>VLOOKUP($A310,'leave_time_2020-07-20115339am'!$D$2:$R$976,6,FALSE)</f>
        <v>104.004</v>
      </c>
      <c r="D310" s="111">
        <f>VLOOKUP($A310,'leave_time_2020-07-20115339am'!$D$2:$R$976,7,FALSE)</f>
        <v>102.25</v>
      </c>
      <c r="E310" s="109">
        <f>IF(((VLOOKUP($A310,'leave_time_2020-07-20115339am'!$D$2:$R$976,9,FALSE)&gt;480)),480,(VLOOKUP($A310,'leave_time_2020-07-20115339am'!$D$2:$R$976,9,FALSE)))</f>
        <v>172.59</v>
      </c>
      <c r="F310" s="110">
        <f>VLOOKUP($A310,'leave_time_2020-07-20115339am'!$D$2:$R$976,10,FALSE)</f>
        <v>104.004</v>
      </c>
      <c r="G310" s="111">
        <f>VLOOKUP($A310,'leave_time_2020-07-20115339am'!$D$2:$R$976,11,FALSE)</f>
        <v>29.75</v>
      </c>
      <c r="H310" s="109">
        <f>VLOOKUP($A310,'leave_time_2020-07-20115339am'!$D$2:$R$976,13,FALSE)</f>
        <v>0</v>
      </c>
      <c r="I310" s="110">
        <f>VLOOKUP($A310,'leave_time_2020-07-20115339am'!$D$2:$R$976,14,FALSE)</f>
        <v>0.75</v>
      </c>
      <c r="J310" s="111">
        <f>VLOOKUP($A310,'leave_time_2020-07-20115339am'!$D$2:$R$976,15,FALSE)</f>
        <v>0.75</v>
      </c>
    </row>
    <row r="311" spans="1:10" ht="14.85" customHeight="1" x14ac:dyDescent="0.2">
      <c r="A311" s="108" t="str">
        <f>+'Employee ROP Information'!C311</f>
        <v>HAMILTON, NATALEE</v>
      </c>
      <c r="B311" s="109">
        <f>VLOOKUP($A311,'leave_time_2020-07-20115339am'!$D$2:$R$976,5,FALSE)</f>
        <v>150.25399999999999</v>
      </c>
      <c r="C311" s="110">
        <f>VLOOKUP($A311,'leave_time_2020-07-20115339am'!$D$2:$R$976,6,FALSE)</f>
        <v>86.668000000000006</v>
      </c>
      <c r="D311" s="111">
        <f>VLOOKUP($A311,'leave_time_2020-07-20115339am'!$D$2:$R$976,7,FALSE)</f>
        <v>32</v>
      </c>
      <c r="E311" s="109">
        <f>IF(((VLOOKUP($A311,'leave_time_2020-07-20115339am'!$D$2:$R$976,9,FALSE)&gt;480)),480,(VLOOKUP($A311,'leave_time_2020-07-20115339am'!$D$2:$R$976,9,FALSE)))</f>
        <v>95.256</v>
      </c>
      <c r="F311" s="110">
        <f>VLOOKUP($A311,'leave_time_2020-07-20115339am'!$D$2:$R$976,10,FALSE)</f>
        <v>80.17</v>
      </c>
      <c r="G311" s="111">
        <f>VLOOKUP($A311,'leave_time_2020-07-20115339am'!$D$2:$R$976,11,FALSE)</f>
        <v>176.5</v>
      </c>
      <c r="H311" s="109">
        <f>VLOOKUP($A311,'leave_time_2020-07-20115339am'!$D$2:$R$976,13,FALSE)</f>
        <v>0</v>
      </c>
      <c r="I311" s="110">
        <f>VLOOKUP($A311,'leave_time_2020-07-20115339am'!$D$2:$R$976,14,FALSE)</f>
        <v>0</v>
      </c>
      <c r="J311" s="111">
        <f>VLOOKUP($A311,'leave_time_2020-07-20115339am'!$D$2:$R$976,15,FALSE)</f>
        <v>0</v>
      </c>
    </row>
    <row r="312" spans="1:10" ht="14.85" customHeight="1" x14ac:dyDescent="0.2">
      <c r="A312" s="108" t="str">
        <f>+'Employee ROP Information'!C312</f>
        <v>HAMMONS, JOSEPH</v>
      </c>
      <c r="B312" s="109">
        <f>VLOOKUP($A312,'leave_time_2020-07-20115339am'!$D$2:$R$976,5,FALSE)</f>
        <v>0</v>
      </c>
      <c r="C312" s="110">
        <f>VLOOKUP($A312,'leave_time_2020-07-20115339am'!$D$2:$R$976,6,FALSE)</f>
        <v>0</v>
      </c>
      <c r="D312" s="111">
        <f>VLOOKUP($A312,'leave_time_2020-07-20115339am'!$D$2:$R$976,7,FALSE)</f>
        <v>0</v>
      </c>
      <c r="E312" s="109">
        <f>IF(((VLOOKUP($A312,'leave_time_2020-07-20115339am'!$D$2:$R$976,9,FALSE)&gt;480)),480,(VLOOKUP($A312,'leave_time_2020-07-20115339am'!$D$2:$R$976,9,FALSE)))</f>
        <v>0</v>
      </c>
      <c r="F312" s="110">
        <f>VLOOKUP($A312,'leave_time_2020-07-20115339am'!$D$2:$R$976,10,FALSE)</f>
        <v>0</v>
      </c>
      <c r="G312" s="111">
        <f>VLOOKUP($A312,'leave_time_2020-07-20115339am'!$D$2:$R$976,11,FALSE)</f>
        <v>0</v>
      </c>
      <c r="H312" s="109">
        <f>VLOOKUP($A312,'leave_time_2020-07-20115339am'!$D$2:$R$976,13,FALSE)</f>
        <v>0</v>
      </c>
      <c r="I312" s="110">
        <f>VLOOKUP($A312,'leave_time_2020-07-20115339am'!$D$2:$R$976,14,FALSE)</f>
        <v>0</v>
      </c>
      <c r="J312" s="111">
        <f>VLOOKUP($A312,'leave_time_2020-07-20115339am'!$D$2:$R$976,15,FALSE)</f>
        <v>0</v>
      </c>
    </row>
    <row r="313" spans="1:10" ht="14.85" customHeight="1" x14ac:dyDescent="0.2">
      <c r="A313" s="108" t="str">
        <f>+'Employee ROP Information'!C313</f>
        <v>HAMPTON, MICHELE</v>
      </c>
      <c r="B313" s="109">
        <f>VLOOKUP($A313,'leave_time_2020-07-20115339am'!$D$2:$R$976,5,FALSE)</f>
        <v>283.25</v>
      </c>
      <c r="C313" s="110">
        <f>VLOOKUP($A313,'leave_time_2020-07-20115339am'!$D$2:$R$976,6,FALSE)</f>
        <v>156</v>
      </c>
      <c r="D313" s="111">
        <f>VLOOKUP($A313,'leave_time_2020-07-20115339am'!$D$2:$R$976,7,FALSE)</f>
        <v>87.5</v>
      </c>
      <c r="E313" s="109">
        <f>IF(((VLOOKUP($A313,'leave_time_2020-07-20115339am'!$D$2:$R$976,9,FALSE)&gt;480)),480,(VLOOKUP($A313,'leave_time_2020-07-20115339am'!$D$2:$R$976,9,FALSE)))</f>
        <v>327.58999999999997</v>
      </c>
      <c r="F313" s="110">
        <f>VLOOKUP($A313,'leave_time_2020-07-20115339am'!$D$2:$R$976,10,FALSE)</f>
        <v>104.004</v>
      </c>
      <c r="G313" s="111">
        <f>VLOOKUP($A313,'leave_time_2020-07-20115339am'!$D$2:$R$976,11,FALSE)</f>
        <v>85.25</v>
      </c>
      <c r="H313" s="109">
        <f>VLOOKUP($A313,'leave_time_2020-07-20115339am'!$D$2:$R$976,13,FALSE)</f>
        <v>5.5</v>
      </c>
      <c r="I313" s="110">
        <f>VLOOKUP($A313,'leave_time_2020-07-20115339am'!$D$2:$R$976,14,FALSE)</f>
        <v>18</v>
      </c>
      <c r="J313" s="111">
        <f>VLOOKUP($A313,'leave_time_2020-07-20115339am'!$D$2:$R$976,15,FALSE)</f>
        <v>18.5</v>
      </c>
    </row>
    <row r="314" spans="1:10" ht="14.85" customHeight="1" x14ac:dyDescent="0.2">
      <c r="A314" s="108" t="str">
        <f>+'Employee ROP Information'!C314</f>
        <v>HAPNER, FREDERICK</v>
      </c>
      <c r="B314" s="109">
        <f>VLOOKUP($A314,'leave_time_2020-07-20115339am'!$D$2:$R$976,5,FALSE)</f>
        <v>385</v>
      </c>
      <c r="C314" s="110">
        <f>VLOOKUP($A314,'leave_time_2020-07-20115339am'!$D$2:$R$976,6,FALSE)</f>
        <v>240</v>
      </c>
      <c r="D314" s="111">
        <f>VLOOKUP($A314,'leave_time_2020-07-20115339am'!$D$2:$R$976,7,FALSE)</f>
        <v>181.5</v>
      </c>
      <c r="E314" s="109">
        <f>IF(((VLOOKUP($A314,'leave_time_2020-07-20115339am'!$D$2:$R$976,9,FALSE)&gt;480)),480,(VLOOKUP($A314,'leave_time_2020-07-20115339am'!$D$2:$R$976,9,FALSE)))</f>
        <v>480</v>
      </c>
      <c r="F314" s="110">
        <f>VLOOKUP($A314,'leave_time_2020-07-20115339am'!$D$2:$R$976,10,FALSE)</f>
        <v>104.004</v>
      </c>
      <c r="G314" s="111">
        <f>VLOOKUP($A314,'leave_time_2020-07-20115339am'!$D$2:$R$976,11,FALSE)</f>
        <v>3</v>
      </c>
      <c r="H314" s="109">
        <f>VLOOKUP($A314,'leave_time_2020-07-20115339am'!$D$2:$R$976,13,FALSE)</f>
        <v>0</v>
      </c>
      <c r="I314" s="110">
        <f>VLOOKUP($A314,'leave_time_2020-07-20115339am'!$D$2:$R$976,14,FALSE)</f>
        <v>0</v>
      </c>
      <c r="J314" s="111">
        <f>VLOOKUP($A314,'leave_time_2020-07-20115339am'!$D$2:$R$976,15,FALSE)</f>
        <v>0</v>
      </c>
    </row>
    <row r="315" spans="1:10" ht="14.85" customHeight="1" x14ac:dyDescent="0.2">
      <c r="A315" s="108" t="str">
        <f>+'Employee ROP Information'!C315</f>
        <v>HARLOW, MARGARET</v>
      </c>
      <c r="B315" s="109">
        <f>VLOOKUP($A315,'leave_time_2020-07-20115339am'!$D$2:$R$976,5,FALSE)</f>
        <v>401</v>
      </c>
      <c r="C315" s="110">
        <f>VLOOKUP($A315,'leave_time_2020-07-20115339am'!$D$2:$R$976,6,FALSE)</f>
        <v>156</v>
      </c>
      <c r="D315" s="111">
        <f>VLOOKUP($A315,'leave_time_2020-07-20115339am'!$D$2:$R$976,7,FALSE)</f>
        <v>68</v>
      </c>
      <c r="E315" s="109">
        <f>IF(((VLOOKUP($A315,'leave_time_2020-07-20115339am'!$D$2:$R$976,9,FALSE)&gt;480)),480,(VLOOKUP($A315,'leave_time_2020-07-20115339am'!$D$2:$R$976,9,FALSE)))</f>
        <v>480</v>
      </c>
      <c r="F315" s="110">
        <f>VLOOKUP($A315,'leave_time_2020-07-20115339am'!$D$2:$R$976,10,FALSE)</f>
        <v>104.004</v>
      </c>
      <c r="G315" s="111">
        <f>VLOOKUP($A315,'leave_time_2020-07-20115339am'!$D$2:$R$976,11,FALSE)</f>
        <v>52.5</v>
      </c>
      <c r="H315" s="109">
        <f>VLOOKUP($A315,'leave_time_2020-07-20115339am'!$D$2:$R$976,13,FALSE)</f>
        <v>0</v>
      </c>
      <c r="I315" s="110">
        <f>VLOOKUP($A315,'leave_time_2020-07-20115339am'!$D$2:$R$976,14,FALSE)</f>
        <v>0</v>
      </c>
      <c r="J315" s="111">
        <f>VLOOKUP($A315,'leave_time_2020-07-20115339am'!$D$2:$R$976,15,FALSE)</f>
        <v>0</v>
      </c>
    </row>
    <row r="316" spans="1:10" ht="14.85" customHeight="1" x14ac:dyDescent="0.2">
      <c r="A316" s="108" t="str">
        <f>+'Employee ROP Information'!C316</f>
        <v>HARRELL, AMANDA</v>
      </c>
      <c r="B316" s="109">
        <f>VLOOKUP($A316,'leave_time_2020-07-20115339am'!$D$2:$R$976,5,FALSE)</f>
        <v>314.99299999999999</v>
      </c>
      <c r="C316" s="110">
        <f>VLOOKUP($A316,'leave_time_2020-07-20115339am'!$D$2:$R$976,6,FALSE)</f>
        <v>129.99600000000001</v>
      </c>
      <c r="D316" s="111">
        <f>VLOOKUP($A316,'leave_time_2020-07-20115339am'!$D$2:$R$976,7,FALSE)</f>
        <v>74</v>
      </c>
      <c r="E316" s="109">
        <f>IF(((VLOOKUP($A316,'leave_time_2020-07-20115339am'!$D$2:$R$976,9,FALSE)&gt;480)),480,(VLOOKUP($A316,'leave_time_2020-07-20115339am'!$D$2:$R$976,9,FALSE)))</f>
        <v>438.34</v>
      </c>
      <c r="F316" s="110">
        <f>VLOOKUP($A316,'leave_time_2020-07-20115339am'!$D$2:$R$976,10,FALSE)</f>
        <v>104.004</v>
      </c>
      <c r="G316" s="111">
        <f>VLOOKUP($A316,'leave_time_2020-07-20115339am'!$D$2:$R$976,11,FALSE)</f>
        <v>0</v>
      </c>
      <c r="H316" s="109">
        <f>VLOOKUP($A316,'leave_time_2020-07-20115339am'!$D$2:$R$976,13,FALSE)</f>
        <v>8</v>
      </c>
      <c r="I316" s="110">
        <f>VLOOKUP($A316,'leave_time_2020-07-20115339am'!$D$2:$R$976,14,FALSE)</f>
        <v>13</v>
      </c>
      <c r="J316" s="111">
        <f>VLOOKUP($A316,'leave_time_2020-07-20115339am'!$D$2:$R$976,15,FALSE)</f>
        <v>5</v>
      </c>
    </row>
    <row r="317" spans="1:10" ht="14.85" customHeight="1" x14ac:dyDescent="0.2">
      <c r="A317" s="108" t="str">
        <f>+'Employee ROP Information'!C317</f>
        <v>HARRIGAN, ERIN</v>
      </c>
      <c r="B317" s="109">
        <f>VLOOKUP($A317,'leave_time_2020-07-20115339am'!$D$2:$R$976,5,FALSE)</f>
        <v>306.25299999999999</v>
      </c>
      <c r="C317" s="110">
        <f>VLOOKUP($A317,'leave_time_2020-07-20115339am'!$D$2:$R$976,6,FALSE)</f>
        <v>374.25299999999999</v>
      </c>
      <c r="D317" s="111">
        <f>VLOOKUP($A317,'leave_time_2020-07-20115339am'!$D$2:$R$976,7,FALSE)</f>
        <v>68</v>
      </c>
      <c r="E317" s="109">
        <f>IF(((VLOOKUP($A317,'leave_time_2020-07-20115339am'!$D$2:$R$976,9,FALSE)&gt;480)),480,(VLOOKUP($A317,'leave_time_2020-07-20115339am'!$D$2:$R$976,9,FALSE)))</f>
        <v>278.50299999999999</v>
      </c>
      <c r="F317" s="110">
        <f>VLOOKUP($A317,'leave_time_2020-07-20115339am'!$D$2:$R$976,10,FALSE)</f>
        <v>329.00299999999999</v>
      </c>
      <c r="G317" s="111">
        <f>VLOOKUP($A317,'leave_time_2020-07-20115339am'!$D$2:$R$976,11,FALSE)</f>
        <v>50.5</v>
      </c>
      <c r="H317" s="109">
        <f>VLOOKUP($A317,'leave_time_2020-07-20115339am'!$D$2:$R$976,13,FALSE)</f>
        <v>0</v>
      </c>
      <c r="I317" s="110">
        <f>VLOOKUP($A317,'leave_time_2020-07-20115339am'!$D$2:$R$976,14,FALSE)</f>
        <v>13</v>
      </c>
      <c r="J317" s="111">
        <f>VLOOKUP($A317,'leave_time_2020-07-20115339am'!$D$2:$R$976,15,FALSE)</f>
        <v>13</v>
      </c>
    </row>
    <row r="318" spans="1:10" ht="14.85" customHeight="1" x14ac:dyDescent="0.2">
      <c r="A318" s="108" t="str">
        <f>+'Employee ROP Information'!C318</f>
        <v>HARRIS, ALICIA</v>
      </c>
      <c r="B318" s="109">
        <f>VLOOKUP($A318,'leave_time_2020-07-20115339am'!$D$2:$R$976,5,FALSE)</f>
        <v>161.09</v>
      </c>
      <c r="C318" s="110">
        <f>VLOOKUP($A318,'leave_time_2020-07-20115339am'!$D$2:$R$976,6,FALSE)</f>
        <v>104.004</v>
      </c>
      <c r="D318" s="111">
        <f>VLOOKUP($A318,'leave_time_2020-07-20115339am'!$D$2:$R$976,7,FALSE)</f>
        <v>62.25</v>
      </c>
      <c r="E318" s="109">
        <f>IF(((VLOOKUP($A318,'leave_time_2020-07-20115339am'!$D$2:$R$976,9,FALSE)&gt;480)),480,(VLOOKUP($A318,'leave_time_2020-07-20115339am'!$D$2:$R$976,9,FALSE)))</f>
        <v>220.09</v>
      </c>
      <c r="F318" s="110">
        <f>VLOOKUP($A318,'leave_time_2020-07-20115339am'!$D$2:$R$976,10,FALSE)</f>
        <v>104.004</v>
      </c>
      <c r="G318" s="111">
        <f>VLOOKUP($A318,'leave_time_2020-07-20115339am'!$D$2:$R$976,11,FALSE)</f>
        <v>11.5</v>
      </c>
      <c r="H318" s="109">
        <f>VLOOKUP($A318,'leave_time_2020-07-20115339am'!$D$2:$R$976,13,FALSE)</f>
        <v>0.125</v>
      </c>
      <c r="I318" s="110">
        <f>VLOOKUP($A318,'leave_time_2020-07-20115339am'!$D$2:$R$976,14,FALSE)</f>
        <v>5.625</v>
      </c>
      <c r="J318" s="111">
        <f>VLOOKUP($A318,'leave_time_2020-07-20115339am'!$D$2:$R$976,15,FALSE)</f>
        <v>4.75</v>
      </c>
    </row>
    <row r="319" spans="1:10" ht="14.85" customHeight="1" x14ac:dyDescent="0.2">
      <c r="A319" s="108" t="str">
        <f>+'Employee ROP Information'!C319</f>
        <v>HARRIS, CECILIA</v>
      </c>
      <c r="B319" s="109">
        <f>VLOOKUP($A319,'leave_time_2020-07-20115339am'!$D$2:$R$976,5,FALSE)</f>
        <v>285.5</v>
      </c>
      <c r="C319" s="110">
        <f>VLOOKUP($A319,'leave_time_2020-07-20115339am'!$D$2:$R$976,6,FALSE)</f>
        <v>156</v>
      </c>
      <c r="D319" s="111">
        <f>VLOOKUP($A319,'leave_time_2020-07-20115339am'!$D$2:$R$976,7,FALSE)</f>
        <v>140</v>
      </c>
      <c r="E319" s="109">
        <f>IF(((VLOOKUP($A319,'leave_time_2020-07-20115339am'!$D$2:$R$976,9,FALSE)&gt;480)),480,(VLOOKUP($A319,'leave_time_2020-07-20115339am'!$D$2:$R$976,9,FALSE)))</f>
        <v>480</v>
      </c>
      <c r="F319" s="110">
        <f>VLOOKUP($A319,'leave_time_2020-07-20115339am'!$D$2:$R$976,10,FALSE)</f>
        <v>104.004</v>
      </c>
      <c r="G319" s="111">
        <f>VLOOKUP($A319,'leave_time_2020-07-20115339am'!$D$2:$R$976,11,FALSE)</f>
        <v>18.5</v>
      </c>
      <c r="H319" s="109">
        <f>VLOOKUP($A319,'leave_time_2020-07-20115339am'!$D$2:$R$976,13,FALSE)</f>
        <v>0</v>
      </c>
      <c r="I319" s="110">
        <f>VLOOKUP($A319,'leave_time_2020-07-20115339am'!$D$2:$R$976,14,FALSE)</f>
        <v>0</v>
      </c>
      <c r="J319" s="111">
        <f>VLOOKUP($A319,'leave_time_2020-07-20115339am'!$D$2:$R$976,15,FALSE)</f>
        <v>0</v>
      </c>
    </row>
    <row r="320" spans="1:10" ht="14.85" customHeight="1" x14ac:dyDescent="0.2">
      <c r="A320" s="108" t="str">
        <f>+'Employee ROP Information'!C320</f>
        <v>HARRIS, DANIELLA</v>
      </c>
      <c r="B320" s="109">
        <f>VLOOKUP($A320,'leave_time_2020-07-20115339am'!$D$2:$R$976,5,FALSE)</f>
        <v>154.923</v>
      </c>
      <c r="C320" s="110">
        <f>VLOOKUP($A320,'leave_time_2020-07-20115339am'!$D$2:$R$976,6,FALSE)</f>
        <v>95.337000000000003</v>
      </c>
      <c r="D320" s="111">
        <f>VLOOKUP($A320,'leave_time_2020-07-20115339am'!$D$2:$R$976,7,FALSE)</f>
        <v>8</v>
      </c>
      <c r="E320" s="109">
        <f>IF(((VLOOKUP($A320,'leave_time_2020-07-20115339am'!$D$2:$R$976,9,FALSE)&gt;480)),480,(VLOOKUP($A320,'leave_time_2020-07-20115339am'!$D$2:$R$976,9,FALSE)))</f>
        <v>146.923</v>
      </c>
      <c r="F320" s="110">
        <f>VLOOKUP($A320,'leave_time_2020-07-20115339am'!$D$2:$R$976,10,FALSE)</f>
        <v>95.337000000000003</v>
      </c>
      <c r="G320" s="111">
        <f>VLOOKUP($A320,'leave_time_2020-07-20115339am'!$D$2:$R$976,11,FALSE)</f>
        <v>32</v>
      </c>
      <c r="H320" s="109">
        <f>VLOOKUP($A320,'leave_time_2020-07-20115339am'!$D$2:$R$976,13,FALSE)</f>
        <v>8</v>
      </c>
      <c r="I320" s="110">
        <f>VLOOKUP($A320,'leave_time_2020-07-20115339am'!$D$2:$R$976,14,FALSE)</f>
        <v>8</v>
      </c>
      <c r="J320" s="111">
        <f>VLOOKUP($A320,'leave_time_2020-07-20115339am'!$D$2:$R$976,15,FALSE)</f>
        <v>8</v>
      </c>
    </row>
    <row r="321" spans="1:10" ht="14.85" customHeight="1" x14ac:dyDescent="0.2">
      <c r="A321" s="108" t="str">
        <f>+'Employee ROP Information'!C321</f>
        <v>HARRIS, VICTORIA</v>
      </c>
      <c r="B321" s="109">
        <f>VLOOKUP($A321,'leave_time_2020-07-20115339am'!$D$2:$R$976,5,FALSE)</f>
        <v>182.673</v>
      </c>
      <c r="C321" s="110">
        <f>VLOOKUP($A321,'leave_time_2020-07-20115339am'!$D$2:$R$976,6,FALSE)</f>
        <v>95.337000000000003</v>
      </c>
      <c r="D321" s="111">
        <f>VLOOKUP($A321,'leave_time_2020-07-20115339am'!$D$2:$R$976,7,FALSE)</f>
        <v>48</v>
      </c>
      <c r="E321" s="109">
        <f>IF(((VLOOKUP($A321,'leave_time_2020-07-20115339am'!$D$2:$R$976,9,FALSE)&gt;480)),480,(VLOOKUP($A321,'leave_time_2020-07-20115339am'!$D$2:$R$976,9,FALSE)))</f>
        <v>374.673</v>
      </c>
      <c r="F321" s="110">
        <f>VLOOKUP($A321,'leave_time_2020-07-20115339am'!$D$2:$R$976,10,FALSE)</f>
        <v>95.337000000000003</v>
      </c>
      <c r="G321" s="111">
        <f>VLOOKUP($A321,'leave_time_2020-07-20115339am'!$D$2:$R$976,11,FALSE)</f>
        <v>0</v>
      </c>
      <c r="H321" s="109">
        <f>VLOOKUP($A321,'leave_time_2020-07-20115339am'!$D$2:$R$976,13,FALSE)</f>
        <v>0</v>
      </c>
      <c r="I321" s="110">
        <f>VLOOKUP($A321,'leave_time_2020-07-20115339am'!$D$2:$R$976,14,FALSE)</f>
        <v>0</v>
      </c>
      <c r="J321" s="111">
        <f>VLOOKUP($A321,'leave_time_2020-07-20115339am'!$D$2:$R$976,15,FALSE)</f>
        <v>0</v>
      </c>
    </row>
    <row r="322" spans="1:10" ht="14.85" customHeight="1" x14ac:dyDescent="0.2">
      <c r="A322" s="108" t="str">
        <f>+'Employee ROP Information'!C322</f>
        <v>HASHA, GAYE LENE</v>
      </c>
      <c r="B322" s="109">
        <f>VLOOKUP($A322,'leave_time_2020-07-20115339am'!$D$2:$R$976,5,FALSE)</f>
        <v>81.335999999999999</v>
      </c>
      <c r="C322" s="110">
        <f>VLOOKUP($A322,'leave_time_2020-07-20115339am'!$D$2:$R$976,6,FALSE)</f>
        <v>82.335999999999999</v>
      </c>
      <c r="D322" s="111">
        <f>VLOOKUP($A322,'leave_time_2020-07-20115339am'!$D$2:$R$976,7,FALSE)</f>
        <v>1</v>
      </c>
      <c r="E322" s="109">
        <f>IF(((VLOOKUP($A322,'leave_time_2020-07-20115339am'!$D$2:$R$976,9,FALSE)&gt;480)),480,(VLOOKUP($A322,'leave_time_2020-07-20115339am'!$D$2:$R$976,9,FALSE)))</f>
        <v>63.335999999999999</v>
      </c>
      <c r="F322" s="110">
        <f>VLOOKUP($A322,'leave_time_2020-07-20115339am'!$D$2:$R$976,10,FALSE)</f>
        <v>82.335999999999999</v>
      </c>
      <c r="G322" s="111">
        <f>VLOOKUP($A322,'leave_time_2020-07-20115339am'!$D$2:$R$976,11,FALSE)</f>
        <v>19</v>
      </c>
      <c r="H322" s="109">
        <f>VLOOKUP($A322,'leave_time_2020-07-20115339am'!$D$2:$R$976,13,FALSE)</f>
        <v>9.5</v>
      </c>
      <c r="I322" s="110">
        <f>VLOOKUP($A322,'leave_time_2020-07-20115339am'!$D$2:$R$976,14,FALSE)</f>
        <v>17.75</v>
      </c>
      <c r="J322" s="111">
        <f>VLOOKUP($A322,'leave_time_2020-07-20115339am'!$D$2:$R$976,15,FALSE)</f>
        <v>8.25</v>
      </c>
    </row>
    <row r="323" spans="1:10" ht="14.85" customHeight="1" x14ac:dyDescent="0.2">
      <c r="A323" s="108" t="str">
        <f>+'Employee ROP Information'!C323</f>
        <v>HENDERSON, STACY</v>
      </c>
      <c r="B323" s="109">
        <f>VLOOKUP($A323,'leave_time_2020-07-20115339am'!$D$2:$R$976,5,FALSE)</f>
        <v>185.34</v>
      </c>
      <c r="C323" s="110">
        <f>VLOOKUP($A323,'leave_time_2020-07-20115339am'!$D$2:$R$976,6,FALSE)</f>
        <v>104.004</v>
      </c>
      <c r="D323" s="111">
        <f>VLOOKUP($A323,'leave_time_2020-07-20115339am'!$D$2:$R$976,7,FALSE)</f>
        <v>28</v>
      </c>
      <c r="E323" s="109">
        <f>IF(((VLOOKUP($A323,'leave_time_2020-07-20115339am'!$D$2:$R$976,9,FALSE)&gt;480)),480,(VLOOKUP($A323,'leave_time_2020-07-20115339am'!$D$2:$R$976,9,FALSE)))</f>
        <v>258.33999999999997</v>
      </c>
      <c r="F323" s="110">
        <f>VLOOKUP($A323,'leave_time_2020-07-20115339am'!$D$2:$R$976,10,FALSE)</f>
        <v>104.004</v>
      </c>
      <c r="G323" s="111">
        <f>VLOOKUP($A323,'leave_time_2020-07-20115339am'!$D$2:$R$976,11,FALSE)</f>
        <v>19</v>
      </c>
      <c r="H323" s="109">
        <f>VLOOKUP($A323,'leave_time_2020-07-20115339am'!$D$2:$R$976,13,FALSE)</f>
        <v>4.5</v>
      </c>
      <c r="I323" s="110">
        <f>VLOOKUP($A323,'leave_time_2020-07-20115339am'!$D$2:$R$976,14,FALSE)</f>
        <v>13.5</v>
      </c>
      <c r="J323" s="111">
        <f>VLOOKUP($A323,'leave_time_2020-07-20115339am'!$D$2:$R$976,15,FALSE)</f>
        <v>9</v>
      </c>
    </row>
    <row r="324" spans="1:10" ht="14.85" customHeight="1" x14ac:dyDescent="0.2">
      <c r="A324" s="108" t="str">
        <f>+'Employee ROP Information'!C324</f>
        <v>HERMAN, MONA</v>
      </c>
      <c r="B324" s="109">
        <f>VLOOKUP($A324,'leave_time_2020-07-20115339am'!$D$2:$R$976,5,FALSE)</f>
        <v>30.41</v>
      </c>
      <c r="C324" s="110">
        <f>VLOOKUP($A324,'leave_time_2020-07-20115339am'!$D$2:$R$976,6,FALSE)</f>
        <v>51.996000000000002</v>
      </c>
      <c r="D324" s="111">
        <f>VLOOKUP($A324,'leave_time_2020-07-20115339am'!$D$2:$R$976,7,FALSE)</f>
        <v>44</v>
      </c>
      <c r="E324" s="109">
        <f>IF(((VLOOKUP($A324,'leave_time_2020-07-20115339am'!$D$2:$R$976,9,FALSE)&gt;480)),480,(VLOOKUP($A324,'leave_time_2020-07-20115339am'!$D$2:$R$976,9,FALSE)))</f>
        <v>149.41</v>
      </c>
      <c r="F324" s="110">
        <f>VLOOKUP($A324,'leave_time_2020-07-20115339am'!$D$2:$R$976,10,FALSE)</f>
        <v>51.996000000000002</v>
      </c>
      <c r="G324" s="111">
        <f>VLOOKUP($A324,'leave_time_2020-07-20115339am'!$D$2:$R$976,11,FALSE)</f>
        <v>12</v>
      </c>
      <c r="H324" s="109">
        <f>VLOOKUP($A324,'leave_time_2020-07-20115339am'!$D$2:$R$976,13,FALSE)</f>
        <v>0</v>
      </c>
      <c r="I324" s="110">
        <f>VLOOKUP($A324,'leave_time_2020-07-20115339am'!$D$2:$R$976,14,FALSE)</f>
        <v>0</v>
      </c>
      <c r="J324" s="111">
        <f>VLOOKUP($A324,'leave_time_2020-07-20115339am'!$D$2:$R$976,15,FALSE)</f>
        <v>0</v>
      </c>
    </row>
    <row r="325" spans="1:10" ht="14.85" customHeight="1" x14ac:dyDescent="0.2">
      <c r="A325" s="108" t="str">
        <f>+'Employee ROP Information'!C325</f>
        <v>HERNDON, DAVID</v>
      </c>
      <c r="B325" s="109">
        <f>VLOOKUP($A325,'leave_time_2020-07-20115339am'!$D$2:$R$976,5,FALSE)</f>
        <v>228.25</v>
      </c>
      <c r="C325" s="110">
        <f>VLOOKUP($A325,'leave_time_2020-07-20115339am'!$D$2:$R$976,6,FALSE)</f>
        <v>156</v>
      </c>
      <c r="D325" s="111">
        <f>VLOOKUP($A325,'leave_time_2020-07-20115339am'!$D$2:$R$976,7,FALSE)</f>
        <v>168.5</v>
      </c>
      <c r="E325" s="109">
        <f>IF(((VLOOKUP($A325,'leave_time_2020-07-20115339am'!$D$2:$R$976,9,FALSE)&gt;480)),480,(VLOOKUP($A325,'leave_time_2020-07-20115339am'!$D$2:$R$976,9,FALSE)))</f>
        <v>478.34</v>
      </c>
      <c r="F325" s="110">
        <f>VLOOKUP($A325,'leave_time_2020-07-20115339am'!$D$2:$R$976,10,FALSE)</f>
        <v>104.004</v>
      </c>
      <c r="G325" s="111">
        <f>VLOOKUP($A325,'leave_time_2020-07-20115339am'!$D$2:$R$976,11,FALSE)</f>
        <v>83.75</v>
      </c>
      <c r="H325" s="109">
        <f>VLOOKUP($A325,'leave_time_2020-07-20115339am'!$D$2:$R$976,13,FALSE)</f>
        <v>0</v>
      </c>
      <c r="I325" s="110">
        <f>VLOOKUP($A325,'leave_time_2020-07-20115339am'!$D$2:$R$976,14,FALSE)</f>
        <v>0</v>
      </c>
      <c r="J325" s="111">
        <f>VLOOKUP($A325,'leave_time_2020-07-20115339am'!$D$2:$R$976,15,FALSE)</f>
        <v>0</v>
      </c>
    </row>
    <row r="326" spans="1:10" ht="14.85" customHeight="1" x14ac:dyDescent="0.2">
      <c r="A326" s="108" t="str">
        <f>+'Employee ROP Information'!C326</f>
        <v>HESTER, TIARA</v>
      </c>
      <c r="B326" s="109">
        <f>VLOOKUP($A326,'leave_time_2020-07-20115339am'!$D$2:$R$976,5,FALSE)</f>
        <v>64.17</v>
      </c>
      <c r="C326" s="110">
        <f>VLOOKUP($A326,'leave_time_2020-07-20115339am'!$D$2:$R$976,6,FALSE)</f>
        <v>93.17</v>
      </c>
      <c r="D326" s="111">
        <f>VLOOKUP($A326,'leave_time_2020-07-20115339am'!$D$2:$R$976,7,FALSE)</f>
        <v>29</v>
      </c>
      <c r="E326" s="109">
        <f>IF(((VLOOKUP($A326,'leave_time_2020-07-20115339am'!$D$2:$R$976,9,FALSE)&gt;480)),480,(VLOOKUP($A326,'leave_time_2020-07-20115339am'!$D$2:$R$976,9,FALSE)))</f>
        <v>66.17</v>
      </c>
      <c r="F326" s="110">
        <f>VLOOKUP($A326,'leave_time_2020-07-20115339am'!$D$2:$R$976,10,FALSE)</f>
        <v>93.17</v>
      </c>
      <c r="G326" s="111">
        <f>VLOOKUP($A326,'leave_time_2020-07-20115339am'!$D$2:$R$976,11,FALSE)</f>
        <v>27</v>
      </c>
      <c r="H326" s="109">
        <f>VLOOKUP($A326,'leave_time_2020-07-20115339am'!$D$2:$R$976,13,FALSE)</f>
        <v>0</v>
      </c>
      <c r="I326" s="110">
        <f>VLOOKUP($A326,'leave_time_2020-07-20115339am'!$D$2:$R$976,14,FALSE)</f>
        <v>0</v>
      </c>
      <c r="J326" s="111">
        <f>VLOOKUP($A326,'leave_time_2020-07-20115339am'!$D$2:$R$976,15,FALSE)</f>
        <v>0</v>
      </c>
    </row>
    <row r="327" spans="1:10" ht="14.85" customHeight="1" x14ac:dyDescent="0.2">
      <c r="A327" s="108" t="str">
        <f>+'Employee ROP Information'!C327</f>
        <v>HESTORFF, EMILY</v>
      </c>
      <c r="B327" s="109">
        <f>VLOOKUP($A327,'leave_time_2020-07-20115339am'!$D$2:$R$976,5,FALSE)</f>
        <v>49.09</v>
      </c>
      <c r="C327" s="110">
        <f>VLOOKUP($A327,'leave_time_2020-07-20115339am'!$D$2:$R$976,6,FALSE)</f>
        <v>104.004</v>
      </c>
      <c r="D327" s="111">
        <f>VLOOKUP($A327,'leave_time_2020-07-20115339am'!$D$2:$R$976,7,FALSE)</f>
        <v>107</v>
      </c>
      <c r="E327" s="109">
        <f>IF(((VLOOKUP($A327,'leave_time_2020-07-20115339am'!$D$2:$R$976,9,FALSE)&gt;480)),480,(VLOOKUP($A327,'leave_time_2020-07-20115339am'!$D$2:$R$976,9,FALSE)))</f>
        <v>105.09</v>
      </c>
      <c r="F327" s="110">
        <f>VLOOKUP($A327,'leave_time_2020-07-20115339am'!$D$2:$R$976,10,FALSE)</f>
        <v>104.004</v>
      </c>
      <c r="G327" s="111">
        <f>VLOOKUP($A327,'leave_time_2020-07-20115339am'!$D$2:$R$976,11,FALSE)</f>
        <v>47</v>
      </c>
      <c r="H327" s="109">
        <f>VLOOKUP($A327,'leave_time_2020-07-20115339am'!$D$2:$R$976,13,FALSE)</f>
        <v>0</v>
      </c>
      <c r="I327" s="110">
        <f>VLOOKUP($A327,'leave_time_2020-07-20115339am'!$D$2:$R$976,14,FALSE)</f>
        <v>0</v>
      </c>
      <c r="J327" s="111">
        <f>VLOOKUP($A327,'leave_time_2020-07-20115339am'!$D$2:$R$976,15,FALSE)</f>
        <v>0</v>
      </c>
    </row>
    <row r="328" spans="1:10" ht="14.85" customHeight="1" x14ac:dyDescent="0.2">
      <c r="A328" s="108" t="str">
        <f>+'Employee ROP Information'!C328</f>
        <v>HIGGINS, LYNNE</v>
      </c>
      <c r="B328" s="109">
        <f>VLOOKUP($A328,'leave_time_2020-07-20115339am'!$D$2:$R$976,5,FALSE)</f>
        <v>71.09</v>
      </c>
      <c r="C328" s="110">
        <f>VLOOKUP($A328,'leave_time_2020-07-20115339am'!$D$2:$R$976,6,FALSE)</f>
        <v>104.004</v>
      </c>
      <c r="D328" s="111">
        <f>VLOOKUP($A328,'leave_time_2020-07-20115339am'!$D$2:$R$976,7,FALSE)</f>
        <v>59.5</v>
      </c>
      <c r="E328" s="109">
        <f>IF(((VLOOKUP($A328,'leave_time_2020-07-20115339am'!$D$2:$R$976,9,FALSE)&gt;480)),480,(VLOOKUP($A328,'leave_time_2020-07-20115339am'!$D$2:$R$976,9,FALSE)))</f>
        <v>195.34</v>
      </c>
      <c r="F328" s="110">
        <f>VLOOKUP($A328,'leave_time_2020-07-20115339am'!$D$2:$R$976,10,FALSE)</f>
        <v>104.004</v>
      </c>
      <c r="G328" s="111">
        <f>VLOOKUP($A328,'leave_time_2020-07-20115339am'!$D$2:$R$976,11,FALSE)</f>
        <v>99.25</v>
      </c>
      <c r="H328" s="109">
        <f>VLOOKUP($A328,'leave_time_2020-07-20115339am'!$D$2:$R$976,13,FALSE)</f>
        <v>0</v>
      </c>
      <c r="I328" s="110">
        <f>VLOOKUP($A328,'leave_time_2020-07-20115339am'!$D$2:$R$976,14,FALSE)</f>
        <v>0</v>
      </c>
      <c r="J328" s="111">
        <f>VLOOKUP($A328,'leave_time_2020-07-20115339am'!$D$2:$R$976,15,FALSE)</f>
        <v>0</v>
      </c>
    </row>
    <row r="329" spans="1:10" ht="14.85" customHeight="1" x14ac:dyDescent="0.2">
      <c r="A329" s="108" t="str">
        <f>+'Employee ROP Information'!C329</f>
        <v>HILL, JONEALLE</v>
      </c>
      <c r="B329" s="109">
        <f>VLOOKUP($A329,'leave_time_2020-07-20115339am'!$D$2:$R$976,5,FALSE)</f>
        <v>148.416</v>
      </c>
      <c r="C329" s="110">
        <f>VLOOKUP($A329,'leave_time_2020-07-20115339am'!$D$2:$R$976,6,FALSE)</f>
        <v>127.83</v>
      </c>
      <c r="D329" s="111">
        <f>VLOOKUP($A329,'leave_time_2020-07-20115339am'!$D$2:$R$976,7,FALSE)</f>
        <v>59.25</v>
      </c>
      <c r="E329" s="109">
        <f>IF(((VLOOKUP($A329,'leave_time_2020-07-20115339am'!$D$2:$R$976,9,FALSE)&gt;480)),480,(VLOOKUP($A329,'leave_time_2020-07-20115339am'!$D$2:$R$976,9,FALSE)))</f>
        <v>112.34</v>
      </c>
      <c r="F329" s="110">
        <f>VLOOKUP($A329,'leave_time_2020-07-20115339am'!$D$2:$R$976,10,FALSE)</f>
        <v>104.004</v>
      </c>
      <c r="G329" s="111">
        <f>VLOOKUP($A329,'leave_time_2020-07-20115339am'!$D$2:$R$976,11,FALSE)</f>
        <v>179</v>
      </c>
      <c r="H329" s="109">
        <f>VLOOKUP($A329,'leave_time_2020-07-20115339am'!$D$2:$R$976,13,FALSE)</f>
        <v>1.05</v>
      </c>
      <c r="I329" s="110">
        <f>VLOOKUP($A329,'leave_time_2020-07-20115339am'!$D$2:$R$976,14,FALSE)</f>
        <v>66.8</v>
      </c>
      <c r="J329" s="111">
        <f>VLOOKUP($A329,'leave_time_2020-07-20115339am'!$D$2:$R$976,15,FALSE)</f>
        <v>101.25</v>
      </c>
    </row>
    <row r="330" spans="1:10" ht="14.85" customHeight="1" x14ac:dyDescent="0.2">
      <c r="A330" s="108" t="str">
        <f>+'Employee ROP Information'!C330</f>
        <v>HILTY, MARCIA</v>
      </c>
      <c r="B330" s="109">
        <f>VLOOKUP($A330,'leave_time_2020-07-20115339am'!$D$2:$R$976,5,FALSE)</f>
        <v>406</v>
      </c>
      <c r="C330" s="110">
        <f>VLOOKUP($A330,'leave_time_2020-07-20115339am'!$D$2:$R$976,6,FALSE)</f>
        <v>240</v>
      </c>
      <c r="D330" s="111">
        <f>VLOOKUP($A330,'leave_time_2020-07-20115339am'!$D$2:$R$976,7,FALSE)</f>
        <v>142</v>
      </c>
      <c r="E330" s="109">
        <f>IF(((VLOOKUP($A330,'leave_time_2020-07-20115339am'!$D$2:$R$976,9,FALSE)&gt;480)),480,(VLOOKUP($A330,'leave_time_2020-07-20115339am'!$D$2:$R$976,9,FALSE)))</f>
        <v>480</v>
      </c>
      <c r="F330" s="110">
        <f>VLOOKUP($A330,'leave_time_2020-07-20115339am'!$D$2:$R$976,10,FALSE)</f>
        <v>104.004</v>
      </c>
      <c r="G330" s="111">
        <f>VLOOKUP($A330,'leave_time_2020-07-20115339am'!$D$2:$R$976,11,FALSE)</f>
        <v>9.5</v>
      </c>
      <c r="H330" s="109">
        <f>VLOOKUP($A330,'leave_time_2020-07-20115339am'!$D$2:$R$976,13,FALSE)</f>
        <v>0</v>
      </c>
      <c r="I330" s="110">
        <f>VLOOKUP($A330,'leave_time_2020-07-20115339am'!$D$2:$R$976,14,FALSE)</f>
        <v>0</v>
      </c>
      <c r="J330" s="111">
        <f>VLOOKUP($A330,'leave_time_2020-07-20115339am'!$D$2:$R$976,15,FALSE)</f>
        <v>0</v>
      </c>
    </row>
    <row r="331" spans="1:10" ht="14.85" customHeight="1" x14ac:dyDescent="0.2">
      <c r="A331" s="108" t="str">
        <f>+'Employee ROP Information'!C331</f>
        <v>HOBBS, MICHAEL</v>
      </c>
      <c r="B331" s="109">
        <f>VLOOKUP($A331,'leave_time_2020-07-20115339am'!$D$2:$R$976,5,FALSE)</f>
        <v>297.33999999999997</v>
      </c>
      <c r="C331" s="110">
        <f>VLOOKUP($A331,'leave_time_2020-07-20115339am'!$D$2:$R$976,6,FALSE)</f>
        <v>104.004</v>
      </c>
      <c r="D331" s="111">
        <f>VLOOKUP($A331,'leave_time_2020-07-20115339am'!$D$2:$R$976,7,FALSE)</f>
        <v>48</v>
      </c>
      <c r="E331" s="109">
        <f>IF(((VLOOKUP($A331,'leave_time_2020-07-20115339am'!$D$2:$R$976,9,FALSE)&gt;480)),480,(VLOOKUP($A331,'leave_time_2020-07-20115339am'!$D$2:$R$976,9,FALSE)))</f>
        <v>330.34</v>
      </c>
      <c r="F331" s="110">
        <f>VLOOKUP($A331,'leave_time_2020-07-20115339am'!$D$2:$R$976,10,FALSE)</f>
        <v>104.004</v>
      </c>
      <c r="G331" s="111">
        <f>VLOOKUP($A331,'leave_time_2020-07-20115339am'!$D$2:$R$976,11,FALSE)</f>
        <v>8</v>
      </c>
      <c r="H331" s="109">
        <f>VLOOKUP($A331,'leave_time_2020-07-20115339am'!$D$2:$R$976,13,FALSE)</f>
        <v>0</v>
      </c>
      <c r="I331" s="110">
        <f>VLOOKUP($A331,'leave_time_2020-07-20115339am'!$D$2:$R$976,14,FALSE)</f>
        <v>0</v>
      </c>
      <c r="J331" s="111">
        <f>VLOOKUP($A331,'leave_time_2020-07-20115339am'!$D$2:$R$976,15,FALSE)</f>
        <v>0</v>
      </c>
    </row>
    <row r="332" spans="1:10" ht="14.85" customHeight="1" x14ac:dyDescent="0.2">
      <c r="A332" s="108" t="str">
        <f>+'Employee ROP Information'!C332</f>
        <v>HOFFKINS, JENNIFER</v>
      </c>
      <c r="B332" s="109">
        <f>VLOOKUP($A332,'leave_time_2020-07-20115339am'!$D$2:$R$976,5,FALSE)</f>
        <v>62.09</v>
      </c>
      <c r="C332" s="110">
        <f>VLOOKUP($A332,'leave_time_2020-07-20115339am'!$D$2:$R$976,6,FALSE)</f>
        <v>104.004</v>
      </c>
      <c r="D332" s="111">
        <f>VLOOKUP($A332,'leave_time_2020-07-20115339am'!$D$2:$R$976,7,FALSE)</f>
        <v>86</v>
      </c>
      <c r="E332" s="109">
        <f>IF(((VLOOKUP($A332,'leave_time_2020-07-20115339am'!$D$2:$R$976,9,FALSE)&gt;480)),480,(VLOOKUP($A332,'leave_time_2020-07-20115339am'!$D$2:$R$976,9,FALSE)))</f>
        <v>46.59</v>
      </c>
      <c r="F332" s="110">
        <f>VLOOKUP($A332,'leave_time_2020-07-20115339am'!$D$2:$R$976,10,FALSE)</f>
        <v>104.004</v>
      </c>
      <c r="G332" s="111">
        <f>VLOOKUP($A332,'leave_time_2020-07-20115339am'!$D$2:$R$976,11,FALSE)</f>
        <v>91.5</v>
      </c>
      <c r="H332" s="109">
        <f>VLOOKUP($A332,'leave_time_2020-07-20115339am'!$D$2:$R$976,13,FALSE)</f>
        <v>0</v>
      </c>
      <c r="I332" s="110">
        <f>VLOOKUP($A332,'leave_time_2020-07-20115339am'!$D$2:$R$976,14,FALSE)</f>
        <v>0</v>
      </c>
      <c r="J332" s="111">
        <f>VLOOKUP($A332,'leave_time_2020-07-20115339am'!$D$2:$R$976,15,FALSE)</f>
        <v>0</v>
      </c>
    </row>
    <row r="333" spans="1:10" ht="14.85" customHeight="1" x14ac:dyDescent="0.2">
      <c r="A333" s="108" t="str">
        <f>+'Employee ROP Information'!C333</f>
        <v>HOLLAND, KATHERINE</v>
      </c>
      <c r="B333" s="109">
        <f>VLOOKUP($A333,'leave_time_2020-07-20115339am'!$D$2:$R$976,5,FALSE)</f>
        <v>103.834</v>
      </c>
      <c r="C333" s="110">
        <f>VLOOKUP($A333,'leave_time_2020-07-20115339am'!$D$2:$R$976,6,FALSE)</f>
        <v>123.498</v>
      </c>
      <c r="D333" s="111">
        <f>VLOOKUP($A333,'leave_time_2020-07-20115339am'!$D$2:$R$976,7,FALSE)</f>
        <v>94</v>
      </c>
      <c r="E333" s="109">
        <f>IF(((VLOOKUP($A333,'leave_time_2020-07-20115339am'!$D$2:$R$976,9,FALSE)&gt;480)),480,(VLOOKUP($A333,'leave_time_2020-07-20115339am'!$D$2:$R$976,9,FALSE)))</f>
        <v>99.674000000000007</v>
      </c>
      <c r="F333" s="110">
        <f>VLOOKUP($A333,'leave_time_2020-07-20115339am'!$D$2:$R$976,10,FALSE)</f>
        <v>104.004</v>
      </c>
      <c r="G333" s="111">
        <f>VLOOKUP($A333,'leave_time_2020-07-20115339am'!$D$2:$R$976,11,FALSE)</f>
        <v>52.5</v>
      </c>
      <c r="H333" s="109">
        <f>VLOOKUP($A333,'leave_time_2020-07-20115339am'!$D$2:$R$976,13,FALSE)</f>
        <v>0</v>
      </c>
      <c r="I333" s="110">
        <f>VLOOKUP($A333,'leave_time_2020-07-20115339am'!$D$2:$R$976,14,FALSE)</f>
        <v>1.5</v>
      </c>
      <c r="J333" s="111">
        <f>VLOOKUP($A333,'leave_time_2020-07-20115339am'!$D$2:$R$976,15,FALSE)</f>
        <v>1.5</v>
      </c>
    </row>
    <row r="334" spans="1:10" ht="14.85" customHeight="1" x14ac:dyDescent="0.2">
      <c r="A334" s="108" t="str">
        <f>+'Employee ROP Information'!C334</f>
        <v>HOLLAND, SHIRLEY</v>
      </c>
      <c r="B334" s="109">
        <f>VLOOKUP($A334,'leave_time_2020-07-20115339am'!$D$2:$R$976,5,FALSE)</f>
        <v>392</v>
      </c>
      <c r="C334" s="110">
        <f>VLOOKUP($A334,'leave_time_2020-07-20115339am'!$D$2:$R$976,6,FALSE)</f>
        <v>240</v>
      </c>
      <c r="D334" s="111">
        <f>VLOOKUP($A334,'leave_time_2020-07-20115339am'!$D$2:$R$976,7,FALSE)</f>
        <v>110</v>
      </c>
      <c r="E334" s="109">
        <f>IF(((VLOOKUP($A334,'leave_time_2020-07-20115339am'!$D$2:$R$976,9,FALSE)&gt;480)),480,(VLOOKUP($A334,'leave_time_2020-07-20115339am'!$D$2:$R$976,9,FALSE)))</f>
        <v>200.09</v>
      </c>
      <c r="F334" s="110">
        <f>VLOOKUP($A334,'leave_time_2020-07-20115339am'!$D$2:$R$976,10,FALSE)</f>
        <v>104.004</v>
      </c>
      <c r="G334" s="111">
        <f>VLOOKUP($A334,'leave_time_2020-07-20115339am'!$D$2:$R$976,11,FALSE)</f>
        <v>32</v>
      </c>
      <c r="H334" s="109">
        <f>VLOOKUP($A334,'leave_time_2020-07-20115339am'!$D$2:$R$976,13,FALSE)</f>
        <v>0</v>
      </c>
      <c r="I334" s="110">
        <f>VLOOKUP($A334,'leave_time_2020-07-20115339am'!$D$2:$R$976,14,FALSE)</f>
        <v>0</v>
      </c>
      <c r="J334" s="111">
        <f>VLOOKUP($A334,'leave_time_2020-07-20115339am'!$D$2:$R$976,15,FALSE)</f>
        <v>0</v>
      </c>
    </row>
    <row r="335" spans="1:10" ht="14.85" customHeight="1" x14ac:dyDescent="0.2">
      <c r="A335" s="108" t="str">
        <f>+'Employee ROP Information'!C335</f>
        <v>HOLLOWAY, CANDICE</v>
      </c>
      <c r="B335" s="109">
        <f>VLOOKUP($A335,'leave_time_2020-07-20115339am'!$D$2:$R$976,5,FALSE)</f>
        <v>39.000999999999998</v>
      </c>
      <c r="C335" s="110">
        <f>VLOOKUP($A335,'leave_time_2020-07-20115339am'!$D$2:$R$976,6,FALSE)</f>
        <v>39.000999999999998</v>
      </c>
      <c r="D335" s="111">
        <f>VLOOKUP($A335,'leave_time_2020-07-20115339am'!$D$2:$R$976,7,FALSE)</f>
        <v>0</v>
      </c>
      <c r="E335" s="109">
        <f>IF(((VLOOKUP($A335,'leave_time_2020-07-20115339am'!$D$2:$R$976,9,FALSE)&gt;480)),480,(VLOOKUP($A335,'leave_time_2020-07-20115339am'!$D$2:$R$976,9,FALSE)))</f>
        <v>35.000999999999998</v>
      </c>
      <c r="F335" s="110">
        <f>VLOOKUP($A335,'leave_time_2020-07-20115339am'!$D$2:$R$976,10,FALSE)</f>
        <v>39.000999999999998</v>
      </c>
      <c r="G335" s="111">
        <f>VLOOKUP($A335,'leave_time_2020-07-20115339am'!$D$2:$R$976,11,FALSE)</f>
        <v>4</v>
      </c>
      <c r="H335" s="109">
        <f>VLOOKUP($A335,'leave_time_2020-07-20115339am'!$D$2:$R$976,13,FALSE)</f>
        <v>1</v>
      </c>
      <c r="I335" s="110">
        <f>VLOOKUP($A335,'leave_time_2020-07-20115339am'!$D$2:$R$976,14,FALSE)</f>
        <v>1</v>
      </c>
      <c r="J335" s="111">
        <f>VLOOKUP($A335,'leave_time_2020-07-20115339am'!$D$2:$R$976,15,FALSE)</f>
        <v>0</v>
      </c>
    </row>
    <row r="336" spans="1:10" ht="14.85" customHeight="1" x14ac:dyDescent="0.2">
      <c r="A336" s="108" t="str">
        <f>+'Employee ROP Information'!C336</f>
        <v>HOOTEN, LISA</v>
      </c>
      <c r="B336" s="109">
        <f>VLOOKUP($A336,'leave_time_2020-07-20115339am'!$D$2:$R$976,5,FALSE)</f>
        <v>247.34</v>
      </c>
      <c r="C336" s="110">
        <f>VLOOKUP($A336,'leave_time_2020-07-20115339am'!$D$2:$R$976,6,FALSE)</f>
        <v>104.004</v>
      </c>
      <c r="D336" s="111">
        <f>VLOOKUP($A336,'leave_time_2020-07-20115339am'!$D$2:$R$976,7,FALSE)</f>
        <v>20</v>
      </c>
      <c r="E336" s="109">
        <f>IF(((VLOOKUP($A336,'leave_time_2020-07-20115339am'!$D$2:$R$976,9,FALSE)&gt;480)),480,(VLOOKUP($A336,'leave_time_2020-07-20115339am'!$D$2:$R$976,9,FALSE)))</f>
        <v>314.33999999999997</v>
      </c>
      <c r="F336" s="110">
        <f>VLOOKUP($A336,'leave_time_2020-07-20115339am'!$D$2:$R$976,10,FALSE)</f>
        <v>104.004</v>
      </c>
      <c r="G336" s="111">
        <f>VLOOKUP($A336,'leave_time_2020-07-20115339am'!$D$2:$R$976,11,FALSE)</f>
        <v>54.5</v>
      </c>
      <c r="H336" s="109">
        <f>VLOOKUP($A336,'leave_time_2020-07-20115339am'!$D$2:$R$976,13,FALSE)</f>
        <v>0</v>
      </c>
      <c r="I336" s="110">
        <f>VLOOKUP($A336,'leave_time_2020-07-20115339am'!$D$2:$R$976,14,FALSE)</f>
        <v>0</v>
      </c>
      <c r="J336" s="111">
        <f>VLOOKUP($A336,'leave_time_2020-07-20115339am'!$D$2:$R$976,15,FALSE)</f>
        <v>0</v>
      </c>
    </row>
    <row r="337" spans="1:10" ht="14.85" customHeight="1" x14ac:dyDescent="0.2">
      <c r="A337" s="108" t="str">
        <f>+'Employee ROP Information'!C337</f>
        <v>HOPKINS, RACHEL</v>
      </c>
      <c r="B337" s="109">
        <f>VLOOKUP($A337,'leave_time_2020-07-20115339am'!$D$2:$R$976,5,FALSE)</f>
        <v>225.50700000000001</v>
      </c>
      <c r="C337" s="110">
        <f>VLOOKUP($A337,'leave_time_2020-07-20115339am'!$D$2:$R$976,6,FALSE)</f>
        <v>104.004</v>
      </c>
      <c r="D337" s="111">
        <f>VLOOKUP($A337,'leave_time_2020-07-20115339am'!$D$2:$R$976,7,FALSE)</f>
        <v>36.5</v>
      </c>
      <c r="E337" s="109">
        <f>IF(((VLOOKUP($A337,'leave_time_2020-07-20115339am'!$D$2:$R$976,9,FALSE)&gt;480)),480,(VLOOKUP($A337,'leave_time_2020-07-20115339am'!$D$2:$R$976,9,FALSE)))</f>
        <v>350.59</v>
      </c>
      <c r="F337" s="110">
        <f>VLOOKUP($A337,'leave_time_2020-07-20115339am'!$D$2:$R$976,10,FALSE)</f>
        <v>104.004</v>
      </c>
      <c r="G337" s="111">
        <f>VLOOKUP($A337,'leave_time_2020-07-20115339am'!$D$2:$R$976,11,FALSE)</f>
        <v>24</v>
      </c>
      <c r="H337" s="109">
        <f>VLOOKUP($A337,'leave_time_2020-07-20115339am'!$D$2:$R$976,13,FALSE)</f>
        <v>0</v>
      </c>
      <c r="I337" s="110">
        <f>VLOOKUP($A337,'leave_time_2020-07-20115339am'!$D$2:$R$976,14,FALSE)</f>
        <v>7.5</v>
      </c>
      <c r="J337" s="111">
        <f>VLOOKUP($A337,'leave_time_2020-07-20115339am'!$D$2:$R$976,15,FALSE)</f>
        <v>7.5</v>
      </c>
    </row>
    <row r="338" spans="1:10" ht="14.85" customHeight="1" x14ac:dyDescent="0.2">
      <c r="A338" s="108" t="str">
        <f>+'Employee ROP Information'!C338</f>
        <v>HOPPA, PATRICIA</v>
      </c>
      <c r="B338" s="109">
        <f>VLOOKUP($A338,'leave_time_2020-07-20115339am'!$D$2:$R$976,5,FALSE)</f>
        <v>179.41</v>
      </c>
      <c r="C338" s="110">
        <f>VLOOKUP($A338,'leave_time_2020-07-20115339am'!$D$2:$R$976,6,FALSE)</f>
        <v>129.99600000000001</v>
      </c>
      <c r="D338" s="111">
        <f>VLOOKUP($A338,'leave_time_2020-07-20115339am'!$D$2:$R$976,7,FALSE)</f>
        <v>147</v>
      </c>
      <c r="E338" s="109">
        <f>IF(((VLOOKUP($A338,'leave_time_2020-07-20115339am'!$D$2:$R$976,9,FALSE)&gt;480)),480,(VLOOKUP($A338,'leave_time_2020-07-20115339am'!$D$2:$R$976,9,FALSE)))</f>
        <v>416.84</v>
      </c>
      <c r="F338" s="110">
        <f>VLOOKUP($A338,'leave_time_2020-07-20115339am'!$D$2:$R$976,10,FALSE)</f>
        <v>104.004</v>
      </c>
      <c r="G338" s="111">
        <f>VLOOKUP($A338,'leave_time_2020-07-20115339am'!$D$2:$R$976,11,FALSE)</f>
        <v>48.25</v>
      </c>
      <c r="H338" s="109">
        <f>VLOOKUP($A338,'leave_time_2020-07-20115339am'!$D$2:$R$976,13,FALSE)</f>
        <v>0</v>
      </c>
      <c r="I338" s="110">
        <f>VLOOKUP($A338,'leave_time_2020-07-20115339am'!$D$2:$R$976,14,FALSE)</f>
        <v>0</v>
      </c>
      <c r="J338" s="111">
        <f>VLOOKUP($A338,'leave_time_2020-07-20115339am'!$D$2:$R$976,15,FALSE)</f>
        <v>0</v>
      </c>
    </row>
    <row r="339" spans="1:10" ht="14.85" customHeight="1" x14ac:dyDescent="0.2">
      <c r="A339" s="108" t="str">
        <f>+'Employee ROP Information'!C339</f>
        <v>HOSKINS, CHRISTINA</v>
      </c>
      <c r="B339" s="109">
        <f>VLOOKUP($A339,'leave_time_2020-07-20115339am'!$D$2:$R$976,5,FALSE)</f>
        <v>128.66</v>
      </c>
      <c r="C339" s="110">
        <f>VLOOKUP($A339,'leave_time_2020-07-20115339am'!$D$2:$R$976,6,FALSE)</f>
        <v>129.99600000000001</v>
      </c>
      <c r="D339" s="111">
        <f>VLOOKUP($A339,'leave_time_2020-07-20115339am'!$D$2:$R$976,7,FALSE)</f>
        <v>112</v>
      </c>
      <c r="E339" s="109">
        <f>IF(((VLOOKUP($A339,'leave_time_2020-07-20115339am'!$D$2:$R$976,9,FALSE)&gt;480)),480,(VLOOKUP($A339,'leave_time_2020-07-20115339am'!$D$2:$R$976,9,FALSE)))</f>
        <v>169.59</v>
      </c>
      <c r="F339" s="110">
        <f>VLOOKUP($A339,'leave_time_2020-07-20115339am'!$D$2:$R$976,10,FALSE)</f>
        <v>104.004</v>
      </c>
      <c r="G339" s="111">
        <f>VLOOKUP($A339,'leave_time_2020-07-20115339am'!$D$2:$R$976,11,FALSE)</f>
        <v>59.5</v>
      </c>
      <c r="H339" s="109">
        <f>VLOOKUP($A339,'leave_time_2020-07-20115339am'!$D$2:$R$976,13,FALSE)</f>
        <v>0</v>
      </c>
      <c r="I339" s="110">
        <f>VLOOKUP($A339,'leave_time_2020-07-20115339am'!$D$2:$R$976,14,FALSE)</f>
        <v>0</v>
      </c>
      <c r="J339" s="111">
        <f>VLOOKUP($A339,'leave_time_2020-07-20115339am'!$D$2:$R$976,15,FALSE)</f>
        <v>0</v>
      </c>
    </row>
    <row r="340" spans="1:10" ht="14.85" customHeight="1" x14ac:dyDescent="0.2">
      <c r="A340" s="108" t="str">
        <f>+'Employee ROP Information'!C340</f>
        <v>HOUGHTON, MATTHEW</v>
      </c>
      <c r="B340" s="109">
        <f>VLOOKUP($A340,'leave_time_2020-07-20115339am'!$D$2:$R$976,5,FALSE)</f>
        <v>91.837000000000003</v>
      </c>
      <c r="C340" s="110">
        <f>VLOOKUP($A340,'leave_time_2020-07-20115339am'!$D$2:$R$976,6,FALSE)</f>
        <v>95.337000000000003</v>
      </c>
      <c r="D340" s="111">
        <f>VLOOKUP($A340,'leave_time_2020-07-20115339am'!$D$2:$R$976,7,FALSE)</f>
        <v>3.5</v>
      </c>
      <c r="E340" s="109">
        <f>IF(((VLOOKUP($A340,'leave_time_2020-07-20115339am'!$D$2:$R$976,9,FALSE)&gt;480)),480,(VLOOKUP($A340,'leave_time_2020-07-20115339am'!$D$2:$R$976,9,FALSE)))</f>
        <v>95.337000000000003</v>
      </c>
      <c r="F340" s="110">
        <f>VLOOKUP($A340,'leave_time_2020-07-20115339am'!$D$2:$R$976,10,FALSE)</f>
        <v>95.337000000000003</v>
      </c>
      <c r="G340" s="111">
        <f>VLOOKUP($A340,'leave_time_2020-07-20115339am'!$D$2:$R$976,11,FALSE)</f>
        <v>0</v>
      </c>
      <c r="H340" s="109">
        <f>VLOOKUP($A340,'leave_time_2020-07-20115339am'!$D$2:$R$976,13,FALSE)</f>
        <v>2</v>
      </c>
      <c r="I340" s="110">
        <f>VLOOKUP($A340,'leave_time_2020-07-20115339am'!$D$2:$R$976,14,FALSE)</f>
        <v>6.5</v>
      </c>
      <c r="J340" s="111">
        <f>VLOOKUP($A340,'leave_time_2020-07-20115339am'!$D$2:$R$976,15,FALSE)</f>
        <v>4.5</v>
      </c>
    </row>
    <row r="341" spans="1:10" ht="14.85" customHeight="1" x14ac:dyDescent="0.2">
      <c r="A341" s="108" t="str">
        <f>+'Employee ROP Information'!C341</f>
        <v>HOUSMAN, HARON</v>
      </c>
      <c r="B341" s="109">
        <f>VLOOKUP($A341,'leave_time_2020-07-20115339am'!$D$2:$R$976,5,FALSE)</f>
        <v>109</v>
      </c>
      <c r="C341" s="110">
        <f>VLOOKUP($A341,'leave_time_2020-07-20115339am'!$D$2:$R$976,6,FALSE)</f>
        <v>62.835999999999999</v>
      </c>
      <c r="D341" s="111">
        <f>VLOOKUP($A341,'leave_time_2020-07-20115339am'!$D$2:$R$976,7,FALSE)</f>
        <v>19.5</v>
      </c>
      <c r="E341" s="109">
        <f>IF(((VLOOKUP($A341,'leave_time_2020-07-20115339am'!$D$2:$R$976,9,FALSE)&gt;480)),480,(VLOOKUP($A341,'leave_time_2020-07-20115339am'!$D$2:$R$976,9,FALSE)))</f>
        <v>64.16</v>
      </c>
      <c r="F341" s="110">
        <f>VLOOKUP($A341,'leave_time_2020-07-20115339am'!$D$2:$R$976,10,FALSE)</f>
        <v>51.996000000000002</v>
      </c>
      <c r="G341" s="111">
        <f>VLOOKUP($A341,'leave_time_2020-07-20115339am'!$D$2:$R$976,11,FALSE)</f>
        <v>92.5</v>
      </c>
      <c r="H341" s="109">
        <f>VLOOKUP($A341,'leave_time_2020-07-20115339am'!$D$2:$R$976,13,FALSE)</f>
        <v>0</v>
      </c>
      <c r="I341" s="110">
        <f>VLOOKUP($A341,'leave_time_2020-07-20115339am'!$D$2:$R$976,14,FALSE)</f>
        <v>27</v>
      </c>
      <c r="J341" s="111">
        <f>VLOOKUP($A341,'leave_time_2020-07-20115339am'!$D$2:$R$976,15,FALSE)</f>
        <v>27</v>
      </c>
    </row>
    <row r="342" spans="1:10" ht="14.85" customHeight="1" x14ac:dyDescent="0.2">
      <c r="A342" s="108" t="str">
        <f>+'Employee ROP Information'!C342</f>
        <v>HUBBARD, ALEXANDRA</v>
      </c>
      <c r="B342" s="109">
        <f>VLOOKUP($A342,'leave_time_2020-07-20115339am'!$D$2:$R$976,5,FALSE)</f>
        <v>51.503</v>
      </c>
      <c r="C342" s="110">
        <f>VLOOKUP($A342,'leave_time_2020-07-20115339am'!$D$2:$R$976,6,FALSE)</f>
        <v>71.503</v>
      </c>
      <c r="D342" s="111">
        <f>VLOOKUP($A342,'leave_time_2020-07-20115339am'!$D$2:$R$976,7,FALSE)</f>
        <v>20</v>
      </c>
      <c r="E342" s="109">
        <f>IF(((VLOOKUP($A342,'leave_time_2020-07-20115339am'!$D$2:$R$976,9,FALSE)&gt;480)),480,(VLOOKUP($A342,'leave_time_2020-07-20115339am'!$D$2:$R$976,9,FALSE)))</f>
        <v>71.503</v>
      </c>
      <c r="F342" s="110">
        <f>VLOOKUP($A342,'leave_time_2020-07-20115339am'!$D$2:$R$976,10,FALSE)</f>
        <v>71.503</v>
      </c>
      <c r="G342" s="111">
        <f>VLOOKUP($A342,'leave_time_2020-07-20115339am'!$D$2:$R$976,11,FALSE)</f>
        <v>0</v>
      </c>
      <c r="H342" s="109">
        <f>VLOOKUP($A342,'leave_time_2020-07-20115339am'!$D$2:$R$976,13,FALSE)</f>
        <v>0</v>
      </c>
      <c r="I342" s="110">
        <f>VLOOKUP($A342,'leave_time_2020-07-20115339am'!$D$2:$R$976,14,FALSE)</f>
        <v>17.5</v>
      </c>
      <c r="J342" s="111">
        <f>VLOOKUP($A342,'leave_time_2020-07-20115339am'!$D$2:$R$976,15,FALSE)</f>
        <v>17.5</v>
      </c>
    </row>
    <row r="343" spans="1:10" ht="14.85" customHeight="1" x14ac:dyDescent="0.2">
      <c r="A343" s="108" t="str">
        <f>+'Employee ROP Information'!C343</f>
        <v>HUBBARD, JOHN</v>
      </c>
      <c r="B343" s="109">
        <f>VLOOKUP($A343,'leave_time_2020-07-20115339am'!$D$2:$R$976,5,FALSE)</f>
        <v>308.75</v>
      </c>
      <c r="C343" s="110">
        <f>VLOOKUP($A343,'leave_time_2020-07-20115339am'!$D$2:$R$976,6,FALSE)</f>
        <v>156</v>
      </c>
      <c r="D343" s="111">
        <f>VLOOKUP($A343,'leave_time_2020-07-20115339am'!$D$2:$R$976,7,FALSE)</f>
        <v>84.25</v>
      </c>
      <c r="E343" s="109">
        <f>IF(((VLOOKUP($A343,'leave_time_2020-07-20115339am'!$D$2:$R$976,9,FALSE)&gt;480)),480,(VLOOKUP($A343,'leave_time_2020-07-20115339am'!$D$2:$R$976,9,FALSE)))</f>
        <v>175.67400000000001</v>
      </c>
      <c r="F343" s="110">
        <f>VLOOKUP($A343,'leave_time_2020-07-20115339am'!$D$2:$R$976,10,FALSE)</f>
        <v>104.004</v>
      </c>
      <c r="G343" s="111">
        <f>VLOOKUP($A343,'leave_time_2020-07-20115339am'!$D$2:$R$976,11,FALSE)</f>
        <v>128</v>
      </c>
      <c r="H343" s="109">
        <f>VLOOKUP($A343,'leave_time_2020-07-20115339am'!$D$2:$R$976,13,FALSE)</f>
        <v>0</v>
      </c>
      <c r="I343" s="110">
        <f>VLOOKUP($A343,'leave_time_2020-07-20115339am'!$D$2:$R$976,14,FALSE)</f>
        <v>15.5</v>
      </c>
      <c r="J343" s="111">
        <f>VLOOKUP($A343,'leave_time_2020-07-20115339am'!$D$2:$R$976,15,FALSE)</f>
        <v>15.5</v>
      </c>
    </row>
    <row r="344" spans="1:10" ht="14.85" customHeight="1" x14ac:dyDescent="0.2">
      <c r="A344" s="108" t="str">
        <f>+'Employee ROP Information'!C344</f>
        <v>HUDSON, ARIELLE</v>
      </c>
      <c r="B344" s="109">
        <f>VLOOKUP($A344,'leave_time_2020-07-20115339am'!$D$2:$R$976,5,FALSE)</f>
        <v>160.00700000000001</v>
      </c>
      <c r="C344" s="110">
        <f>VLOOKUP($A344,'leave_time_2020-07-20115339am'!$D$2:$R$976,6,FALSE)</f>
        <v>104.004</v>
      </c>
      <c r="D344" s="111">
        <f>VLOOKUP($A344,'leave_time_2020-07-20115339am'!$D$2:$R$976,7,FALSE)</f>
        <v>32</v>
      </c>
      <c r="E344" s="109">
        <f>IF(((VLOOKUP($A344,'leave_time_2020-07-20115339am'!$D$2:$R$976,9,FALSE)&gt;480)),480,(VLOOKUP($A344,'leave_time_2020-07-20115339am'!$D$2:$R$976,9,FALSE)))</f>
        <v>167.59</v>
      </c>
      <c r="F344" s="110">
        <f>VLOOKUP($A344,'leave_time_2020-07-20115339am'!$D$2:$R$976,10,FALSE)</f>
        <v>104.004</v>
      </c>
      <c r="G344" s="111">
        <f>VLOOKUP($A344,'leave_time_2020-07-20115339am'!$D$2:$R$976,11,FALSE)</f>
        <v>48.75</v>
      </c>
      <c r="H344" s="109">
        <f>VLOOKUP($A344,'leave_time_2020-07-20115339am'!$D$2:$R$976,13,FALSE)</f>
        <v>0.245</v>
      </c>
      <c r="I344" s="110">
        <f>VLOOKUP($A344,'leave_time_2020-07-20115339am'!$D$2:$R$976,14,FALSE)</f>
        <v>0</v>
      </c>
      <c r="J344" s="111">
        <f>VLOOKUP($A344,'leave_time_2020-07-20115339am'!$D$2:$R$976,15,FALSE)</f>
        <v>0</v>
      </c>
    </row>
    <row r="345" spans="1:10" ht="14.85" customHeight="1" x14ac:dyDescent="0.2">
      <c r="A345" s="108" t="str">
        <f>+'Employee ROP Information'!C345</f>
        <v>HUGHES, NICOLE</v>
      </c>
      <c r="B345" s="109">
        <f>VLOOKUP($A345,'leave_time_2020-07-20115339am'!$D$2:$R$976,5,FALSE)</f>
        <v>66.421999999999997</v>
      </c>
      <c r="C345" s="110">
        <f>VLOOKUP($A345,'leave_time_2020-07-20115339am'!$D$2:$R$976,6,FALSE)</f>
        <v>108.336</v>
      </c>
      <c r="D345" s="111">
        <f>VLOOKUP($A345,'leave_time_2020-07-20115339am'!$D$2:$R$976,7,FALSE)</f>
        <v>79.25</v>
      </c>
      <c r="E345" s="109">
        <f>IF(((VLOOKUP($A345,'leave_time_2020-07-20115339am'!$D$2:$R$976,9,FALSE)&gt;480)),480,(VLOOKUP($A345,'leave_time_2020-07-20115339am'!$D$2:$R$976,9,FALSE)))</f>
        <v>57.84</v>
      </c>
      <c r="F345" s="110">
        <f>VLOOKUP($A345,'leave_time_2020-07-20115339am'!$D$2:$R$976,10,FALSE)</f>
        <v>104.004</v>
      </c>
      <c r="G345" s="111">
        <f>VLOOKUP($A345,'leave_time_2020-07-20115339am'!$D$2:$R$976,11,FALSE)</f>
        <v>75.5</v>
      </c>
      <c r="H345" s="109">
        <f>VLOOKUP($A345,'leave_time_2020-07-20115339am'!$D$2:$R$976,13,FALSE)</f>
        <v>0</v>
      </c>
      <c r="I345" s="110">
        <f>VLOOKUP($A345,'leave_time_2020-07-20115339am'!$D$2:$R$976,14,FALSE)</f>
        <v>12.75</v>
      </c>
      <c r="J345" s="111">
        <f>VLOOKUP($A345,'leave_time_2020-07-20115339am'!$D$2:$R$976,15,FALSE)</f>
        <v>20.25</v>
      </c>
    </row>
    <row r="346" spans="1:10" ht="14.85" customHeight="1" x14ac:dyDescent="0.2">
      <c r="A346" s="108" t="str">
        <f>+'Employee ROP Information'!C346</f>
        <v>HUMPHREYS-COKE, JEAN</v>
      </c>
      <c r="B346" s="109">
        <f>VLOOKUP($A346,'leave_time_2020-07-20115339am'!$D$2:$R$976,5,FALSE)</f>
        <v>221</v>
      </c>
      <c r="C346" s="110">
        <f>VLOOKUP($A346,'leave_time_2020-07-20115339am'!$D$2:$R$976,6,FALSE)</f>
        <v>127.83</v>
      </c>
      <c r="D346" s="111">
        <f>VLOOKUP($A346,'leave_time_2020-07-20115339am'!$D$2:$R$976,7,FALSE)</f>
        <v>14</v>
      </c>
      <c r="E346" s="109">
        <f>IF(((VLOOKUP($A346,'leave_time_2020-07-20115339am'!$D$2:$R$976,9,FALSE)&gt;480)),480,(VLOOKUP($A346,'leave_time_2020-07-20115339am'!$D$2:$R$976,9,FALSE)))</f>
        <v>133.59</v>
      </c>
      <c r="F346" s="110">
        <f>VLOOKUP($A346,'leave_time_2020-07-20115339am'!$D$2:$R$976,10,FALSE)</f>
        <v>104.004</v>
      </c>
      <c r="G346" s="111">
        <f>VLOOKUP($A346,'leave_time_2020-07-20115339am'!$D$2:$R$976,11,FALSE)</f>
        <v>97.5</v>
      </c>
      <c r="H346" s="109">
        <f>VLOOKUP($A346,'leave_time_2020-07-20115339am'!$D$2:$R$976,13,FALSE)</f>
        <v>0</v>
      </c>
      <c r="I346" s="110">
        <f>VLOOKUP($A346,'leave_time_2020-07-20115339am'!$D$2:$R$976,14,FALSE)</f>
        <v>1.5</v>
      </c>
      <c r="J346" s="111">
        <f>VLOOKUP($A346,'leave_time_2020-07-20115339am'!$D$2:$R$976,15,FALSE)</f>
        <v>1.5</v>
      </c>
    </row>
    <row r="347" spans="1:10" ht="14.85" customHeight="1" x14ac:dyDescent="0.2">
      <c r="A347" s="108" t="str">
        <f>+'Employee ROP Information'!C347</f>
        <v>HUNTER, BRITTANY</v>
      </c>
      <c r="B347" s="109">
        <f>VLOOKUP($A347,'leave_time_2020-07-20115339am'!$D$2:$R$976,5,FALSE)</f>
        <v>53.837000000000003</v>
      </c>
      <c r="C347" s="110">
        <f>VLOOKUP($A347,'leave_time_2020-07-20115339am'!$D$2:$R$976,6,FALSE)</f>
        <v>101.837</v>
      </c>
      <c r="D347" s="111">
        <f>VLOOKUP($A347,'leave_time_2020-07-20115339am'!$D$2:$R$976,7,FALSE)</f>
        <v>48</v>
      </c>
      <c r="E347" s="109">
        <f>IF(((VLOOKUP($A347,'leave_time_2020-07-20115339am'!$D$2:$R$976,9,FALSE)&gt;480)),480,(VLOOKUP($A347,'leave_time_2020-07-20115339am'!$D$2:$R$976,9,FALSE)))</f>
        <v>72.837000000000003</v>
      </c>
      <c r="F347" s="110">
        <f>VLOOKUP($A347,'leave_time_2020-07-20115339am'!$D$2:$R$976,10,FALSE)</f>
        <v>101.837</v>
      </c>
      <c r="G347" s="111">
        <f>VLOOKUP($A347,'leave_time_2020-07-20115339am'!$D$2:$R$976,11,FALSE)</f>
        <v>29</v>
      </c>
      <c r="H347" s="109">
        <f>VLOOKUP($A347,'leave_time_2020-07-20115339am'!$D$2:$R$976,13,FALSE)</f>
        <v>0</v>
      </c>
      <c r="I347" s="110">
        <f>VLOOKUP($A347,'leave_time_2020-07-20115339am'!$D$2:$R$976,14,FALSE)</f>
        <v>7.5</v>
      </c>
      <c r="J347" s="111">
        <f>VLOOKUP($A347,'leave_time_2020-07-20115339am'!$D$2:$R$976,15,FALSE)</f>
        <v>7.5</v>
      </c>
    </row>
    <row r="348" spans="1:10" ht="14.85" customHeight="1" x14ac:dyDescent="0.2">
      <c r="A348" s="108" t="str">
        <f>+'Employee ROP Information'!C348</f>
        <v>HUNTER, JADE</v>
      </c>
      <c r="B348" s="109">
        <f>VLOOKUP($A348,'leave_time_2020-07-20115339am'!$D$2:$R$976,5,FALSE)</f>
        <v>46.087000000000003</v>
      </c>
      <c r="C348" s="110">
        <f>VLOOKUP($A348,'leave_time_2020-07-20115339am'!$D$2:$R$976,6,FALSE)</f>
        <v>101.834</v>
      </c>
      <c r="D348" s="111">
        <f>VLOOKUP($A348,'leave_time_2020-07-20115339am'!$D$2:$R$976,7,FALSE)</f>
        <v>161</v>
      </c>
      <c r="E348" s="109">
        <f>IF(((VLOOKUP($A348,'leave_time_2020-07-20115339am'!$D$2:$R$976,9,FALSE)&gt;480)),480,(VLOOKUP($A348,'leave_time_2020-07-20115339am'!$D$2:$R$976,9,FALSE)))</f>
        <v>26.84</v>
      </c>
      <c r="F348" s="110">
        <f>VLOOKUP($A348,'leave_time_2020-07-20115339am'!$D$2:$R$976,10,FALSE)</f>
        <v>93.17</v>
      </c>
      <c r="G348" s="111">
        <f>VLOOKUP($A348,'leave_time_2020-07-20115339am'!$D$2:$R$976,11,FALSE)</f>
        <v>274.25</v>
      </c>
      <c r="H348" s="109">
        <f>VLOOKUP($A348,'leave_time_2020-07-20115339am'!$D$2:$R$976,13,FALSE)</f>
        <v>0</v>
      </c>
      <c r="I348" s="110">
        <f>VLOOKUP($A348,'leave_time_2020-07-20115339am'!$D$2:$R$976,14,FALSE)</f>
        <v>27.75</v>
      </c>
      <c r="J348" s="111">
        <f>VLOOKUP($A348,'leave_time_2020-07-20115339am'!$D$2:$R$976,15,FALSE)</f>
        <v>29.25</v>
      </c>
    </row>
    <row r="349" spans="1:10" ht="14.85" customHeight="1" x14ac:dyDescent="0.2">
      <c r="A349" s="108" t="str">
        <f>+'Employee ROP Information'!C349</f>
        <v>HURLBURT, CARLY</v>
      </c>
      <c r="B349" s="109">
        <f>VLOOKUP($A349,'leave_time_2020-07-20115339am'!$D$2:$R$976,5,FALSE)</f>
        <v>141.828</v>
      </c>
      <c r="C349" s="110">
        <f>VLOOKUP($A349,'leave_time_2020-07-20115339am'!$D$2:$R$976,6,FALSE)</f>
        <v>129.99600000000001</v>
      </c>
      <c r="D349" s="111">
        <f>VLOOKUP($A349,'leave_time_2020-07-20115339am'!$D$2:$R$976,7,FALSE)</f>
        <v>86</v>
      </c>
      <c r="E349" s="109">
        <f>IF(((VLOOKUP($A349,'leave_time_2020-07-20115339am'!$D$2:$R$976,9,FALSE)&gt;480)),480,(VLOOKUP($A349,'leave_time_2020-07-20115339am'!$D$2:$R$976,9,FALSE)))</f>
        <v>168.09</v>
      </c>
      <c r="F349" s="110">
        <f>VLOOKUP($A349,'leave_time_2020-07-20115339am'!$D$2:$R$976,10,FALSE)</f>
        <v>104.004</v>
      </c>
      <c r="G349" s="111">
        <f>VLOOKUP($A349,'leave_time_2020-07-20115339am'!$D$2:$R$976,11,FALSE)</f>
        <v>107</v>
      </c>
      <c r="H349" s="109">
        <f>VLOOKUP($A349,'leave_time_2020-07-20115339am'!$D$2:$R$976,13,FALSE)</f>
        <v>0</v>
      </c>
      <c r="I349" s="110">
        <f>VLOOKUP($A349,'leave_time_2020-07-20115339am'!$D$2:$R$976,14,FALSE)</f>
        <v>0</v>
      </c>
      <c r="J349" s="111">
        <f>VLOOKUP($A349,'leave_time_2020-07-20115339am'!$D$2:$R$976,15,FALSE)</f>
        <v>0</v>
      </c>
    </row>
    <row r="350" spans="1:10" ht="14.85" customHeight="1" x14ac:dyDescent="0.2">
      <c r="A350" s="108" t="str">
        <f>+'Employee ROP Information'!C350</f>
        <v>HVIDBERG, JEPERA</v>
      </c>
      <c r="B350" s="109">
        <f>VLOOKUP($A350,'leave_time_2020-07-20115339am'!$D$2:$R$976,5,FALSE)</f>
        <v>406.25400000000002</v>
      </c>
      <c r="C350" s="110">
        <f>VLOOKUP($A350,'leave_time_2020-07-20115339am'!$D$2:$R$976,6,FALSE)</f>
        <v>112.66800000000001</v>
      </c>
      <c r="D350" s="111">
        <f>VLOOKUP($A350,'leave_time_2020-07-20115339am'!$D$2:$R$976,7,FALSE)</f>
        <v>0</v>
      </c>
      <c r="E350" s="109">
        <f>IF(((VLOOKUP($A350,'leave_time_2020-07-20115339am'!$D$2:$R$976,9,FALSE)&gt;480)),480,(VLOOKUP($A350,'leave_time_2020-07-20115339am'!$D$2:$R$976,9,FALSE)))</f>
        <v>163.59</v>
      </c>
      <c r="F350" s="110">
        <f>VLOOKUP($A350,'leave_time_2020-07-20115339am'!$D$2:$R$976,10,FALSE)</f>
        <v>104.004</v>
      </c>
      <c r="G350" s="111">
        <f>VLOOKUP($A350,'leave_time_2020-07-20115339am'!$D$2:$R$976,11,FALSE)</f>
        <v>37.75</v>
      </c>
      <c r="H350" s="109">
        <f>VLOOKUP($A350,'leave_time_2020-07-20115339am'!$D$2:$R$976,13,FALSE)</f>
        <v>34.5</v>
      </c>
      <c r="I350" s="110">
        <f>VLOOKUP($A350,'leave_time_2020-07-20115339am'!$D$2:$R$976,14,FALSE)</f>
        <v>117.5</v>
      </c>
      <c r="J350" s="111">
        <f>VLOOKUP($A350,'leave_time_2020-07-20115339am'!$D$2:$R$976,15,FALSE)</f>
        <v>125.25</v>
      </c>
    </row>
    <row r="351" spans="1:10" ht="14.85" customHeight="1" x14ac:dyDescent="0.2">
      <c r="A351" s="108" t="str">
        <f>+'Employee ROP Information'!C351</f>
        <v>INGRASSIA, DEBORAH</v>
      </c>
      <c r="B351" s="109">
        <f>VLOOKUP($A351,'leave_time_2020-07-20115339am'!$D$2:$R$976,5,FALSE)</f>
        <v>14.536</v>
      </c>
      <c r="C351" s="110">
        <f>VLOOKUP($A351,'leave_time_2020-07-20115339am'!$D$2:$R$976,6,FALSE)</f>
        <v>124.58</v>
      </c>
      <c r="D351" s="111">
        <f>VLOOKUP($A351,'leave_time_2020-07-20115339am'!$D$2:$R$976,7,FALSE)</f>
        <v>143.75</v>
      </c>
      <c r="E351" s="109">
        <f>IF(((VLOOKUP($A351,'leave_time_2020-07-20115339am'!$D$2:$R$976,9,FALSE)&gt;480)),480,(VLOOKUP($A351,'leave_time_2020-07-20115339am'!$D$2:$R$976,9,FALSE)))</f>
        <v>3.589</v>
      </c>
      <c r="F351" s="110">
        <f>VLOOKUP($A351,'leave_time_2020-07-20115339am'!$D$2:$R$976,10,FALSE)</f>
        <v>99.67</v>
      </c>
      <c r="G351" s="111">
        <f>VLOOKUP($A351,'leave_time_2020-07-20115339am'!$D$2:$R$976,11,FALSE)</f>
        <v>101</v>
      </c>
      <c r="H351" s="109">
        <f>VLOOKUP($A351,'leave_time_2020-07-20115339am'!$D$2:$R$976,13,FALSE)</f>
        <v>0</v>
      </c>
      <c r="I351" s="110">
        <f>VLOOKUP($A351,'leave_time_2020-07-20115339am'!$D$2:$R$976,14,FALSE)</f>
        <v>0</v>
      </c>
      <c r="J351" s="111">
        <f>VLOOKUP($A351,'leave_time_2020-07-20115339am'!$D$2:$R$976,15,FALSE)</f>
        <v>0</v>
      </c>
    </row>
    <row r="352" spans="1:10" ht="14.85" customHeight="1" x14ac:dyDescent="0.2">
      <c r="A352" s="108" t="str">
        <f>+'Employee ROP Information'!C352</f>
        <v>IRBY, JOAN</v>
      </c>
      <c r="B352" s="109">
        <f>VLOOKUP($A352,'leave_time_2020-07-20115339am'!$D$2:$R$976,5,FALSE)</f>
        <v>74.41</v>
      </c>
      <c r="C352" s="110">
        <f>VLOOKUP($A352,'leave_time_2020-07-20115339am'!$D$2:$R$976,6,FALSE)</f>
        <v>129.99600000000001</v>
      </c>
      <c r="D352" s="111">
        <f>VLOOKUP($A352,'leave_time_2020-07-20115339am'!$D$2:$R$976,7,FALSE)</f>
        <v>97.5</v>
      </c>
      <c r="E352" s="109">
        <f>IF(((VLOOKUP($A352,'leave_time_2020-07-20115339am'!$D$2:$R$976,9,FALSE)&gt;480)),480,(VLOOKUP($A352,'leave_time_2020-07-20115339am'!$D$2:$R$976,9,FALSE)))</f>
        <v>252.59</v>
      </c>
      <c r="F352" s="110">
        <f>VLOOKUP($A352,'leave_time_2020-07-20115339am'!$D$2:$R$976,10,FALSE)</f>
        <v>104.004</v>
      </c>
      <c r="G352" s="111">
        <f>VLOOKUP($A352,'leave_time_2020-07-20115339am'!$D$2:$R$976,11,FALSE)</f>
        <v>86</v>
      </c>
      <c r="H352" s="109">
        <f>VLOOKUP($A352,'leave_time_2020-07-20115339am'!$D$2:$R$976,13,FALSE)</f>
        <v>0</v>
      </c>
      <c r="I352" s="110">
        <f>VLOOKUP($A352,'leave_time_2020-07-20115339am'!$D$2:$R$976,14,FALSE)</f>
        <v>0</v>
      </c>
      <c r="J352" s="111">
        <f>VLOOKUP($A352,'leave_time_2020-07-20115339am'!$D$2:$R$976,15,FALSE)</f>
        <v>0</v>
      </c>
    </row>
    <row r="353" spans="1:10" ht="14.85" customHeight="1" x14ac:dyDescent="0.2">
      <c r="A353" s="108" t="str">
        <f>+'Employee ROP Information'!C353</f>
        <v>ISE, ASHLEY</v>
      </c>
      <c r="B353" s="109">
        <f>VLOOKUP($A353,'leave_time_2020-07-20115339am'!$D$2:$R$976,5,FALSE)</f>
        <v>218.84</v>
      </c>
      <c r="C353" s="110">
        <f>VLOOKUP($A353,'leave_time_2020-07-20115339am'!$D$2:$R$976,6,FALSE)</f>
        <v>104.004</v>
      </c>
      <c r="D353" s="111">
        <f>VLOOKUP($A353,'leave_time_2020-07-20115339am'!$D$2:$R$976,7,FALSE)</f>
        <v>0</v>
      </c>
      <c r="E353" s="109">
        <f>IF(((VLOOKUP($A353,'leave_time_2020-07-20115339am'!$D$2:$R$976,9,FALSE)&gt;480)),480,(VLOOKUP($A353,'leave_time_2020-07-20115339am'!$D$2:$R$976,9,FALSE)))</f>
        <v>178.84</v>
      </c>
      <c r="F353" s="110">
        <f>VLOOKUP($A353,'leave_time_2020-07-20115339am'!$D$2:$R$976,10,FALSE)</f>
        <v>104.004</v>
      </c>
      <c r="G353" s="111">
        <f>VLOOKUP($A353,'leave_time_2020-07-20115339am'!$D$2:$R$976,11,FALSE)</f>
        <v>13</v>
      </c>
      <c r="H353" s="109">
        <f>VLOOKUP($A353,'leave_time_2020-07-20115339am'!$D$2:$R$976,13,FALSE)</f>
        <v>232</v>
      </c>
      <c r="I353" s="110">
        <f>VLOOKUP($A353,'leave_time_2020-07-20115339am'!$D$2:$R$976,14,FALSE)</f>
        <v>186.5</v>
      </c>
      <c r="J353" s="111">
        <f>VLOOKUP($A353,'leave_time_2020-07-20115339am'!$D$2:$R$976,15,FALSE)</f>
        <v>82</v>
      </c>
    </row>
    <row r="354" spans="1:10" ht="14.85" customHeight="1" x14ac:dyDescent="0.2">
      <c r="A354" s="108" t="str">
        <f>+'Employee ROP Information'!C354</f>
        <v>JACKSON, KRISTA</v>
      </c>
      <c r="B354" s="109">
        <f>VLOOKUP($A354,'leave_time_2020-07-20115339am'!$D$2:$R$976,5,FALSE)</f>
        <v>57.165999999999997</v>
      </c>
      <c r="C354" s="110">
        <f>VLOOKUP($A354,'leave_time_2020-07-20115339am'!$D$2:$R$976,6,FALSE)</f>
        <v>127.83</v>
      </c>
      <c r="D354" s="111">
        <f>VLOOKUP($A354,'leave_time_2020-07-20115339am'!$D$2:$R$976,7,FALSE)</f>
        <v>79.5</v>
      </c>
      <c r="E354" s="109">
        <f>IF(((VLOOKUP($A354,'leave_time_2020-07-20115339am'!$D$2:$R$976,9,FALSE)&gt;480)),480,(VLOOKUP($A354,'leave_time_2020-07-20115339am'!$D$2:$R$976,9,FALSE)))</f>
        <v>100.34</v>
      </c>
      <c r="F354" s="110">
        <f>VLOOKUP($A354,'leave_time_2020-07-20115339am'!$D$2:$R$976,10,FALSE)</f>
        <v>104.004</v>
      </c>
      <c r="G354" s="111">
        <f>VLOOKUP($A354,'leave_time_2020-07-20115339am'!$D$2:$R$976,11,FALSE)</f>
        <v>24</v>
      </c>
      <c r="H354" s="109">
        <f>VLOOKUP($A354,'leave_time_2020-07-20115339am'!$D$2:$R$976,13,FALSE)</f>
        <v>0</v>
      </c>
      <c r="I354" s="110">
        <f>VLOOKUP($A354,'leave_time_2020-07-20115339am'!$D$2:$R$976,14,FALSE)</f>
        <v>13.5</v>
      </c>
      <c r="J354" s="111">
        <f>VLOOKUP($A354,'leave_time_2020-07-20115339am'!$D$2:$R$976,15,FALSE)</f>
        <v>13.5</v>
      </c>
    </row>
    <row r="355" spans="1:10" ht="14.85" customHeight="1" x14ac:dyDescent="0.2">
      <c r="A355" s="108" t="str">
        <f>+'Employee ROP Information'!C355</f>
        <v>JACOBI, BARBARA</v>
      </c>
      <c r="B355" s="109">
        <f>VLOOKUP($A355,'leave_time_2020-07-20115339am'!$D$2:$R$976,5,FALSE)</f>
        <v>408.5</v>
      </c>
      <c r="C355" s="110">
        <f>VLOOKUP($A355,'leave_time_2020-07-20115339am'!$D$2:$R$976,6,FALSE)</f>
        <v>156</v>
      </c>
      <c r="D355" s="111">
        <f>VLOOKUP($A355,'leave_time_2020-07-20115339am'!$D$2:$R$976,7,FALSE)</f>
        <v>90</v>
      </c>
      <c r="E355" s="109">
        <f>IF(((VLOOKUP($A355,'leave_time_2020-07-20115339am'!$D$2:$R$976,9,FALSE)&gt;480)),480,(VLOOKUP($A355,'leave_time_2020-07-20115339am'!$D$2:$R$976,9,FALSE)))</f>
        <v>410.34</v>
      </c>
      <c r="F355" s="110">
        <f>VLOOKUP($A355,'leave_time_2020-07-20115339am'!$D$2:$R$976,10,FALSE)</f>
        <v>104.004</v>
      </c>
      <c r="G355" s="111">
        <f>VLOOKUP($A355,'leave_time_2020-07-20115339am'!$D$2:$R$976,11,FALSE)</f>
        <v>240.25</v>
      </c>
      <c r="H355" s="109">
        <f>VLOOKUP($A355,'leave_time_2020-07-20115339am'!$D$2:$R$976,13,FALSE)</f>
        <v>15.25</v>
      </c>
      <c r="I355" s="110">
        <f>VLOOKUP($A355,'leave_time_2020-07-20115339am'!$D$2:$R$976,14,FALSE)</f>
        <v>52.25</v>
      </c>
      <c r="J355" s="111">
        <f>VLOOKUP($A355,'leave_time_2020-07-20115339am'!$D$2:$R$976,15,FALSE)</f>
        <v>33.5</v>
      </c>
    </row>
    <row r="356" spans="1:10" ht="14.85" customHeight="1" x14ac:dyDescent="0.2">
      <c r="A356" s="108" t="str">
        <f>+'Employee ROP Information'!C356</f>
        <v>JAGGER, MELISSA</v>
      </c>
      <c r="B356" s="109">
        <f>VLOOKUP($A356,'leave_time_2020-07-20115339am'!$D$2:$R$976,5,FALSE)</f>
        <v>251.34</v>
      </c>
      <c r="C356" s="110">
        <f>VLOOKUP($A356,'leave_time_2020-07-20115339am'!$D$2:$R$976,6,FALSE)</f>
        <v>104.004</v>
      </c>
      <c r="D356" s="111">
        <f>VLOOKUP($A356,'leave_time_2020-07-20115339am'!$D$2:$R$976,7,FALSE)</f>
        <v>0</v>
      </c>
      <c r="E356" s="109">
        <f>IF(((VLOOKUP($A356,'leave_time_2020-07-20115339am'!$D$2:$R$976,9,FALSE)&gt;480)),480,(VLOOKUP($A356,'leave_time_2020-07-20115339am'!$D$2:$R$976,9,FALSE)))</f>
        <v>230.59</v>
      </c>
      <c r="F356" s="110">
        <f>VLOOKUP($A356,'leave_time_2020-07-20115339am'!$D$2:$R$976,10,FALSE)</f>
        <v>104.004</v>
      </c>
      <c r="G356" s="111">
        <f>VLOOKUP($A356,'leave_time_2020-07-20115339am'!$D$2:$R$976,11,FALSE)</f>
        <v>0</v>
      </c>
      <c r="H356" s="109">
        <f>VLOOKUP($A356,'leave_time_2020-07-20115339am'!$D$2:$R$976,13,FALSE)</f>
        <v>71</v>
      </c>
      <c r="I356" s="110">
        <f>VLOOKUP($A356,'leave_time_2020-07-20115339am'!$D$2:$R$976,14,FALSE)</f>
        <v>98</v>
      </c>
      <c r="J356" s="111">
        <f>VLOOKUP($A356,'leave_time_2020-07-20115339am'!$D$2:$R$976,15,FALSE)</f>
        <v>231.25</v>
      </c>
    </row>
    <row r="357" spans="1:10" ht="14.85" customHeight="1" x14ac:dyDescent="0.2">
      <c r="A357" s="108" t="str">
        <f>+'Employee ROP Information'!C357</f>
        <v>JAMES, JENNIFER</v>
      </c>
      <c r="B357" s="109">
        <f>VLOOKUP($A357,'leave_time_2020-07-20115339am'!$D$2:$R$976,5,FALSE)</f>
        <v>92.337000000000003</v>
      </c>
      <c r="C357" s="110">
        <f>VLOOKUP($A357,'leave_time_2020-07-20115339am'!$D$2:$R$976,6,FALSE)</f>
        <v>104.004</v>
      </c>
      <c r="D357" s="111">
        <f>VLOOKUP($A357,'leave_time_2020-07-20115339am'!$D$2:$R$976,7,FALSE)</f>
        <v>16</v>
      </c>
      <c r="E357" s="109">
        <f>IF(((VLOOKUP($A357,'leave_time_2020-07-20115339am'!$D$2:$R$976,9,FALSE)&gt;480)),480,(VLOOKUP($A357,'leave_time_2020-07-20115339am'!$D$2:$R$976,9,FALSE)))</f>
        <v>96.337000000000003</v>
      </c>
      <c r="F357" s="110">
        <f>VLOOKUP($A357,'leave_time_2020-07-20115339am'!$D$2:$R$976,10,FALSE)</f>
        <v>104.004</v>
      </c>
      <c r="G357" s="111">
        <f>VLOOKUP($A357,'leave_time_2020-07-20115339am'!$D$2:$R$976,11,FALSE)</f>
        <v>12</v>
      </c>
      <c r="H357" s="109">
        <f>VLOOKUP($A357,'leave_time_2020-07-20115339am'!$D$2:$R$976,13,FALSE)</f>
        <v>0</v>
      </c>
      <c r="I357" s="110">
        <f>VLOOKUP($A357,'leave_time_2020-07-20115339am'!$D$2:$R$976,14,FALSE)</f>
        <v>0</v>
      </c>
      <c r="J357" s="111">
        <f>VLOOKUP($A357,'leave_time_2020-07-20115339am'!$D$2:$R$976,15,FALSE)</f>
        <v>0</v>
      </c>
    </row>
    <row r="358" spans="1:10" ht="14.85" customHeight="1" x14ac:dyDescent="0.2">
      <c r="A358" s="108" t="str">
        <f>+'Employee ROP Information'!C358</f>
        <v>JANES, LISA</v>
      </c>
      <c r="B358" s="109">
        <f>VLOOKUP($A358,'leave_time_2020-07-20115339am'!$D$2:$R$976,5,FALSE)</f>
        <v>69.09</v>
      </c>
      <c r="C358" s="110">
        <f>VLOOKUP($A358,'leave_time_2020-07-20115339am'!$D$2:$R$976,6,FALSE)</f>
        <v>104.004</v>
      </c>
      <c r="D358" s="111">
        <f>VLOOKUP($A358,'leave_time_2020-07-20115339am'!$D$2:$R$976,7,FALSE)</f>
        <v>64</v>
      </c>
      <c r="E358" s="109">
        <f>IF(((VLOOKUP($A358,'leave_time_2020-07-20115339am'!$D$2:$R$976,9,FALSE)&gt;480)),480,(VLOOKUP($A358,'leave_time_2020-07-20115339am'!$D$2:$R$976,9,FALSE)))</f>
        <v>53.84</v>
      </c>
      <c r="F358" s="110">
        <f>VLOOKUP($A358,'leave_time_2020-07-20115339am'!$D$2:$R$976,10,FALSE)</f>
        <v>104.004</v>
      </c>
      <c r="G358" s="111">
        <f>VLOOKUP($A358,'leave_time_2020-07-20115339am'!$D$2:$R$976,11,FALSE)</f>
        <v>51.25</v>
      </c>
      <c r="H358" s="109">
        <f>VLOOKUP($A358,'leave_time_2020-07-20115339am'!$D$2:$R$976,13,FALSE)</f>
        <v>0</v>
      </c>
      <c r="I358" s="110">
        <f>VLOOKUP($A358,'leave_time_2020-07-20115339am'!$D$2:$R$976,14,FALSE)</f>
        <v>0</v>
      </c>
      <c r="J358" s="111">
        <f>VLOOKUP($A358,'leave_time_2020-07-20115339am'!$D$2:$R$976,15,FALSE)</f>
        <v>0</v>
      </c>
    </row>
    <row r="359" spans="1:10" ht="14.85" customHeight="1" x14ac:dyDescent="0.2">
      <c r="A359" s="108" t="str">
        <f>+'Employee ROP Information'!C359</f>
        <v>JEAN, TARA</v>
      </c>
      <c r="B359" s="109">
        <f>VLOOKUP($A359,'leave_time_2020-07-20115339am'!$D$2:$R$976,5,FALSE)</f>
        <v>26.001000000000001</v>
      </c>
      <c r="C359" s="110">
        <f>VLOOKUP($A359,'leave_time_2020-07-20115339am'!$D$2:$R$976,6,FALSE)</f>
        <v>26.001000000000001</v>
      </c>
      <c r="D359" s="111">
        <f>VLOOKUP($A359,'leave_time_2020-07-20115339am'!$D$2:$R$976,7,FALSE)</f>
        <v>0</v>
      </c>
      <c r="E359" s="109">
        <f>IF(((VLOOKUP($A359,'leave_time_2020-07-20115339am'!$D$2:$R$976,9,FALSE)&gt;480)),480,(VLOOKUP($A359,'leave_time_2020-07-20115339am'!$D$2:$R$976,9,FALSE)))</f>
        <v>26.001000000000001</v>
      </c>
      <c r="F359" s="110">
        <f>VLOOKUP($A359,'leave_time_2020-07-20115339am'!$D$2:$R$976,10,FALSE)</f>
        <v>26.001000000000001</v>
      </c>
      <c r="G359" s="111">
        <f>VLOOKUP($A359,'leave_time_2020-07-20115339am'!$D$2:$R$976,11,FALSE)</f>
        <v>0</v>
      </c>
      <c r="H359" s="109">
        <f>VLOOKUP($A359,'leave_time_2020-07-20115339am'!$D$2:$R$976,13,FALSE)</f>
        <v>0</v>
      </c>
      <c r="I359" s="110">
        <f>VLOOKUP($A359,'leave_time_2020-07-20115339am'!$D$2:$R$976,14,FALSE)</f>
        <v>0</v>
      </c>
      <c r="J359" s="111">
        <f>VLOOKUP($A359,'leave_time_2020-07-20115339am'!$D$2:$R$976,15,FALSE)</f>
        <v>0</v>
      </c>
    </row>
    <row r="360" spans="1:10" ht="14.85" customHeight="1" x14ac:dyDescent="0.2">
      <c r="A360" s="108" t="str">
        <f>+'Employee ROP Information'!C360</f>
        <v>JEFFERIES, TONI</v>
      </c>
      <c r="B360" s="109">
        <f>VLOOKUP($A360,'leave_time_2020-07-20115339am'!$D$2:$R$976,5,FALSE)</f>
        <v>30.334</v>
      </c>
      <c r="C360" s="110">
        <f>VLOOKUP($A360,'leave_time_2020-07-20115339am'!$D$2:$R$976,6,FALSE)</f>
        <v>30.334</v>
      </c>
      <c r="D360" s="111">
        <f>VLOOKUP($A360,'leave_time_2020-07-20115339am'!$D$2:$R$976,7,FALSE)</f>
        <v>0</v>
      </c>
      <c r="E360" s="109">
        <f>IF(((VLOOKUP($A360,'leave_time_2020-07-20115339am'!$D$2:$R$976,9,FALSE)&gt;480)),480,(VLOOKUP($A360,'leave_time_2020-07-20115339am'!$D$2:$R$976,9,FALSE)))</f>
        <v>27.334</v>
      </c>
      <c r="F360" s="110">
        <f>VLOOKUP($A360,'leave_time_2020-07-20115339am'!$D$2:$R$976,10,FALSE)</f>
        <v>30.334</v>
      </c>
      <c r="G360" s="111">
        <f>VLOOKUP($A360,'leave_time_2020-07-20115339am'!$D$2:$R$976,11,FALSE)</f>
        <v>3</v>
      </c>
      <c r="H360" s="109">
        <f>VLOOKUP($A360,'leave_time_2020-07-20115339am'!$D$2:$R$976,13,FALSE)</f>
        <v>0</v>
      </c>
      <c r="I360" s="110">
        <f>VLOOKUP($A360,'leave_time_2020-07-20115339am'!$D$2:$R$976,14,FALSE)</f>
        <v>0</v>
      </c>
      <c r="J360" s="111">
        <f>VLOOKUP($A360,'leave_time_2020-07-20115339am'!$D$2:$R$976,15,FALSE)</f>
        <v>0</v>
      </c>
    </row>
    <row r="361" spans="1:10" ht="14.85" customHeight="1" x14ac:dyDescent="0.2">
      <c r="A361" s="108" t="str">
        <f>+'Employee ROP Information'!C361</f>
        <v>JEWELL, CAROL</v>
      </c>
      <c r="B361" s="109">
        <f>VLOOKUP($A361,'leave_time_2020-07-20115339am'!$D$2:$R$976,5,FALSE)</f>
        <v>380</v>
      </c>
      <c r="C361" s="110">
        <f>VLOOKUP($A361,'leave_time_2020-07-20115339am'!$D$2:$R$976,6,FALSE)</f>
        <v>240</v>
      </c>
      <c r="D361" s="111">
        <f>VLOOKUP($A361,'leave_time_2020-07-20115339am'!$D$2:$R$976,7,FALSE)</f>
        <v>121</v>
      </c>
      <c r="E361" s="109">
        <f>IF(((VLOOKUP($A361,'leave_time_2020-07-20115339am'!$D$2:$R$976,9,FALSE)&gt;480)),480,(VLOOKUP($A361,'leave_time_2020-07-20115339am'!$D$2:$R$976,9,FALSE)))</f>
        <v>480</v>
      </c>
      <c r="F361" s="110">
        <f>VLOOKUP($A361,'leave_time_2020-07-20115339am'!$D$2:$R$976,10,FALSE)</f>
        <v>104.004</v>
      </c>
      <c r="G361" s="111">
        <f>VLOOKUP($A361,'leave_time_2020-07-20115339am'!$D$2:$R$976,11,FALSE)</f>
        <v>0</v>
      </c>
      <c r="H361" s="109">
        <f>VLOOKUP($A361,'leave_time_2020-07-20115339am'!$D$2:$R$976,13,FALSE)</f>
        <v>0</v>
      </c>
      <c r="I361" s="110">
        <f>VLOOKUP($A361,'leave_time_2020-07-20115339am'!$D$2:$R$976,14,FALSE)</f>
        <v>0</v>
      </c>
      <c r="J361" s="111">
        <f>VLOOKUP($A361,'leave_time_2020-07-20115339am'!$D$2:$R$976,15,FALSE)</f>
        <v>0</v>
      </c>
    </row>
    <row r="362" spans="1:10" ht="14.85" customHeight="1" x14ac:dyDescent="0.2">
      <c r="A362" s="108" t="str">
        <f>+'Employee ROP Information'!C362</f>
        <v>JOHNSON, DONNA</v>
      </c>
      <c r="B362" s="109">
        <f>VLOOKUP($A362,'leave_time_2020-07-20115339am'!$D$2:$R$976,5,FALSE)</f>
        <v>425</v>
      </c>
      <c r="C362" s="110">
        <f>VLOOKUP($A362,'leave_time_2020-07-20115339am'!$D$2:$R$976,6,FALSE)</f>
        <v>156</v>
      </c>
      <c r="D362" s="111">
        <f>VLOOKUP($A362,'leave_time_2020-07-20115339am'!$D$2:$R$976,7,FALSE)</f>
        <v>0</v>
      </c>
      <c r="E362" s="109">
        <f>IF(((VLOOKUP($A362,'leave_time_2020-07-20115339am'!$D$2:$R$976,9,FALSE)&gt;480)),480,(VLOOKUP($A362,'leave_time_2020-07-20115339am'!$D$2:$R$976,9,FALSE)))</f>
        <v>480</v>
      </c>
      <c r="F362" s="110">
        <f>VLOOKUP($A362,'leave_time_2020-07-20115339am'!$D$2:$R$976,10,FALSE)</f>
        <v>104.004</v>
      </c>
      <c r="G362" s="111">
        <f>VLOOKUP($A362,'leave_time_2020-07-20115339am'!$D$2:$R$976,11,FALSE)</f>
        <v>17.25</v>
      </c>
      <c r="H362" s="109">
        <f>VLOOKUP($A362,'leave_time_2020-07-20115339am'!$D$2:$R$976,13,FALSE)</f>
        <v>144.30000000000001</v>
      </c>
      <c r="I362" s="110">
        <f>VLOOKUP($A362,'leave_time_2020-07-20115339am'!$D$2:$R$976,14,FALSE)</f>
        <v>123.75</v>
      </c>
      <c r="J362" s="111">
        <f>VLOOKUP($A362,'leave_time_2020-07-20115339am'!$D$2:$R$976,15,FALSE)</f>
        <v>95.5</v>
      </c>
    </row>
    <row r="363" spans="1:10" ht="14.85" customHeight="1" x14ac:dyDescent="0.2">
      <c r="A363" s="108" t="str">
        <f>+'Employee ROP Information'!C363</f>
        <v>JOHNSON, KANIQUA</v>
      </c>
      <c r="B363" s="109">
        <f>VLOOKUP($A363,'leave_time_2020-07-20115339am'!$D$2:$R$976,5,FALSE)</f>
        <v>46.34</v>
      </c>
      <c r="C363" s="110">
        <f>VLOOKUP($A363,'leave_time_2020-07-20115339am'!$D$2:$R$976,6,FALSE)</f>
        <v>104.004</v>
      </c>
      <c r="D363" s="111">
        <f>VLOOKUP($A363,'leave_time_2020-07-20115339am'!$D$2:$R$976,7,FALSE)</f>
        <v>73.25</v>
      </c>
      <c r="E363" s="109">
        <f>IF(((VLOOKUP($A363,'leave_time_2020-07-20115339am'!$D$2:$R$976,9,FALSE)&gt;480)),480,(VLOOKUP($A363,'leave_time_2020-07-20115339am'!$D$2:$R$976,9,FALSE)))</f>
        <v>51.423999999999999</v>
      </c>
      <c r="F363" s="110">
        <f>VLOOKUP($A363,'leave_time_2020-07-20115339am'!$D$2:$R$976,10,FALSE)</f>
        <v>104.004</v>
      </c>
      <c r="G363" s="111">
        <f>VLOOKUP($A363,'leave_time_2020-07-20115339am'!$D$2:$R$976,11,FALSE)</f>
        <v>97</v>
      </c>
      <c r="H363" s="109">
        <f>VLOOKUP($A363,'leave_time_2020-07-20115339am'!$D$2:$R$976,13,FALSE)</f>
        <v>0.125</v>
      </c>
      <c r="I363" s="110">
        <f>VLOOKUP($A363,'leave_time_2020-07-20115339am'!$D$2:$R$976,14,FALSE)</f>
        <v>1.5</v>
      </c>
      <c r="J363" s="111">
        <f>VLOOKUP($A363,'leave_time_2020-07-20115339am'!$D$2:$R$976,15,FALSE)</f>
        <v>1.5</v>
      </c>
    </row>
    <row r="364" spans="1:10" ht="14.85" customHeight="1" x14ac:dyDescent="0.2">
      <c r="A364" s="108" t="str">
        <f>+'Employee ROP Information'!C364</f>
        <v>JOHNSON, MICHAEL</v>
      </c>
      <c r="B364" s="109">
        <f>VLOOKUP($A364,'leave_time_2020-07-20115339am'!$D$2:$R$976,5,FALSE)</f>
        <v>95.84</v>
      </c>
      <c r="C364" s="110">
        <f>VLOOKUP($A364,'leave_time_2020-07-20115339am'!$D$2:$R$976,6,FALSE)</f>
        <v>104.004</v>
      </c>
      <c r="D364" s="111">
        <f>VLOOKUP($A364,'leave_time_2020-07-20115339am'!$D$2:$R$976,7,FALSE)</f>
        <v>52.25</v>
      </c>
      <c r="E364" s="109">
        <f>IF(((VLOOKUP($A364,'leave_time_2020-07-20115339am'!$D$2:$R$976,9,FALSE)&gt;480)),480,(VLOOKUP($A364,'leave_time_2020-07-20115339am'!$D$2:$R$976,9,FALSE)))</f>
        <v>51.34</v>
      </c>
      <c r="F364" s="110">
        <f>VLOOKUP($A364,'leave_time_2020-07-20115339am'!$D$2:$R$976,10,FALSE)</f>
        <v>104.004</v>
      </c>
      <c r="G364" s="111">
        <f>VLOOKUP($A364,'leave_time_2020-07-20115339am'!$D$2:$R$976,11,FALSE)</f>
        <v>55.75</v>
      </c>
      <c r="H364" s="109">
        <f>VLOOKUP($A364,'leave_time_2020-07-20115339am'!$D$2:$R$976,13,FALSE)</f>
        <v>0</v>
      </c>
      <c r="I364" s="110">
        <f>VLOOKUP($A364,'leave_time_2020-07-20115339am'!$D$2:$R$976,14,FALSE)</f>
        <v>0</v>
      </c>
      <c r="J364" s="111">
        <f>VLOOKUP($A364,'leave_time_2020-07-20115339am'!$D$2:$R$976,15,FALSE)</f>
        <v>0</v>
      </c>
    </row>
    <row r="365" spans="1:10" ht="14.85" customHeight="1" x14ac:dyDescent="0.2">
      <c r="A365" s="108" t="str">
        <f>+'Employee ROP Information'!C365</f>
        <v>JOHNSON, MONIQUE</v>
      </c>
      <c r="B365" s="109">
        <f>VLOOKUP($A365,'leave_time_2020-07-20115339am'!$D$2:$R$976,5,FALSE)</f>
        <v>118.59</v>
      </c>
      <c r="C365" s="110">
        <f>VLOOKUP($A365,'leave_time_2020-07-20115339am'!$D$2:$R$976,6,FALSE)</f>
        <v>104.004</v>
      </c>
      <c r="D365" s="111">
        <f>VLOOKUP($A365,'leave_time_2020-07-20115339am'!$D$2:$R$976,7,FALSE)</f>
        <v>61.5</v>
      </c>
      <c r="E365" s="109">
        <f>IF(((VLOOKUP($A365,'leave_time_2020-07-20115339am'!$D$2:$R$976,9,FALSE)&gt;480)),480,(VLOOKUP($A365,'leave_time_2020-07-20115339am'!$D$2:$R$976,9,FALSE)))</f>
        <v>195.59</v>
      </c>
      <c r="F365" s="110">
        <f>VLOOKUP($A365,'leave_time_2020-07-20115339am'!$D$2:$R$976,10,FALSE)</f>
        <v>104.004</v>
      </c>
      <c r="G365" s="111">
        <f>VLOOKUP($A365,'leave_time_2020-07-20115339am'!$D$2:$R$976,11,FALSE)</f>
        <v>63.5</v>
      </c>
      <c r="H365" s="109">
        <f>VLOOKUP($A365,'leave_time_2020-07-20115339am'!$D$2:$R$976,13,FALSE)</f>
        <v>4.5</v>
      </c>
      <c r="I365" s="110">
        <f>VLOOKUP($A365,'leave_time_2020-07-20115339am'!$D$2:$R$976,14,FALSE)</f>
        <v>50.75</v>
      </c>
      <c r="J365" s="111">
        <f>VLOOKUP($A365,'leave_time_2020-07-20115339am'!$D$2:$R$976,15,FALSE)</f>
        <v>66.75</v>
      </c>
    </row>
    <row r="366" spans="1:10" ht="14.85" customHeight="1" x14ac:dyDescent="0.2">
      <c r="A366" s="108" t="str">
        <f>+'Employee ROP Information'!C366</f>
        <v>JOHNSON, RASHEL</v>
      </c>
      <c r="B366" s="109">
        <f>VLOOKUP($A366,'leave_time_2020-07-20115339am'!$D$2:$R$976,5,FALSE)</f>
        <v>55.25</v>
      </c>
      <c r="C366" s="110">
        <f>VLOOKUP($A366,'leave_time_2020-07-20115339am'!$D$2:$R$976,6,FALSE)</f>
        <v>169</v>
      </c>
      <c r="D366" s="111">
        <f>VLOOKUP($A366,'leave_time_2020-07-20115339am'!$D$2:$R$976,7,FALSE)</f>
        <v>127.5</v>
      </c>
      <c r="E366" s="109">
        <f>IF(((VLOOKUP($A366,'leave_time_2020-07-20115339am'!$D$2:$R$976,9,FALSE)&gt;480)),480,(VLOOKUP($A366,'leave_time_2020-07-20115339am'!$D$2:$R$976,9,FALSE)))</f>
        <v>480</v>
      </c>
      <c r="F366" s="110">
        <f>VLOOKUP($A366,'leave_time_2020-07-20115339am'!$D$2:$R$976,10,FALSE)</f>
        <v>112.67100000000001</v>
      </c>
      <c r="G366" s="111">
        <f>VLOOKUP($A366,'leave_time_2020-07-20115339am'!$D$2:$R$976,11,FALSE)</f>
        <v>29</v>
      </c>
      <c r="H366" s="109">
        <f>VLOOKUP($A366,'leave_time_2020-07-20115339am'!$D$2:$R$976,13,FALSE)</f>
        <v>0</v>
      </c>
      <c r="I366" s="110">
        <f>VLOOKUP($A366,'leave_time_2020-07-20115339am'!$D$2:$R$976,14,FALSE)</f>
        <v>0</v>
      </c>
      <c r="J366" s="111">
        <f>VLOOKUP($A366,'leave_time_2020-07-20115339am'!$D$2:$R$976,15,FALSE)</f>
        <v>0</v>
      </c>
    </row>
    <row r="367" spans="1:10" ht="14.85" customHeight="1" x14ac:dyDescent="0.2">
      <c r="A367" s="108" t="str">
        <f>+'Employee ROP Information'!C367</f>
        <v>JOHNSON, RYAN</v>
      </c>
      <c r="B367" s="109">
        <f>VLOOKUP($A367,'leave_time_2020-07-20115339am'!$D$2:$R$976,5,FALSE)</f>
        <v>193.16399999999999</v>
      </c>
      <c r="C367" s="110">
        <f>VLOOKUP($A367,'leave_time_2020-07-20115339am'!$D$2:$R$976,6,FALSE)</f>
        <v>129.99600000000001</v>
      </c>
      <c r="D367" s="111">
        <f>VLOOKUP($A367,'leave_time_2020-07-20115339am'!$D$2:$R$976,7,FALSE)</f>
        <v>106.5</v>
      </c>
      <c r="E367" s="109">
        <f>IF(((VLOOKUP($A367,'leave_time_2020-07-20115339am'!$D$2:$R$976,9,FALSE)&gt;480)),480,(VLOOKUP($A367,'leave_time_2020-07-20115339am'!$D$2:$R$976,9,FALSE)))</f>
        <v>121.84</v>
      </c>
      <c r="F367" s="110">
        <f>VLOOKUP($A367,'leave_time_2020-07-20115339am'!$D$2:$R$976,10,FALSE)</f>
        <v>104.004</v>
      </c>
      <c r="G367" s="111">
        <f>VLOOKUP($A367,'leave_time_2020-07-20115339am'!$D$2:$R$976,11,FALSE)</f>
        <v>137</v>
      </c>
      <c r="H367" s="109">
        <f>VLOOKUP($A367,'leave_time_2020-07-20115339am'!$D$2:$R$976,13,FALSE)</f>
        <v>0</v>
      </c>
      <c r="I367" s="110">
        <f>VLOOKUP($A367,'leave_time_2020-07-20115339am'!$D$2:$R$976,14,FALSE)</f>
        <v>0</v>
      </c>
      <c r="J367" s="111">
        <f>VLOOKUP($A367,'leave_time_2020-07-20115339am'!$D$2:$R$976,15,FALSE)</f>
        <v>0</v>
      </c>
    </row>
    <row r="368" spans="1:10" ht="14.85" customHeight="1" x14ac:dyDescent="0.2">
      <c r="A368" s="108" t="str">
        <f>+'Employee ROP Information'!C368</f>
        <v>JOHNSON-GUERRA, JOYCINE</v>
      </c>
      <c r="B368" s="109">
        <f>VLOOKUP($A368,'leave_time_2020-07-20115339am'!$D$2:$R$976,5,FALSE)</f>
        <v>82.67</v>
      </c>
      <c r="C368" s="110">
        <f>VLOOKUP($A368,'leave_time_2020-07-20115339am'!$D$2:$R$976,6,FALSE)</f>
        <v>86.67</v>
      </c>
      <c r="D368" s="111">
        <f>VLOOKUP($A368,'leave_time_2020-07-20115339am'!$D$2:$R$976,7,FALSE)</f>
        <v>4</v>
      </c>
      <c r="E368" s="109">
        <f>IF(((VLOOKUP($A368,'leave_time_2020-07-20115339am'!$D$2:$R$976,9,FALSE)&gt;480)),480,(VLOOKUP($A368,'leave_time_2020-07-20115339am'!$D$2:$R$976,9,FALSE)))</f>
        <v>54.17</v>
      </c>
      <c r="F368" s="110">
        <f>VLOOKUP($A368,'leave_time_2020-07-20115339am'!$D$2:$R$976,10,FALSE)</f>
        <v>86.67</v>
      </c>
      <c r="G368" s="111">
        <f>VLOOKUP($A368,'leave_time_2020-07-20115339am'!$D$2:$R$976,11,FALSE)</f>
        <v>32.5</v>
      </c>
      <c r="H368" s="109">
        <f>VLOOKUP($A368,'leave_time_2020-07-20115339am'!$D$2:$R$976,13,FALSE)</f>
        <v>0</v>
      </c>
      <c r="I368" s="110">
        <f>VLOOKUP($A368,'leave_time_2020-07-20115339am'!$D$2:$R$976,14,FALSE)</f>
        <v>0</v>
      </c>
      <c r="J368" s="111">
        <f>VLOOKUP($A368,'leave_time_2020-07-20115339am'!$D$2:$R$976,15,FALSE)</f>
        <v>0</v>
      </c>
    </row>
    <row r="369" spans="1:10" ht="14.85" customHeight="1" x14ac:dyDescent="0.2">
      <c r="A369" s="108" t="str">
        <f>+'Employee ROP Information'!C369</f>
        <v>JOINER, SONIA</v>
      </c>
      <c r="B369" s="109">
        <f>VLOOKUP($A369,'leave_time_2020-07-20115339am'!$D$2:$R$976,5,FALSE)</f>
        <v>186.75</v>
      </c>
      <c r="C369" s="110">
        <f>VLOOKUP($A369,'leave_time_2020-07-20115339am'!$D$2:$R$976,6,FALSE)</f>
        <v>143</v>
      </c>
      <c r="D369" s="111">
        <f>VLOOKUP($A369,'leave_time_2020-07-20115339am'!$D$2:$R$976,7,FALSE)</f>
        <v>148.75</v>
      </c>
      <c r="E369" s="109">
        <f>IF(((VLOOKUP($A369,'leave_time_2020-07-20115339am'!$D$2:$R$976,9,FALSE)&gt;480)),480,(VLOOKUP($A369,'leave_time_2020-07-20115339am'!$D$2:$R$976,9,FALSE)))</f>
        <v>480</v>
      </c>
      <c r="F369" s="110">
        <f>VLOOKUP($A369,'leave_time_2020-07-20115339am'!$D$2:$R$976,10,FALSE)</f>
        <v>95.337000000000003</v>
      </c>
      <c r="G369" s="111">
        <f>VLOOKUP($A369,'leave_time_2020-07-20115339am'!$D$2:$R$976,11,FALSE)</f>
        <v>84</v>
      </c>
      <c r="H369" s="109">
        <f>VLOOKUP($A369,'leave_time_2020-07-20115339am'!$D$2:$R$976,13,FALSE)</f>
        <v>4.625</v>
      </c>
      <c r="I369" s="110">
        <f>VLOOKUP($A369,'leave_time_2020-07-20115339am'!$D$2:$R$976,14,FALSE)</f>
        <v>38.875</v>
      </c>
      <c r="J369" s="111">
        <f>VLOOKUP($A369,'leave_time_2020-07-20115339am'!$D$2:$R$976,15,FALSE)</f>
        <v>39.5</v>
      </c>
    </row>
    <row r="370" spans="1:10" ht="14.85" customHeight="1" x14ac:dyDescent="0.2">
      <c r="A370" s="108" t="str">
        <f>+'Employee ROP Information'!C370</f>
        <v>JONES, GRANT</v>
      </c>
      <c r="B370" s="109">
        <f>VLOOKUP($A370,'leave_time_2020-07-20115339am'!$D$2:$R$976,5,FALSE)</f>
        <v>8.6669999999999998</v>
      </c>
      <c r="C370" s="110">
        <f>VLOOKUP($A370,'leave_time_2020-07-20115339am'!$D$2:$R$976,6,FALSE)</f>
        <v>8.6669999999999998</v>
      </c>
      <c r="D370" s="111">
        <f>VLOOKUP($A370,'leave_time_2020-07-20115339am'!$D$2:$R$976,7,FALSE)</f>
        <v>0</v>
      </c>
      <c r="E370" s="109">
        <f>IF(((VLOOKUP($A370,'leave_time_2020-07-20115339am'!$D$2:$R$976,9,FALSE)&gt;480)),480,(VLOOKUP($A370,'leave_time_2020-07-20115339am'!$D$2:$R$976,9,FALSE)))</f>
        <v>8.6669999999999998</v>
      </c>
      <c r="F370" s="110">
        <f>VLOOKUP($A370,'leave_time_2020-07-20115339am'!$D$2:$R$976,10,FALSE)</f>
        <v>8.6669999999999998</v>
      </c>
      <c r="G370" s="111">
        <f>VLOOKUP($A370,'leave_time_2020-07-20115339am'!$D$2:$R$976,11,FALSE)</f>
        <v>0</v>
      </c>
      <c r="H370" s="109">
        <f>VLOOKUP($A370,'leave_time_2020-07-20115339am'!$D$2:$R$976,13,FALSE)</f>
        <v>0</v>
      </c>
      <c r="I370" s="110">
        <f>VLOOKUP($A370,'leave_time_2020-07-20115339am'!$D$2:$R$976,14,FALSE)</f>
        <v>0</v>
      </c>
      <c r="J370" s="111">
        <f>VLOOKUP($A370,'leave_time_2020-07-20115339am'!$D$2:$R$976,15,FALSE)</f>
        <v>0</v>
      </c>
    </row>
    <row r="371" spans="1:10" ht="14.85" customHeight="1" x14ac:dyDescent="0.2">
      <c r="A371" s="108" t="str">
        <f>+'Employee ROP Information'!C371</f>
        <v>JOSEPH, PEGGY</v>
      </c>
      <c r="B371" s="109">
        <f>VLOOKUP($A371,'leave_time_2020-07-20115339am'!$D$2:$R$976,5,FALSE)</f>
        <v>76.837000000000003</v>
      </c>
      <c r="C371" s="110">
        <f>VLOOKUP($A371,'leave_time_2020-07-20115339am'!$D$2:$R$976,6,FALSE)</f>
        <v>88.837000000000003</v>
      </c>
      <c r="D371" s="111">
        <f>VLOOKUP($A371,'leave_time_2020-07-20115339am'!$D$2:$R$976,7,FALSE)</f>
        <v>12</v>
      </c>
      <c r="E371" s="109">
        <f>IF(((VLOOKUP($A371,'leave_time_2020-07-20115339am'!$D$2:$R$976,9,FALSE)&gt;480)),480,(VLOOKUP($A371,'leave_time_2020-07-20115339am'!$D$2:$R$976,9,FALSE)))</f>
        <v>37.587000000000003</v>
      </c>
      <c r="F371" s="110">
        <f>VLOOKUP($A371,'leave_time_2020-07-20115339am'!$D$2:$R$976,10,FALSE)</f>
        <v>88.837000000000003</v>
      </c>
      <c r="G371" s="111">
        <f>VLOOKUP($A371,'leave_time_2020-07-20115339am'!$D$2:$R$976,11,FALSE)</f>
        <v>51.25</v>
      </c>
      <c r="H371" s="109">
        <f>VLOOKUP($A371,'leave_time_2020-07-20115339am'!$D$2:$R$976,13,FALSE)</f>
        <v>0</v>
      </c>
      <c r="I371" s="110">
        <f>VLOOKUP($A371,'leave_time_2020-07-20115339am'!$D$2:$R$976,14,FALSE)</f>
        <v>0</v>
      </c>
      <c r="J371" s="111">
        <f>VLOOKUP($A371,'leave_time_2020-07-20115339am'!$D$2:$R$976,15,FALSE)</f>
        <v>0</v>
      </c>
    </row>
    <row r="372" spans="1:10" ht="14.85" customHeight="1" x14ac:dyDescent="0.2">
      <c r="A372" s="108" t="str">
        <f>+'Employee ROP Information'!C372</f>
        <v>JOSEPH, ROSE REBECCA</v>
      </c>
      <c r="B372" s="109">
        <f>VLOOKUP($A372,'leave_time_2020-07-20115339am'!$D$2:$R$976,5,FALSE)</f>
        <v>64.837000000000003</v>
      </c>
      <c r="C372" s="110">
        <f>VLOOKUP($A372,'leave_time_2020-07-20115339am'!$D$2:$R$976,6,FALSE)</f>
        <v>88.837000000000003</v>
      </c>
      <c r="D372" s="111">
        <f>VLOOKUP($A372,'leave_time_2020-07-20115339am'!$D$2:$R$976,7,FALSE)</f>
        <v>24</v>
      </c>
      <c r="E372" s="109">
        <f>IF(((VLOOKUP($A372,'leave_time_2020-07-20115339am'!$D$2:$R$976,9,FALSE)&gt;480)),480,(VLOOKUP($A372,'leave_time_2020-07-20115339am'!$D$2:$R$976,9,FALSE)))</f>
        <v>64.837000000000003</v>
      </c>
      <c r="F372" s="110">
        <f>VLOOKUP($A372,'leave_time_2020-07-20115339am'!$D$2:$R$976,10,FALSE)</f>
        <v>88.837000000000003</v>
      </c>
      <c r="G372" s="111">
        <f>VLOOKUP($A372,'leave_time_2020-07-20115339am'!$D$2:$R$976,11,FALSE)</f>
        <v>24</v>
      </c>
      <c r="H372" s="109">
        <f>VLOOKUP($A372,'leave_time_2020-07-20115339am'!$D$2:$R$976,13,FALSE)</f>
        <v>0</v>
      </c>
      <c r="I372" s="110">
        <f>VLOOKUP($A372,'leave_time_2020-07-20115339am'!$D$2:$R$976,14,FALSE)</f>
        <v>0</v>
      </c>
      <c r="J372" s="111">
        <f>VLOOKUP($A372,'leave_time_2020-07-20115339am'!$D$2:$R$976,15,FALSE)</f>
        <v>0</v>
      </c>
    </row>
    <row r="373" spans="1:10" ht="14.85" customHeight="1" x14ac:dyDescent="0.2">
      <c r="A373" s="108" t="str">
        <f>+'Employee ROP Information'!C373</f>
        <v>KATZ, ROBERTA</v>
      </c>
      <c r="B373" s="109">
        <f>VLOOKUP($A373,'leave_time_2020-07-20115339am'!$D$2:$R$976,5,FALSE)</f>
        <v>385</v>
      </c>
      <c r="C373" s="110">
        <f>VLOOKUP($A373,'leave_time_2020-07-20115339am'!$D$2:$R$976,6,FALSE)</f>
        <v>156</v>
      </c>
      <c r="D373" s="111">
        <f>VLOOKUP($A373,'leave_time_2020-07-20115339am'!$D$2:$R$976,7,FALSE)</f>
        <v>131.25</v>
      </c>
      <c r="E373" s="109">
        <f>IF(((VLOOKUP($A373,'leave_time_2020-07-20115339am'!$D$2:$R$976,9,FALSE)&gt;480)),480,(VLOOKUP($A373,'leave_time_2020-07-20115339am'!$D$2:$R$976,9,FALSE)))</f>
        <v>233.59</v>
      </c>
      <c r="F373" s="110">
        <f>VLOOKUP($A373,'leave_time_2020-07-20115339am'!$D$2:$R$976,10,FALSE)</f>
        <v>104.004</v>
      </c>
      <c r="G373" s="111">
        <f>VLOOKUP($A373,'leave_time_2020-07-20115339am'!$D$2:$R$976,11,FALSE)</f>
        <v>63.25</v>
      </c>
      <c r="H373" s="109">
        <f>VLOOKUP($A373,'leave_time_2020-07-20115339am'!$D$2:$R$976,13,FALSE)</f>
        <v>0</v>
      </c>
      <c r="I373" s="110">
        <f>VLOOKUP($A373,'leave_time_2020-07-20115339am'!$D$2:$R$976,14,FALSE)</f>
        <v>28.75</v>
      </c>
      <c r="J373" s="111">
        <f>VLOOKUP($A373,'leave_time_2020-07-20115339am'!$D$2:$R$976,15,FALSE)</f>
        <v>28.75</v>
      </c>
    </row>
    <row r="374" spans="1:10" ht="14.85" customHeight="1" x14ac:dyDescent="0.2">
      <c r="A374" s="108" t="str">
        <f>+'Employee ROP Information'!C374</f>
        <v>KEEN, ELIZABETH</v>
      </c>
      <c r="B374" s="109">
        <f>VLOOKUP($A374,'leave_time_2020-07-20115339am'!$D$2:$R$976,5,FALSE)</f>
        <v>110.336</v>
      </c>
      <c r="C374" s="110">
        <f>VLOOKUP($A374,'leave_time_2020-07-20115339am'!$D$2:$R$976,6,FALSE)</f>
        <v>145.08600000000001</v>
      </c>
      <c r="D374" s="111">
        <f>VLOOKUP($A374,'leave_time_2020-07-20115339am'!$D$2:$R$976,7,FALSE)</f>
        <v>34.75</v>
      </c>
      <c r="E374" s="109">
        <f>IF(((VLOOKUP($A374,'leave_time_2020-07-20115339am'!$D$2:$R$976,9,FALSE)&gt;480)),480,(VLOOKUP($A374,'leave_time_2020-07-20115339am'!$D$2:$R$976,9,FALSE)))</f>
        <v>175.83600000000001</v>
      </c>
      <c r="F374" s="110">
        <f>VLOOKUP($A374,'leave_time_2020-07-20115339am'!$D$2:$R$976,10,FALSE)</f>
        <v>179.33600000000001</v>
      </c>
      <c r="G374" s="111">
        <f>VLOOKUP($A374,'leave_time_2020-07-20115339am'!$D$2:$R$976,11,FALSE)</f>
        <v>3.5</v>
      </c>
      <c r="H374" s="109">
        <f>VLOOKUP($A374,'leave_time_2020-07-20115339am'!$D$2:$R$976,13,FALSE)</f>
        <v>-0.5</v>
      </c>
      <c r="I374" s="110">
        <f>VLOOKUP($A374,'leave_time_2020-07-20115339am'!$D$2:$R$976,14,FALSE)</f>
        <v>12.75</v>
      </c>
      <c r="J374" s="111">
        <f>VLOOKUP($A374,'leave_time_2020-07-20115339am'!$D$2:$R$976,15,FALSE)</f>
        <v>19.25</v>
      </c>
    </row>
    <row r="375" spans="1:10" ht="14.85" customHeight="1" x14ac:dyDescent="0.2">
      <c r="A375" s="108" t="str">
        <f>+'Employee ROP Information'!C375</f>
        <v>KELLER, SUSAN</v>
      </c>
      <c r="B375" s="109">
        <f>VLOOKUP($A375,'leave_time_2020-07-20115339am'!$D$2:$R$976,5,FALSE)</f>
        <v>67.837000000000003</v>
      </c>
      <c r="C375" s="110">
        <f>VLOOKUP($A375,'leave_time_2020-07-20115339am'!$D$2:$R$976,6,FALSE)</f>
        <v>95.337000000000003</v>
      </c>
      <c r="D375" s="111">
        <f>VLOOKUP($A375,'leave_time_2020-07-20115339am'!$D$2:$R$976,7,FALSE)</f>
        <v>27.5</v>
      </c>
      <c r="E375" s="109">
        <f>IF(((VLOOKUP($A375,'leave_time_2020-07-20115339am'!$D$2:$R$976,9,FALSE)&gt;480)),480,(VLOOKUP($A375,'leave_time_2020-07-20115339am'!$D$2:$R$976,9,FALSE)))</f>
        <v>31.087</v>
      </c>
      <c r="F375" s="110">
        <f>VLOOKUP($A375,'leave_time_2020-07-20115339am'!$D$2:$R$976,10,FALSE)</f>
        <v>95.337000000000003</v>
      </c>
      <c r="G375" s="111">
        <f>VLOOKUP($A375,'leave_time_2020-07-20115339am'!$D$2:$R$976,11,FALSE)</f>
        <v>64.25</v>
      </c>
      <c r="H375" s="109">
        <f>VLOOKUP($A375,'leave_time_2020-07-20115339am'!$D$2:$R$976,13,FALSE)</f>
        <v>-8.25</v>
      </c>
      <c r="I375" s="110">
        <f>VLOOKUP($A375,'leave_time_2020-07-20115339am'!$D$2:$R$976,14,FALSE)</f>
        <v>25.15</v>
      </c>
      <c r="J375" s="111">
        <f>VLOOKUP($A375,'leave_time_2020-07-20115339am'!$D$2:$R$976,15,FALSE)</f>
        <v>33.5</v>
      </c>
    </row>
    <row r="376" spans="1:10" ht="14.85" customHeight="1" x14ac:dyDescent="0.2">
      <c r="A376" s="108" t="str">
        <f>+'Employee ROP Information'!C376</f>
        <v>KELLEY, ERIN</v>
      </c>
      <c r="B376" s="109">
        <f>VLOOKUP($A376,'leave_time_2020-07-20115339am'!$D$2:$R$976,5,FALSE)</f>
        <v>27.167999999999999</v>
      </c>
      <c r="C376" s="110">
        <f>VLOOKUP($A376,'leave_time_2020-07-20115339am'!$D$2:$R$976,6,FALSE)</f>
        <v>28.167999999999999</v>
      </c>
      <c r="D376" s="111">
        <f>VLOOKUP($A376,'leave_time_2020-07-20115339am'!$D$2:$R$976,7,FALSE)</f>
        <v>1</v>
      </c>
      <c r="E376" s="109">
        <f>IF(((VLOOKUP($A376,'leave_time_2020-07-20115339am'!$D$2:$R$976,9,FALSE)&gt;480)),480,(VLOOKUP($A376,'leave_time_2020-07-20115339am'!$D$2:$R$976,9,FALSE)))</f>
        <v>28.167999999999999</v>
      </c>
      <c r="F376" s="110">
        <f>VLOOKUP($A376,'leave_time_2020-07-20115339am'!$D$2:$R$976,10,FALSE)</f>
        <v>28.167999999999999</v>
      </c>
      <c r="G376" s="111">
        <f>VLOOKUP($A376,'leave_time_2020-07-20115339am'!$D$2:$R$976,11,FALSE)</f>
        <v>0</v>
      </c>
      <c r="H376" s="109">
        <f>VLOOKUP($A376,'leave_time_2020-07-20115339am'!$D$2:$R$976,13,FALSE)</f>
        <v>0</v>
      </c>
      <c r="I376" s="110">
        <f>VLOOKUP($A376,'leave_time_2020-07-20115339am'!$D$2:$R$976,14,FALSE)</f>
        <v>0</v>
      </c>
      <c r="J376" s="111">
        <f>VLOOKUP($A376,'leave_time_2020-07-20115339am'!$D$2:$R$976,15,FALSE)</f>
        <v>0</v>
      </c>
    </row>
    <row r="377" spans="1:10" ht="14.85" customHeight="1" x14ac:dyDescent="0.2">
      <c r="A377" s="108" t="str">
        <f>+'Employee ROP Information'!C377</f>
        <v>KELLMAN, PRINCETTIA</v>
      </c>
      <c r="B377" s="109">
        <f>VLOOKUP($A377,'leave_time_2020-07-20115339am'!$D$2:$R$976,5,FALSE)</f>
        <v>26.001000000000001</v>
      </c>
      <c r="C377" s="110">
        <f>VLOOKUP($A377,'leave_time_2020-07-20115339am'!$D$2:$R$976,6,FALSE)</f>
        <v>69.335999999999999</v>
      </c>
      <c r="D377" s="111">
        <f>VLOOKUP($A377,'leave_time_2020-07-20115339am'!$D$2:$R$976,7,FALSE)</f>
        <v>0</v>
      </c>
      <c r="E377" s="109">
        <f>IF(((VLOOKUP($A377,'leave_time_2020-07-20115339am'!$D$2:$R$976,9,FALSE)&gt;480)),480,(VLOOKUP($A377,'leave_time_2020-07-20115339am'!$D$2:$R$976,9,FALSE)))</f>
        <v>26.001000000000001</v>
      </c>
      <c r="F377" s="110">
        <f>VLOOKUP($A377,'leave_time_2020-07-20115339am'!$D$2:$R$976,10,FALSE)</f>
        <v>69.335999999999999</v>
      </c>
      <c r="G377" s="111">
        <f>VLOOKUP($A377,'leave_time_2020-07-20115339am'!$D$2:$R$976,11,FALSE)</f>
        <v>8</v>
      </c>
      <c r="H377" s="109">
        <f>VLOOKUP($A377,'leave_time_2020-07-20115339am'!$D$2:$R$976,13,FALSE)</f>
        <v>-8</v>
      </c>
      <c r="I377" s="110">
        <f>VLOOKUP($A377,'leave_time_2020-07-20115339am'!$D$2:$R$976,14,FALSE)</f>
        <v>40</v>
      </c>
      <c r="J377" s="111">
        <f>VLOOKUP($A377,'leave_time_2020-07-20115339am'!$D$2:$R$976,15,FALSE)</f>
        <v>32</v>
      </c>
    </row>
    <row r="378" spans="1:10" ht="14.85" customHeight="1" x14ac:dyDescent="0.2">
      <c r="A378" s="108" t="str">
        <f>+'Employee ROP Information'!C378</f>
        <v>KELLY, WENDY</v>
      </c>
      <c r="B378" s="109">
        <f>VLOOKUP($A378,'leave_time_2020-07-20115339am'!$D$2:$R$976,5,FALSE)</f>
        <v>105</v>
      </c>
      <c r="C378" s="110">
        <f>VLOOKUP($A378,'leave_time_2020-07-20115339am'!$D$2:$R$976,6,FALSE)</f>
        <v>125.664</v>
      </c>
      <c r="D378" s="111">
        <f>VLOOKUP($A378,'leave_time_2020-07-20115339am'!$D$2:$R$976,7,FALSE)</f>
        <v>92.5</v>
      </c>
      <c r="E378" s="109">
        <f>IF(((VLOOKUP($A378,'leave_time_2020-07-20115339am'!$D$2:$R$976,9,FALSE)&gt;480)),480,(VLOOKUP($A378,'leave_time_2020-07-20115339am'!$D$2:$R$976,9,FALSE)))</f>
        <v>389.34</v>
      </c>
      <c r="F378" s="110">
        <f>VLOOKUP($A378,'leave_time_2020-07-20115339am'!$D$2:$R$976,10,FALSE)</f>
        <v>104.004</v>
      </c>
      <c r="G378" s="111">
        <f>VLOOKUP($A378,'leave_time_2020-07-20115339am'!$D$2:$R$976,11,FALSE)</f>
        <v>142</v>
      </c>
      <c r="H378" s="109">
        <f>VLOOKUP($A378,'leave_time_2020-07-20115339am'!$D$2:$R$976,13,FALSE)</f>
        <v>0</v>
      </c>
      <c r="I378" s="110">
        <f>VLOOKUP($A378,'leave_time_2020-07-20115339am'!$D$2:$R$976,14,FALSE)</f>
        <v>45.25</v>
      </c>
      <c r="J378" s="111">
        <f>VLOOKUP($A378,'leave_time_2020-07-20115339am'!$D$2:$R$976,15,FALSE)</f>
        <v>45.25</v>
      </c>
    </row>
    <row r="379" spans="1:10" ht="14.85" customHeight="1" x14ac:dyDescent="0.2">
      <c r="A379" s="108" t="str">
        <f>+'Employee ROP Information'!C379</f>
        <v>KELTS, MORGAN</v>
      </c>
      <c r="B379" s="109">
        <f>VLOOKUP($A379,'leave_time_2020-07-20115339am'!$D$2:$R$976,5,FALSE)</f>
        <v>26.664000000000001</v>
      </c>
      <c r="C379" s="110">
        <f>VLOOKUP($A379,'leave_time_2020-07-20115339am'!$D$2:$R$976,6,FALSE)</f>
        <v>34.664000000000001</v>
      </c>
      <c r="D379" s="111">
        <f>VLOOKUP($A379,'leave_time_2020-07-20115339am'!$D$2:$R$976,7,FALSE)</f>
        <v>8</v>
      </c>
      <c r="E379" s="109">
        <f>IF(((VLOOKUP($A379,'leave_time_2020-07-20115339am'!$D$2:$R$976,9,FALSE)&gt;480)),480,(VLOOKUP($A379,'leave_time_2020-07-20115339am'!$D$2:$R$976,9,FALSE)))</f>
        <v>31.164000000000001</v>
      </c>
      <c r="F379" s="110">
        <f>VLOOKUP($A379,'leave_time_2020-07-20115339am'!$D$2:$R$976,10,FALSE)</f>
        <v>34.664000000000001</v>
      </c>
      <c r="G379" s="111">
        <f>VLOOKUP($A379,'leave_time_2020-07-20115339am'!$D$2:$R$976,11,FALSE)</f>
        <v>3.5</v>
      </c>
      <c r="H379" s="109">
        <f>VLOOKUP($A379,'leave_time_2020-07-20115339am'!$D$2:$R$976,13,FALSE)</f>
        <v>0</v>
      </c>
      <c r="I379" s="110">
        <f>VLOOKUP($A379,'leave_time_2020-07-20115339am'!$D$2:$R$976,14,FALSE)</f>
        <v>0</v>
      </c>
      <c r="J379" s="111">
        <f>VLOOKUP($A379,'leave_time_2020-07-20115339am'!$D$2:$R$976,15,FALSE)</f>
        <v>0</v>
      </c>
    </row>
    <row r="380" spans="1:10" ht="14.85" customHeight="1" x14ac:dyDescent="0.2">
      <c r="A380" s="108" t="str">
        <f>+'Employee ROP Information'!C380</f>
        <v>KENDREGAN - SCHWAB, LORETTA</v>
      </c>
      <c r="B380" s="109">
        <f>VLOOKUP($A380,'leave_time_2020-07-20115339am'!$D$2:$R$976,5,FALSE)</f>
        <v>248</v>
      </c>
      <c r="C380" s="110">
        <f>VLOOKUP($A380,'leave_time_2020-07-20115339am'!$D$2:$R$976,6,FALSE)</f>
        <v>156</v>
      </c>
      <c r="D380" s="111">
        <f>VLOOKUP($A380,'leave_time_2020-07-20115339am'!$D$2:$R$976,7,FALSE)</f>
        <v>164</v>
      </c>
      <c r="E380" s="109">
        <f>IF(((VLOOKUP($A380,'leave_time_2020-07-20115339am'!$D$2:$R$976,9,FALSE)&gt;480)),480,(VLOOKUP($A380,'leave_time_2020-07-20115339am'!$D$2:$R$976,9,FALSE)))</f>
        <v>226.92400000000001</v>
      </c>
      <c r="F380" s="110">
        <f>VLOOKUP($A380,'leave_time_2020-07-20115339am'!$D$2:$R$976,10,FALSE)</f>
        <v>104.004</v>
      </c>
      <c r="G380" s="111">
        <f>VLOOKUP($A380,'leave_time_2020-07-20115339am'!$D$2:$R$976,11,FALSE)</f>
        <v>112</v>
      </c>
      <c r="H380" s="109">
        <f>VLOOKUP($A380,'leave_time_2020-07-20115339am'!$D$2:$R$976,13,FALSE)</f>
        <v>0</v>
      </c>
      <c r="I380" s="110">
        <f>VLOOKUP($A380,'leave_time_2020-07-20115339am'!$D$2:$R$976,14,FALSE)</f>
        <v>0</v>
      </c>
      <c r="J380" s="111">
        <f>VLOOKUP($A380,'leave_time_2020-07-20115339am'!$D$2:$R$976,15,FALSE)</f>
        <v>0</v>
      </c>
    </row>
    <row r="381" spans="1:10" ht="14.85" customHeight="1" x14ac:dyDescent="0.2">
      <c r="A381" s="108" t="str">
        <f>+'Employee ROP Information'!C381</f>
        <v>KENNEDY, KIRSTEN</v>
      </c>
      <c r="B381" s="109">
        <f>VLOOKUP($A381,'leave_time_2020-07-20115339am'!$D$2:$R$976,5,FALSE)</f>
        <v>207.828</v>
      </c>
      <c r="C381" s="110">
        <f>VLOOKUP($A381,'leave_time_2020-07-20115339am'!$D$2:$R$976,6,FALSE)</f>
        <v>119.163</v>
      </c>
      <c r="D381" s="111">
        <f>VLOOKUP($A381,'leave_time_2020-07-20115339am'!$D$2:$R$976,7,FALSE)</f>
        <v>65.5</v>
      </c>
      <c r="E381" s="109">
        <f>IF(((VLOOKUP($A381,'leave_time_2020-07-20115339am'!$D$2:$R$976,9,FALSE)&gt;480)),480,(VLOOKUP($A381,'leave_time_2020-07-20115339am'!$D$2:$R$976,9,FALSE)))</f>
        <v>480</v>
      </c>
      <c r="F381" s="110">
        <f>VLOOKUP($A381,'leave_time_2020-07-20115339am'!$D$2:$R$976,10,FALSE)</f>
        <v>95.337000000000003</v>
      </c>
      <c r="G381" s="111">
        <f>VLOOKUP($A381,'leave_time_2020-07-20115339am'!$D$2:$R$976,11,FALSE)</f>
        <v>48.5</v>
      </c>
      <c r="H381" s="109">
        <f>VLOOKUP($A381,'leave_time_2020-07-20115339am'!$D$2:$R$976,13,FALSE)</f>
        <v>5.5</v>
      </c>
      <c r="I381" s="110">
        <f>VLOOKUP($A381,'leave_time_2020-07-20115339am'!$D$2:$R$976,14,FALSE)</f>
        <v>12.5</v>
      </c>
      <c r="J381" s="111">
        <f>VLOOKUP($A381,'leave_time_2020-07-20115339am'!$D$2:$R$976,15,FALSE)</f>
        <v>9.5</v>
      </c>
    </row>
    <row r="382" spans="1:10" ht="14.85" customHeight="1" x14ac:dyDescent="0.2">
      <c r="A382" s="108" t="str">
        <f>+'Employee ROP Information'!C382</f>
        <v>KING, MARYMARIE</v>
      </c>
      <c r="B382" s="109">
        <f>VLOOKUP($A382,'leave_time_2020-07-20115339am'!$D$2:$R$976,5,FALSE)</f>
        <v>226.75</v>
      </c>
      <c r="C382" s="110">
        <f>VLOOKUP($A382,'leave_time_2020-07-20115339am'!$D$2:$R$976,6,FALSE)</f>
        <v>156</v>
      </c>
      <c r="D382" s="111">
        <f>VLOOKUP($A382,'leave_time_2020-07-20115339am'!$D$2:$R$976,7,FALSE)</f>
        <v>100</v>
      </c>
      <c r="E382" s="109">
        <f>IF(((VLOOKUP($A382,'leave_time_2020-07-20115339am'!$D$2:$R$976,9,FALSE)&gt;480)),480,(VLOOKUP($A382,'leave_time_2020-07-20115339am'!$D$2:$R$976,9,FALSE)))</f>
        <v>237.25700000000001</v>
      </c>
      <c r="F382" s="110">
        <f>VLOOKUP($A382,'leave_time_2020-07-20115339am'!$D$2:$R$976,10,FALSE)</f>
        <v>104.004</v>
      </c>
      <c r="G382" s="111">
        <f>VLOOKUP($A382,'leave_time_2020-07-20115339am'!$D$2:$R$976,11,FALSE)</f>
        <v>78.5</v>
      </c>
      <c r="H382" s="109">
        <f>VLOOKUP($A382,'leave_time_2020-07-20115339am'!$D$2:$R$976,13,FALSE)</f>
        <v>0.75</v>
      </c>
      <c r="I382" s="110">
        <f>VLOOKUP($A382,'leave_time_2020-07-20115339am'!$D$2:$R$976,14,FALSE)</f>
        <v>0.75</v>
      </c>
      <c r="J382" s="111">
        <f>VLOOKUP($A382,'leave_time_2020-07-20115339am'!$D$2:$R$976,15,FALSE)</f>
        <v>0</v>
      </c>
    </row>
    <row r="383" spans="1:10" ht="14.85" customHeight="1" x14ac:dyDescent="0.2">
      <c r="A383" s="108" t="str">
        <f>+'Employee ROP Information'!C383</f>
        <v>KING, SUSAN</v>
      </c>
      <c r="B383" s="109">
        <f>VLOOKUP($A383,'leave_time_2020-07-20115339am'!$D$2:$R$976,5,FALSE)</f>
        <v>201.5</v>
      </c>
      <c r="C383" s="110">
        <f>VLOOKUP($A383,'leave_time_2020-07-20115339am'!$D$2:$R$976,6,FALSE)</f>
        <v>156</v>
      </c>
      <c r="D383" s="111">
        <f>VLOOKUP($A383,'leave_time_2020-07-20115339am'!$D$2:$R$976,7,FALSE)</f>
        <v>113.5</v>
      </c>
      <c r="E383" s="109">
        <f>IF(((VLOOKUP($A383,'leave_time_2020-07-20115339am'!$D$2:$R$976,9,FALSE)&gt;480)),480,(VLOOKUP($A383,'leave_time_2020-07-20115339am'!$D$2:$R$976,9,FALSE)))</f>
        <v>480</v>
      </c>
      <c r="F383" s="110">
        <f>VLOOKUP($A383,'leave_time_2020-07-20115339am'!$D$2:$R$976,10,FALSE)</f>
        <v>104.004</v>
      </c>
      <c r="G383" s="111">
        <f>VLOOKUP($A383,'leave_time_2020-07-20115339am'!$D$2:$R$976,11,FALSE)</f>
        <v>123</v>
      </c>
      <c r="H383" s="109">
        <f>VLOOKUP($A383,'leave_time_2020-07-20115339am'!$D$2:$R$976,13,FALSE)</f>
        <v>0</v>
      </c>
      <c r="I383" s="110">
        <f>VLOOKUP($A383,'leave_time_2020-07-20115339am'!$D$2:$R$976,14,FALSE)</f>
        <v>0</v>
      </c>
      <c r="J383" s="111">
        <f>VLOOKUP($A383,'leave_time_2020-07-20115339am'!$D$2:$R$976,15,FALSE)</f>
        <v>0</v>
      </c>
    </row>
    <row r="384" spans="1:10" ht="14.85" customHeight="1" x14ac:dyDescent="0.2">
      <c r="A384" s="108" t="str">
        <f>+'Employee ROP Information'!C384</f>
        <v>KINSEY, LAUREN</v>
      </c>
      <c r="B384" s="109">
        <f>VLOOKUP($A384,'leave_time_2020-07-20115339am'!$D$2:$R$976,5,FALSE)</f>
        <v>374.16500000000002</v>
      </c>
      <c r="C384" s="110">
        <f>VLOOKUP($A384,'leave_time_2020-07-20115339am'!$D$2:$R$976,6,FALSE)</f>
        <v>114.834</v>
      </c>
      <c r="D384" s="111">
        <f>VLOOKUP($A384,'leave_time_2020-07-20115339am'!$D$2:$R$976,7,FALSE)</f>
        <v>64</v>
      </c>
      <c r="E384" s="109">
        <f>IF(((VLOOKUP($A384,'leave_time_2020-07-20115339am'!$D$2:$R$976,9,FALSE)&gt;480)),480,(VLOOKUP($A384,'leave_time_2020-07-20115339am'!$D$2:$R$976,9,FALSE)))</f>
        <v>112.845</v>
      </c>
      <c r="F384" s="110">
        <f>VLOOKUP($A384,'leave_time_2020-07-20115339am'!$D$2:$R$976,10,FALSE)</f>
        <v>104.004</v>
      </c>
      <c r="G384" s="111">
        <f>VLOOKUP($A384,'leave_time_2020-07-20115339am'!$D$2:$R$976,11,FALSE)</f>
        <v>453</v>
      </c>
      <c r="H384" s="109">
        <f>VLOOKUP($A384,'leave_time_2020-07-20115339am'!$D$2:$R$976,13,FALSE)</f>
        <v>0</v>
      </c>
      <c r="I384" s="110">
        <f>VLOOKUP($A384,'leave_time_2020-07-20115339am'!$D$2:$R$976,14,FALSE)</f>
        <v>5.25</v>
      </c>
      <c r="J384" s="111">
        <f>VLOOKUP($A384,'leave_time_2020-07-20115339am'!$D$2:$R$976,15,FALSE)</f>
        <v>19.5</v>
      </c>
    </row>
    <row r="385" spans="1:10" ht="14.85" customHeight="1" x14ac:dyDescent="0.2">
      <c r="A385" s="108" t="str">
        <f>+'Employee ROP Information'!C385</f>
        <v>KINZER, ERIKA</v>
      </c>
      <c r="B385" s="109">
        <f>VLOOKUP($A385,'leave_time_2020-07-20115339am'!$D$2:$R$976,5,FALSE)</f>
        <v>73.504999999999995</v>
      </c>
      <c r="C385" s="110">
        <f>VLOOKUP($A385,'leave_time_2020-07-20115339am'!$D$2:$R$976,6,FALSE)</f>
        <v>104.004</v>
      </c>
      <c r="D385" s="111">
        <f>VLOOKUP($A385,'leave_time_2020-07-20115339am'!$D$2:$R$976,7,FALSE)</f>
        <v>69.5</v>
      </c>
      <c r="E385" s="109">
        <f>IF(((VLOOKUP($A385,'leave_time_2020-07-20115339am'!$D$2:$R$976,9,FALSE)&gt;480)),480,(VLOOKUP($A385,'leave_time_2020-07-20115339am'!$D$2:$R$976,9,FALSE)))</f>
        <v>100.005</v>
      </c>
      <c r="F385" s="110">
        <f>VLOOKUP($A385,'leave_time_2020-07-20115339am'!$D$2:$R$976,10,FALSE)</f>
        <v>104.004</v>
      </c>
      <c r="G385" s="111">
        <f>VLOOKUP($A385,'leave_time_2020-07-20115339am'!$D$2:$R$976,11,FALSE)</f>
        <v>35</v>
      </c>
      <c r="H385" s="109">
        <f>VLOOKUP($A385,'leave_time_2020-07-20115339am'!$D$2:$R$976,13,FALSE)</f>
        <v>12.95</v>
      </c>
      <c r="I385" s="110">
        <f>VLOOKUP($A385,'leave_time_2020-07-20115339am'!$D$2:$R$976,14,FALSE)</f>
        <v>43.5</v>
      </c>
      <c r="J385" s="111">
        <f>VLOOKUP($A385,'leave_time_2020-07-20115339am'!$D$2:$R$976,15,FALSE)</f>
        <v>57.75</v>
      </c>
    </row>
    <row r="386" spans="1:10" ht="14.85" customHeight="1" x14ac:dyDescent="0.2">
      <c r="A386" s="108" t="str">
        <f>+'Employee ROP Information'!C386</f>
        <v>KISS, LYTHA</v>
      </c>
      <c r="B386" s="109">
        <f>VLOOKUP($A386,'leave_time_2020-07-20115339am'!$D$2:$R$976,5,FALSE)</f>
        <v>221.09</v>
      </c>
      <c r="C386" s="110">
        <f>VLOOKUP($A386,'leave_time_2020-07-20115339am'!$D$2:$R$976,6,FALSE)</f>
        <v>104.004</v>
      </c>
      <c r="D386" s="111">
        <f>VLOOKUP($A386,'leave_time_2020-07-20115339am'!$D$2:$R$976,7,FALSE)</f>
        <v>0</v>
      </c>
      <c r="E386" s="109">
        <f>IF(((VLOOKUP($A386,'leave_time_2020-07-20115339am'!$D$2:$R$976,9,FALSE)&gt;480)),480,(VLOOKUP($A386,'leave_time_2020-07-20115339am'!$D$2:$R$976,9,FALSE)))</f>
        <v>121.09</v>
      </c>
      <c r="F386" s="110">
        <f>VLOOKUP($A386,'leave_time_2020-07-20115339am'!$D$2:$R$976,10,FALSE)</f>
        <v>104.004</v>
      </c>
      <c r="G386" s="111">
        <f>VLOOKUP($A386,'leave_time_2020-07-20115339am'!$D$2:$R$976,11,FALSE)</f>
        <v>92</v>
      </c>
      <c r="H386" s="109">
        <f>VLOOKUP($A386,'leave_time_2020-07-20115339am'!$D$2:$R$976,13,FALSE)</f>
        <v>0</v>
      </c>
      <c r="I386" s="110">
        <f>VLOOKUP($A386,'leave_time_2020-07-20115339am'!$D$2:$R$976,14,FALSE)</f>
        <v>0</v>
      </c>
      <c r="J386" s="111">
        <f>VLOOKUP($A386,'leave_time_2020-07-20115339am'!$D$2:$R$976,15,FALSE)</f>
        <v>0</v>
      </c>
    </row>
    <row r="387" spans="1:10" ht="14.85" customHeight="1" x14ac:dyDescent="0.2">
      <c r="A387" s="108" t="str">
        <f>+'Employee ROP Information'!C387</f>
        <v>KISSEL, CAROLINE</v>
      </c>
      <c r="B387" s="109">
        <f>VLOOKUP($A387,'leave_time_2020-07-20115339am'!$D$2:$R$976,5,FALSE)</f>
        <v>32.500999999999998</v>
      </c>
      <c r="C387" s="110">
        <f>VLOOKUP($A387,'leave_time_2020-07-20115339am'!$D$2:$R$976,6,FALSE)</f>
        <v>32.500999999999998</v>
      </c>
      <c r="D387" s="111">
        <f>VLOOKUP($A387,'leave_time_2020-07-20115339am'!$D$2:$R$976,7,FALSE)</f>
        <v>0</v>
      </c>
      <c r="E387" s="109">
        <f>IF(((VLOOKUP($A387,'leave_time_2020-07-20115339am'!$D$2:$R$976,9,FALSE)&gt;480)),480,(VLOOKUP($A387,'leave_time_2020-07-20115339am'!$D$2:$R$976,9,FALSE)))</f>
        <v>32.500999999999998</v>
      </c>
      <c r="F387" s="110">
        <f>VLOOKUP($A387,'leave_time_2020-07-20115339am'!$D$2:$R$976,10,FALSE)</f>
        <v>32.500999999999998</v>
      </c>
      <c r="G387" s="111">
        <f>VLOOKUP($A387,'leave_time_2020-07-20115339am'!$D$2:$R$976,11,FALSE)</f>
        <v>0</v>
      </c>
      <c r="H387" s="109">
        <f>VLOOKUP($A387,'leave_time_2020-07-20115339am'!$D$2:$R$976,13,FALSE)</f>
        <v>0</v>
      </c>
      <c r="I387" s="110">
        <f>VLOOKUP($A387,'leave_time_2020-07-20115339am'!$D$2:$R$976,14,FALSE)</f>
        <v>0</v>
      </c>
      <c r="J387" s="111">
        <f>VLOOKUP($A387,'leave_time_2020-07-20115339am'!$D$2:$R$976,15,FALSE)</f>
        <v>0</v>
      </c>
    </row>
    <row r="388" spans="1:10" ht="14.85" customHeight="1" x14ac:dyDescent="0.2">
      <c r="A388" s="108" t="str">
        <f>+'Employee ROP Information'!C388</f>
        <v>KLOSSNER, LAURA</v>
      </c>
      <c r="B388" s="109">
        <f>VLOOKUP($A388,'leave_time_2020-07-20115339am'!$D$2:$R$976,5,FALSE)</f>
        <v>58.328000000000003</v>
      </c>
      <c r="C388" s="110">
        <f>VLOOKUP($A388,'leave_time_2020-07-20115339am'!$D$2:$R$976,6,FALSE)</f>
        <v>138.66399999999999</v>
      </c>
      <c r="D388" s="111">
        <f>VLOOKUP($A388,'leave_time_2020-07-20115339am'!$D$2:$R$976,7,FALSE)</f>
        <v>130.75</v>
      </c>
      <c r="E388" s="109">
        <f>IF(((VLOOKUP($A388,'leave_time_2020-07-20115339am'!$D$2:$R$976,9,FALSE)&gt;480)),480,(VLOOKUP($A388,'leave_time_2020-07-20115339am'!$D$2:$R$976,9,FALSE)))</f>
        <v>165.84</v>
      </c>
      <c r="F388" s="110">
        <f>VLOOKUP($A388,'leave_time_2020-07-20115339am'!$D$2:$R$976,10,FALSE)</f>
        <v>104.004</v>
      </c>
      <c r="G388" s="111">
        <f>VLOOKUP($A388,'leave_time_2020-07-20115339am'!$D$2:$R$976,11,FALSE)</f>
        <v>9</v>
      </c>
      <c r="H388" s="109">
        <f>VLOOKUP($A388,'leave_time_2020-07-20115339am'!$D$2:$R$976,13,FALSE)</f>
        <v>0</v>
      </c>
      <c r="I388" s="110">
        <f>VLOOKUP($A388,'leave_time_2020-07-20115339am'!$D$2:$R$976,14,FALSE)</f>
        <v>0.75</v>
      </c>
      <c r="J388" s="111">
        <f>VLOOKUP($A388,'leave_time_2020-07-20115339am'!$D$2:$R$976,15,FALSE)</f>
        <v>2.25</v>
      </c>
    </row>
    <row r="389" spans="1:10" ht="14.85" customHeight="1" x14ac:dyDescent="0.2">
      <c r="A389" s="108" t="str">
        <f>+'Employee ROP Information'!C389</f>
        <v>KOESEL, KERI</v>
      </c>
      <c r="B389" s="109">
        <f>VLOOKUP($A389,'leave_time_2020-07-20115339am'!$D$2:$R$976,5,FALSE)</f>
        <v>178.59</v>
      </c>
      <c r="C389" s="110">
        <f>VLOOKUP($A389,'leave_time_2020-07-20115339am'!$D$2:$R$976,6,FALSE)</f>
        <v>104.004</v>
      </c>
      <c r="D389" s="111">
        <f>VLOOKUP($A389,'leave_time_2020-07-20115339am'!$D$2:$R$976,7,FALSE)</f>
        <v>85.5</v>
      </c>
      <c r="E389" s="109">
        <f>IF(((VLOOKUP($A389,'leave_time_2020-07-20115339am'!$D$2:$R$976,9,FALSE)&gt;480)),480,(VLOOKUP($A389,'leave_time_2020-07-20115339am'!$D$2:$R$976,9,FALSE)))</f>
        <v>120.34</v>
      </c>
      <c r="F389" s="110">
        <f>VLOOKUP($A389,'leave_time_2020-07-20115339am'!$D$2:$R$976,10,FALSE)</f>
        <v>104.004</v>
      </c>
      <c r="G389" s="111">
        <f>VLOOKUP($A389,'leave_time_2020-07-20115339am'!$D$2:$R$976,11,FALSE)</f>
        <v>70.75</v>
      </c>
      <c r="H389" s="109">
        <f>VLOOKUP($A389,'leave_time_2020-07-20115339am'!$D$2:$R$976,13,FALSE)</f>
        <v>0</v>
      </c>
      <c r="I389" s="110">
        <f>VLOOKUP($A389,'leave_time_2020-07-20115339am'!$D$2:$R$976,14,FALSE)</f>
        <v>0</v>
      </c>
      <c r="J389" s="111">
        <f>VLOOKUP($A389,'leave_time_2020-07-20115339am'!$D$2:$R$976,15,FALSE)</f>
        <v>0</v>
      </c>
    </row>
    <row r="390" spans="1:10" ht="14.85" customHeight="1" x14ac:dyDescent="0.2">
      <c r="A390" s="108" t="str">
        <f>+'Employee ROP Information'!C390</f>
        <v>KRAGH, JILL</v>
      </c>
      <c r="B390" s="109">
        <f>VLOOKUP($A390,'leave_time_2020-07-20115339am'!$D$2:$R$976,5,FALSE)</f>
        <v>12.999000000000001</v>
      </c>
      <c r="C390" s="110">
        <f>VLOOKUP($A390,'leave_time_2020-07-20115339am'!$D$2:$R$976,6,FALSE)</f>
        <v>12.999000000000001</v>
      </c>
      <c r="D390" s="111">
        <f>VLOOKUP($A390,'leave_time_2020-07-20115339am'!$D$2:$R$976,7,FALSE)</f>
        <v>0</v>
      </c>
      <c r="E390" s="109">
        <f>IF(((VLOOKUP($A390,'leave_time_2020-07-20115339am'!$D$2:$R$976,9,FALSE)&gt;480)),480,(VLOOKUP($A390,'leave_time_2020-07-20115339am'!$D$2:$R$976,9,FALSE)))</f>
        <v>17.332000000000001</v>
      </c>
      <c r="F390" s="110">
        <f>VLOOKUP($A390,'leave_time_2020-07-20115339am'!$D$2:$R$976,10,FALSE)</f>
        <v>17.332000000000001</v>
      </c>
      <c r="G390" s="111">
        <f>VLOOKUP($A390,'leave_time_2020-07-20115339am'!$D$2:$R$976,11,FALSE)</f>
        <v>0</v>
      </c>
      <c r="H390" s="109">
        <f>VLOOKUP($A390,'leave_time_2020-07-20115339am'!$D$2:$R$976,13,FALSE)</f>
        <v>0</v>
      </c>
      <c r="I390" s="110">
        <f>VLOOKUP($A390,'leave_time_2020-07-20115339am'!$D$2:$R$976,14,FALSE)</f>
        <v>0</v>
      </c>
      <c r="J390" s="111">
        <f>VLOOKUP($A390,'leave_time_2020-07-20115339am'!$D$2:$R$976,15,FALSE)</f>
        <v>0</v>
      </c>
    </row>
    <row r="391" spans="1:10" ht="14.85" customHeight="1" x14ac:dyDescent="0.2">
      <c r="A391" s="108" t="str">
        <f>+'Employee ROP Information'!C391</f>
        <v>KRANTZ, JILL</v>
      </c>
      <c r="B391" s="109">
        <f>VLOOKUP($A391,'leave_time_2020-07-20115339am'!$D$2:$R$976,5,FALSE)</f>
        <v>414.16500000000002</v>
      </c>
      <c r="C391" s="110">
        <f>VLOOKUP($A391,'leave_time_2020-07-20115339am'!$D$2:$R$976,6,FALSE)</f>
        <v>129.99600000000001</v>
      </c>
      <c r="D391" s="111">
        <f>VLOOKUP($A391,'leave_time_2020-07-20115339am'!$D$2:$R$976,7,FALSE)</f>
        <v>22.75</v>
      </c>
      <c r="E391" s="109">
        <f>IF(((VLOOKUP($A391,'leave_time_2020-07-20115339am'!$D$2:$R$976,9,FALSE)&gt;480)),480,(VLOOKUP($A391,'leave_time_2020-07-20115339am'!$D$2:$R$976,9,FALSE)))</f>
        <v>480</v>
      </c>
      <c r="F391" s="110">
        <f>VLOOKUP($A391,'leave_time_2020-07-20115339am'!$D$2:$R$976,10,FALSE)</f>
        <v>104.004</v>
      </c>
      <c r="G391" s="111">
        <f>VLOOKUP($A391,'leave_time_2020-07-20115339am'!$D$2:$R$976,11,FALSE)</f>
        <v>0</v>
      </c>
      <c r="H391" s="109">
        <f>VLOOKUP($A391,'leave_time_2020-07-20115339am'!$D$2:$R$976,13,FALSE)</f>
        <v>8</v>
      </c>
      <c r="I391" s="110">
        <f>VLOOKUP($A391,'leave_time_2020-07-20115339am'!$D$2:$R$976,14,FALSE)</f>
        <v>8</v>
      </c>
      <c r="J391" s="111">
        <f>VLOOKUP($A391,'leave_time_2020-07-20115339am'!$D$2:$R$976,15,FALSE)</f>
        <v>18.75</v>
      </c>
    </row>
    <row r="392" spans="1:10" ht="14.85" customHeight="1" x14ac:dyDescent="0.2">
      <c r="A392" s="108" t="str">
        <f>+'Employee ROP Information'!C392</f>
        <v>KREPSKY, PATRICIA</v>
      </c>
      <c r="B392" s="109">
        <f>VLOOKUP($A392,'leave_time_2020-07-20115339am'!$D$2:$R$976,5,FALSE)</f>
        <v>151.25</v>
      </c>
      <c r="C392" s="110">
        <f>VLOOKUP($A392,'leave_time_2020-07-20115339am'!$D$2:$R$976,6,FALSE)</f>
        <v>156</v>
      </c>
      <c r="D392" s="111">
        <f>VLOOKUP($A392,'leave_time_2020-07-20115339am'!$D$2:$R$976,7,FALSE)</f>
        <v>92.5</v>
      </c>
      <c r="E392" s="109">
        <f>IF(((VLOOKUP($A392,'leave_time_2020-07-20115339am'!$D$2:$R$976,9,FALSE)&gt;480)),480,(VLOOKUP($A392,'leave_time_2020-07-20115339am'!$D$2:$R$976,9,FALSE)))</f>
        <v>39.090000000000003</v>
      </c>
      <c r="F392" s="110">
        <f>VLOOKUP($A392,'leave_time_2020-07-20115339am'!$D$2:$R$976,10,FALSE)</f>
        <v>104.004</v>
      </c>
      <c r="G392" s="111">
        <f>VLOOKUP($A392,'leave_time_2020-07-20115339am'!$D$2:$R$976,11,FALSE)</f>
        <v>142</v>
      </c>
      <c r="H392" s="109">
        <f>VLOOKUP($A392,'leave_time_2020-07-20115339am'!$D$2:$R$976,13,FALSE)</f>
        <v>0</v>
      </c>
      <c r="I392" s="110">
        <f>VLOOKUP($A392,'leave_time_2020-07-20115339am'!$D$2:$R$976,14,FALSE)</f>
        <v>0</v>
      </c>
      <c r="J392" s="111">
        <f>VLOOKUP($A392,'leave_time_2020-07-20115339am'!$D$2:$R$976,15,FALSE)</f>
        <v>0</v>
      </c>
    </row>
    <row r="393" spans="1:10" ht="14.85" customHeight="1" x14ac:dyDescent="0.2">
      <c r="A393" s="108" t="str">
        <f>+'Employee ROP Information'!C393</f>
        <v>KUNKEL, MIGUEL</v>
      </c>
      <c r="B393" s="109">
        <f>VLOOKUP($A393,'leave_time_2020-07-20115339am'!$D$2:$R$976,5,FALSE)</f>
        <v>122.83</v>
      </c>
      <c r="C393" s="110">
        <f>VLOOKUP($A393,'leave_time_2020-07-20115339am'!$D$2:$R$976,6,FALSE)</f>
        <v>140.833</v>
      </c>
      <c r="D393" s="111">
        <f>VLOOKUP($A393,'leave_time_2020-07-20115339am'!$D$2:$R$976,7,FALSE)</f>
        <v>100</v>
      </c>
      <c r="E393" s="109">
        <f>IF(((VLOOKUP($A393,'leave_time_2020-07-20115339am'!$D$2:$R$976,9,FALSE)&gt;480)),480,(VLOOKUP($A393,'leave_time_2020-07-20115339am'!$D$2:$R$976,9,FALSE)))</f>
        <v>342.00700000000001</v>
      </c>
      <c r="F393" s="110">
        <f>VLOOKUP($A393,'leave_time_2020-07-20115339am'!$D$2:$R$976,10,FALSE)</f>
        <v>95.337000000000003</v>
      </c>
      <c r="G393" s="111">
        <f>VLOOKUP($A393,'leave_time_2020-07-20115339am'!$D$2:$R$976,11,FALSE)</f>
        <v>77</v>
      </c>
      <c r="H393" s="109">
        <f>VLOOKUP($A393,'leave_time_2020-07-20115339am'!$D$2:$R$976,13,FALSE)</f>
        <v>0</v>
      </c>
      <c r="I393" s="110">
        <f>VLOOKUP($A393,'leave_time_2020-07-20115339am'!$D$2:$R$976,14,FALSE)</f>
        <v>0</v>
      </c>
      <c r="J393" s="111">
        <f>VLOOKUP($A393,'leave_time_2020-07-20115339am'!$D$2:$R$976,15,FALSE)</f>
        <v>0</v>
      </c>
    </row>
    <row r="394" spans="1:10" ht="14.85" customHeight="1" x14ac:dyDescent="0.2">
      <c r="A394" s="108" t="str">
        <f>+'Employee ROP Information'!C394</f>
        <v>KURLANDER, DAVID</v>
      </c>
      <c r="B394" s="109">
        <f>VLOOKUP($A394,'leave_time_2020-07-20115339am'!$D$2:$R$976,5,FALSE)</f>
        <v>71.503</v>
      </c>
      <c r="C394" s="110">
        <f>VLOOKUP($A394,'leave_time_2020-07-20115339am'!$D$2:$R$976,6,FALSE)</f>
        <v>71.503</v>
      </c>
      <c r="D394" s="111">
        <f>VLOOKUP($A394,'leave_time_2020-07-20115339am'!$D$2:$R$976,7,FALSE)</f>
        <v>0</v>
      </c>
      <c r="E394" s="109">
        <f>IF(((VLOOKUP($A394,'leave_time_2020-07-20115339am'!$D$2:$R$976,9,FALSE)&gt;480)),480,(VLOOKUP($A394,'leave_time_2020-07-20115339am'!$D$2:$R$976,9,FALSE)))</f>
        <v>43.503</v>
      </c>
      <c r="F394" s="110">
        <f>VLOOKUP($A394,'leave_time_2020-07-20115339am'!$D$2:$R$976,10,FALSE)</f>
        <v>71.503</v>
      </c>
      <c r="G394" s="111">
        <f>VLOOKUP($A394,'leave_time_2020-07-20115339am'!$D$2:$R$976,11,FALSE)</f>
        <v>28</v>
      </c>
      <c r="H394" s="109">
        <f>VLOOKUP($A394,'leave_time_2020-07-20115339am'!$D$2:$R$976,13,FALSE)</f>
        <v>6</v>
      </c>
      <c r="I394" s="110">
        <f>VLOOKUP($A394,'leave_time_2020-07-20115339am'!$D$2:$R$976,14,FALSE)</f>
        <v>35</v>
      </c>
      <c r="J394" s="111">
        <f>VLOOKUP($A394,'leave_time_2020-07-20115339am'!$D$2:$R$976,15,FALSE)</f>
        <v>29</v>
      </c>
    </row>
    <row r="395" spans="1:10" ht="14.85" customHeight="1" x14ac:dyDescent="0.2">
      <c r="A395" s="108" t="str">
        <f>+'Employee ROP Information'!C395</f>
        <v>LADNER, ARIEL</v>
      </c>
      <c r="B395" s="109">
        <f>VLOOKUP($A395,'leave_time_2020-07-20115339am'!$D$2:$R$976,5,FALSE)</f>
        <v>80.338999999999999</v>
      </c>
      <c r="C395" s="110">
        <f>VLOOKUP($A395,'leave_time_2020-07-20115339am'!$D$2:$R$976,6,FALSE)</f>
        <v>104.004</v>
      </c>
      <c r="D395" s="111">
        <f>VLOOKUP($A395,'leave_time_2020-07-20115339am'!$D$2:$R$976,7,FALSE)</f>
        <v>35.5</v>
      </c>
      <c r="E395" s="109">
        <f>IF(((VLOOKUP($A395,'leave_time_2020-07-20115339am'!$D$2:$R$976,9,FALSE)&gt;480)),480,(VLOOKUP($A395,'leave_time_2020-07-20115339am'!$D$2:$R$976,9,FALSE)))</f>
        <v>88.838999999999999</v>
      </c>
      <c r="F395" s="110">
        <f>VLOOKUP($A395,'leave_time_2020-07-20115339am'!$D$2:$R$976,10,FALSE)</f>
        <v>104.004</v>
      </c>
      <c r="G395" s="111">
        <f>VLOOKUP($A395,'leave_time_2020-07-20115339am'!$D$2:$R$976,11,FALSE)</f>
        <v>58.5</v>
      </c>
      <c r="H395" s="109">
        <f>VLOOKUP($A395,'leave_time_2020-07-20115339am'!$D$2:$R$976,13,FALSE)</f>
        <v>-1</v>
      </c>
      <c r="I395" s="110">
        <f>VLOOKUP($A395,'leave_time_2020-07-20115339am'!$D$2:$R$976,14,FALSE)</f>
        <v>8</v>
      </c>
      <c r="J395" s="111">
        <f>VLOOKUP($A395,'leave_time_2020-07-20115339am'!$D$2:$R$976,15,FALSE)</f>
        <v>16.5</v>
      </c>
    </row>
    <row r="396" spans="1:10" ht="14.85" customHeight="1" x14ac:dyDescent="0.2">
      <c r="A396" s="108" t="str">
        <f>+'Employee ROP Information'!C396</f>
        <v>LAMBERT, TABITHA</v>
      </c>
      <c r="B396" s="109">
        <f>VLOOKUP($A396,'leave_time_2020-07-20115339am'!$D$2:$R$976,5,FALSE)</f>
        <v>397.5</v>
      </c>
      <c r="C396" s="110">
        <f>VLOOKUP($A396,'leave_time_2020-07-20115339am'!$D$2:$R$976,6,FALSE)</f>
        <v>240</v>
      </c>
      <c r="D396" s="111">
        <f>VLOOKUP($A396,'leave_time_2020-07-20115339am'!$D$2:$R$976,7,FALSE)</f>
        <v>191.5</v>
      </c>
      <c r="E396" s="109">
        <f>IF(((VLOOKUP($A396,'leave_time_2020-07-20115339am'!$D$2:$R$976,9,FALSE)&gt;480)),480,(VLOOKUP($A396,'leave_time_2020-07-20115339am'!$D$2:$R$976,9,FALSE)))</f>
        <v>480</v>
      </c>
      <c r="F396" s="110">
        <f>VLOOKUP($A396,'leave_time_2020-07-20115339am'!$D$2:$R$976,10,FALSE)</f>
        <v>104.004</v>
      </c>
      <c r="G396" s="111">
        <f>VLOOKUP($A396,'leave_time_2020-07-20115339am'!$D$2:$R$976,11,FALSE)</f>
        <v>101.5</v>
      </c>
      <c r="H396" s="109">
        <f>VLOOKUP($A396,'leave_time_2020-07-20115339am'!$D$2:$R$976,13,FALSE)</f>
        <v>0</v>
      </c>
      <c r="I396" s="110">
        <f>VLOOKUP($A396,'leave_time_2020-07-20115339am'!$D$2:$R$976,14,FALSE)</f>
        <v>0</v>
      </c>
      <c r="J396" s="111">
        <f>VLOOKUP($A396,'leave_time_2020-07-20115339am'!$D$2:$R$976,15,FALSE)</f>
        <v>0</v>
      </c>
    </row>
    <row r="397" spans="1:10" ht="14.85" customHeight="1" x14ac:dyDescent="0.2">
      <c r="A397" s="108" t="str">
        <f>+'Employee ROP Information'!C397</f>
        <v>LAMERE, AMY</v>
      </c>
      <c r="B397" s="109">
        <f>VLOOKUP($A397,'leave_time_2020-07-20115339am'!$D$2:$R$976,5,FALSE)</f>
        <v>231</v>
      </c>
      <c r="C397" s="110">
        <f>VLOOKUP($A397,'leave_time_2020-07-20115339am'!$D$2:$R$976,6,FALSE)</f>
        <v>156</v>
      </c>
      <c r="D397" s="111">
        <f>VLOOKUP($A397,'leave_time_2020-07-20115339am'!$D$2:$R$976,7,FALSE)</f>
        <v>136</v>
      </c>
      <c r="E397" s="109">
        <f>IF(((VLOOKUP($A397,'leave_time_2020-07-20115339am'!$D$2:$R$976,9,FALSE)&gt;480)),480,(VLOOKUP($A397,'leave_time_2020-07-20115339am'!$D$2:$R$976,9,FALSE)))</f>
        <v>480</v>
      </c>
      <c r="F397" s="110">
        <f>VLOOKUP($A397,'leave_time_2020-07-20115339am'!$D$2:$R$976,10,FALSE)</f>
        <v>104.004</v>
      </c>
      <c r="G397" s="111">
        <f>VLOOKUP($A397,'leave_time_2020-07-20115339am'!$D$2:$R$976,11,FALSE)</f>
        <v>29</v>
      </c>
      <c r="H397" s="109">
        <f>VLOOKUP($A397,'leave_time_2020-07-20115339am'!$D$2:$R$976,13,FALSE)</f>
        <v>25.25</v>
      </c>
      <c r="I397" s="110">
        <f>VLOOKUP($A397,'leave_time_2020-07-20115339am'!$D$2:$R$976,14,FALSE)</f>
        <v>74.25</v>
      </c>
      <c r="J397" s="111">
        <f>VLOOKUP($A397,'leave_time_2020-07-20115339am'!$D$2:$R$976,15,FALSE)</f>
        <v>54</v>
      </c>
    </row>
    <row r="398" spans="1:10" ht="14.85" customHeight="1" x14ac:dyDescent="0.2">
      <c r="A398" s="108" t="str">
        <f>+'Employee ROP Information'!C398</f>
        <v>LAND-MCCORMICK, HAYLEE</v>
      </c>
      <c r="B398" s="109">
        <f>VLOOKUP($A398,'leave_time_2020-07-20115339am'!$D$2:$R$976,5,FALSE)</f>
        <v>47.506</v>
      </c>
      <c r="C398" s="110">
        <f>VLOOKUP($A398,'leave_time_2020-07-20115339am'!$D$2:$R$976,6,FALSE)</f>
        <v>88.835999999999999</v>
      </c>
      <c r="D398" s="111">
        <f>VLOOKUP($A398,'leave_time_2020-07-20115339am'!$D$2:$R$976,7,FALSE)</f>
        <v>89</v>
      </c>
      <c r="E398" s="109">
        <f>IF(((VLOOKUP($A398,'leave_time_2020-07-20115339am'!$D$2:$R$976,9,FALSE)&gt;480)),480,(VLOOKUP($A398,'leave_time_2020-07-20115339am'!$D$2:$R$976,9,FALSE)))</f>
        <v>76.088999999999999</v>
      </c>
      <c r="F398" s="110">
        <f>VLOOKUP($A398,'leave_time_2020-07-20115339am'!$D$2:$R$976,10,FALSE)</f>
        <v>88.835999999999999</v>
      </c>
      <c r="G398" s="111">
        <f>VLOOKUP($A398,'leave_time_2020-07-20115339am'!$D$2:$R$976,11,FALSE)</f>
        <v>96</v>
      </c>
      <c r="H398" s="109">
        <f>VLOOKUP($A398,'leave_time_2020-07-20115339am'!$D$2:$R$976,13,FALSE)</f>
        <v>0</v>
      </c>
      <c r="I398" s="110">
        <f>VLOOKUP($A398,'leave_time_2020-07-20115339am'!$D$2:$R$976,14,FALSE)</f>
        <v>15.75</v>
      </c>
      <c r="J398" s="111">
        <f>VLOOKUP($A398,'leave_time_2020-07-20115339am'!$D$2:$R$976,15,FALSE)</f>
        <v>26.75</v>
      </c>
    </row>
    <row r="399" spans="1:10" ht="14.85" customHeight="1" x14ac:dyDescent="0.2">
      <c r="A399" s="108" t="str">
        <f>+'Employee ROP Information'!C399</f>
        <v>LANDRY, SUSAN</v>
      </c>
      <c r="B399" s="109">
        <f>VLOOKUP($A399,'leave_time_2020-07-20115339am'!$D$2:$R$976,5,FALSE)</f>
        <v>156.5</v>
      </c>
      <c r="C399" s="110">
        <f>VLOOKUP($A399,'leave_time_2020-07-20115339am'!$D$2:$R$976,6,FALSE)</f>
        <v>156</v>
      </c>
      <c r="D399" s="111">
        <f>VLOOKUP($A399,'leave_time_2020-07-20115339am'!$D$2:$R$976,7,FALSE)</f>
        <v>40</v>
      </c>
      <c r="E399" s="109">
        <f>IF(((VLOOKUP($A399,'leave_time_2020-07-20115339am'!$D$2:$R$976,9,FALSE)&gt;480)),480,(VLOOKUP($A399,'leave_time_2020-07-20115339am'!$D$2:$R$976,9,FALSE)))</f>
        <v>141.84</v>
      </c>
      <c r="F399" s="110">
        <f>VLOOKUP($A399,'leave_time_2020-07-20115339am'!$D$2:$R$976,10,FALSE)</f>
        <v>104.004</v>
      </c>
      <c r="G399" s="111">
        <f>VLOOKUP($A399,'leave_time_2020-07-20115339am'!$D$2:$R$976,11,FALSE)</f>
        <v>3.25</v>
      </c>
      <c r="H399" s="109">
        <f>VLOOKUP($A399,'leave_time_2020-07-20115339am'!$D$2:$R$976,13,FALSE)</f>
        <v>0.125</v>
      </c>
      <c r="I399" s="110">
        <f>VLOOKUP($A399,'leave_time_2020-07-20115339am'!$D$2:$R$976,14,FALSE)</f>
        <v>77.125</v>
      </c>
      <c r="J399" s="111">
        <f>VLOOKUP($A399,'leave_time_2020-07-20115339am'!$D$2:$R$976,15,FALSE)</f>
        <v>61</v>
      </c>
    </row>
    <row r="400" spans="1:10" ht="14.85" customHeight="1" x14ac:dyDescent="0.2">
      <c r="A400" s="108" t="str">
        <f>+'Employee ROP Information'!C400</f>
        <v>LANGFORD, PAMELA</v>
      </c>
      <c r="B400" s="109">
        <f>VLOOKUP($A400,'leave_time_2020-07-20115339am'!$D$2:$R$976,5,FALSE)</f>
        <v>34.829000000000001</v>
      </c>
      <c r="C400" s="110">
        <f>VLOOKUP($A400,'leave_time_2020-07-20115339am'!$D$2:$R$976,6,FALSE)</f>
        <v>51.996000000000002</v>
      </c>
      <c r="D400" s="111">
        <f>VLOOKUP($A400,'leave_time_2020-07-20115339am'!$D$2:$R$976,7,FALSE)</f>
        <v>24</v>
      </c>
      <c r="E400" s="109">
        <f>IF(((VLOOKUP($A400,'leave_time_2020-07-20115339am'!$D$2:$R$976,9,FALSE)&gt;480)),480,(VLOOKUP($A400,'leave_time_2020-07-20115339am'!$D$2:$R$976,9,FALSE)))</f>
        <v>39.579000000000001</v>
      </c>
      <c r="F400" s="110">
        <f>VLOOKUP($A400,'leave_time_2020-07-20115339am'!$D$2:$R$976,10,FALSE)</f>
        <v>51.996000000000002</v>
      </c>
      <c r="G400" s="111">
        <f>VLOOKUP($A400,'leave_time_2020-07-20115339am'!$D$2:$R$976,11,FALSE)</f>
        <v>23.25</v>
      </c>
      <c r="H400" s="109">
        <f>VLOOKUP($A400,'leave_time_2020-07-20115339am'!$D$2:$R$976,13,FALSE)</f>
        <v>0</v>
      </c>
      <c r="I400" s="110">
        <f>VLOOKUP($A400,'leave_time_2020-07-20115339am'!$D$2:$R$976,14,FALSE)</f>
        <v>0</v>
      </c>
      <c r="J400" s="111">
        <f>VLOOKUP($A400,'leave_time_2020-07-20115339am'!$D$2:$R$976,15,FALSE)</f>
        <v>0</v>
      </c>
    </row>
    <row r="401" spans="1:10" ht="14.85" customHeight="1" x14ac:dyDescent="0.2">
      <c r="A401" s="108" t="str">
        <f>+'Employee ROP Information'!C401</f>
        <v>LATHERO, KALLIE</v>
      </c>
      <c r="B401" s="109">
        <f>VLOOKUP($A401,'leave_time_2020-07-20115339am'!$D$2:$R$976,5,FALSE)</f>
        <v>22.507000000000001</v>
      </c>
      <c r="C401" s="110">
        <f>VLOOKUP($A401,'leave_time_2020-07-20115339am'!$D$2:$R$976,6,FALSE)</f>
        <v>104.004</v>
      </c>
      <c r="D401" s="111">
        <f>VLOOKUP($A401,'leave_time_2020-07-20115339am'!$D$2:$R$976,7,FALSE)</f>
        <v>103.25</v>
      </c>
      <c r="E401" s="109">
        <f>IF(((VLOOKUP($A401,'leave_time_2020-07-20115339am'!$D$2:$R$976,9,FALSE)&gt;480)),480,(VLOOKUP($A401,'leave_time_2020-07-20115339am'!$D$2:$R$976,9,FALSE)))</f>
        <v>73.924000000000007</v>
      </c>
      <c r="F401" s="110">
        <f>VLOOKUP($A401,'leave_time_2020-07-20115339am'!$D$2:$R$976,10,FALSE)</f>
        <v>104.004</v>
      </c>
      <c r="G401" s="111">
        <f>VLOOKUP($A401,'leave_time_2020-07-20115339am'!$D$2:$R$976,11,FALSE)</f>
        <v>91</v>
      </c>
      <c r="H401" s="109">
        <f>VLOOKUP($A401,'leave_time_2020-07-20115339am'!$D$2:$R$976,13,FALSE)</f>
        <v>0</v>
      </c>
      <c r="I401" s="110">
        <f>VLOOKUP($A401,'leave_time_2020-07-20115339am'!$D$2:$R$976,14,FALSE)</f>
        <v>0</v>
      </c>
      <c r="J401" s="111">
        <f>VLOOKUP($A401,'leave_time_2020-07-20115339am'!$D$2:$R$976,15,FALSE)</f>
        <v>0</v>
      </c>
    </row>
    <row r="402" spans="1:10" ht="14.85" customHeight="1" x14ac:dyDescent="0.2">
      <c r="A402" s="108" t="str">
        <f>+'Employee ROP Information'!C402</f>
        <v>LATORTUE, TOINETTE</v>
      </c>
      <c r="B402" s="109">
        <f>VLOOKUP($A402,'leave_time_2020-07-20115339am'!$D$2:$R$976,5,FALSE)</f>
        <v>408</v>
      </c>
      <c r="C402" s="110">
        <f>VLOOKUP($A402,'leave_time_2020-07-20115339am'!$D$2:$R$976,6,FALSE)</f>
        <v>220</v>
      </c>
      <c r="D402" s="111">
        <f>VLOOKUP($A402,'leave_time_2020-07-20115339am'!$D$2:$R$976,7,FALSE)</f>
        <v>232</v>
      </c>
      <c r="E402" s="109">
        <f>IF(((VLOOKUP($A402,'leave_time_2020-07-20115339am'!$D$2:$R$976,9,FALSE)&gt;480)),480,(VLOOKUP($A402,'leave_time_2020-07-20115339am'!$D$2:$R$976,9,FALSE)))</f>
        <v>457.923</v>
      </c>
      <c r="F402" s="110">
        <f>VLOOKUP($A402,'leave_time_2020-07-20115339am'!$D$2:$R$976,10,FALSE)</f>
        <v>95.337000000000003</v>
      </c>
      <c r="G402" s="111">
        <f>VLOOKUP($A402,'leave_time_2020-07-20115339am'!$D$2:$R$976,11,FALSE)</f>
        <v>34</v>
      </c>
      <c r="H402" s="109">
        <f>VLOOKUP($A402,'leave_time_2020-07-20115339am'!$D$2:$R$976,13,FALSE)</f>
        <v>0</v>
      </c>
      <c r="I402" s="110">
        <f>VLOOKUP($A402,'leave_time_2020-07-20115339am'!$D$2:$R$976,14,FALSE)</f>
        <v>0</v>
      </c>
      <c r="J402" s="111">
        <f>VLOOKUP($A402,'leave_time_2020-07-20115339am'!$D$2:$R$976,15,FALSE)</f>
        <v>0</v>
      </c>
    </row>
    <row r="403" spans="1:10" ht="14.85" customHeight="1" x14ac:dyDescent="0.2">
      <c r="A403" s="108" t="str">
        <f>+'Employee ROP Information'!C403</f>
        <v>LAWLER, NANCY</v>
      </c>
      <c r="B403" s="109">
        <f>VLOOKUP($A403,'leave_time_2020-07-20115339am'!$D$2:$R$976,5,FALSE)</f>
        <v>37.590000000000003</v>
      </c>
      <c r="C403" s="110">
        <f>VLOOKUP($A403,'leave_time_2020-07-20115339am'!$D$2:$R$976,6,FALSE)</f>
        <v>104.004</v>
      </c>
      <c r="D403" s="111">
        <f>VLOOKUP($A403,'leave_time_2020-07-20115339am'!$D$2:$R$976,7,FALSE)</f>
        <v>153.5</v>
      </c>
      <c r="E403" s="109">
        <f>IF(((VLOOKUP($A403,'leave_time_2020-07-20115339am'!$D$2:$R$976,9,FALSE)&gt;480)),480,(VLOOKUP($A403,'leave_time_2020-07-20115339am'!$D$2:$R$976,9,FALSE)))</f>
        <v>94.59</v>
      </c>
      <c r="F403" s="110">
        <f>VLOOKUP($A403,'leave_time_2020-07-20115339am'!$D$2:$R$976,10,FALSE)</f>
        <v>104.004</v>
      </c>
      <c r="G403" s="111">
        <f>VLOOKUP($A403,'leave_time_2020-07-20115339am'!$D$2:$R$976,11,FALSE)</f>
        <v>81</v>
      </c>
      <c r="H403" s="109">
        <f>VLOOKUP($A403,'leave_time_2020-07-20115339am'!$D$2:$R$976,13,FALSE)</f>
        <v>-2</v>
      </c>
      <c r="I403" s="110">
        <f>VLOOKUP($A403,'leave_time_2020-07-20115339am'!$D$2:$R$976,14,FALSE)</f>
        <v>25</v>
      </c>
      <c r="J403" s="111">
        <f>VLOOKUP($A403,'leave_time_2020-07-20115339am'!$D$2:$R$976,15,FALSE)</f>
        <v>25.5</v>
      </c>
    </row>
    <row r="404" spans="1:10" ht="14.85" customHeight="1" x14ac:dyDescent="0.2">
      <c r="A404" s="108" t="str">
        <f>+'Employee ROP Information'!C404</f>
        <v>LAYTON, JENNIFER</v>
      </c>
      <c r="B404" s="109">
        <f>VLOOKUP($A404,'leave_time_2020-07-20115339am'!$D$2:$R$976,5,FALSE)</f>
        <v>291.75</v>
      </c>
      <c r="C404" s="110">
        <f>VLOOKUP($A404,'leave_time_2020-07-20115339am'!$D$2:$R$976,6,FALSE)</f>
        <v>156</v>
      </c>
      <c r="D404" s="111">
        <f>VLOOKUP($A404,'leave_time_2020-07-20115339am'!$D$2:$R$976,7,FALSE)</f>
        <v>171</v>
      </c>
      <c r="E404" s="109">
        <f>IF(((VLOOKUP($A404,'leave_time_2020-07-20115339am'!$D$2:$R$976,9,FALSE)&gt;480)),480,(VLOOKUP($A404,'leave_time_2020-07-20115339am'!$D$2:$R$976,9,FALSE)))</f>
        <v>203.34</v>
      </c>
      <c r="F404" s="110">
        <f>VLOOKUP($A404,'leave_time_2020-07-20115339am'!$D$2:$R$976,10,FALSE)</f>
        <v>104.004</v>
      </c>
      <c r="G404" s="111">
        <f>VLOOKUP($A404,'leave_time_2020-07-20115339am'!$D$2:$R$976,11,FALSE)</f>
        <v>104.5</v>
      </c>
      <c r="H404" s="109">
        <f>VLOOKUP($A404,'leave_time_2020-07-20115339am'!$D$2:$R$976,13,FALSE)</f>
        <v>1</v>
      </c>
      <c r="I404" s="110">
        <f>VLOOKUP($A404,'leave_time_2020-07-20115339am'!$D$2:$R$976,14,FALSE)</f>
        <v>5.5</v>
      </c>
      <c r="J404" s="111">
        <f>VLOOKUP($A404,'leave_time_2020-07-20115339am'!$D$2:$R$976,15,FALSE)</f>
        <v>56.5</v>
      </c>
    </row>
    <row r="405" spans="1:10" ht="14.85" customHeight="1" x14ac:dyDescent="0.2">
      <c r="A405" s="108" t="str">
        <f>+'Employee ROP Information'!C405</f>
        <v>LEE, ADRIENNE</v>
      </c>
      <c r="B405" s="109">
        <f>VLOOKUP($A405,'leave_time_2020-07-20115339am'!$D$2:$R$976,5,FALSE)</f>
        <v>211.75</v>
      </c>
      <c r="C405" s="110">
        <f>VLOOKUP($A405,'leave_time_2020-07-20115339am'!$D$2:$R$976,6,FALSE)</f>
        <v>156</v>
      </c>
      <c r="D405" s="111">
        <f>VLOOKUP($A405,'leave_time_2020-07-20115339am'!$D$2:$R$976,7,FALSE)</f>
        <v>101.75</v>
      </c>
      <c r="E405" s="109">
        <f>IF(((VLOOKUP($A405,'leave_time_2020-07-20115339am'!$D$2:$R$976,9,FALSE)&gt;480)),480,(VLOOKUP($A405,'leave_time_2020-07-20115339am'!$D$2:$R$976,9,FALSE)))</f>
        <v>110.50700000000001</v>
      </c>
      <c r="F405" s="110">
        <f>VLOOKUP($A405,'leave_time_2020-07-20115339am'!$D$2:$R$976,10,FALSE)</f>
        <v>104.004</v>
      </c>
      <c r="G405" s="111">
        <f>VLOOKUP($A405,'leave_time_2020-07-20115339am'!$D$2:$R$976,11,FALSE)</f>
        <v>23.75</v>
      </c>
      <c r="H405" s="109">
        <f>VLOOKUP($A405,'leave_time_2020-07-20115339am'!$D$2:$R$976,13,FALSE)</f>
        <v>0</v>
      </c>
      <c r="I405" s="110">
        <f>VLOOKUP($A405,'leave_time_2020-07-20115339am'!$D$2:$R$976,14,FALSE)</f>
        <v>1.5</v>
      </c>
      <c r="J405" s="111">
        <f>VLOOKUP($A405,'leave_time_2020-07-20115339am'!$D$2:$R$976,15,FALSE)</f>
        <v>9</v>
      </c>
    </row>
    <row r="406" spans="1:10" ht="14.85" customHeight="1" x14ac:dyDescent="0.2">
      <c r="A406" s="108" t="str">
        <f>+'Employee ROP Information'!C406</f>
        <v>LEE, LAURA</v>
      </c>
      <c r="B406" s="109">
        <f>VLOOKUP($A406,'leave_time_2020-07-20115339am'!$D$2:$R$976,5,FALSE)</f>
        <v>225.84</v>
      </c>
      <c r="C406" s="110">
        <f>VLOOKUP($A406,'leave_time_2020-07-20115339am'!$D$2:$R$976,6,FALSE)</f>
        <v>104.004</v>
      </c>
      <c r="D406" s="111">
        <f>VLOOKUP($A406,'leave_time_2020-07-20115339am'!$D$2:$R$976,7,FALSE)</f>
        <v>8</v>
      </c>
      <c r="E406" s="109">
        <f>IF(((VLOOKUP($A406,'leave_time_2020-07-20115339am'!$D$2:$R$976,9,FALSE)&gt;480)),480,(VLOOKUP($A406,'leave_time_2020-07-20115339am'!$D$2:$R$976,9,FALSE)))</f>
        <v>351.84</v>
      </c>
      <c r="F406" s="110">
        <f>VLOOKUP($A406,'leave_time_2020-07-20115339am'!$D$2:$R$976,10,FALSE)</f>
        <v>104.004</v>
      </c>
      <c r="G406" s="111">
        <f>VLOOKUP($A406,'leave_time_2020-07-20115339am'!$D$2:$R$976,11,FALSE)</f>
        <v>0</v>
      </c>
      <c r="H406" s="109">
        <f>VLOOKUP($A406,'leave_time_2020-07-20115339am'!$D$2:$R$976,13,FALSE)</f>
        <v>0</v>
      </c>
      <c r="I406" s="110">
        <f>VLOOKUP($A406,'leave_time_2020-07-20115339am'!$D$2:$R$976,14,FALSE)</f>
        <v>63</v>
      </c>
      <c r="J406" s="111">
        <f>VLOOKUP($A406,'leave_time_2020-07-20115339am'!$D$2:$R$976,15,FALSE)</f>
        <v>81</v>
      </c>
    </row>
    <row r="407" spans="1:10" ht="14.85" customHeight="1" x14ac:dyDescent="0.2">
      <c r="A407" s="108" t="str">
        <f>+'Employee ROP Information'!C407</f>
        <v>LELAS, KIMBERLY</v>
      </c>
      <c r="B407" s="109">
        <f>VLOOKUP($A407,'leave_time_2020-07-20115339am'!$D$2:$R$976,5,FALSE)</f>
        <v>10.833</v>
      </c>
      <c r="C407" s="110">
        <f>VLOOKUP($A407,'leave_time_2020-07-20115339am'!$D$2:$R$976,6,FALSE)</f>
        <v>10.833</v>
      </c>
      <c r="D407" s="111">
        <f>VLOOKUP($A407,'leave_time_2020-07-20115339am'!$D$2:$R$976,7,FALSE)</f>
        <v>0</v>
      </c>
      <c r="E407" s="109">
        <f>IF(((VLOOKUP($A407,'leave_time_2020-07-20115339am'!$D$2:$R$976,9,FALSE)&gt;480)),480,(VLOOKUP($A407,'leave_time_2020-07-20115339am'!$D$2:$R$976,9,FALSE)))</f>
        <v>8.6669999999999998</v>
      </c>
      <c r="F407" s="110">
        <f>VLOOKUP($A407,'leave_time_2020-07-20115339am'!$D$2:$R$976,10,FALSE)</f>
        <v>8.6669999999999998</v>
      </c>
      <c r="G407" s="111">
        <f>VLOOKUP($A407,'leave_time_2020-07-20115339am'!$D$2:$R$976,11,FALSE)</f>
        <v>0</v>
      </c>
      <c r="H407" s="109">
        <f>VLOOKUP($A407,'leave_time_2020-07-20115339am'!$D$2:$R$976,13,FALSE)</f>
        <v>0</v>
      </c>
      <c r="I407" s="110">
        <f>VLOOKUP($A407,'leave_time_2020-07-20115339am'!$D$2:$R$976,14,FALSE)</f>
        <v>0</v>
      </c>
      <c r="J407" s="111">
        <f>VLOOKUP($A407,'leave_time_2020-07-20115339am'!$D$2:$R$976,15,FALSE)</f>
        <v>0</v>
      </c>
    </row>
    <row r="408" spans="1:10" ht="14.85" customHeight="1" x14ac:dyDescent="0.2">
      <c r="A408" s="108" t="str">
        <f>+'Employee ROP Information'!C408</f>
        <v>LENT, KIMBERLY</v>
      </c>
      <c r="B408" s="109">
        <f>VLOOKUP($A408,'leave_time_2020-07-20115339am'!$D$2:$R$976,5,FALSE)</f>
        <v>227.34</v>
      </c>
      <c r="C408" s="110">
        <f>VLOOKUP($A408,'leave_time_2020-07-20115339am'!$D$2:$R$976,6,FALSE)</f>
        <v>104.004</v>
      </c>
      <c r="D408" s="111">
        <f>VLOOKUP($A408,'leave_time_2020-07-20115339am'!$D$2:$R$976,7,FALSE)</f>
        <v>58.5</v>
      </c>
      <c r="E408" s="109">
        <f>IF(((VLOOKUP($A408,'leave_time_2020-07-20115339am'!$D$2:$R$976,9,FALSE)&gt;480)),480,(VLOOKUP($A408,'leave_time_2020-07-20115339am'!$D$2:$R$976,9,FALSE)))</f>
        <v>327.33999999999997</v>
      </c>
      <c r="F408" s="110">
        <f>VLOOKUP($A408,'leave_time_2020-07-20115339am'!$D$2:$R$976,10,FALSE)</f>
        <v>104.004</v>
      </c>
      <c r="G408" s="111">
        <f>VLOOKUP($A408,'leave_time_2020-07-20115339am'!$D$2:$R$976,11,FALSE)</f>
        <v>38.25</v>
      </c>
      <c r="H408" s="109">
        <f>VLOOKUP($A408,'leave_time_2020-07-20115339am'!$D$2:$R$976,13,FALSE)</f>
        <v>0</v>
      </c>
      <c r="I408" s="110">
        <f>VLOOKUP($A408,'leave_time_2020-07-20115339am'!$D$2:$R$976,14,FALSE)</f>
        <v>18.75</v>
      </c>
      <c r="J408" s="111">
        <f>VLOOKUP($A408,'leave_time_2020-07-20115339am'!$D$2:$R$976,15,FALSE)</f>
        <v>27</v>
      </c>
    </row>
    <row r="409" spans="1:10" ht="14.85" customHeight="1" x14ac:dyDescent="0.2">
      <c r="A409" s="108" t="str">
        <f>+'Employee ROP Information'!C409</f>
        <v>LEVCHENKO, NATALYA</v>
      </c>
      <c r="B409" s="109">
        <f>VLOOKUP($A409,'leave_time_2020-07-20115339am'!$D$2:$R$976,5,FALSE)</f>
        <v>21.667000000000002</v>
      </c>
      <c r="C409" s="110">
        <f>VLOOKUP($A409,'leave_time_2020-07-20115339am'!$D$2:$R$976,6,FALSE)</f>
        <v>21.667000000000002</v>
      </c>
      <c r="D409" s="111">
        <f>VLOOKUP($A409,'leave_time_2020-07-20115339am'!$D$2:$R$976,7,FALSE)</f>
        <v>0</v>
      </c>
      <c r="E409" s="109">
        <f>IF(((VLOOKUP($A409,'leave_time_2020-07-20115339am'!$D$2:$R$976,9,FALSE)&gt;480)),480,(VLOOKUP($A409,'leave_time_2020-07-20115339am'!$D$2:$R$976,9,FALSE)))</f>
        <v>21.667000000000002</v>
      </c>
      <c r="F409" s="110">
        <f>VLOOKUP($A409,'leave_time_2020-07-20115339am'!$D$2:$R$976,10,FALSE)</f>
        <v>21.667000000000002</v>
      </c>
      <c r="G409" s="111">
        <f>VLOOKUP($A409,'leave_time_2020-07-20115339am'!$D$2:$R$976,11,FALSE)</f>
        <v>0</v>
      </c>
      <c r="H409" s="109">
        <f>VLOOKUP($A409,'leave_time_2020-07-20115339am'!$D$2:$R$976,13,FALSE)</f>
        <v>0</v>
      </c>
      <c r="I409" s="110">
        <f>VLOOKUP($A409,'leave_time_2020-07-20115339am'!$D$2:$R$976,14,FALSE)</f>
        <v>0</v>
      </c>
      <c r="J409" s="111">
        <f>VLOOKUP($A409,'leave_time_2020-07-20115339am'!$D$2:$R$976,15,FALSE)</f>
        <v>0</v>
      </c>
    </row>
    <row r="410" spans="1:10" ht="14.85" customHeight="1" x14ac:dyDescent="0.2">
      <c r="A410" s="108" t="str">
        <f>+'Employee ROP Information'!C410</f>
        <v>LEWIS, LAUREN</v>
      </c>
      <c r="B410" s="109">
        <f>VLOOKUP($A410,'leave_time_2020-07-20115339am'!$D$2:$R$976,5,FALSE)</f>
        <v>59.003999999999998</v>
      </c>
      <c r="C410" s="110">
        <f>VLOOKUP($A410,'leave_time_2020-07-20115339am'!$D$2:$R$976,6,FALSE)</f>
        <v>104.004</v>
      </c>
      <c r="D410" s="111">
        <f>VLOOKUP($A410,'leave_time_2020-07-20115339am'!$D$2:$R$976,7,FALSE)</f>
        <v>60.5</v>
      </c>
      <c r="E410" s="109">
        <f>IF(((VLOOKUP($A410,'leave_time_2020-07-20115339am'!$D$2:$R$976,9,FALSE)&gt;480)),480,(VLOOKUP($A410,'leave_time_2020-07-20115339am'!$D$2:$R$976,9,FALSE)))</f>
        <v>70.504000000000005</v>
      </c>
      <c r="F410" s="110">
        <f>VLOOKUP($A410,'leave_time_2020-07-20115339am'!$D$2:$R$976,10,FALSE)</f>
        <v>104.004</v>
      </c>
      <c r="G410" s="111">
        <f>VLOOKUP($A410,'leave_time_2020-07-20115339am'!$D$2:$R$976,11,FALSE)</f>
        <v>49</v>
      </c>
      <c r="H410" s="109">
        <f>VLOOKUP($A410,'leave_time_2020-07-20115339am'!$D$2:$R$976,13,FALSE)</f>
        <v>0</v>
      </c>
      <c r="I410" s="110">
        <f>VLOOKUP($A410,'leave_time_2020-07-20115339am'!$D$2:$R$976,14,FALSE)</f>
        <v>8</v>
      </c>
      <c r="J410" s="111">
        <f>VLOOKUP($A410,'leave_time_2020-07-20115339am'!$D$2:$R$976,15,FALSE)</f>
        <v>0</v>
      </c>
    </row>
    <row r="411" spans="1:10" ht="14.85" customHeight="1" x14ac:dyDescent="0.2">
      <c r="A411" s="108" t="str">
        <f>+'Employee ROP Information'!C411</f>
        <v>LIEBER, LISA</v>
      </c>
      <c r="B411" s="109">
        <f>VLOOKUP($A411,'leave_time_2020-07-20115339am'!$D$2:$R$976,5,FALSE)</f>
        <v>402</v>
      </c>
      <c r="C411" s="110">
        <f>VLOOKUP($A411,'leave_time_2020-07-20115339am'!$D$2:$R$976,6,FALSE)</f>
        <v>156</v>
      </c>
      <c r="D411" s="111">
        <f>VLOOKUP($A411,'leave_time_2020-07-20115339am'!$D$2:$R$976,7,FALSE)</f>
        <v>114</v>
      </c>
      <c r="E411" s="109">
        <f>IF(((VLOOKUP($A411,'leave_time_2020-07-20115339am'!$D$2:$R$976,9,FALSE)&gt;480)),480,(VLOOKUP($A411,'leave_time_2020-07-20115339am'!$D$2:$R$976,9,FALSE)))</f>
        <v>250.923</v>
      </c>
      <c r="F411" s="110">
        <f>VLOOKUP($A411,'leave_time_2020-07-20115339am'!$D$2:$R$976,10,FALSE)</f>
        <v>104.004</v>
      </c>
      <c r="G411" s="111">
        <f>VLOOKUP($A411,'leave_time_2020-07-20115339am'!$D$2:$R$976,11,FALSE)</f>
        <v>146</v>
      </c>
      <c r="H411" s="109">
        <f>VLOOKUP($A411,'leave_time_2020-07-20115339am'!$D$2:$R$976,13,FALSE)</f>
        <v>-5</v>
      </c>
      <c r="I411" s="110">
        <f>VLOOKUP($A411,'leave_time_2020-07-20115339am'!$D$2:$R$976,14,FALSE)</f>
        <v>11</v>
      </c>
      <c r="J411" s="111">
        <f>VLOOKUP($A411,'leave_time_2020-07-20115339am'!$D$2:$R$976,15,FALSE)</f>
        <v>24</v>
      </c>
    </row>
    <row r="412" spans="1:10" ht="14.85" customHeight="1" x14ac:dyDescent="0.2">
      <c r="A412" s="108" t="str">
        <f>+'Employee ROP Information'!C412</f>
        <v>LIGHTBOURN, GLORIA</v>
      </c>
      <c r="B412" s="109">
        <f>VLOOKUP($A412,'leave_time_2020-07-20115339am'!$D$2:$R$976,5,FALSE)</f>
        <v>353</v>
      </c>
      <c r="C412" s="110">
        <f>VLOOKUP($A412,'leave_time_2020-07-20115339am'!$D$2:$R$976,6,FALSE)</f>
        <v>156</v>
      </c>
      <c r="D412" s="111">
        <f>VLOOKUP($A412,'leave_time_2020-07-20115339am'!$D$2:$R$976,7,FALSE)</f>
        <v>112</v>
      </c>
      <c r="E412" s="109">
        <f>IF(((VLOOKUP($A412,'leave_time_2020-07-20115339am'!$D$2:$R$976,9,FALSE)&gt;480)),480,(VLOOKUP($A412,'leave_time_2020-07-20115339am'!$D$2:$R$976,9,FALSE)))</f>
        <v>457.59</v>
      </c>
      <c r="F412" s="110">
        <f>VLOOKUP($A412,'leave_time_2020-07-20115339am'!$D$2:$R$976,10,FALSE)</f>
        <v>104.004</v>
      </c>
      <c r="G412" s="111">
        <f>VLOOKUP($A412,'leave_time_2020-07-20115339am'!$D$2:$R$976,11,FALSE)</f>
        <v>155</v>
      </c>
      <c r="H412" s="109">
        <f>VLOOKUP($A412,'leave_time_2020-07-20115339am'!$D$2:$R$976,13,FALSE)</f>
        <v>0</v>
      </c>
      <c r="I412" s="110">
        <f>VLOOKUP($A412,'leave_time_2020-07-20115339am'!$D$2:$R$976,14,FALSE)</f>
        <v>0</v>
      </c>
      <c r="J412" s="111">
        <f>VLOOKUP($A412,'leave_time_2020-07-20115339am'!$D$2:$R$976,15,FALSE)</f>
        <v>0</v>
      </c>
    </row>
    <row r="413" spans="1:10" ht="14.85" customHeight="1" x14ac:dyDescent="0.2">
      <c r="A413" s="108" t="str">
        <f>+'Employee ROP Information'!C413</f>
        <v>LILES, BENJAMIN</v>
      </c>
      <c r="B413" s="109">
        <f>VLOOKUP($A413,'leave_time_2020-07-20115339am'!$D$2:$R$976,5,FALSE)</f>
        <v>78.504000000000005</v>
      </c>
      <c r="C413" s="110">
        <f>VLOOKUP($A413,'leave_time_2020-07-20115339am'!$D$2:$R$976,6,FALSE)</f>
        <v>97.504000000000005</v>
      </c>
      <c r="D413" s="111">
        <f>VLOOKUP($A413,'leave_time_2020-07-20115339am'!$D$2:$R$976,7,FALSE)</f>
        <v>19</v>
      </c>
      <c r="E413" s="109">
        <f>IF(((VLOOKUP($A413,'leave_time_2020-07-20115339am'!$D$2:$R$976,9,FALSE)&gt;480)),480,(VLOOKUP($A413,'leave_time_2020-07-20115339am'!$D$2:$R$976,9,FALSE)))</f>
        <v>81.504000000000005</v>
      </c>
      <c r="F413" s="110">
        <f>VLOOKUP($A413,'leave_time_2020-07-20115339am'!$D$2:$R$976,10,FALSE)</f>
        <v>97.504000000000005</v>
      </c>
      <c r="G413" s="111">
        <f>VLOOKUP($A413,'leave_time_2020-07-20115339am'!$D$2:$R$976,11,FALSE)</f>
        <v>16</v>
      </c>
      <c r="H413" s="109">
        <f>VLOOKUP($A413,'leave_time_2020-07-20115339am'!$D$2:$R$976,13,FALSE)</f>
        <v>0</v>
      </c>
      <c r="I413" s="110">
        <f>VLOOKUP($A413,'leave_time_2020-07-20115339am'!$D$2:$R$976,14,FALSE)</f>
        <v>0</v>
      </c>
      <c r="J413" s="111">
        <f>VLOOKUP($A413,'leave_time_2020-07-20115339am'!$D$2:$R$976,15,FALSE)</f>
        <v>0</v>
      </c>
    </row>
    <row r="414" spans="1:10" ht="14.85" customHeight="1" x14ac:dyDescent="0.2">
      <c r="A414" s="108" t="str">
        <f>+'Employee ROP Information'!C414</f>
        <v>LINDQUIST, CAITLIN</v>
      </c>
      <c r="B414" s="109">
        <f>VLOOKUP($A414,'leave_time_2020-07-20115339am'!$D$2:$R$976,5,FALSE)</f>
        <v>149.23400000000001</v>
      </c>
      <c r="C414" s="110">
        <f>VLOOKUP($A414,'leave_time_2020-07-20115339am'!$D$2:$R$976,6,FALSE)</f>
        <v>127.83</v>
      </c>
      <c r="D414" s="111">
        <f>VLOOKUP($A414,'leave_time_2020-07-20115339am'!$D$2:$R$976,7,FALSE)</f>
        <v>25.5</v>
      </c>
      <c r="E414" s="109">
        <f>IF(((VLOOKUP($A414,'leave_time_2020-07-20115339am'!$D$2:$R$976,9,FALSE)&gt;480)),480,(VLOOKUP($A414,'leave_time_2020-07-20115339am'!$D$2:$R$976,9,FALSE)))</f>
        <v>96.408000000000001</v>
      </c>
      <c r="F414" s="110">
        <f>VLOOKUP($A414,'leave_time_2020-07-20115339am'!$D$2:$R$976,10,FALSE)</f>
        <v>104.004</v>
      </c>
      <c r="G414" s="111">
        <f>VLOOKUP($A414,'leave_time_2020-07-20115339am'!$D$2:$R$976,11,FALSE)</f>
        <v>32.5</v>
      </c>
      <c r="H414" s="109">
        <f>VLOOKUP($A414,'leave_time_2020-07-20115339am'!$D$2:$R$976,13,FALSE)</f>
        <v>0</v>
      </c>
      <c r="I414" s="110">
        <f>VLOOKUP($A414,'leave_time_2020-07-20115339am'!$D$2:$R$976,14,FALSE)</f>
        <v>0</v>
      </c>
      <c r="J414" s="111">
        <f>VLOOKUP($A414,'leave_time_2020-07-20115339am'!$D$2:$R$976,15,FALSE)</f>
        <v>0</v>
      </c>
    </row>
    <row r="415" spans="1:10" ht="14.85" customHeight="1" x14ac:dyDescent="0.2">
      <c r="A415" s="108" t="str">
        <f>+'Employee ROP Information'!C415</f>
        <v>LIVINGSTON, DANIELLE</v>
      </c>
      <c r="B415" s="109">
        <f>VLOOKUP($A415,'leave_time_2020-07-20115339am'!$D$2:$R$976,5,FALSE)</f>
        <v>326.005</v>
      </c>
      <c r="C415" s="110">
        <f>VLOOKUP($A415,'leave_time_2020-07-20115339am'!$D$2:$R$976,6,FALSE)</f>
        <v>99.668999999999997</v>
      </c>
      <c r="D415" s="111">
        <f>VLOOKUP($A415,'leave_time_2020-07-20115339am'!$D$2:$R$976,7,FALSE)</f>
        <v>66.5</v>
      </c>
      <c r="E415" s="109">
        <f>IF(((VLOOKUP($A415,'leave_time_2020-07-20115339am'!$D$2:$R$976,9,FALSE)&gt;480)),480,(VLOOKUP($A415,'leave_time_2020-07-20115339am'!$D$2:$R$976,9,FALSE)))</f>
        <v>370.423</v>
      </c>
      <c r="F415" s="110">
        <f>VLOOKUP($A415,'leave_time_2020-07-20115339am'!$D$2:$R$976,10,FALSE)</f>
        <v>95.337000000000003</v>
      </c>
      <c r="G415" s="111">
        <f>VLOOKUP($A415,'leave_time_2020-07-20115339am'!$D$2:$R$976,11,FALSE)</f>
        <v>68.75</v>
      </c>
      <c r="H415" s="109">
        <f>VLOOKUP($A415,'leave_time_2020-07-20115339am'!$D$2:$R$976,13,FALSE)</f>
        <v>0</v>
      </c>
      <c r="I415" s="110">
        <f>VLOOKUP($A415,'leave_time_2020-07-20115339am'!$D$2:$R$976,14,FALSE)</f>
        <v>13.5</v>
      </c>
      <c r="J415" s="111">
        <f>VLOOKUP($A415,'leave_time_2020-07-20115339am'!$D$2:$R$976,15,FALSE)</f>
        <v>52.75</v>
      </c>
    </row>
    <row r="416" spans="1:10" ht="14.85" customHeight="1" x14ac:dyDescent="0.2">
      <c r="A416" s="108" t="str">
        <f>+'Employee ROP Information'!C416</f>
        <v>LOCHTERMANN, DENISE</v>
      </c>
      <c r="B416" s="109">
        <f>VLOOKUP($A416,'leave_time_2020-07-20115339am'!$D$2:$R$976,5,FALSE)</f>
        <v>30.997</v>
      </c>
      <c r="C416" s="110">
        <f>VLOOKUP($A416,'leave_time_2020-07-20115339am'!$D$2:$R$976,6,FALSE)</f>
        <v>38.997</v>
      </c>
      <c r="D416" s="111">
        <f>VLOOKUP($A416,'leave_time_2020-07-20115339am'!$D$2:$R$976,7,FALSE)</f>
        <v>8</v>
      </c>
      <c r="E416" s="109">
        <f>IF(((VLOOKUP($A416,'leave_time_2020-07-20115339am'!$D$2:$R$976,9,FALSE)&gt;480)),480,(VLOOKUP($A416,'leave_time_2020-07-20115339am'!$D$2:$R$976,9,FALSE)))</f>
        <v>32.997</v>
      </c>
      <c r="F416" s="110">
        <f>VLOOKUP($A416,'leave_time_2020-07-20115339am'!$D$2:$R$976,10,FALSE)</f>
        <v>38.997</v>
      </c>
      <c r="G416" s="111">
        <f>VLOOKUP($A416,'leave_time_2020-07-20115339am'!$D$2:$R$976,11,FALSE)</f>
        <v>6</v>
      </c>
      <c r="H416" s="109">
        <f>VLOOKUP($A416,'leave_time_2020-07-20115339am'!$D$2:$R$976,13,FALSE)</f>
        <v>0</v>
      </c>
      <c r="I416" s="110">
        <f>VLOOKUP($A416,'leave_time_2020-07-20115339am'!$D$2:$R$976,14,FALSE)</f>
        <v>0</v>
      </c>
      <c r="J416" s="111">
        <f>VLOOKUP($A416,'leave_time_2020-07-20115339am'!$D$2:$R$976,15,FALSE)</f>
        <v>0</v>
      </c>
    </row>
    <row r="417" spans="1:10" ht="14.85" customHeight="1" x14ac:dyDescent="0.2">
      <c r="A417" s="108" t="str">
        <f>+'Employee ROP Information'!C417</f>
        <v>LOFTIN, TASHA</v>
      </c>
      <c r="B417" s="109">
        <f>VLOOKUP($A417,'leave_time_2020-07-20115339am'!$D$2:$R$976,5,FALSE)</f>
        <v>44.09</v>
      </c>
      <c r="C417" s="110">
        <f>VLOOKUP($A417,'leave_time_2020-07-20115339am'!$D$2:$R$976,6,FALSE)</f>
        <v>104.004</v>
      </c>
      <c r="D417" s="111">
        <f>VLOOKUP($A417,'leave_time_2020-07-20115339am'!$D$2:$R$976,7,FALSE)</f>
        <v>79.25</v>
      </c>
      <c r="E417" s="109">
        <f>IF(((VLOOKUP($A417,'leave_time_2020-07-20115339am'!$D$2:$R$976,9,FALSE)&gt;480)),480,(VLOOKUP($A417,'leave_time_2020-07-20115339am'!$D$2:$R$976,9,FALSE)))</f>
        <v>63.006999999999998</v>
      </c>
      <c r="F417" s="110">
        <f>VLOOKUP($A417,'leave_time_2020-07-20115339am'!$D$2:$R$976,10,FALSE)</f>
        <v>104.004</v>
      </c>
      <c r="G417" s="111">
        <f>VLOOKUP($A417,'leave_time_2020-07-20115339am'!$D$2:$R$976,11,FALSE)</f>
        <v>74</v>
      </c>
      <c r="H417" s="109">
        <f>VLOOKUP($A417,'leave_time_2020-07-20115339am'!$D$2:$R$976,13,FALSE)</f>
        <v>0</v>
      </c>
      <c r="I417" s="110">
        <f>VLOOKUP($A417,'leave_time_2020-07-20115339am'!$D$2:$R$976,14,FALSE)</f>
        <v>1</v>
      </c>
      <c r="J417" s="111">
        <f>VLOOKUP($A417,'leave_time_2020-07-20115339am'!$D$2:$R$976,15,FALSE)</f>
        <v>1.75</v>
      </c>
    </row>
    <row r="418" spans="1:10" ht="14.85" customHeight="1" x14ac:dyDescent="0.2">
      <c r="A418" s="108" t="str">
        <f>+'Employee ROP Information'!C418</f>
        <v>LOPERENA, ANGELA</v>
      </c>
      <c r="B418" s="109">
        <f>VLOOKUP($A418,'leave_time_2020-07-20115339am'!$D$2:$R$976,5,FALSE)</f>
        <v>158.34</v>
      </c>
      <c r="C418" s="110">
        <f>VLOOKUP($A418,'leave_time_2020-07-20115339am'!$D$2:$R$976,6,FALSE)</f>
        <v>104.004</v>
      </c>
      <c r="D418" s="111">
        <f>VLOOKUP($A418,'leave_time_2020-07-20115339am'!$D$2:$R$976,7,FALSE)</f>
        <v>31</v>
      </c>
      <c r="E418" s="109">
        <f>IF(((VLOOKUP($A418,'leave_time_2020-07-20115339am'!$D$2:$R$976,9,FALSE)&gt;480)),480,(VLOOKUP($A418,'leave_time_2020-07-20115339am'!$D$2:$R$976,9,FALSE)))</f>
        <v>195.09</v>
      </c>
      <c r="F418" s="110">
        <f>VLOOKUP($A418,'leave_time_2020-07-20115339am'!$D$2:$R$976,10,FALSE)</f>
        <v>104.004</v>
      </c>
      <c r="G418" s="111">
        <f>VLOOKUP($A418,'leave_time_2020-07-20115339am'!$D$2:$R$976,11,FALSE)</f>
        <v>0</v>
      </c>
      <c r="H418" s="109">
        <f>VLOOKUP($A418,'leave_time_2020-07-20115339am'!$D$2:$R$976,13,FALSE)</f>
        <v>13.125</v>
      </c>
      <c r="I418" s="110">
        <f>VLOOKUP($A418,'leave_time_2020-07-20115339am'!$D$2:$R$976,14,FALSE)</f>
        <v>135.25</v>
      </c>
      <c r="J418" s="111">
        <f>VLOOKUP($A418,'leave_time_2020-07-20115339am'!$D$2:$R$976,15,FALSE)</f>
        <v>184.5</v>
      </c>
    </row>
    <row r="419" spans="1:10" ht="14.85" customHeight="1" x14ac:dyDescent="0.2">
      <c r="A419" s="108" t="str">
        <f>+'Employee ROP Information'!C419</f>
        <v>LOPEZ, JOHANNA</v>
      </c>
      <c r="B419" s="109">
        <f>VLOOKUP($A419,'leave_time_2020-07-20115339am'!$D$2:$R$976,5,FALSE)</f>
        <v>60.923000000000002</v>
      </c>
      <c r="C419" s="110">
        <f>VLOOKUP($A419,'leave_time_2020-07-20115339am'!$D$2:$R$976,6,FALSE)</f>
        <v>95.337000000000003</v>
      </c>
      <c r="D419" s="111">
        <f>VLOOKUP($A419,'leave_time_2020-07-20115339am'!$D$2:$R$976,7,FALSE)</f>
        <v>75</v>
      </c>
      <c r="E419" s="109">
        <f>IF(((VLOOKUP($A419,'leave_time_2020-07-20115339am'!$D$2:$R$976,9,FALSE)&gt;480)),480,(VLOOKUP($A419,'leave_time_2020-07-20115339am'!$D$2:$R$976,9,FALSE)))</f>
        <v>106.923</v>
      </c>
      <c r="F419" s="110">
        <f>VLOOKUP($A419,'leave_time_2020-07-20115339am'!$D$2:$R$976,10,FALSE)</f>
        <v>95.337000000000003</v>
      </c>
      <c r="G419" s="111">
        <f>VLOOKUP($A419,'leave_time_2020-07-20115339am'!$D$2:$R$976,11,FALSE)</f>
        <v>32</v>
      </c>
      <c r="H419" s="109">
        <f>VLOOKUP($A419,'leave_time_2020-07-20115339am'!$D$2:$R$976,13,FALSE)</f>
        <v>0</v>
      </c>
      <c r="I419" s="110">
        <f>VLOOKUP($A419,'leave_time_2020-07-20115339am'!$D$2:$R$976,14,FALSE)</f>
        <v>0</v>
      </c>
      <c r="J419" s="111">
        <f>VLOOKUP($A419,'leave_time_2020-07-20115339am'!$D$2:$R$976,15,FALSE)</f>
        <v>0</v>
      </c>
    </row>
    <row r="420" spans="1:10" ht="14.85" customHeight="1" x14ac:dyDescent="0.2">
      <c r="A420" s="108" t="str">
        <f>+'Employee ROP Information'!C420</f>
        <v>LOUIS, WENDY</v>
      </c>
      <c r="B420" s="109">
        <f>VLOOKUP($A420,'leave_time_2020-07-20115339am'!$D$2:$R$976,5,FALSE)</f>
        <v>102.785</v>
      </c>
      <c r="C420" s="110">
        <f>VLOOKUP($A420,'leave_time_2020-07-20115339am'!$D$2:$R$976,6,FALSE)</f>
        <v>129.99600000000001</v>
      </c>
      <c r="D420" s="111">
        <f>VLOOKUP($A420,'leave_time_2020-07-20115339am'!$D$2:$R$976,7,FALSE)</f>
        <v>72</v>
      </c>
      <c r="E420" s="109">
        <f>IF(((VLOOKUP($A420,'leave_time_2020-07-20115339am'!$D$2:$R$976,9,FALSE)&gt;480)),480,(VLOOKUP($A420,'leave_time_2020-07-20115339am'!$D$2:$R$976,9,FALSE)))</f>
        <v>55.673000000000002</v>
      </c>
      <c r="F420" s="110">
        <f>VLOOKUP($A420,'leave_time_2020-07-20115339am'!$D$2:$R$976,10,FALSE)</f>
        <v>104.004</v>
      </c>
      <c r="G420" s="111">
        <f>VLOOKUP($A420,'leave_time_2020-07-20115339am'!$D$2:$R$976,11,FALSE)</f>
        <v>56</v>
      </c>
      <c r="H420" s="109">
        <f>VLOOKUP($A420,'leave_time_2020-07-20115339am'!$D$2:$R$976,13,FALSE)</f>
        <v>0</v>
      </c>
      <c r="I420" s="110">
        <f>VLOOKUP($A420,'leave_time_2020-07-20115339am'!$D$2:$R$976,14,FALSE)</f>
        <v>0</v>
      </c>
      <c r="J420" s="111">
        <f>VLOOKUP($A420,'leave_time_2020-07-20115339am'!$D$2:$R$976,15,FALSE)</f>
        <v>3</v>
      </c>
    </row>
    <row r="421" spans="1:10" ht="14.85" customHeight="1" x14ac:dyDescent="0.2">
      <c r="A421" s="108" t="str">
        <f>+'Employee ROP Information'!C421</f>
        <v>LOUIS-CHARLES, VALENCIA</v>
      </c>
      <c r="B421" s="109">
        <f>VLOOKUP($A421,'leave_time_2020-07-20115339am'!$D$2:$R$976,5,FALSE)</f>
        <v>51.168999999999997</v>
      </c>
      <c r="C421" s="110">
        <f>VLOOKUP($A421,'leave_time_2020-07-20115339am'!$D$2:$R$976,6,FALSE)</f>
        <v>67.168999999999997</v>
      </c>
      <c r="D421" s="111">
        <f>VLOOKUP($A421,'leave_time_2020-07-20115339am'!$D$2:$R$976,7,FALSE)</f>
        <v>16</v>
      </c>
      <c r="E421" s="109">
        <f>IF(((VLOOKUP($A421,'leave_time_2020-07-20115339am'!$D$2:$R$976,9,FALSE)&gt;480)),480,(VLOOKUP($A421,'leave_time_2020-07-20115339am'!$D$2:$R$976,9,FALSE)))</f>
        <v>54.168999999999997</v>
      </c>
      <c r="F421" s="110">
        <f>VLOOKUP($A421,'leave_time_2020-07-20115339am'!$D$2:$R$976,10,FALSE)</f>
        <v>67.168999999999997</v>
      </c>
      <c r="G421" s="111">
        <f>VLOOKUP($A421,'leave_time_2020-07-20115339am'!$D$2:$R$976,11,FALSE)</f>
        <v>13</v>
      </c>
      <c r="H421" s="109">
        <f>VLOOKUP($A421,'leave_time_2020-07-20115339am'!$D$2:$R$976,13,FALSE)</f>
        <v>0</v>
      </c>
      <c r="I421" s="110">
        <f>VLOOKUP($A421,'leave_time_2020-07-20115339am'!$D$2:$R$976,14,FALSE)</f>
        <v>0</v>
      </c>
      <c r="J421" s="111">
        <f>VLOOKUP($A421,'leave_time_2020-07-20115339am'!$D$2:$R$976,15,FALSE)</f>
        <v>0</v>
      </c>
    </row>
    <row r="422" spans="1:10" ht="14.85" customHeight="1" x14ac:dyDescent="0.2">
      <c r="A422" s="108" t="str">
        <f>+'Employee ROP Information'!C422</f>
        <v>LOVE, ERIC</v>
      </c>
      <c r="B422" s="109">
        <f>VLOOKUP($A422,'leave_time_2020-07-20115339am'!$D$2:$R$976,5,FALSE)</f>
        <v>159.34</v>
      </c>
      <c r="C422" s="110">
        <f>VLOOKUP($A422,'leave_time_2020-07-20115339am'!$D$2:$R$976,6,FALSE)</f>
        <v>104.004</v>
      </c>
      <c r="D422" s="111">
        <f>VLOOKUP($A422,'leave_time_2020-07-20115339am'!$D$2:$R$976,7,FALSE)</f>
        <v>48.5</v>
      </c>
      <c r="E422" s="109">
        <f>IF(((VLOOKUP($A422,'leave_time_2020-07-20115339am'!$D$2:$R$976,9,FALSE)&gt;480)),480,(VLOOKUP($A422,'leave_time_2020-07-20115339am'!$D$2:$R$976,9,FALSE)))</f>
        <v>201.59</v>
      </c>
      <c r="F422" s="110">
        <f>VLOOKUP($A422,'leave_time_2020-07-20115339am'!$D$2:$R$976,10,FALSE)</f>
        <v>104.004</v>
      </c>
      <c r="G422" s="111">
        <f>VLOOKUP($A422,'leave_time_2020-07-20115339am'!$D$2:$R$976,11,FALSE)</f>
        <v>74.5</v>
      </c>
      <c r="H422" s="109">
        <f>VLOOKUP($A422,'leave_time_2020-07-20115339am'!$D$2:$R$976,13,FALSE)</f>
        <v>4</v>
      </c>
      <c r="I422" s="110">
        <f>VLOOKUP($A422,'leave_time_2020-07-20115339am'!$D$2:$R$976,14,FALSE)</f>
        <v>38</v>
      </c>
      <c r="J422" s="111">
        <f>VLOOKUP($A422,'leave_time_2020-07-20115339am'!$D$2:$R$976,15,FALSE)</f>
        <v>52.5</v>
      </c>
    </row>
    <row r="423" spans="1:10" ht="14.85" customHeight="1" x14ac:dyDescent="0.2">
      <c r="A423" s="108" t="str">
        <f>+'Employee ROP Information'!C423</f>
        <v>LUBIN, JOANE</v>
      </c>
      <c r="B423" s="109">
        <f>VLOOKUP($A423,'leave_time_2020-07-20115339am'!$D$2:$R$976,5,FALSE)</f>
        <v>123.502</v>
      </c>
      <c r="C423" s="110">
        <f>VLOOKUP($A423,'leave_time_2020-07-20115339am'!$D$2:$R$976,6,FALSE)</f>
        <v>131.50200000000001</v>
      </c>
      <c r="D423" s="111">
        <f>VLOOKUP($A423,'leave_time_2020-07-20115339am'!$D$2:$R$976,7,FALSE)</f>
        <v>8</v>
      </c>
      <c r="E423" s="109">
        <f>IF(((VLOOKUP($A423,'leave_time_2020-07-20115339am'!$D$2:$R$976,9,FALSE)&gt;480)),480,(VLOOKUP($A423,'leave_time_2020-07-20115339am'!$D$2:$R$976,9,FALSE)))</f>
        <v>64.001999999999995</v>
      </c>
      <c r="F423" s="110">
        <f>VLOOKUP($A423,'leave_time_2020-07-20115339am'!$D$2:$R$976,10,FALSE)</f>
        <v>84.001999999999995</v>
      </c>
      <c r="G423" s="111">
        <f>VLOOKUP($A423,'leave_time_2020-07-20115339am'!$D$2:$R$976,11,FALSE)</f>
        <v>20</v>
      </c>
      <c r="H423" s="109">
        <f>VLOOKUP($A423,'leave_time_2020-07-20115339am'!$D$2:$R$976,13,FALSE)</f>
        <v>0</v>
      </c>
      <c r="I423" s="110">
        <f>VLOOKUP($A423,'leave_time_2020-07-20115339am'!$D$2:$R$976,14,FALSE)</f>
        <v>0</v>
      </c>
      <c r="J423" s="111">
        <f>VLOOKUP($A423,'leave_time_2020-07-20115339am'!$D$2:$R$976,15,FALSE)</f>
        <v>0</v>
      </c>
    </row>
    <row r="424" spans="1:10" ht="14.85" customHeight="1" x14ac:dyDescent="0.2">
      <c r="A424" s="108" t="str">
        <f>+'Employee ROP Information'!C424</f>
        <v>LUCHO, MIRNA</v>
      </c>
      <c r="B424" s="109">
        <f>VLOOKUP($A424,'leave_time_2020-07-20115339am'!$D$2:$R$976,5,FALSE)</f>
        <v>95.337000000000003</v>
      </c>
      <c r="C424" s="110">
        <f>VLOOKUP($A424,'leave_time_2020-07-20115339am'!$D$2:$R$976,6,FALSE)</f>
        <v>95.337000000000003</v>
      </c>
      <c r="D424" s="111">
        <f>VLOOKUP($A424,'leave_time_2020-07-20115339am'!$D$2:$R$976,7,FALSE)</f>
        <v>0</v>
      </c>
      <c r="E424" s="109">
        <f>IF(((VLOOKUP($A424,'leave_time_2020-07-20115339am'!$D$2:$R$976,9,FALSE)&gt;480)),480,(VLOOKUP($A424,'leave_time_2020-07-20115339am'!$D$2:$R$976,9,FALSE)))</f>
        <v>55.337000000000003</v>
      </c>
      <c r="F424" s="110">
        <f>VLOOKUP($A424,'leave_time_2020-07-20115339am'!$D$2:$R$976,10,FALSE)</f>
        <v>95.337000000000003</v>
      </c>
      <c r="G424" s="111">
        <f>VLOOKUP($A424,'leave_time_2020-07-20115339am'!$D$2:$R$976,11,FALSE)</f>
        <v>40</v>
      </c>
      <c r="H424" s="109">
        <f>VLOOKUP($A424,'leave_time_2020-07-20115339am'!$D$2:$R$976,13,FALSE)</f>
        <v>79.5</v>
      </c>
      <c r="I424" s="110">
        <f>VLOOKUP($A424,'leave_time_2020-07-20115339am'!$D$2:$R$976,14,FALSE)</f>
        <v>120.5</v>
      </c>
      <c r="J424" s="111">
        <f>VLOOKUP($A424,'leave_time_2020-07-20115339am'!$D$2:$R$976,15,FALSE)</f>
        <v>41</v>
      </c>
    </row>
    <row r="425" spans="1:10" ht="14.85" customHeight="1" x14ac:dyDescent="0.2">
      <c r="A425" s="108" t="str">
        <f>+'Employee ROP Information'!C425</f>
        <v>LUDWIG, CASSANDRA</v>
      </c>
      <c r="B425" s="109">
        <f>VLOOKUP($A425,'leave_time_2020-07-20115339am'!$D$2:$R$976,5,FALSE)</f>
        <v>259.58999999999997</v>
      </c>
      <c r="C425" s="110">
        <f>VLOOKUP($A425,'leave_time_2020-07-20115339am'!$D$2:$R$976,6,FALSE)</f>
        <v>104.004</v>
      </c>
      <c r="D425" s="111">
        <f>VLOOKUP($A425,'leave_time_2020-07-20115339am'!$D$2:$R$976,7,FALSE)</f>
        <v>48</v>
      </c>
      <c r="E425" s="109">
        <f>IF(((VLOOKUP($A425,'leave_time_2020-07-20115339am'!$D$2:$R$976,9,FALSE)&gt;480)),480,(VLOOKUP($A425,'leave_time_2020-07-20115339am'!$D$2:$R$976,9,FALSE)))</f>
        <v>243.34</v>
      </c>
      <c r="F425" s="110">
        <f>VLOOKUP($A425,'leave_time_2020-07-20115339am'!$D$2:$R$976,10,FALSE)</f>
        <v>104.004</v>
      </c>
      <c r="G425" s="111">
        <f>VLOOKUP($A425,'leave_time_2020-07-20115339am'!$D$2:$R$976,11,FALSE)</f>
        <v>60.25</v>
      </c>
      <c r="H425" s="109">
        <f>VLOOKUP($A425,'leave_time_2020-07-20115339am'!$D$2:$R$976,13,FALSE)</f>
        <v>26</v>
      </c>
      <c r="I425" s="110">
        <f>VLOOKUP($A425,'leave_time_2020-07-20115339am'!$D$2:$R$976,14,FALSE)</f>
        <v>119.5</v>
      </c>
      <c r="J425" s="111">
        <f>VLOOKUP($A425,'leave_time_2020-07-20115339am'!$D$2:$R$976,15,FALSE)</f>
        <v>97</v>
      </c>
    </row>
    <row r="426" spans="1:10" ht="14.85" customHeight="1" x14ac:dyDescent="0.2">
      <c r="A426" s="108" t="str">
        <f>+'Employee ROP Information'!C426</f>
        <v>LUDWIG, LISA</v>
      </c>
      <c r="B426" s="109">
        <f>VLOOKUP($A426,'leave_time_2020-07-20115339am'!$D$2:$R$976,5,FALSE)</f>
        <v>131.25</v>
      </c>
      <c r="C426" s="110">
        <f>VLOOKUP($A426,'leave_time_2020-07-20115339am'!$D$2:$R$976,6,FALSE)</f>
        <v>125.664</v>
      </c>
      <c r="D426" s="111">
        <f>VLOOKUP($A426,'leave_time_2020-07-20115339am'!$D$2:$R$976,7,FALSE)</f>
        <v>51.75</v>
      </c>
      <c r="E426" s="109">
        <f>IF(((VLOOKUP($A426,'leave_time_2020-07-20115339am'!$D$2:$R$976,9,FALSE)&gt;480)),480,(VLOOKUP($A426,'leave_time_2020-07-20115339am'!$D$2:$R$976,9,FALSE)))</f>
        <v>67.34</v>
      </c>
      <c r="F426" s="110">
        <f>VLOOKUP($A426,'leave_time_2020-07-20115339am'!$D$2:$R$976,10,FALSE)</f>
        <v>104.004</v>
      </c>
      <c r="G426" s="111">
        <f>VLOOKUP($A426,'leave_time_2020-07-20115339am'!$D$2:$R$976,11,FALSE)</f>
        <v>143</v>
      </c>
      <c r="H426" s="109">
        <f>VLOOKUP($A426,'leave_time_2020-07-20115339am'!$D$2:$R$976,13,FALSE)</f>
        <v>4.375</v>
      </c>
      <c r="I426" s="110">
        <f>VLOOKUP($A426,'leave_time_2020-07-20115339am'!$D$2:$R$976,14,FALSE)</f>
        <v>8.625</v>
      </c>
      <c r="J426" s="111">
        <f>VLOOKUP($A426,'leave_time_2020-07-20115339am'!$D$2:$R$976,15,FALSE)</f>
        <v>4.25</v>
      </c>
    </row>
    <row r="427" spans="1:10" ht="14.85" customHeight="1" x14ac:dyDescent="0.2">
      <c r="A427" s="108" t="str">
        <f>+'Employee ROP Information'!C427</f>
        <v>LYBROOK, PEGGY</v>
      </c>
      <c r="B427" s="109">
        <f>VLOOKUP($A427,'leave_time_2020-07-20115339am'!$D$2:$R$976,5,FALSE)</f>
        <v>132.41</v>
      </c>
      <c r="C427" s="110">
        <f>VLOOKUP($A427,'leave_time_2020-07-20115339am'!$D$2:$R$976,6,FALSE)</f>
        <v>51.996000000000002</v>
      </c>
      <c r="D427" s="111">
        <f>VLOOKUP($A427,'leave_time_2020-07-20115339am'!$D$2:$R$976,7,FALSE)</f>
        <v>2</v>
      </c>
      <c r="E427" s="109">
        <f>IF(((VLOOKUP($A427,'leave_time_2020-07-20115339am'!$D$2:$R$976,9,FALSE)&gt;480)),480,(VLOOKUP($A427,'leave_time_2020-07-20115339am'!$D$2:$R$976,9,FALSE)))</f>
        <v>129.41</v>
      </c>
      <c r="F427" s="110">
        <f>VLOOKUP($A427,'leave_time_2020-07-20115339am'!$D$2:$R$976,10,FALSE)</f>
        <v>51.996000000000002</v>
      </c>
      <c r="G427" s="111">
        <f>VLOOKUP($A427,'leave_time_2020-07-20115339am'!$D$2:$R$976,11,FALSE)</f>
        <v>0</v>
      </c>
      <c r="H427" s="109">
        <f>VLOOKUP($A427,'leave_time_2020-07-20115339am'!$D$2:$R$976,13,FALSE)</f>
        <v>4.5</v>
      </c>
      <c r="I427" s="110">
        <f>VLOOKUP($A427,'leave_time_2020-07-20115339am'!$D$2:$R$976,14,FALSE)</f>
        <v>60.5</v>
      </c>
      <c r="J427" s="111">
        <f>VLOOKUP($A427,'leave_time_2020-07-20115339am'!$D$2:$R$976,15,FALSE)</f>
        <v>62.75</v>
      </c>
    </row>
    <row r="428" spans="1:10" ht="14.85" customHeight="1" x14ac:dyDescent="0.2">
      <c r="A428" s="108" t="str">
        <f>+'Employee ROP Information'!C428</f>
        <v>MAGLIONE, ROSEANN</v>
      </c>
      <c r="B428" s="109">
        <f>VLOOKUP($A428,'leave_time_2020-07-20115339am'!$D$2:$R$976,5,FALSE)</f>
        <v>114.91</v>
      </c>
      <c r="C428" s="110">
        <f>VLOOKUP($A428,'leave_time_2020-07-20115339am'!$D$2:$R$976,6,FALSE)</f>
        <v>129.99600000000001</v>
      </c>
      <c r="D428" s="111">
        <f>VLOOKUP($A428,'leave_time_2020-07-20115339am'!$D$2:$R$976,7,FALSE)</f>
        <v>63.75</v>
      </c>
      <c r="E428" s="109">
        <f>IF(((VLOOKUP($A428,'leave_time_2020-07-20115339am'!$D$2:$R$976,9,FALSE)&gt;480)),480,(VLOOKUP($A428,'leave_time_2020-07-20115339am'!$D$2:$R$976,9,FALSE)))</f>
        <v>33.173999999999999</v>
      </c>
      <c r="F428" s="110">
        <f>VLOOKUP($A428,'leave_time_2020-07-20115339am'!$D$2:$R$976,10,FALSE)</f>
        <v>104.004</v>
      </c>
      <c r="G428" s="111">
        <f>VLOOKUP($A428,'leave_time_2020-07-20115339am'!$D$2:$R$976,11,FALSE)</f>
        <v>91</v>
      </c>
      <c r="H428" s="109">
        <f>VLOOKUP($A428,'leave_time_2020-07-20115339am'!$D$2:$R$976,13,FALSE)</f>
        <v>0</v>
      </c>
      <c r="I428" s="110">
        <f>VLOOKUP($A428,'leave_time_2020-07-20115339am'!$D$2:$R$976,14,FALSE)</f>
        <v>3.75</v>
      </c>
      <c r="J428" s="111">
        <f>VLOOKUP($A428,'leave_time_2020-07-20115339am'!$D$2:$R$976,15,FALSE)</f>
        <v>3.75</v>
      </c>
    </row>
    <row r="429" spans="1:10" ht="14.85" customHeight="1" x14ac:dyDescent="0.2">
      <c r="A429" s="108" t="str">
        <f>+'Employee ROP Information'!C429</f>
        <v>MALDONADO, KRISTINE</v>
      </c>
      <c r="B429" s="109">
        <f>VLOOKUP($A429,'leave_time_2020-07-20115339am'!$D$2:$R$976,5,FALSE)</f>
        <v>79.84</v>
      </c>
      <c r="C429" s="110">
        <f>VLOOKUP($A429,'leave_time_2020-07-20115339am'!$D$2:$R$976,6,FALSE)</f>
        <v>104.004</v>
      </c>
      <c r="D429" s="111">
        <f>VLOOKUP($A429,'leave_time_2020-07-20115339am'!$D$2:$R$976,7,FALSE)</f>
        <v>4</v>
      </c>
      <c r="E429" s="109">
        <f>IF(((VLOOKUP($A429,'leave_time_2020-07-20115339am'!$D$2:$R$976,9,FALSE)&gt;480)),480,(VLOOKUP($A429,'leave_time_2020-07-20115339am'!$D$2:$R$976,9,FALSE)))</f>
        <v>39.090000000000003</v>
      </c>
      <c r="F429" s="110">
        <f>VLOOKUP($A429,'leave_time_2020-07-20115339am'!$D$2:$R$976,10,FALSE)</f>
        <v>104.004</v>
      </c>
      <c r="G429" s="111">
        <f>VLOOKUP($A429,'leave_time_2020-07-20115339am'!$D$2:$R$976,11,FALSE)</f>
        <v>67</v>
      </c>
      <c r="H429" s="109">
        <f>VLOOKUP($A429,'leave_time_2020-07-20115339am'!$D$2:$R$976,13,FALSE)</f>
        <v>7.125</v>
      </c>
      <c r="I429" s="110">
        <f>VLOOKUP($A429,'leave_time_2020-07-20115339am'!$D$2:$R$976,14,FALSE)</f>
        <v>62.75</v>
      </c>
      <c r="J429" s="111">
        <f>VLOOKUP($A429,'leave_time_2020-07-20115339am'!$D$2:$R$976,15,FALSE)</f>
        <v>54.75</v>
      </c>
    </row>
    <row r="430" spans="1:10" ht="14.85" customHeight="1" x14ac:dyDescent="0.2">
      <c r="A430" s="108" t="str">
        <f>+'Employee ROP Information'!C430</f>
        <v>MALO, KAREN</v>
      </c>
      <c r="B430" s="109">
        <f>VLOOKUP($A430,'leave_time_2020-07-20115339am'!$D$2:$R$976,5,FALSE)</f>
        <v>336.75</v>
      </c>
      <c r="C430" s="110">
        <f>VLOOKUP($A430,'leave_time_2020-07-20115339am'!$D$2:$R$976,6,FALSE)</f>
        <v>156</v>
      </c>
      <c r="D430" s="111">
        <f>VLOOKUP($A430,'leave_time_2020-07-20115339am'!$D$2:$R$976,7,FALSE)</f>
        <v>132.75</v>
      </c>
      <c r="E430" s="109">
        <f>IF(((VLOOKUP($A430,'leave_time_2020-07-20115339am'!$D$2:$R$976,9,FALSE)&gt;480)),480,(VLOOKUP($A430,'leave_time_2020-07-20115339am'!$D$2:$R$976,9,FALSE)))</f>
        <v>480</v>
      </c>
      <c r="F430" s="110">
        <f>VLOOKUP($A430,'leave_time_2020-07-20115339am'!$D$2:$R$976,10,FALSE)</f>
        <v>104.004</v>
      </c>
      <c r="G430" s="111">
        <f>VLOOKUP($A430,'leave_time_2020-07-20115339am'!$D$2:$R$976,11,FALSE)</f>
        <v>44</v>
      </c>
      <c r="H430" s="109">
        <f>VLOOKUP($A430,'leave_time_2020-07-20115339am'!$D$2:$R$976,13,FALSE)</f>
        <v>0</v>
      </c>
      <c r="I430" s="110">
        <f>VLOOKUP($A430,'leave_time_2020-07-20115339am'!$D$2:$R$976,14,FALSE)</f>
        <v>26</v>
      </c>
      <c r="J430" s="111">
        <f>VLOOKUP($A430,'leave_time_2020-07-20115339am'!$D$2:$R$976,15,FALSE)</f>
        <v>26</v>
      </c>
    </row>
    <row r="431" spans="1:10" ht="14.85" customHeight="1" x14ac:dyDescent="0.2">
      <c r="A431" s="108" t="str">
        <f>+'Employee ROP Information'!C431</f>
        <v>MANIS, JENNIFER</v>
      </c>
      <c r="B431" s="109">
        <f>VLOOKUP($A431,'leave_time_2020-07-20115339am'!$D$2:$R$976,5,FALSE)</f>
        <v>10.25</v>
      </c>
      <c r="C431" s="110">
        <f>VLOOKUP($A431,'leave_time_2020-07-20115339am'!$D$2:$R$976,6,FALSE)</f>
        <v>156</v>
      </c>
      <c r="D431" s="111">
        <f>VLOOKUP($A431,'leave_time_2020-07-20115339am'!$D$2:$R$976,7,FALSE)</f>
        <v>146.5</v>
      </c>
      <c r="E431" s="109">
        <f>IF(((VLOOKUP($A431,'leave_time_2020-07-20115339am'!$D$2:$R$976,9,FALSE)&gt;480)),480,(VLOOKUP($A431,'leave_time_2020-07-20115339am'!$D$2:$R$976,9,FALSE)))</f>
        <v>10.09</v>
      </c>
      <c r="F431" s="110">
        <f>VLOOKUP($A431,'leave_time_2020-07-20115339am'!$D$2:$R$976,10,FALSE)</f>
        <v>104.004</v>
      </c>
      <c r="G431" s="111">
        <f>VLOOKUP($A431,'leave_time_2020-07-20115339am'!$D$2:$R$976,11,FALSE)</f>
        <v>94.75</v>
      </c>
      <c r="H431" s="109">
        <f>VLOOKUP($A431,'leave_time_2020-07-20115339am'!$D$2:$R$976,13,FALSE)</f>
        <v>0</v>
      </c>
      <c r="I431" s="110">
        <f>VLOOKUP($A431,'leave_time_2020-07-20115339am'!$D$2:$R$976,14,FALSE)</f>
        <v>0</v>
      </c>
      <c r="J431" s="111">
        <f>VLOOKUP($A431,'leave_time_2020-07-20115339am'!$D$2:$R$976,15,FALSE)</f>
        <v>0</v>
      </c>
    </row>
    <row r="432" spans="1:10" ht="14.85" customHeight="1" x14ac:dyDescent="0.2">
      <c r="A432" s="108" t="str">
        <f>+'Employee ROP Information'!C432</f>
        <v>MANZOLILLO, ANTHONY</v>
      </c>
      <c r="B432" s="109">
        <f>VLOOKUP($A432,'leave_time_2020-07-20115339am'!$D$2:$R$976,5,FALSE)</f>
        <v>382.5</v>
      </c>
      <c r="C432" s="110">
        <f>VLOOKUP($A432,'leave_time_2020-07-20115339am'!$D$2:$R$976,6,FALSE)</f>
        <v>156</v>
      </c>
      <c r="D432" s="111">
        <f>VLOOKUP($A432,'leave_time_2020-07-20115339am'!$D$2:$R$976,7,FALSE)</f>
        <v>102</v>
      </c>
      <c r="E432" s="109">
        <f>IF(((VLOOKUP($A432,'leave_time_2020-07-20115339am'!$D$2:$R$976,9,FALSE)&gt;480)),480,(VLOOKUP($A432,'leave_time_2020-07-20115339am'!$D$2:$R$976,9,FALSE)))</f>
        <v>480</v>
      </c>
      <c r="F432" s="110">
        <f>VLOOKUP($A432,'leave_time_2020-07-20115339am'!$D$2:$R$976,10,FALSE)</f>
        <v>104.004</v>
      </c>
      <c r="G432" s="111">
        <f>VLOOKUP($A432,'leave_time_2020-07-20115339am'!$D$2:$R$976,11,FALSE)</f>
        <v>24</v>
      </c>
      <c r="H432" s="109">
        <f>VLOOKUP($A432,'leave_time_2020-07-20115339am'!$D$2:$R$976,13,FALSE)</f>
        <v>0</v>
      </c>
      <c r="I432" s="110">
        <f>VLOOKUP($A432,'leave_time_2020-07-20115339am'!$D$2:$R$976,14,FALSE)</f>
        <v>2</v>
      </c>
      <c r="J432" s="111">
        <f>VLOOKUP($A432,'leave_time_2020-07-20115339am'!$D$2:$R$976,15,FALSE)</f>
        <v>2</v>
      </c>
    </row>
    <row r="433" spans="1:10" ht="14.85" customHeight="1" x14ac:dyDescent="0.2">
      <c r="A433" s="108" t="str">
        <f>+'Employee ROP Information'!C433</f>
        <v>MARENGO MASSON, DESIREE</v>
      </c>
      <c r="B433" s="109">
        <f>VLOOKUP($A433,'leave_time_2020-07-20115339am'!$D$2:$R$976,5,FALSE)</f>
        <v>90.753</v>
      </c>
      <c r="C433" s="110">
        <f>VLOOKUP($A433,'leave_time_2020-07-20115339am'!$D$2:$R$976,6,FALSE)</f>
        <v>114.834</v>
      </c>
      <c r="D433" s="111">
        <f>VLOOKUP($A433,'leave_time_2020-07-20115339am'!$D$2:$R$976,7,FALSE)</f>
        <v>48</v>
      </c>
      <c r="E433" s="109">
        <f>IF(((VLOOKUP($A433,'leave_time_2020-07-20115339am'!$D$2:$R$976,9,FALSE)&gt;480)),480,(VLOOKUP($A433,'leave_time_2020-07-20115339am'!$D$2:$R$976,9,FALSE)))</f>
        <v>105.423</v>
      </c>
      <c r="F433" s="110">
        <f>VLOOKUP($A433,'leave_time_2020-07-20115339am'!$D$2:$R$976,10,FALSE)</f>
        <v>104.004</v>
      </c>
      <c r="G433" s="111">
        <f>VLOOKUP($A433,'leave_time_2020-07-20115339am'!$D$2:$R$976,11,FALSE)</f>
        <v>59</v>
      </c>
      <c r="H433" s="109">
        <f>VLOOKUP($A433,'leave_time_2020-07-20115339am'!$D$2:$R$976,13,FALSE)</f>
        <v>0</v>
      </c>
      <c r="I433" s="110">
        <f>VLOOKUP($A433,'leave_time_2020-07-20115339am'!$D$2:$R$976,14,FALSE)</f>
        <v>8</v>
      </c>
      <c r="J433" s="111">
        <f>VLOOKUP($A433,'leave_time_2020-07-20115339am'!$D$2:$R$976,15,FALSE)</f>
        <v>8</v>
      </c>
    </row>
    <row r="434" spans="1:10" ht="14.85" customHeight="1" x14ac:dyDescent="0.2">
      <c r="A434" s="108" t="str">
        <f>+'Employee ROP Information'!C434</f>
        <v>MARQUEZ II, CARLOS</v>
      </c>
      <c r="B434" s="109">
        <f>VLOOKUP($A434,'leave_time_2020-07-20115339am'!$D$2:$R$976,5,FALSE)</f>
        <v>177.34</v>
      </c>
      <c r="C434" s="110">
        <f>VLOOKUP($A434,'leave_time_2020-07-20115339am'!$D$2:$R$976,6,FALSE)</f>
        <v>104.004</v>
      </c>
      <c r="D434" s="111">
        <f>VLOOKUP($A434,'leave_time_2020-07-20115339am'!$D$2:$R$976,7,FALSE)</f>
        <v>24</v>
      </c>
      <c r="E434" s="109">
        <f>IF(((VLOOKUP($A434,'leave_time_2020-07-20115339am'!$D$2:$R$976,9,FALSE)&gt;480)),480,(VLOOKUP($A434,'leave_time_2020-07-20115339am'!$D$2:$R$976,9,FALSE)))</f>
        <v>208.84</v>
      </c>
      <c r="F434" s="110">
        <f>VLOOKUP($A434,'leave_time_2020-07-20115339am'!$D$2:$R$976,10,FALSE)</f>
        <v>104.004</v>
      </c>
      <c r="G434" s="111">
        <f>VLOOKUP($A434,'leave_time_2020-07-20115339am'!$D$2:$R$976,11,FALSE)</f>
        <v>10</v>
      </c>
      <c r="H434" s="109">
        <f>VLOOKUP($A434,'leave_time_2020-07-20115339am'!$D$2:$R$976,13,FALSE)</f>
        <v>0</v>
      </c>
      <c r="I434" s="110">
        <f>VLOOKUP($A434,'leave_time_2020-07-20115339am'!$D$2:$R$976,14,FALSE)</f>
        <v>0</v>
      </c>
      <c r="J434" s="111">
        <f>VLOOKUP($A434,'leave_time_2020-07-20115339am'!$D$2:$R$976,15,FALSE)</f>
        <v>0</v>
      </c>
    </row>
    <row r="435" spans="1:10" ht="14.85" customHeight="1" x14ac:dyDescent="0.2">
      <c r="A435" s="108" t="str">
        <f>+'Employee ROP Information'!C435</f>
        <v>MARRONE, JANET</v>
      </c>
      <c r="B435" s="109">
        <f>VLOOKUP($A435,'leave_time_2020-07-20115339am'!$D$2:$R$976,5,FALSE)</f>
        <v>151.74700000000001</v>
      </c>
      <c r="C435" s="110">
        <f>VLOOKUP($A435,'leave_time_2020-07-20115339am'!$D$2:$R$976,6,FALSE)</f>
        <v>151.666</v>
      </c>
      <c r="D435" s="111">
        <f>VLOOKUP($A435,'leave_time_2020-07-20115339am'!$D$2:$R$976,7,FALSE)</f>
        <v>63</v>
      </c>
      <c r="E435" s="109">
        <f>IF(((VLOOKUP($A435,'leave_time_2020-07-20115339am'!$D$2:$R$976,9,FALSE)&gt;480)),480,(VLOOKUP($A435,'leave_time_2020-07-20115339am'!$D$2:$R$976,9,FALSE)))</f>
        <v>156.673</v>
      </c>
      <c r="F435" s="110">
        <f>VLOOKUP($A435,'leave_time_2020-07-20115339am'!$D$2:$R$976,10,FALSE)</f>
        <v>104.004</v>
      </c>
      <c r="G435" s="111">
        <f>VLOOKUP($A435,'leave_time_2020-07-20115339am'!$D$2:$R$976,11,FALSE)</f>
        <v>120</v>
      </c>
      <c r="H435" s="109">
        <f>VLOOKUP($A435,'leave_time_2020-07-20115339am'!$D$2:$R$976,13,FALSE)</f>
        <v>0</v>
      </c>
      <c r="I435" s="110">
        <f>VLOOKUP($A435,'leave_time_2020-07-20115339am'!$D$2:$R$976,14,FALSE)</f>
        <v>0</v>
      </c>
      <c r="J435" s="111">
        <f>VLOOKUP($A435,'leave_time_2020-07-20115339am'!$D$2:$R$976,15,FALSE)</f>
        <v>0</v>
      </c>
    </row>
    <row r="436" spans="1:10" ht="14.85" customHeight="1" x14ac:dyDescent="0.2">
      <c r="A436" s="108" t="str">
        <f>+'Employee ROP Information'!C436</f>
        <v>MARSLAND PETTIT, KARI</v>
      </c>
      <c r="B436" s="109">
        <f>VLOOKUP($A436,'leave_time_2020-07-20115339am'!$D$2:$R$976,5,FALSE)</f>
        <v>81.59</v>
      </c>
      <c r="C436" s="110">
        <f>VLOOKUP($A436,'leave_time_2020-07-20115339am'!$D$2:$R$976,6,FALSE)</f>
        <v>104.004</v>
      </c>
      <c r="D436" s="111">
        <f>VLOOKUP($A436,'leave_time_2020-07-20115339am'!$D$2:$R$976,7,FALSE)</f>
        <v>20</v>
      </c>
      <c r="E436" s="109">
        <f>IF(((VLOOKUP($A436,'leave_time_2020-07-20115339am'!$D$2:$R$976,9,FALSE)&gt;480)),480,(VLOOKUP($A436,'leave_time_2020-07-20115339am'!$D$2:$R$976,9,FALSE)))</f>
        <v>302.33999999999997</v>
      </c>
      <c r="F436" s="110">
        <f>VLOOKUP($A436,'leave_time_2020-07-20115339am'!$D$2:$R$976,10,FALSE)</f>
        <v>104.004</v>
      </c>
      <c r="G436" s="111">
        <f>VLOOKUP($A436,'leave_time_2020-07-20115339am'!$D$2:$R$976,11,FALSE)</f>
        <v>19</v>
      </c>
      <c r="H436" s="109">
        <f>VLOOKUP($A436,'leave_time_2020-07-20115339am'!$D$2:$R$976,13,FALSE)</f>
        <v>-1.5</v>
      </c>
      <c r="I436" s="110">
        <f>VLOOKUP($A436,'leave_time_2020-07-20115339am'!$D$2:$R$976,14,FALSE)</f>
        <v>24</v>
      </c>
      <c r="J436" s="111">
        <f>VLOOKUP($A436,'leave_time_2020-07-20115339am'!$D$2:$R$976,15,FALSE)</f>
        <v>31</v>
      </c>
    </row>
    <row r="437" spans="1:10" ht="14.85" customHeight="1" x14ac:dyDescent="0.2">
      <c r="A437" s="108" t="str">
        <f>+'Employee ROP Information'!C437</f>
        <v>MARTIN, CALVIN</v>
      </c>
      <c r="B437" s="109">
        <f>VLOOKUP($A437,'leave_time_2020-07-20115339am'!$D$2:$R$976,5,FALSE)</f>
        <v>396</v>
      </c>
      <c r="C437" s="110">
        <f>VLOOKUP($A437,'leave_time_2020-07-20115339am'!$D$2:$R$976,6,FALSE)</f>
        <v>240</v>
      </c>
      <c r="D437" s="111">
        <f>VLOOKUP($A437,'leave_time_2020-07-20115339am'!$D$2:$R$976,7,FALSE)</f>
        <v>104</v>
      </c>
      <c r="E437" s="109">
        <f>IF(((VLOOKUP($A437,'leave_time_2020-07-20115339am'!$D$2:$R$976,9,FALSE)&gt;480)),480,(VLOOKUP($A437,'leave_time_2020-07-20115339am'!$D$2:$R$976,9,FALSE)))</f>
        <v>480</v>
      </c>
      <c r="F437" s="110">
        <f>VLOOKUP($A437,'leave_time_2020-07-20115339am'!$D$2:$R$976,10,FALSE)</f>
        <v>104.004</v>
      </c>
      <c r="G437" s="111">
        <f>VLOOKUP($A437,'leave_time_2020-07-20115339am'!$D$2:$R$976,11,FALSE)</f>
        <v>16</v>
      </c>
      <c r="H437" s="109">
        <f>VLOOKUP($A437,'leave_time_2020-07-20115339am'!$D$2:$R$976,13,FALSE)</f>
        <v>0</v>
      </c>
      <c r="I437" s="110">
        <f>VLOOKUP($A437,'leave_time_2020-07-20115339am'!$D$2:$R$976,14,FALSE)</f>
        <v>0</v>
      </c>
      <c r="J437" s="111">
        <f>VLOOKUP($A437,'leave_time_2020-07-20115339am'!$D$2:$R$976,15,FALSE)</f>
        <v>0</v>
      </c>
    </row>
    <row r="438" spans="1:10" ht="14.85" customHeight="1" x14ac:dyDescent="0.2">
      <c r="A438" s="108" t="str">
        <f>+'Employee ROP Information'!C438</f>
        <v>MARTIN, LATOYA</v>
      </c>
      <c r="B438" s="109">
        <f>VLOOKUP($A438,'leave_time_2020-07-20115339am'!$D$2:$R$976,5,FALSE)</f>
        <v>32.838000000000001</v>
      </c>
      <c r="C438" s="110">
        <f>VLOOKUP($A438,'leave_time_2020-07-20115339am'!$D$2:$R$976,6,FALSE)</f>
        <v>104.004</v>
      </c>
      <c r="D438" s="111">
        <f>VLOOKUP($A438,'leave_time_2020-07-20115339am'!$D$2:$R$976,7,FALSE)</f>
        <v>71.5</v>
      </c>
      <c r="E438" s="109">
        <f>IF(((VLOOKUP($A438,'leave_time_2020-07-20115339am'!$D$2:$R$976,9,FALSE)&gt;480)),480,(VLOOKUP($A438,'leave_time_2020-07-20115339am'!$D$2:$R$976,9,FALSE)))</f>
        <v>14.587999999999999</v>
      </c>
      <c r="F438" s="110">
        <f>VLOOKUP($A438,'leave_time_2020-07-20115339am'!$D$2:$R$976,10,FALSE)</f>
        <v>104.004</v>
      </c>
      <c r="G438" s="111">
        <f>VLOOKUP($A438,'leave_time_2020-07-20115339am'!$D$2:$R$976,11,FALSE)</f>
        <v>98.75</v>
      </c>
      <c r="H438" s="109">
        <f>VLOOKUP($A438,'leave_time_2020-07-20115339am'!$D$2:$R$976,13,FALSE)</f>
        <v>0</v>
      </c>
      <c r="I438" s="110">
        <f>VLOOKUP($A438,'leave_time_2020-07-20115339am'!$D$2:$R$976,14,FALSE)</f>
        <v>0</v>
      </c>
      <c r="J438" s="111">
        <f>VLOOKUP($A438,'leave_time_2020-07-20115339am'!$D$2:$R$976,15,FALSE)</f>
        <v>0</v>
      </c>
    </row>
    <row r="439" spans="1:10" ht="14.85" customHeight="1" x14ac:dyDescent="0.2">
      <c r="A439" s="108" t="str">
        <f>+'Employee ROP Information'!C439</f>
        <v>MARTIN, SHARLA</v>
      </c>
      <c r="B439" s="109">
        <f>VLOOKUP($A439,'leave_time_2020-07-20115339am'!$D$2:$R$976,5,FALSE)</f>
        <v>65.173000000000002</v>
      </c>
      <c r="C439" s="110">
        <f>VLOOKUP($A439,'leave_time_2020-07-20115339am'!$D$2:$R$976,6,FALSE)</f>
        <v>95.337000000000003</v>
      </c>
      <c r="D439" s="111">
        <f>VLOOKUP($A439,'leave_time_2020-07-20115339am'!$D$2:$R$976,7,FALSE)</f>
        <v>91</v>
      </c>
      <c r="E439" s="109">
        <f>IF(((VLOOKUP($A439,'leave_time_2020-07-20115339am'!$D$2:$R$976,9,FALSE)&gt;480)),480,(VLOOKUP($A439,'leave_time_2020-07-20115339am'!$D$2:$R$976,9,FALSE)))</f>
        <v>302.173</v>
      </c>
      <c r="F439" s="110">
        <f>VLOOKUP($A439,'leave_time_2020-07-20115339am'!$D$2:$R$976,10,FALSE)</f>
        <v>95.337000000000003</v>
      </c>
      <c r="G439" s="111">
        <f>VLOOKUP($A439,'leave_time_2020-07-20115339am'!$D$2:$R$976,11,FALSE)</f>
        <v>33</v>
      </c>
      <c r="H439" s="109">
        <f>VLOOKUP($A439,'leave_time_2020-07-20115339am'!$D$2:$R$976,13,FALSE)</f>
        <v>0</v>
      </c>
      <c r="I439" s="110">
        <f>VLOOKUP($A439,'leave_time_2020-07-20115339am'!$D$2:$R$976,14,FALSE)</f>
        <v>0</v>
      </c>
      <c r="J439" s="111">
        <f>VLOOKUP($A439,'leave_time_2020-07-20115339am'!$D$2:$R$976,15,FALSE)</f>
        <v>0</v>
      </c>
    </row>
    <row r="440" spans="1:10" ht="14.85" customHeight="1" x14ac:dyDescent="0.2">
      <c r="A440" s="108" t="str">
        <f>+'Employee ROP Information'!C440</f>
        <v>MARTINEZ, BRIAHNA</v>
      </c>
      <c r="B440" s="109">
        <f>VLOOKUP($A440,'leave_time_2020-07-20115339am'!$D$2:$R$976,5,FALSE)</f>
        <v>186.59</v>
      </c>
      <c r="C440" s="110">
        <f>VLOOKUP($A440,'leave_time_2020-07-20115339am'!$D$2:$R$976,6,FALSE)</f>
        <v>104.004</v>
      </c>
      <c r="D440" s="111">
        <f>VLOOKUP($A440,'leave_time_2020-07-20115339am'!$D$2:$R$976,7,FALSE)</f>
        <v>63.75</v>
      </c>
      <c r="E440" s="109">
        <f>IF(((VLOOKUP($A440,'leave_time_2020-07-20115339am'!$D$2:$R$976,9,FALSE)&gt;480)),480,(VLOOKUP($A440,'leave_time_2020-07-20115339am'!$D$2:$R$976,9,FALSE)))</f>
        <v>328.09</v>
      </c>
      <c r="F440" s="110">
        <f>VLOOKUP($A440,'leave_time_2020-07-20115339am'!$D$2:$R$976,10,FALSE)</f>
        <v>104.004</v>
      </c>
      <c r="G440" s="111">
        <f>VLOOKUP($A440,'leave_time_2020-07-20115339am'!$D$2:$R$976,11,FALSE)</f>
        <v>5</v>
      </c>
      <c r="H440" s="109">
        <f>VLOOKUP($A440,'leave_time_2020-07-20115339am'!$D$2:$R$976,13,FALSE)</f>
        <v>14.15</v>
      </c>
      <c r="I440" s="110">
        <f>VLOOKUP($A440,'leave_time_2020-07-20115339am'!$D$2:$R$976,14,FALSE)</f>
        <v>61.5</v>
      </c>
      <c r="J440" s="111">
        <f>VLOOKUP($A440,'leave_time_2020-07-20115339am'!$D$2:$R$976,15,FALSE)</f>
        <v>71.75</v>
      </c>
    </row>
    <row r="441" spans="1:10" ht="14.85" customHeight="1" x14ac:dyDescent="0.2">
      <c r="A441" s="108" t="str">
        <f>+'Employee ROP Information'!C441</f>
        <v>MARTINGANO, NICOLE</v>
      </c>
      <c r="B441" s="109">
        <f>VLOOKUP($A441,'leave_time_2020-07-20115339am'!$D$2:$R$976,5,FALSE)</f>
        <v>8.6669999999999998</v>
      </c>
      <c r="C441" s="110">
        <f>VLOOKUP($A441,'leave_time_2020-07-20115339am'!$D$2:$R$976,6,FALSE)</f>
        <v>8.6669999999999998</v>
      </c>
      <c r="D441" s="111">
        <f>VLOOKUP($A441,'leave_time_2020-07-20115339am'!$D$2:$R$976,7,FALSE)</f>
        <v>0</v>
      </c>
      <c r="E441" s="109">
        <f>IF(((VLOOKUP($A441,'leave_time_2020-07-20115339am'!$D$2:$R$976,9,FALSE)&gt;480)),480,(VLOOKUP($A441,'leave_time_2020-07-20115339am'!$D$2:$R$976,9,FALSE)))</f>
        <v>8.6669999999999998</v>
      </c>
      <c r="F441" s="110">
        <f>VLOOKUP($A441,'leave_time_2020-07-20115339am'!$D$2:$R$976,10,FALSE)</f>
        <v>8.6669999999999998</v>
      </c>
      <c r="G441" s="111">
        <f>VLOOKUP($A441,'leave_time_2020-07-20115339am'!$D$2:$R$976,11,FALSE)</f>
        <v>0</v>
      </c>
      <c r="H441" s="109">
        <f>VLOOKUP($A441,'leave_time_2020-07-20115339am'!$D$2:$R$976,13,FALSE)</f>
        <v>4</v>
      </c>
      <c r="I441" s="110">
        <f>VLOOKUP($A441,'leave_time_2020-07-20115339am'!$D$2:$R$976,14,FALSE)</f>
        <v>4</v>
      </c>
      <c r="J441" s="111">
        <f>VLOOKUP($A441,'leave_time_2020-07-20115339am'!$D$2:$R$976,15,FALSE)</f>
        <v>0</v>
      </c>
    </row>
    <row r="442" spans="1:10" ht="14.85" customHeight="1" x14ac:dyDescent="0.2">
      <c r="A442" s="108" t="str">
        <f>+'Employee ROP Information'!C442</f>
        <v>MATALON, SAMANTHA</v>
      </c>
      <c r="B442" s="109">
        <f>VLOOKUP($A442,'leave_time_2020-07-20115339am'!$D$2:$R$976,5,FALSE)</f>
        <v>219.50700000000001</v>
      </c>
      <c r="C442" s="110">
        <f>VLOOKUP($A442,'leave_time_2020-07-20115339am'!$D$2:$R$976,6,FALSE)</f>
        <v>104.004</v>
      </c>
      <c r="D442" s="111">
        <f>VLOOKUP($A442,'leave_time_2020-07-20115339am'!$D$2:$R$976,7,FALSE)</f>
        <v>51.5</v>
      </c>
      <c r="E442" s="109">
        <f>IF(((VLOOKUP($A442,'leave_time_2020-07-20115339am'!$D$2:$R$976,9,FALSE)&gt;480)),480,(VLOOKUP($A442,'leave_time_2020-07-20115339am'!$D$2:$R$976,9,FALSE)))</f>
        <v>177.75700000000001</v>
      </c>
      <c r="F442" s="110">
        <f>VLOOKUP($A442,'leave_time_2020-07-20115339am'!$D$2:$R$976,10,FALSE)</f>
        <v>104.004</v>
      </c>
      <c r="G442" s="111">
        <f>VLOOKUP($A442,'leave_time_2020-07-20115339am'!$D$2:$R$976,11,FALSE)</f>
        <v>20</v>
      </c>
      <c r="H442" s="109">
        <f>VLOOKUP($A442,'leave_time_2020-07-20115339am'!$D$2:$R$976,13,FALSE)</f>
        <v>0</v>
      </c>
      <c r="I442" s="110">
        <f>VLOOKUP($A442,'leave_time_2020-07-20115339am'!$D$2:$R$976,14,FALSE)</f>
        <v>0</v>
      </c>
      <c r="J442" s="111">
        <f>VLOOKUP($A442,'leave_time_2020-07-20115339am'!$D$2:$R$976,15,FALSE)</f>
        <v>0</v>
      </c>
    </row>
    <row r="443" spans="1:10" ht="14.85" customHeight="1" x14ac:dyDescent="0.2">
      <c r="A443" s="108" t="str">
        <f>+'Employee ROP Information'!C443</f>
        <v>MATAMOROS, JACLYN</v>
      </c>
      <c r="B443" s="109">
        <f>VLOOKUP($A443,'leave_time_2020-07-20115339am'!$D$2:$R$976,5,FALSE)</f>
        <v>44.173000000000002</v>
      </c>
      <c r="C443" s="110">
        <f>VLOOKUP($A443,'leave_time_2020-07-20115339am'!$D$2:$R$976,6,FALSE)</f>
        <v>104.004</v>
      </c>
      <c r="D443" s="111">
        <f>VLOOKUP($A443,'leave_time_2020-07-20115339am'!$D$2:$R$976,7,FALSE)</f>
        <v>95.5</v>
      </c>
      <c r="E443" s="109">
        <f>IF(((VLOOKUP($A443,'leave_time_2020-07-20115339am'!$D$2:$R$976,9,FALSE)&gt;480)),480,(VLOOKUP($A443,'leave_time_2020-07-20115339am'!$D$2:$R$976,9,FALSE)))</f>
        <v>39.173000000000002</v>
      </c>
      <c r="F443" s="110">
        <f>VLOOKUP($A443,'leave_time_2020-07-20115339am'!$D$2:$R$976,10,FALSE)</f>
        <v>104.004</v>
      </c>
      <c r="G443" s="111">
        <f>VLOOKUP($A443,'leave_time_2020-07-20115339am'!$D$2:$R$976,11,FALSE)</f>
        <v>96.5</v>
      </c>
      <c r="H443" s="109">
        <f>VLOOKUP($A443,'leave_time_2020-07-20115339am'!$D$2:$R$976,13,FALSE)</f>
        <v>0</v>
      </c>
      <c r="I443" s="110">
        <f>VLOOKUP($A443,'leave_time_2020-07-20115339am'!$D$2:$R$976,14,FALSE)</f>
        <v>0</v>
      </c>
      <c r="J443" s="111">
        <f>VLOOKUP($A443,'leave_time_2020-07-20115339am'!$D$2:$R$976,15,FALSE)</f>
        <v>0</v>
      </c>
    </row>
    <row r="444" spans="1:10" ht="14.85" customHeight="1" x14ac:dyDescent="0.2">
      <c r="A444" s="108" t="str">
        <f>+'Employee ROP Information'!C444</f>
        <v>MATHEWS, RANELLE</v>
      </c>
      <c r="B444" s="109">
        <f>VLOOKUP($A444,'leave_time_2020-07-20115339am'!$D$2:$R$976,5,FALSE)</f>
        <v>141.59</v>
      </c>
      <c r="C444" s="110">
        <f>VLOOKUP($A444,'leave_time_2020-07-20115339am'!$D$2:$R$976,6,FALSE)</f>
        <v>104.004</v>
      </c>
      <c r="D444" s="111">
        <f>VLOOKUP($A444,'leave_time_2020-07-20115339am'!$D$2:$R$976,7,FALSE)</f>
        <v>33</v>
      </c>
      <c r="E444" s="109">
        <f>IF(((VLOOKUP($A444,'leave_time_2020-07-20115339am'!$D$2:$R$976,9,FALSE)&gt;480)),480,(VLOOKUP($A444,'leave_time_2020-07-20115339am'!$D$2:$R$976,9,FALSE)))</f>
        <v>101.09</v>
      </c>
      <c r="F444" s="110">
        <f>VLOOKUP($A444,'leave_time_2020-07-20115339am'!$D$2:$R$976,10,FALSE)</f>
        <v>104.004</v>
      </c>
      <c r="G444" s="111">
        <f>VLOOKUP($A444,'leave_time_2020-07-20115339am'!$D$2:$R$976,11,FALSE)</f>
        <v>59</v>
      </c>
      <c r="H444" s="109">
        <f>VLOOKUP($A444,'leave_time_2020-07-20115339am'!$D$2:$R$976,13,FALSE)</f>
        <v>12.041600000000001</v>
      </c>
      <c r="I444" s="110">
        <f>VLOOKUP($A444,'leave_time_2020-07-20115339am'!$D$2:$R$976,14,FALSE)</f>
        <v>81.25</v>
      </c>
      <c r="J444" s="111">
        <f>VLOOKUP($A444,'leave_time_2020-07-20115339am'!$D$2:$R$976,15,FALSE)</f>
        <v>76.5</v>
      </c>
    </row>
    <row r="445" spans="1:10" ht="14.85" customHeight="1" x14ac:dyDescent="0.2">
      <c r="A445" s="108" t="str">
        <f>+'Employee ROP Information'!C445</f>
        <v>MATHEWS-MCMASTER, CONSTANCE</v>
      </c>
      <c r="B445" s="109">
        <f>VLOOKUP($A445,'leave_time_2020-07-20115339am'!$D$2:$R$976,5,FALSE)</f>
        <v>402</v>
      </c>
      <c r="C445" s="110">
        <f>VLOOKUP($A445,'leave_time_2020-07-20115339am'!$D$2:$R$976,6,FALSE)</f>
        <v>143</v>
      </c>
      <c r="D445" s="111">
        <f>VLOOKUP($A445,'leave_time_2020-07-20115339am'!$D$2:$R$976,7,FALSE)</f>
        <v>105</v>
      </c>
      <c r="E445" s="109">
        <f>IF(((VLOOKUP($A445,'leave_time_2020-07-20115339am'!$D$2:$R$976,9,FALSE)&gt;480)),480,(VLOOKUP($A445,'leave_time_2020-07-20115339am'!$D$2:$R$976,9,FALSE)))</f>
        <v>480</v>
      </c>
      <c r="F445" s="110">
        <f>VLOOKUP($A445,'leave_time_2020-07-20115339am'!$D$2:$R$976,10,FALSE)</f>
        <v>95.337000000000003</v>
      </c>
      <c r="G445" s="111">
        <f>VLOOKUP($A445,'leave_time_2020-07-20115339am'!$D$2:$R$976,11,FALSE)</f>
        <v>36</v>
      </c>
      <c r="H445" s="109">
        <f>VLOOKUP($A445,'leave_time_2020-07-20115339am'!$D$2:$R$976,13,FALSE)</f>
        <v>18.25</v>
      </c>
      <c r="I445" s="110">
        <f>VLOOKUP($A445,'leave_time_2020-07-20115339am'!$D$2:$R$976,14,FALSE)</f>
        <v>18.25</v>
      </c>
      <c r="J445" s="111">
        <f>VLOOKUP($A445,'leave_time_2020-07-20115339am'!$D$2:$R$976,15,FALSE)</f>
        <v>0</v>
      </c>
    </row>
    <row r="446" spans="1:10" ht="14.85" customHeight="1" x14ac:dyDescent="0.2">
      <c r="A446" s="108" t="str">
        <f>+'Employee ROP Information'!C446</f>
        <v>MATHIS, VICTORIA</v>
      </c>
      <c r="B446" s="109">
        <f>VLOOKUP($A446,'leave_time_2020-07-20115339am'!$D$2:$R$976,5,FALSE)</f>
        <v>219.33799999999999</v>
      </c>
      <c r="C446" s="110">
        <f>VLOOKUP($A446,'leave_time_2020-07-20115339am'!$D$2:$R$976,6,FALSE)</f>
        <v>110.502</v>
      </c>
      <c r="D446" s="111">
        <f>VLOOKUP($A446,'leave_time_2020-07-20115339am'!$D$2:$R$976,7,FALSE)</f>
        <v>99.75</v>
      </c>
      <c r="E446" s="109">
        <f>IF(((VLOOKUP($A446,'leave_time_2020-07-20115339am'!$D$2:$R$976,9,FALSE)&gt;480)),480,(VLOOKUP($A446,'leave_time_2020-07-20115339am'!$D$2:$R$976,9,FALSE)))</f>
        <v>175.59</v>
      </c>
      <c r="F446" s="110">
        <f>VLOOKUP($A446,'leave_time_2020-07-20115339am'!$D$2:$R$976,10,FALSE)</f>
        <v>104.004</v>
      </c>
      <c r="G446" s="111">
        <f>VLOOKUP($A446,'leave_time_2020-07-20115339am'!$D$2:$R$976,11,FALSE)</f>
        <v>75.5</v>
      </c>
      <c r="H446" s="109">
        <f>VLOOKUP($A446,'leave_time_2020-07-20115339am'!$D$2:$R$976,13,FALSE)</f>
        <v>4.5</v>
      </c>
      <c r="I446" s="110">
        <f>VLOOKUP($A446,'leave_time_2020-07-20115339am'!$D$2:$R$976,14,FALSE)</f>
        <v>18.75</v>
      </c>
      <c r="J446" s="111">
        <f>VLOOKUP($A446,'leave_time_2020-07-20115339am'!$D$2:$R$976,15,FALSE)</f>
        <v>16.75</v>
      </c>
    </row>
    <row r="447" spans="1:10" ht="14.85" customHeight="1" x14ac:dyDescent="0.2">
      <c r="A447" s="108" t="str">
        <f>+'Employee ROP Information'!C447</f>
        <v>MAUGER, BRIGETTE</v>
      </c>
      <c r="B447" s="109">
        <f>VLOOKUP($A447,'leave_time_2020-07-20115339am'!$D$2:$R$976,5,FALSE)</f>
        <v>71.34</v>
      </c>
      <c r="C447" s="110">
        <f>VLOOKUP($A447,'leave_time_2020-07-20115339am'!$D$2:$R$976,6,FALSE)</f>
        <v>104.004</v>
      </c>
      <c r="D447" s="111">
        <f>VLOOKUP($A447,'leave_time_2020-07-20115339am'!$D$2:$R$976,7,FALSE)</f>
        <v>80.25</v>
      </c>
      <c r="E447" s="109">
        <f>IF(((VLOOKUP($A447,'leave_time_2020-07-20115339am'!$D$2:$R$976,9,FALSE)&gt;480)),480,(VLOOKUP($A447,'leave_time_2020-07-20115339am'!$D$2:$R$976,9,FALSE)))</f>
        <v>165.34</v>
      </c>
      <c r="F447" s="110">
        <f>VLOOKUP($A447,'leave_time_2020-07-20115339am'!$D$2:$R$976,10,FALSE)</f>
        <v>104.004</v>
      </c>
      <c r="G447" s="111">
        <f>VLOOKUP($A447,'leave_time_2020-07-20115339am'!$D$2:$R$976,11,FALSE)</f>
        <v>46.5</v>
      </c>
      <c r="H447" s="109">
        <f>VLOOKUP($A447,'leave_time_2020-07-20115339am'!$D$2:$R$976,13,FALSE)</f>
        <v>15.75</v>
      </c>
      <c r="I447" s="110">
        <f>VLOOKUP($A447,'leave_time_2020-07-20115339am'!$D$2:$R$976,14,FALSE)</f>
        <v>45.75</v>
      </c>
      <c r="J447" s="111">
        <f>VLOOKUP($A447,'leave_time_2020-07-20115339am'!$D$2:$R$976,15,FALSE)</f>
        <v>30.25</v>
      </c>
    </row>
    <row r="448" spans="1:10" ht="14.85" customHeight="1" x14ac:dyDescent="0.2">
      <c r="A448" s="108" t="str">
        <f>+'Employee ROP Information'!C448</f>
        <v>MCANALLY, MARY</v>
      </c>
      <c r="B448" s="109">
        <f>VLOOKUP($A448,'leave_time_2020-07-20115339am'!$D$2:$R$976,5,FALSE)</f>
        <v>314.25</v>
      </c>
      <c r="C448" s="110">
        <f>VLOOKUP($A448,'leave_time_2020-07-20115339am'!$D$2:$R$976,6,FALSE)</f>
        <v>240</v>
      </c>
      <c r="D448" s="111">
        <f>VLOOKUP($A448,'leave_time_2020-07-20115339am'!$D$2:$R$976,7,FALSE)</f>
        <v>252.5</v>
      </c>
      <c r="E448" s="109">
        <f>IF(((VLOOKUP($A448,'leave_time_2020-07-20115339am'!$D$2:$R$976,9,FALSE)&gt;480)),480,(VLOOKUP($A448,'leave_time_2020-07-20115339am'!$D$2:$R$976,9,FALSE)))</f>
        <v>275.83999999999997</v>
      </c>
      <c r="F448" s="110">
        <f>VLOOKUP($A448,'leave_time_2020-07-20115339am'!$D$2:$R$976,10,FALSE)</f>
        <v>104.004</v>
      </c>
      <c r="G448" s="111">
        <f>VLOOKUP($A448,'leave_time_2020-07-20115339am'!$D$2:$R$976,11,FALSE)</f>
        <v>64</v>
      </c>
      <c r="H448" s="109">
        <f>VLOOKUP($A448,'leave_time_2020-07-20115339am'!$D$2:$R$976,13,FALSE)</f>
        <v>0</v>
      </c>
      <c r="I448" s="110">
        <f>VLOOKUP($A448,'leave_time_2020-07-20115339am'!$D$2:$R$976,14,FALSE)</f>
        <v>0</v>
      </c>
      <c r="J448" s="111">
        <f>VLOOKUP($A448,'leave_time_2020-07-20115339am'!$D$2:$R$976,15,FALSE)</f>
        <v>0</v>
      </c>
    </row>
    <row r="449" spans="1:10" ht="14.85" customHeight="1" x14ac:dyDescent="0.2">
      <c r="A449" s="108" t="str">
        <f>+'Employee ROP Information'!C449</f>
        <v>MCCARTY, NIKKI</v>
      </c>
      <c r="B449" s="109">
        <f>VLOOKUP($A449,'leave_time_2020-07-20115339am'!$D$2:$R$976,5,FALSE)</f>
        <v>65.090999999999994</v>
      </c>
      <c r="C449" s="110">
        <f>VLOOKUP($A449,'leave_time_2020-07-20115339am'!$D$2:$R$976,6,FALSE)</f>
        <v>112.67100000000001</v>
      </c>
      <c r="D449" s="111">
        <f>VLOOKUP($A449,'leave_time_2020-07-20115339am'!$D$2:$R$976,7,FALSE)</f>
        <v>146.25</v>
      </c>
      <c r="E449" s="109">
        <f>IF(((VLOOKUP($A449,'leave_time_2020-07-20115339am'!$D$2:$R$976,9,FALSE)&gt;480)),480,(VLOOKUP($A449,'leave_time_2020-07-20115339am'!$D$2:$R$976,9,FALSE)))</f>
        <v>52.256999999999998</v>
      </c>
      <c r="F449" s="110">
        <f>VLOOKUP($A449,'leave_time_2020-07-20115339am'!$D$2:$R$976,10,FALSE)</f>
        <v>112.67100000000001</v>
      </c>
      <c r="G449" s="111">
        <f>VLOOKUP($A449,'leave_time_2020-07-20115339am'!$D$2:$R$976,11,FALSE)</f>
        <v>96.25</v>
      </c>
      <c r="H449" s="109">
        <f>VLOOKUP($A449,'leave_time_2020-07-20115339am'!$D$2:$R$976,13,FALSE)</f>
        <v>0</v>
      </c>
      <c r="I449" s="110">
        <f>VLOOKUP($A449,'leave_time_2020-07-20115339am'!$D$2:$R$976,14,FALSE)</f>
        <v>3.75</v>
      </c>
      <c r="J449" s="111">
        <f>VLOOKUP($A449,'leave_time_2020-07-20115339am'!$D$2:$R$976,15,FALSE)</f>
        <v>12.75</v>
      </c>
    </row>
    <row r="450" spans="1:10" ht="14.85" customHeight="1" x14ac:dyDescent="0.2">
      <c r="A450" s="108" t="str">
        <f>+'Employee ROP Information'!C450</f>
        <v>MCCLOUD, RHONDA</v>
      </c>
      <c r="B450" s="109">
        <f>VLOOKUP($A450,'leave_time_2020-07-20115339am'!$D$2:$R$976,5,FALSE)</f>
        <v>284.25</v>
      </c>
      <c r="C450" s="110">
        <f>VLOOKUP($A450,'leave_time_2020-07-20115339am'!$D$2:$R$976,6,FALSE)</f>
        <v>156</v>
      </c>
      <c r="D450" s="111">
        <f>VLOOKUP($A450,'leave_time_2020-07-20115339am'!$D$2:$R$976,7,FALSE)</f>
        <v>88</v>
      </c>
      <c r="E450" s="109">
        <f>IF(((VLOOKUP($A450,'leave_time_2020-07-20115339am'!$D$2:$R$976,9,FALSE)&gt;480)),480,(VLOOKUP($A450,'leave_time_2020-07-20115339am'!$D$2:$R$976,9,FALSE)))</f>
        <v>425.09</v>
      </c>
      <c r="F450" s="110">
        <f>VLOOKUP($A450,'leave_time_2020-07-20115339am'!$D$2:$R$976,10,FALSE)</f>
        <v>104.004</v>
      </c>
      <c r="G450" s="111">
        <f>VLOOKUP($A450,'leave_time_2020-07-20115339am'!$D$2:$R$976,11,FALSE)</f>
        <v>45.5</v>
      </c>
      <c r="H450" s="109">
        <f>VLOOKUP($A450,'leave_time_2020-07-20115339am'!$D$2:$R$976,13,FALSE)</f>
        <v>2.5</v>
      </c>
      <c r="I450" s="110">
        <f>VLOOKUP($A450,'leave_time_2020-07-20115339am'!$D$2:$R$976,14,FALSE)</f>
        <v>83.25</v>
      </c>
      <c r="J450" s="111">
        <f>VLOOKUP($A450,'leave_time_2020-07-20115339am'!$D$2:$R$976,15,FALSE)</f>
        <v>80.75</v>
      </c>
    </row>
    <row r="451" spans="1:10" ht="14.85" customHeight="1" x14ac:dyDescent="0.2">
      <c r="A451" s="108" t="str">
        <f>+'Employee ROP Information'!C451</f>
        <v>MCDONALD, DAVID</v>
      </c>
      <c r="B451" s="109">
        <f>VLOOKUP($A451,'leave_time_2020-07-20115339am'!$D$2:$R$976,5,FALSE)</f>
        <v>410.5</v>
      </c>
      <c r="C451" s="110">
        <f>VLOOKUP($A451,'leave_time_2020-07-20115339am'!$D$2:$R$976,6,FALSE)</f>
        <v>156</v>
      </c>
      <c r="D451" s="111">
        <f>VLOOKUP($A451,'leave_time_2020-07-20115339am'!$D$2:$R$976,7,FALSE)</f>
        <v>19</v>
      </c>
      <c r="E451" s="109">
        <f>IF(((VLOOKUP($A451,'leave_time_2020-07-20115339am'!$D$2:$R$976,9,FALSE)&gt;480)),480,(VLOOKUP($A451,'leave_time_2020-07-20115339am'!$D$2:$R$976,9,FALSE)))</f>
        <v>480</v>
      </c>
      <c r="F451" s="110">
        <f>VLOOKUP($A451,'leave_time_2020-07-20115339am'!$D$2:$R$976,10,FALSE)</f>
        <v>104.004</v>
      </c>
      <c r="G451" s="111">
        <f>VLOOKUP($A451,'leave_time_2020-07-20115339am'!$D$2:$R$976,11,FALSE)</f>
        <v>96.75</v>
      </c>
      <c r="H451" s="109">
        <f>VLOOKUP($A451,'leave_time_2020-07-20115339am'!$D$2:$R$976,13,FALSE)</f>
        <v>0</v>
      </c>
      <c r="I451" s="110">
        <f>VLOOKUP($A451,'leave_time_2020-07-20115339am'!$D$2:$R$976,14,FALSE)</f>
        <v>2</v>
      </c>
      <c r="J451" s="111">
        <f>VLOOKUP($A451,'leave_time_2020-07-20115339am'!$D$2:$R$976,15,FALSE)</f>
        <v>5</v>
      </c>
    </row>
    <row r="452" spans="1:10" ht="14.85" customHeight="1" x14ac:dyDescent="0.2">
      <c r="A452" s="108" t="str">
        <f>+'Employee ROP Information'!C452</f>
        <v>MCDOUGLE, JACEINTE</v>
      </c>
      <c r="B452" s="109">
        <f>VLOOKUP($A452,'leave_time_2020-07-20115339am'!$D$2:$R$976,5,FALSE)</f>
        <v>75.66</v>
      </c>
      <c r="C452" s="110">
        <f>VLOOKUP($A452,'leave_time_2020-07-20115339am'!$D$2:$R$976,6,FALSE)</f>
        <v>129.99600000000001</v>
      </c>
      <c r="D452" s="111">
        <f>VLOOKUP($A452,'leave_time_2020-07-20115339am'!$D$2:$R$976,7,FALSE)</f>
        <v>91</v>
      </c>
      <c r="E452" s="109">
        <f>IF(((VLOOKUP($A452,'leave_time_2020-07-20115339am'!$D$2:$R$976,9,FALSE)&gt;480)),480,(VLOOKUP($A452,'leave_time_2020-07-20115339am'!$D$2:$R$976,9,FALSE)))</f>
        <v>48.34</v>
      </c>
      <c r="F452" s="110">
        <f>VLOOKUP($A452,'leave_time_2020-07-20115339am'!$D$2:$R$976,10,FALSE)</f>
        <v>104.004</v>
      </c>
      <c r="G452" s="111">
        <f>VLOOKUP($A452,'leave_time_2020-07-20115339am'!$D$2:$R$976,11,FALSE)</f>
        <v>86.5</v>
      </c>
      <c r="H452" s="109">
        <f>VLOOKUP($A452,'leave_time_2020-07-20115339am'!$D$2:$R$976,13,FALSE)</f>
        <v>0</v>
      </c>
      <c r="I452" s="110">
        <f>VLOOKUP($A452,'leave_time_2020-07-20115339am'!$D$2:$R$976,14,FALSE)</f>
        <v>0</v>
      </c>
      <c r="J452" s="111">
        <f>VLOOKUP($A452,'leave_time_2020-07-20115339am'!$D$2:$R$976,15,FALSE)</f>
        <v>1.5</v>
      </c>
    </row>
    <row r="453" spans="1:10" ht="14.85" customHeight="1" x14ac:dyDescent="0.2">
      <c r="A453" s="108" t="str">
        <f>+'Employee ROP Information'!C453</f>
        <v>MCGAHEE, MARIANNE</v>
      </c>
      <c r="B453" s="109">
        <f>VLOOKUP($A453,'leave_time_2020-07-20115339am'!$D$2:$R$976,5,FALSE)</f>
        <v>104.75</v>
      </c>
      <c r="C453" s="110">
        <f>VLOOKUP($A453,'leave_time_2020-07-20115339am'!$D$2:$R$976,6,FALSE)</f>
        <v>143</v>
      </c>
      <c r="D453" s="111">
        <f>VLOOKUP($A453,'leave_time_2020-07-20115339am'!$D$2:$R$976,7,FALSE)</f>
        <v>361</v>
      </c>
      <c r="E453" s="109">
        <f>IF(((VLOOKUP($A453,'leave_time_2020-07-20115339am'!$D$2:$R$976,9,FALSE)&gt;480)),480,(VLOOKUP($A453,'leave_time_2020-07-20115339am'!$D$2:$R$976,9,FALSE)))</f>
        <v>0.67300000000000004</v>
      </c>
      <c r="F453" s="110">
        <f>VLOOKUP($A453,'leave_time_2020-07-20115339am'!$D$2:$R$976,10,FALSE)</f>
        <v>95.337000000000003</v>
      </c>
      <c r="G453" s="111">
        <f>VLOOKUP($A453,'leave_time_2020-07-20115339am'!$D$2:$R$976,11,FALSE)</f>
        <v>101</v>
      </c>
      <c r="H453" s="109">
        <f>VLOOKUP($A453,'leave_time_2020-07-20115339am'!$D$2:$R$976,13,FALSE)</f>
        <v>0</v>
      </c>
      <c r="I453" s="110">
        <f>VLOOKUP($A453,'leave_time_2020-07-20115339am'!$D$2:$R$976,14,FALSE)</f>
        <v>0</v>
      </c>
      <c r="J453" s="111">
        <f>VLOOKUP($A453,'leave_time_2020-07-20115339am'!$D$2:$R$976,15,FALSE)</f>
        <v>0</v>
      </c>
    </row>
    <row r="454" spans="1:10" ht="14.85" customHeight="1" x14ac:dyDescent="0.2">
      <c r="A454" s="108" t="str">
        <f>+'Employee ROP Information'!C454</f>
        <v>MCGRIFF, KATHLEEN</v>
      </c>
      <c r="B454" s="109">
        <f>VLOOKUP($A454,'leave_time_2020-07-20115339am'!$D$2:$R$976,5,FALSE)</f>
        <v>53.335999999999999</v>
      </c>
      <c r="C454" s="110">
        <f>VLOOKUP($A454,'leave_time_2020-07-20115339am'!$D$2:$R$976,6,FALSE)</f>
        <v>69.335999999999999</v>
      </c>
      <c r="D454" s="111">
        <f>VLOOKUP($A454,'leave_time_2020-07-20115339am'!$D$2:$R$976,7,FALSE)</f>
        <v>16</v>
      </c>
      <c r="E454" s="109">
        <f>IF(((VLOOKUP($A454,'leave_time_2020-07-20115339am'!$D$2:$R$976,9,FALSE)&gt;480)),480,(VLOOKUP($A454,'leave_time_2020-07-20115339am'!$D$2:$R$976,9,FALSE)))</f>
        <v>61.335999999999999</v>
      </c>
      <c r="F454" s="110">
        <f>VLOOKUP($A454,'leave_time_2020-07-20115339am'!$D$2:$R$976,10,FALSE)</f>
        <v>69.335999999999999</v>
      </c>
      <c r="G454" s="111">
        <f>VLOOKUP($A454,'leave_time_2020-07-20115339am'!$D$2:$R$976,11,FALSE)</f>
        <v>8</v>
      </c>
      <c r="H454" s="109">
        <f>VLOOKUP($A454,'leave_time_2020-07-20115339am'!$D$2:$R$976,13,FALSE)</f>
        <v>9.25</v>
      </c>
      <c r="I454" s="110">
        <f>VLOOKUP($A454,'leave_time_2020-07-20115339am'!$D$2:$R$976,14,FALSE)</f>
        <v>36.75</v>
      </c>
      <c r="J454" s="111">
        <f>VLOOKUP($A454,'leave_time_2020-07-20115339am'!$D$2:$R$976,15,FALSE)</f>
        <v>27.5</v>
      </c>
    </row>
    <row r="455" spans="1:10" ht="14.85" customHeight="1" x14ac:dyDescent="0.2">
      <c r="A455" s="108" t="str">
        <f>+'Employee ROP Information'!C455</f>
        <v>MCGUIRE, ELYSE</v>
      </c>
      <c r="B455" s="109">
        <f>VLOOKUP($A455,'leave_time_2020-07-20115339am'!$D$2:$R$976,5,FALSE)</f>
        <v>417</v>
      </c>
      <c r="C455" s="110">
        <f>VLOOKUP($A455,'leave_time_2020-07-20115339am'!$D$2:$R$976,6,FALSE)</f>
        <v>156</v>
      </c>
      <c r="D455" s="111">
        <f>VLOOKUP($A455,'leave_time_2020-07-20115339am'!$D$2:$R$976,7,FALSE)</f>
        <v>97.5</v>
      </c>
      <c r="E455" s="109">
        <f>IF(((VLOOKUP($A455,'leave_time_2020-07-20115339am'!$D$2:$R$976,9,FALSE)&gt;480)),480,(VLOOKUP($A455,'leave_time_2020-07-20115339am'!$D$2:$R$976,9,FALSE)))</f>
        <v>480</v>
      </c>
      <c r="F455" s="110">
        <f>VLOOKUP($A455,'leave_time_2020-07-20115339am'!$D$2:$R$976,10,FALSE)</f>
        <v>104.004</v>
      </c>
      <c r="G455" s="111">
        <f>VLOOKUP($A455,'leave_time_2020-07-20115339am'!$D$2:$R$976,11,FALSE)</f>
        <v>24.5</v>
      </c>
      <c r="H455" s="109">
        <f>VLOOKUP($A455,'leave_time_2020-07-20115339am'!$D$2:$R$976,13,FALSE)</f>
        <v>17.75</v>
      </c>
      <c r="I455" s="110">
        <f>VLOOKUP($A455,'leave_time_2020-07-20115339am'!$D$2:$R$976,14,FALSE)</f>
        <v>123</v>
      </c>
      <c r="J455" s="111">
        <f>VLOOKUP($A455,'leave_time_2020-07-20115339am'!$D$2:$R$976,15,FALSE)</f>
        <v>134.75</v>
      </c>
    </row>
    <row r="456" spans="1:10" ht="14.85" customHeight="1" x14ac:dyDescent="0.2">
      <c r="A456" s="108" t="str">
        <f>+'Employee ROP Information'!C456</f>
        <v>MCKENNA, KEELEY</v>
      </c>
      <c r="B456" s="109">
        <f>VLOOKUP($A456,'leave_time_2020-07-20115339am'!$D$2:$R$976,5,FALSE)</f>
        <v>63.67</v>
      </c>
      <c r="C456" s="110">
        <f>VLOOKUP($A456,'leave_time_2020-07-20115339am'!$D$2:$R$976,6,FALSE)</f>
        <v>86.67</v>
      </c>
      <c r="D456" s="111">
        <f>VLOOKUP($A456,'leave_time_2020-07-20115339am'!$D$2:$R$976,7,FALSE)</f>
        <v>23</v>
      </c>
      <c r="E456" s="109">
        <f>IF(((VLOOKUP($A456,'leave_time_2020-07-20115339am'!$D$2:$R$976,9,FALSE)&gt;480)),480,(VLOOKUP($A456,'leave_time_2020-07-20115339am'!$D$2:$R$976,9,FALSE)))</f>
        <v>58.67</v>
      </c>
      <c r="F456" s="110">
        <f>VLOOKUP($A456,'leave_time_2020-07-20115339am'!$D$2:$R$976,10,FALSE)</f>
        <v>86.67</v>
      </c>
      <c r="G456" s="111">
        <f>VLOOKUP($A456,'leave_time_2020-07-20115339am'!$D$2:$R$976,11,FALSE)</f>
        <v>28</v>
      </c>
      <c r="H456" s="109">
        <f>VLOOKUP($A456,'leave_time_2020-07-20115339am'!$D$2:$R$976,13,FALSE)</f>
        <v>0</v>
      </c>
      <c r="I456" s="110">
        <f>VLOOKUP($A456,'leave_time_2020-07-20115339am'!$D$2:$R$976,14,FALSE)</f>
        <v>7.75</v>
      </c>
      <c r="J456" s="111">
        <f>VLOOKUP($A456,'leave_time_2020-07-20115339am'!$D$2:$R$976,15,FALSE)</f>
        <v>7.75</v>
      </c>
    </row>
    <row r="457" spans="1:10" ht="14.85" customHeight="1" x14ac:dyDescent="0.2">
      <c r="A457" s="108" t="str">
        <f>+'Employee ROP Information'!C457</f>
        <v>MCKENZIE, CELESTE</v>
      </c>
      <c r="B457" s="109">
        <f>VLOOKUP($A457,'leave_time_2020-07-20115339am'!$D$2:$R$976,5,FALSE)</f>
        <v>64.007000000000005</v>
      </c>
      <c r="C457" s="110">
        <f>VLOOKUP($A457,'leave_time_2020-07-20115339am'!$D$2:$R$976,6,FALSE)</f>
        <v>104.004</v>
      </c>
      <c r="D457" s="111">
        <f>VLOOKUP($A457,'leave_time_2020-07-20115339am'!$D$2:$R$976,7,FALSE)</f>
        <v>98.5</v>
      </c>
      <c r="E457" s="109">
        <f>IF(((VLOOKUP($A457,'leave_time_2020-07-20115339am'!$D$2:$R$976,9,FALSE)&gt;480)),480,(VLOOKUP($A457,'leave_time_2020-07-20115339am'!$D$2:$R$976,9,FALSE)))</f>
        <v>38.506999999999998</v>
      </c>
      <c r="F457" s="110">
        <f>VLOOKUP($A457,'leave_time_2020-07-20115339am'!$D$2:$R$976,10,FALSE)</f>
        <v>104.004</v>
      </c>
      <c r="G457" s="111">
        <f>VLOOKUP($A457,'leave_time_2020-07-20115339am'!$D$2:$R$976,11,FALSE)</f>
        <v>106.75</v>
      </c>
      <c r="H457" s="109">
        <f>VLOOKUP($A457,'leave_time_2020-07-20115339am'!$D$2:$R$976,13,FALSE)</f>
        <v>0</v>
      </c>
      <c r="I457" s="110">
        <f>VLOOKUP($A457,'leave_time_2020-07-20115339am'!$D$2:$R$976,14,FALSE)</f>
        <v>0</v>
      </c>
      <c r="J457" s="111">
        <f>VLOOKUP($A457,'leave_time_2020-07-20115339am'!$D$2:$R$976,15,FALSE)</f>
        <v>0</v>
      </c>
    </row>
    <row r="458" spans="1:10" ht="14.85" customHeight="1" x14ac:dyDescent="0.2">
      <c r="A458" s="108" t="str">
        <f>+'Employee ROP Information'!C458</f>
        <v>MCKIERNAN, ELIZABETH</v>
      </c>
      <c r="B458" s="109">
        <f>VLOOKUP($A458,'leave_time_2020-07-20115339am'!$D$2:$R$976,5,FALSE)</f>
        <v>120.505</v>
      </c>
      <c r="C458" s="110">
        <f>VLOOKUP($A458,'leave_time_2020-07-20115339am'!$D$2:$R$976,6,FALSE)</f>
        <v>104.004</v>
      </c>
      <c r="D458" s="111">
        <f>VLOOKUP($A458,'leave_time_2020-07-20115339am'!$D$2:$R$976,7,FALSE)</f>
        <v>16</v>
      </c>
      <c r="E458" s="109">
        <f>IF(((VLOOKUP($A458,'leave_time_2020-07-20115339am'!$D$2:$R$976,9,FALSE)&gt;480)),480,(VLOOKUP($A458,'leave_time_2020-07-20115339am'!$D$2:$R$976,9,FALSE)))</f>
        <v>128.505</v>
      </c>
      <c r="F458" s="110">
        <f>VLOOKUP($A458,'leave_time_2020-07-20115339am'!$D$2:$R$976,10,FALSE)</f>
        <v>104.004</v>
      </c>
      <c r="G458" s="111">
        <f>VLOOKUP($A458,'leave_time_2020-07-20115339am'!$D$2:$R$976,11,FALSE)</f>
        <v>8</v>
      </c>
      <c r="H458" s="109">
        <f>VLOOKUP($A458,'leave_time_2020-07-20115339am'!$D$2:$R$976,13,FALSE)</f>
        <v>8.15</v>
      </c>
      <c r="I458" s="110">
        <f>VLOOKUP($A458,'leave_time_2020-07-20115339am'!$D$2:$R$976,14,FALSE)</f>
        <v>86.775000000000006</v>
      </c>
      <c r="J458" s="111">
        <f>VLOOKUP($A458,'leave_time_2020-07-20115339am'!$D$2:$R$976,15,FALSE)</f>
        <v>87.25</v>
      </c>
    </row>
    <row r="459" spans="1:10" ht="14.85" customHeight="1" x14ac:dyDescent="0.2">
      <c r="A459" s="108" t="str">
        <f>+'Employee ROP Information'!C459</f>
        <v>MCLAUGHLIN, SANDRA</v>
      </c>
      <c r="B459" s="109">
        <f>VLOOKUP($A459,'leave_time_2020-07-20115339am'!$D$2:$R$976,5,FALSE)</f>
        <v>90.662000000000006</v>
      </c>
      <c r="C459" s="110">
        <f>VLOOKUP($A459,'leave_time_2020-07-20115339am'!$D$2:$R$976,6,FALSE)</f>
        <v>129.99600000000001</v>
      </c>
      <c r="D459" s="111">
        <f>VLOOKUP($A459,'leave_time_2020-07-20115339am'!$D$2:$R$976,7,FALSE)</f>
        <v>61</v>
      </c>
      <c r="E459" s="109">
        <f>IF(((VLOOKUP($A459,'leave_time_2020-07-20115339am'!$D$2:$R$976,9,FALSE)&gt;480)),480,(VLOOKUP($A459,'leave_time_2020-07-20115339am'!$D$2:$R$976,9,FALSE)))</f>
        <v>85.337999999999994</v>
      </c>
      <c r="F459" s="110">
        <f>VLOOKUP($A459,'leave_time_2020-07-20115339am'!$D$2:$R$976,10,FALSE)</f>
        <v>104.004</v>
      </c>
      <c r="G459" s="111">
        <f>VLOOKUP($A459,'leave_time_2020-07-20115339am'!$D$2:$R$976,11,FALSE)</f>
        <v>36</v>
      </c>
      <c r="H459" s="109">
        <f>VLOOKUP($A459,'leave_time_2020-07-20115339am'!$D$2:$R$976,13,FALSE)</f>
        <v>0</v>
      </c>
      <c r="I459" s="110">
        <f>VLOOKUP($A459,'leave_time_2020-07-20115339am'!$D$2:$R$976,14,FALSE)</f>
        <v>2</v>
      </c>
      <c r="J459" s="111">
        <f>VLOOKUP($A459,'leave_time_2020-07-20115339am'!$D$2:$R$976,15,FALSE)</f>
        <v>2</v>
      </c>
    </row>
    <row r="460" spans="1:10" ht="14.85" customHeight="1" x14ac:dyDescent="0.2">
      <c r="A460" s="108" t="str">
        <f>+'Employee ROP Information'!C460</f>
        <v>MCLEOD, MELANIE</v>
      </c>
      <c r="B460" s="109">
        <f>VLOOKUP($A460,'leave_time_2020-07-20115339am'!$D$2:$R$976,5,FALSE)</f>
        <v>0</v>
      </c>
      <c r="C460" s="110">
        <f>VLOOKUP($A460,'leave_time_2020-07-20115339am'!$D$2:$R$976,6,FALSE)</f>
        <v>0</v>
      </c>
      <c r="D460" s="111">
        <f>VLOOKUP($A460,'leave_time_2020-07-20115339am'!$D$2:$R$976,7,FALSE)</f>
        <v>0</v>
      </c>
      <c r="E460" s="109">
        <f>IF(((VLOOKUP($A460,'leave_time_2020-07-20115339am'!$D$2:$R$976,9,FALSE)&gt;480)),480,(VLOOKUP($A460,'leave_time_2020-07-20115339am'!$D$2:$R$976,9,FALSE)))</f>
        <v>0</v>
      </c>
      <c r="F460" s="110">
        <f>VLOOKUP($A460,'leave_time_2020-07-20115339am'!$D$2:$R$976,10,FALSE)</f>
        <v>0</v>
      </c>
      <c r="G460" s="111">
        <f>VLOOKUP($A460,'leave_time_2020-07-20115339am'!$D$2:$R$976,11,FALSE)</f>
        <v>0</v>
      </c>
      <c r="H460" s="109">
        <f>VLOOKUP($A460,'leave_time_2020-07-20115339am'!$D$2:$R$976,13,FALSE)</f>
        <v>0</v>
      </c>
      <c r="I460" s="110">
        <f>VLOOKUP($A460,'leave_time_2020-07-20115339am'!$D$2:$R$976,14,FALSE)</f>
        <v>0</v>
      </c>
      <c r="J460" s="111">
        <f>VLOOKUP($A460,'leave_time_2020-07-20115339am'!$D$2:$R$976,15,FALSE)</f>
        <v>0</v>
      </c>
    </row>
    <row r="461" spans="1:10" ht="14.85" customHeight="1" x14ac:dyDescent="0.2">
      <c r="A461" s="108" t="str">
        <f>+'Employee ROP Information'!C461</f>
        <v>MEACHAM, REBECCA</v>
      </c>
      <c r="B461" s="109">
        <f>VLOOKUP($A461,'leave_time_2020-07-20115339am'!$D$2:$R$976,5,FALSE)</f>
        <v>403</v>
      </c>
      <c r="C461" s="110">
        <f>VLOOKUP($A461,'leave_time_2020-07-20115339am'!$D$2:$R$976,6,FALSE)</f>
        <v>156</v>
      </c>
      <c r="D461" s="111">
        <f>VLOOKUP($A461,'leave_time_2020-07-20115339am'!$D$2:$R$976,7,FALSE)</f>
        <v>84</v>
      </c>
      <c r="E461" s="109">
        <f>IF(((VLOOKUP($A461,'leave_time_2020-07-20115339am'!$D$2:$R$976,9,FALSE)&gt;480)),480,(VLOOKUP($A461,'leave_time_2020-07-20115339am'!$D$2:$R$976,9,FALSE)))</f>
        <v>305.00700000000001</v>
      </c>
      <c r="F461" s="110">
        <f>VLOOKUP($A461,'leave_time_2020-07-20115339am'!$D$2:$R$976,10,FALSE)</f>
        <v>104.004</v>
      </c>
      <c r="G461" s="111">
        <f>VLOOKUP($A461,'leave_time_2020-07-20115339am'!$D$2:$R$976,11,FALSE)</f>
        <v>70.25</v>
      </c>
      <c r="H461" s="109">
        <f>VLOOKUP($A461,'leave_time_2020-07-20115339am'!$D$2:$R$976,13,FALSE)</f>
        <v>0</v>
      </c>
      <c r="I461" s="110">
        <f>VLOOKUP($A461,'leave_time_2020-07-20115339am'!$D$2:$R$976,14,FALSE)</f>
        <v>0</v>
      </c>
      <c r="J461" s="111">
        <f>VLOOKUP($A461,'leave_time_2020-07-20115339am'!$D$2:$R$976,15,FALSE)</f>
        <v>0</v>
      </c>
    </row>
    <row r="462" spans="1:10" ht="14.85" customHeight="1" x14ac:dyDescent="0.2">
      <c r="A462" s="108" t="str">
        <f>+'Employee ROP Information'!C462</f>
        <v>MEADOWS, JENNA</v>
      </c>
      <c r="B462" s="109">
        <f>VLOOKUP($A462,'leave_time_2020-07-20115339am'!$D$2:$R$976,5,FALSE)</f>
        <v>46.003999999999998</v>
      </c>
      <c r="C462" s="110">
        <f>VLOOKUP($A462,'leave_time_2020-07-20115339am'!$D$2:$R$976,6,FALSE)</f>
        <v>104.004</v>
      </c>
      <c r="D462" s="111">
        <f>VLOOKUP($A462,'leave_time_2020-07-20115339am'!$D$2:$R$976,7,FALSE)</f>
        <v>58</v>
      </c>
      <c r="E462" s="109">
        <f>IF(((VLOOKUP($A462,'leave_time_2020-07-20115339am'!$D$2:$R$976,9,FALSE)&gt;480)),480,(VLOOKUP($A462,'leave_time_2020-07-20115339am'!$D$2:$R$976,9,FALSE)))</f>
        <v>50.003999999999998</v>
      </c>
      <c r="F462" s="110">
        <f>VLOOKUP($A462,'leave_time_2020-07-20115339am'!$D$2:$R$976,10,FALSE)</f>
        <v>104.004</v>
      </c>
      <c r="G462" s="111">
        <f>VLOOKUP($A462,'leave_time_2020-07-20115339am'!$D$2:$R$976,11,FALSE)</f>
        <v>54</v>
      </c>
      <c r="H462" s="109">
        <f>VLOOKUP($A462,'leave_time_2020-07-20115339am'!$D$2:$R$976,13,FALSE)</f>
        <v>5.5</v>
      </c>
      <c r="I462" s="110">
        <f>VLOOKUP($A462,'leave_time_2020-07-20115339am'!$D$2:$R$976,14,FALSE)</f>
        <v>62</v>
      </c>
      <c r="J462" s="111">
        <f>VLOOKUP($A462,'leave_time_2020-07-20115339am'!$D$2:$R$976,15,FALSE)</f>
        <v>56.5</v>
      </c>
    </row>
    <row r="463" spans="1:10" ht="14.85" customHeight="1" x14ac:dyDescent="0.2">
      <c r="A463" s="108" t="str">
        <f>+'Employee ROP Information'!C463</f>
        <v>MEHL, BARBARA</v>
      </c>
      <c r="B463" s="109">
        <f>VLOOKUP($A463,'leave_time_2020-07-20115339am'!$D$2:$R$976,5,FALSE)</f>
        <v>90.171000000000006</v>
      </c>
      <c r="C463" s="110">
        <f>VLOOKUP($A463,'leave_time_2020-07-20115339am'!$D$2:$R$976,6,FALSE)</f>
        <v>95.337000000000003</v>
      </c>
      <c r="D463" s="111">
        <f>VLOOKUP($A463,'leave_time_2020-07-20115339am'!$D$2:$R$976,7,FALSE)</f>
        <v>16</v>
      </c>
      <c r="E463" s="109">
        <f>IF(((VLOOKUP($A463,'leave_time_2020-07-20115339am'!$D$2:$R$976,9,FALSE)&gt;480)),480,(VLOOKUP($A463,'leave_time_2020-07-20115339am'!$D$2:$R$976,9,FALSE)))</f>
        <v>106.17100000000001</v>
      </c>
      <c r="F463" s="110">
        <f>VLOOKUP($A463,'leave_time_2020-07-20115339am'!$D$2:$R$976,10,FALSE)</f>
        <v>95.337000000000003</v>
      </c>
      <c r="G463" s="111">
        <f>VLOOKUP($A463,'leave_time_2020-07-20115339am'!$D$2:$R$976,11,FALSE)</f>
        <v>0</v>
      </c>
      <c r="H463" s="109">
        <f>VLOOKUP($A463,'leave_time_2020-07-20115339am'!$D$2:$R$976,13,FALSE)</f>
        <v>11.625</v>
      </c>
      <c r="I463" s="110">
        <f>VLOOKUP($A463,'leave_time_2020-07-20115339am'!$D$2:$R$976,14,FALSE)</f>
        <v>155.625</v>
      </c>
      <c r="J463" s="111">
        <f>VLOOKUP($A463,'leave_time_2020-07-20115339am'!$D$2:$R$976,15,FALSE)</f>
        <v>144</v>
      </c>
    </row>
    <row r="464" spans="1:10" ht="14.85" customHeight="1" x14ac:dyDescent="0.2">
      <c r="A464" s="108" t="str">
        <f>+'Employee ROP Information'!C464</f>
        <v>MEINGASNER, RYAN</v>
      </c>
      <c r="B464" s="109">
        <f>VLOOKUP($A464,'leave_time_2020-07-20115339am'!$D$2:$R$976,5,FALSE)</f>
        <v>26.001000000000001</v>
      </c>
      <c r="C464" s="110">
        <f>VLOOKUP($A464,'leave_time_2020-07-20115339am'!$D$2:$R$976,6,FALSE)</f>
        <v>26.001000000000001</v>
      </c>
      <c r="D464" s="111">
        <f>VLOOKUP($A464,'leave_time_2020-07-20115339am'!$D$2:$R$976,7,FALSE)</f>
        <v>0</v>
      </c>
      <c r="E464" s="109">
        <f>IF(((VLOOKUP($A464,'leave_time_2020-07-20115339am'!$D$2:$R$976,9,FALSE)&gt;480)),480,(VLOOKUP($A464,'leave_time_2020-07-20115339am'!$D$2:$R$976,9,FALSE)))</f>
        <v>26.001000000000001</v>
      </c>
      <c r="F464" s="110">
        <f>VLOOKUP($A464,'leave_time_2020-07-20115339am'!$D$2:$R$976,10,FALSE)</f>
        <v>26.001000000000001</v>
      </c>
      <c r="G464" s="111">
        <f>VLOOKUP($A464,'leave_time_2020-07-20115339am'!$D$2:$R$976,11,FALSE)</f>
        <v>0</v>
      </c>
      <c r="H464" s="109">
        <f>VLOOKUP($A464,'leave_time_2020-07-20115339am'!$D$2:$R$976,13,FALSE)</f>
        <v>0</v>
      </c>
      <c r="I464" s="110">
        <f>VLOOKUP($A464,'leave_time_2020-07-20115339am'!$D$2:$R$976,14,FALSE)</f>
        <v>0</v>
      </c>
      <c r="J464" s="111">
        <f>VLOOKUP($A464,'leave_time_2020-07-20115339am'!$D$2:$R$976,15,FALSE)</f>
        <v>0</v>
      </c>
    </row>
    <row r="465" spans="1:10" ht="14.85" customHeight="1" x14ac:dyDescent="0.2">
      <c r="A465" s="108" t="str">
        <f>+'Employee ROP Information'!C465</f>
        <v>MELVIN, IRENA</v>
      </c>
      <c r="B465" s="109">
        <f>VLOOKUP($A465,'leave_time_2020-07-20115339am'!$D$2:$R$976,5,FALSE)</f>
        <v>153.84</v>
      </c>
      <c r="C465" s="110">
        <f>VLOOKUP($A465,'leave_time_2020-07-20115339am'!$D$2:$R$976,6,FALSE)</f>
        <v>65.004000000000005</v>
      </c>
      <c r="D465" s="111">
        <f>VLOOKUP($A465,'leave_time_2020-07-20115339am'!$D$2:$R$976,7,FALSE)</f>
        <v>25.5</v>
      </c>
      <c r="E465" s="109">
        <f>IF(((VLOOKUP($A465,'leave_time_2020-07-20115339am'!$D$2:$R$976,9,FALSE)&gt;480)),480,(VLOOKUP($A465,'leave_time_2020-07-20115339am'!$D$2:$R$976,9,FALSE)))</f>
        <v>128.16</v>
      </c>
      <c r="F465" s="110">
        <f>VLOOKUP($A465,'leave_time_2020-07-20115339am'!$D$2:$R$976,10,FALSE)</f>
        <v>51.996000000000002</v>
      </c>
      <c r="G465" s="111">
        <f>VLOOKUP($A465,'leave_time_2020-07-20115339am'!$D$2:$R$976,11,FALSE)</f>
        <v>50</v>
      </c>
      <c r="H465" s="109">
        <f>VLOOKUP($A465,'leave_time_2020-07-20115339am'!$D$2:$R$976,13,FALSE)</f>
        <v>0</v>
      </c>
      <c r="I465" s="110">
        <f>VLOOKUP($A465,'leave_time_2020-07-20115339am'!$D$2:$R$976,14,FALSE)</f>
        <v>15</v>
      </c>
      <c r="J465" s="111">
        <f>VLOOKUP($A465,'leave_time_2020-07-20115339am'!$D$2:$R$976,15,FALSE)</f>
        <v>34.5</v>
      </c>
    </row>
    <row r="466" spans="1:10" ht="14.85" customHeight="1" x14ac:dyDescent="0.2">
      <c r="A466" s="108" t="str">
        <f>+'Employee ROP Information'!C466</f>
        <v>MENZEL, MARJORIE</v>
      </c>
      <c r="B466" s="109">
        <f>VLOOKUP($A466,'leave_time_2020-07-20115339am'!$D$2:$R$976,5,FALSE)</f>
        <v>188.16</v>
      </c>
      <c r="C466" s="110">
        <f>VLOOKUP($A466,'leave_time_2020-07-20115339am'!$D$2:$R$976,6,FALSE)</f>
        <v>129.99600000000001</v>
      </c>
      <c r="D466" s="111">
        <f>VLOOKUP($A466,'leave_time_2020-07-20115339am'!$D$2:$R$976,7,FALSE)</f>
        <v>113</v>
      </c>
      <c r="E466" s="109">
        <f>IF(((VLOOKUP($A466,'leave_time_2020-07-20115339am'!$D$2:$R$976,9,FALSE)&gt;480)),480,(VLOOKUP($A466,'leave_time_2020-07-20115339am'!$D$2:$R$976,9,FALSE)))</f>
        <v>19.59</v>
      </c>
      <c r="F466" s="110">
        <f>VLOOKUP($A466,'leave_time_2020-07-20115339am'!$D$2:$R$976,10,FALSE)</f>
        <v>104.004</v>
      </c>
      <c r="G466" s="111">
        <f>VLOOKUP($A466,'leave_time_2020-07-20115339am'!$D$2:$R$976,11,FALSE)</f>
        <v>105</v>
      </c>
      <c r="H466" s="109">
        <f>VLOOKUP($A466,'leave_time_2020-07-20115339am'!$D$2:$R$976,13,FALSE)</f>
        <v>0</v>
      </c>
      <c r="I466" s="110">
        <f>VLOOKUP($A466,'leave_time_2020-07-20115339am'!$D$2:$R$976,14,FALSE)</f>
        <v>6</v>
      </c>
      <c r="J466" s="111">
        <f>VLOOKUP($A466,'leave_time_2020-07-20115339am'!$D$2:$R$976,15,FALSE)</f>
        <v>6</v>
      </c>
    </row>
    <row r="467" spans="1:10" ht="14.85" customHeight="1" x14ac:dyDescent="0.2">
      <c r="A467" s="108" t="str">
        <f>+'Employee ROP Information'!C467</f>
        <v>MEOLA, LISA</v>
      </c>
      <c r="B467" s="109">
        <f>VLOOKUP($A467,'leave_time_2020-07-20115339am'!$D$2:$R$976,5,FALSE)</f>
        <v>79.09</v>
      </c>
      <c r="C467" s="110">
        <f>VLOOKUP($A467,'leave_time_2020-07-20115339am'!$D$2:$R$976,6,FALSE)</f>
        <v>104.004</v>
      </c>
      <c r="D467" s="111">
        <f>VLOOKUP($A467,'leave_time_2020-07-20115339am'!$D$2:$R$976,7,FALSE)</f>
        <v>68</v>
      </c>
      <c r="E467" s="109">
        <f>IF(((VLOOKUP($A467,'leave_time_2020-07-20115339am'!$D$2:$R$976,9,FALSE)&gt;480)),480,(VLOOKUP($A467,'leave_time_2020-07-20115339am'!$D$2:$R$976,9,FALSE)))</f>
        <v>179.25700000000001</v>
      </c>
      <c r="F467" s="110">
        <f>VLOOKUP($A467,'leave_time_2020-07-20115339am'!$D$2:$R$976,10,FALSE)</f>
        <v>104.004</v>
      </c>
      <c r="G467" s="111">
        <f>VLOOKUP($A467,'leave_time_2020-07-20115339am'!$D$2:$R$976,11,FALSE)</f>
        <v>8</v>
      </c>
      <c r="H467" s="109">
        <f>VLOOKUP($A467,'leave_time_2020-07-20115339am'!$D$2:$R$976,13,FALSE)</f>
        <v>0</v>
      </c>
      <c r="I467" s="110">
        <f>VLOOKUP($A467,'leave_time_2020-07-20115339am'!$D$2:$R$976,14,FALSE)</f>
        <v>0</v>
      </c>
      <c r="J467" s="111">
        <f>VLOOKUP($A467,'leave_time_2020-07-20115339am'!$D$2:$R$976,15,FALSE)</f>
        <v>0</v>
      </c>
    </row>
    <row r="468" spans="1:10" ht="14.85" customHeight="1" x14ac:dyDescent="0.2">
      <c r="A468" s="108" t="str">
        <f>+'Employee ROP Information'!C468</f>
        <v>MEYER, CHRISTINE</v>
      </c>
      <c r="B468" s="109">
        <f>VLOOKUP($A468,'leave_time_2020-07-20115339am'!$D$2:$R$976,5,FALSE)</f>
        <v>392.25</v>
      </c>
      <c r="C468" s="110">
        <f>VLOOKUP($A468,'leave_time_2020-07-20115339am'!$D$2:$R$976,6,FALSE)</f>
        <v>156</v>
      </c>
      <c r="D468" s="111">
        <f>VLOOKUP($A468,'leave_time_2020-07-20115339am'!$D$2:$R$976,7,FALSE)</f>
        <v>184.5</v>
      </c>
      <c r="E468" s="109">
        <f>IF(((VLOOKUP($A468,'leave_time_2020-07-20115339am'!$D$2:$R$976,9,FALSE)&gt;480)),480,(VLOOKUP($A468,'leave_time_2020-07-20115339am'!$D$2:$R$976,9,FALSE)))</f>
        <v>398.34</v>
      </c>
      <c r="F468" s="110">
        <f>VLOOKUP($A468,'leave_time_2020-07-20115339am'!$D$2:$R$976,10,FALSE)</f>
        <v>104.004</v>
      </c>
      <c r="G468" s="111">
        <f>VLOOKUP($A468,'leave_time_2020-07-20115339am'!$D$2:$R$976,11,FALSE)</f>
        <v>36.5</v>
      </c>
      <c r="H468" s="109">
        <f>VLOOKUP($A468,'leave_time_2020-07-20115339am'!$D$2:$R$976,13,FALSE)</f>
        <v>24.75</v>
      </c>
      <c r="I468" s="110">
        <f>VLOOKUP($A468,'leave_time_2020-07-20115339am'!$D$2:$R$976,14,FALSE)</f>
        <v>80.75</v>
      </c>
      <c r="J468" s="111">
        <f>VLOOKUP($A468,'leave_time_2020-07-20115339am'!$D$2:$R$976,15,FALSE)</f>
        <v>86.5</v>
      </c>
    </row>
    <row r="469" spans="1:10" ht="14.85" customHeight="1" x14ac:dyDescent="0.2">
      <c r="A469" s="108" t="str">
        <f>+'Employee ROP Information'!C469</f>
        <v>MEZZA, DINA</v>
      </c>
      <c r="B469" s="109">
        <f>VLOOKUP($A469,'leave_time_2020-07-20115339am'!$D$2:$R$976,5,FALSE)</f>
        <v>48.006</v>
      </c>
      <c r="C469" s="110">
        <f>VLOOKUP($A469,'leave_time_2020-07-20115339am'!$D$2:$R$976,6,FALSE)</f>
        <v>104.004</v>
      </c>
      <c r="D469" s="111">
        <f>VLOOKUP($A469,'leave_time_2020-07-20115339am'!$D$2:$R$976,7,FALSE)</f>
        <v>60</v>
      </c>
      <c r="E469" s="109">
        <f>IF(((VLOOKUP($A469,'leave_time_2020-07-20115339am'!$D$2:$R$976,9,FALSE)&gt;480)),480,(VLOOKUP($A469,'leave_time_2020-07-20115339am'!$D$2:$R$976,9,FALSE)))</f>
        <v>112.506</v>
      </c>
      <c r="F469" s="110">
        <f>VLOOKUP($A469,'leave_time_2020-07-20115339am'!$D$2:$R$976,10,FALSE)</f>
        <v>104.004</v>
      </c>
      <c r="G469" s="111">
        <f>VLOOKUP($A469,'leave_time_2020-07-20115339am'!$D$2:$R$976,11,FALSE)</f>
        <v>28.25</v>
      </c>
      <c r="H469" s="109">
        <f>VLOOKUP($A469,'leave_time_2020-07-20115339am'!$D$2:$R$976,13,FALSE)</f>
        <v>0</v>
      </c>
      <c r="I469" s="110">
        <f>VLOOKUP($A469,'leave_time_2020-07-20115339am'!$D$2:$R$976,14,FALSE)</f>
        <v>0</v>
      </c>
      <c r="J469" s="111">
        <f>VLOOKUP($A469,'leave_time_2020-07-20115339am'!$D$2:$R$976,15,FALSE)</f>
        <v>0</v>
      </c>
    </row>
    <row r="470" spans="1:10" ht="14.85" customHeight="1" x14ac:dyDescent="0.2">
      <c r="A470" s="108" t="str">
        <f>+'Employee ROP Information'!C470</f>
        <v>MILLAN, ESTEBAN</v>
      </c>
      <c r="B470" s="109">
        <f>VLOOKUP($A470,'leave_time_2020-07-20115339am'!$D$2:$R$976,5,FALSE)</f>
        <v>114.34</v>
      </c>
      <c r="C470" s="110">
        <f>VLOOKUP($A470,'leave_time_2020-07-20115339am'!$D$2:$R$976,6,FALSE)</f>
        <v>104.004</v>
      </c>
      <c r="D470" s="111">
        <f>VLOOKUP($A470,'leave_time_2020-07-20115339am'!$D$2:$R$976,7,FALSE)</f>
        <v>59.25</v>
      </c>
      <c r="E470" s="109">
        <f>IF(((VLOOKUP($A470,'leave_time_2020-07-20115339am'!$D$2:$R$976,9,FALSE)&gt;480)),480,(VLOOKUP($A470,'leave_time_2020-07-20115339am'!$D$2:$R$976,9,FALSE)))</f>
        <v>117.59</v>
      </c>
      <c r="F470" s="110">
        <f>VLOOKUP($A470,'leave_time_2020-07-20115339am'!$D$2:$R$976,10,FALSE)</f>
        <v>104.004</v>
      </c>
      <c r="G470" s="111">
        <f>VLOOKUP($A470,'leave_time_2020-07-20115339am'!$D$2:$R$976,11,FALSE)</f>
        <v>49.75</v>
      </c>
      <c r="H470" s="109">
        <f>VLOOKUP($A470,'leave_time_2020-07-20115339am'!$D$2:$R$976,13,FALSE)</f>
        <v>0</v>
      </c>
      <c r="I470" s="110">
        <f>VLOOKUP($A470,'leave_time_2020-07-20115339am'!$D$2:$R$976,14,FALSE)</f>
        <v>4.5</v>
      </c>
      <c r="J470" s="111">
        <f>VLOOKUP($A470,'leave_time_2020-07-20115339am'!$D$2:$R$976,15,FALSE)</f>
        <v>7</v>
      </c>
    </row>
    <row r="471" spans="1:10" ht="14.85" customHeight="1" x14ac:dyDescent="0.2">
      <c r="A471" s="108" t="str">
        <f>+'Employee ROP Information'!C471</f>
        <v>MILLER, AMBER</v>
      </c>
      <c r="B471" s="109">
        <f>VLOOKUP($A471,'leave_time_2020-07-20115339am'!$D$2:$R$976,5,FALSE)</f>
        <v>49.338999999999999</v>
      </c>
      <c r="C471" s="110">
        <f>VLOOKUP($A471,'leave_time_2020-07-20115339am'!$D$2:$R$976,6,FALSE)</f>
        <v>104.004</v>
      </c>
      <c r="D471" s="111">
        <f>VLOOKUP($A471,'leave_time_2020-07-20115339am'!$D$2:$R$976,7,FALSE)</f>
        <v>60.5</v>
      </c>
      <c r="E471" s="109">
        <f>IF(((VLOOKUP($A471,'leave_time_2020-07-20115339am'!$D$2:$R$976,9,FALSE)&gt;480)),480,(VLOOKUP($A471,'leave_time_2020-07-20115339am'!$D$2:$R$976,9,FALSE)))</f>
        <v>22.588999999999999</v>
      </c>
      <c r="F471" s="110">
        <f>VLOOKUP($A471,'leave_time_2020-07-20115339am'!$D$2:$R$976,10,FALSE)</f>
        <v>104.004</v>
      </c>
      <c r="G471" s="111">
        <f>VLOOKUP($A471,'leave_time_2020-07-20115339am'!$D$2:$R$976,11,FALSE)</f>
        <v>81.5</v>
      </c>
      <c r="H471" s="109">
        <f>VLOOKUP($A471,'leave_time_2020-07-20115339am'!$D$2:$R$976,13,FALSE)</f>
        <v>0</v>
      </c>
      <c r="I471" s="110">
        <f>VLOOKUP($A471,'leave_time_2020-07-20115339am'!$D$2:$R$976,14,FALSE)</f>
        <v>0</v>
      </c>
      <c r="J471" s="111">
        <f>VLOOKUP($A471,'leave_time_2020-07-20115339am'!$D$2:$R$976,15,FALSE)</f>
        <v>0</v>
      </c>
    </row>
    <row r="472" spans="1:10" ht="14.85" customHeight="1" x14ac:dyDescent="0.2">
      <c r="A472" s="108" t="str">
        <f>+'Employee ROP Information'!C472</f>
        <v>MILLER, TAMMY</v>
      </c>
      <c r="B472" s="109">
        <f>VLOOKUP($A472,'leave_time_2020-07-20115339am'!$D$2:$R$976,5,FALSE)</f>
        <v>266.07799999999997</v>
      </c>
      <c r="C472" s="110">
        <f>VLOOKUP($A472,'leave_time_2020-07-20115339am'!$D$2:$R$976,6,FALSE)</f>
        <v>86.664000000000001</v>
      </c>
      <c r="D472" s="111">
        <f>VLOOKUP($A472,'leave_time_2020-07-20115339am'!$D$2:$R$976,7,FALSE)</f>
        <v>16</v>
      </c>
      <c r="E472" s="109">
        <f>IF(((VLOOKUP($A472,'leave_time_2020-07-20115339am'!$D$2:$R$976,9,FALSE)&gt;480)),480,(VLOOKUP($A472,'leave_time_2020-07-20115339am'!$D$2:$R$976,9,FALSE)))</f>
        <v>138.422</v>
      </c>
      <c r="F472" s="110">
        <f>VLOOKUP($A472,'leave_time_2020-07-20115339am'!$D$2:$R$976,10,FALSE)</f>
        <v>69.335999999999999</v>
      </c>
      <c r="G472" s="111">
        <f>VLOOKUP($A472,'leave_time_2020-07-20115339am'!$D$2:$R$976,11,FALSE)</f>
        <v>132.25</v>
      </c>
      <c r="H472" s="109">
        <f>VLOOKUP($A472,'leave_time_2020-07-20115339am'!$D$2:$R$976,13,FALSE)</f>
        <v>12.25</v>
      </c>
      <c r="I472" s="110">
        <f>VLOOKUP($A472,'leave_time_2020-07-20115339am'!$D$2:$R$976,14,FALSE)</f>
        <v>51.75</v>
      </c>
      <c r="J472" s="111">
        <f>VLOOKUP($A472,'leave_time_2020-07-20115339am'!$D$2:$R$976,15,FALSE)</f>
        <v>39.5</v>
      </c>
    </row>
    <row r="473" spans="1:10" ht="14.85" customHeight="1" x14ac:dyDescent="0.2">
      <c r="A473" s="108" t="str">
        <f>+'Employee ROP Information'!C473</f>
        <v>MIRANDA, ELSIE</v>
      </c>
      <c r="B473" s="109">
        <f>VLOOKUP($A473,'leave_time_2020-07-20115339am'!$D$2:$R$976,5,FALSE)</f>
        <v>28.167999999999999</v>
      </c>
      <c r="C473" s="110">
        <f>VLOOKUP($A473,'leave_time_2020-07-20115339am'!$D$2:$R$976,6,FALSE)</f>
        <v>28.167999999999999</v>
      </c>
      <c r="D473" s="111">
        <f>VLOOKUP($A473,'leave_time_2020-07-20115339am'!$D$2:$R$976,7,FALSE)</f>
        <v>0</v>
      </c>
      <c r="E473" s="109">
        <f>IF(((VLOOKUP($A473,'leave_time_2020-07-20115339am'!$D$2:$R$976,9,FALSE)&gt;480)),480,(VLOOKUP($A473,'leave_time_2020-07-20115339am'!$D$2:$R$976,9,FALSE)))</f>
        <v>28.167999999999999</v>
      </c>
      <c r="F473" s="110">
        <f>VLOOKUP($A473,'leave_time_2020-07-20115339am'!$D$2:$R$976,10,FALSE)</f>
        <v>28.167999999999999</v>
      </c>
      <c r="G473" s="111">
        <f>VLOOKUP($A473,'leave_time_2020-07-20115339am'!$D$2:$R$976,11,FALSE)</f>
        <v>0</v>
      </c>
      <c r="H473" s="109">
        <f>VLOOKUP($A473,'leave_time_2020-07-20115339am'!$D$2:$R$976,13,FALSE)</f>
        <v>0</v>
      </c>
      <c r="I473" s="110">
        <f>VLOOKUP($A473,'leave_time_2020-07-20115339am'!$D$2:$R$976,14,FALSE)</f>
        <v>0</v>
      </c>
      <c r="J473" s="111">
        <f>VLOOKUP($A473,'leave_time_2020-07-20115339am'!$D$2:$R$976,15,FALSE)</f>
        <v>0</v>
      </c>
    </row>
    <row r="474" spans="1:10" ht="14.85" customHeight="1" x14ac:dyDescent="0.2">
      <c r="A474" s="108" t="str">
        <f>+'Employee ROP Information'!C474</f>
        <v>MIRODIAS, JOANNA</v>
      </c>
      <c r="B474" s="109">
        <f>VLOOKUP($A474,'leave_time_2020-07-20115339am'!$D$2:$R$976,5,FALSE)</f>
        <v>155.25700000000001</v>
      </c>
      <c r="C474" s="110">
        <f>VLOOKUP($A474,'leave_time_2020-07-20115339am'!$D$2:$R$976,6,FALSE)</f>
        <v>104.004</v>
      </c>
      <c r="D474" s="111">
        <f>VLOOKUP($A474,'leave_time_2020-07-20115339am'!$D$2:$R$976,7,FALSE)</f>
        <v>112.75</v>
      </c>
      <c r="E474" s="109">
        <f>IF(((VLOOKUP($A474,'leave_time_2020-07-20115339am'!$D$2:$R$976,9,FALSE)&gt;480)),480,(VLOOKUP($A474,'leave_time_2020-07-20115339am'!$D$2:$R$976,9,FALSE)))</f>
        <v>321.08999999999997</v>
      </c>
      <c r="F474" s="110">
        <f>VLOOKUP($A474,'leave_time_2020-07-20115339am'!$D$2:$R$976,10,FALSE)</f>
        <v>104.004</v>
      </c>
      <c r="G474" s="111">
        <f>VLOOKUP($A474,'leave_time_2020-07-20115339am'!$D$2:$R$976,11,FALSE)</f>
        <v>27.75</v>
      </c>
      <c r="H474" s="109">
        <f>VLOOKUP($A474,'leave_time_2020-07-20115339am'!$D$2:$R$976,13,FALSE)</f>
        <v>0</v>
      </c>
      <c r="I474" s="110">
        <f>VLOOKUP($A474,'leave_time_2020-07-20115339am'!$D$2:$R$976,14,FALSE)</f>
        <v>0</v>
      </c>
      <c r="J474" s="111">
        <f>VLOOKUP($A474,'leave_time_2020-07-20115339am'!$D$2:$R$976,15,FALSE)</f>
        <v>0</v>
      </c>
    </row>
    <row r="475" spans="1:10" ht="14.85" customHeight="1" x14ac:dyDescent="0.2">
      <c r="A475" s="108" t="str">
        <f>+'Employee ROP Information'!C475</f>
        <v>MISSET, LYNN</v>
      </c>
      <c r="B475" s="109">
        <f>VLOOKUP($A475,'leave_time_2020-07-20115339am'!$D$2:$R$976,5,FALSE)</f>
        <v>244.25</v>
      </c>
      <c r="C475" s="110">
        <f>VLOOKUP($A475,'leave_time_2020-07-20115339am'!$D$2:$R$976,6,FALSE)</f>
        <v>156</v>
      </c>
      <c r="D475" s="111">
        <f>VLOOKUP($A475,'leave_time_2020-07-20115339am'!$D$2:$R$976,7,FALSE)</f>
        <v>166</v>
      </c>
      <c r="E475" s="109">
        <f>IF(((VLOOKUP($A475,'leave_time_2020-07-20115339am'!$D$2:$R$976,9,FALSE)&gt;480)),480,(VLOOKUP($A475,'leave_time_2020-07-20115339am'!$D$2:$R$976,9,FALSE)))</f>
        <v>116.089</v>
      </c>
      <c r="F475" s="110">
        <f>VLOOKUP($A475,'leave_time_2020-07-20115339am'!$D$2:$R$976,10,FALSE)</f>
        <v>104.004</v>
      </c>
      <c r="G475" s="111">
        <f>VLOOKUP($A475,'leave_time_2020-07-20115339am'!$D$2:$R$976,11,FALSE)</f>
        <v>149.25</v>
      </c>
      <c r="H475" s="109">
        <f>VLOOKUP($A475,'leave_time_2020-07-20115339am'!$D$2:$R$976,13,FALSE)</f>
        <v>0</v>
      </c>
      <c r="I475" s="110">
        <f>VLOOKUP($A475,'leave_time_2020-07-20115339am'!$D$2:$R$976,14,FALSE)</f>
        <v>0</v>
      </c>
      <c r="J475" s="111">
        <f>VLOOKUP($A475,'leave_time_2020-07-20115339am'!$D$2:$R$976,15,FALSE)</f>
        <v>0</v>
      </c>
    </row>
    <row r="476" spans="1:10" ht="14.85" customHeight="1" x14ac:dyDescent="0.2">
      <c r="A476" s="108" t="str">
        <f>+'Employee ROP Information'!C476</f>
        <v>MITCHELL, CAROL</v>
      </c>
      <c r="B476" s="109">
        <f>VLOOKUP($A476,'leave_time_2020-07-20115339am'!$D$2:$R$976,5,FALSE)</f>
        <v>139.09</v>
      </c>
      <c r="C476" s="110">
        <f>VLOOKUP($A476,'leave_time_2020-07-20115339am'!$D$2:$R$976,6,FALSE)</f>
        <v>104.004</v>
      </c>
      <c r="D476" s="111">
        <f>VLOOKUP($A476,'leave_time_2020-07-20115339am'!$D$2:$R$976,7,FALSE)</f>
        <v>64</v>
      </c>
      <c r="E476" s="109">
        <f>IF(((VLOOKUP($A476,'leave_time_2020-07-20115339am'!$D$2:$R$976,9,FALSE)&gt;480)),480,(VLOOKUP($A476,'leave_time_2020-07-20115339am'!$D$2:$R$976,9,FALSE)))</f>
        <v>52.59</v>
      </c>
      <c r="F476" s="110">
        <f>VLOOKUP($A476,'leave_time_2020-07-20115339am'!$D$2:$R$976,10,FALSE)</f>
        <v>104.004</v>
      </c>
      <c r="G476" s="111">
        <f>VLOOKUP($A476,'leave_time_2020-07-20115339am'!$D$2:$R$976,11,FALSE)</f>
        <v>158.5</v>
      </c>
      <c r="H476" s="109">
        <f>VLOOKUP($A476,'leave_time_2020-07-20115339am'!$D$2:$R$976,13,FALSE)</f>
        <v>0</v>
      </c>
      <c r="I476" s="110">
        <f>VLOOKUP($A476,'leave_time_2020-07-20115339am'!$D$2:$R$976,14,FALSE)</f>
        <v>0</v>
      </c>
      <c r="J476" s="111">
        <f>VLOOKUP($A476,'leave_time_2020-07-20115339am'!$D$2:$R$976,15,FALSE)</f>
        <v>0</v>
      </c>
    </row>
    <row r="477" spans="1:10" ht="14.85" customHeight="1" x14ac:dyDescent="0.2">
      <c r="A477" s="108" t="str">
        <f>+'Employee ROP Information'!C477</f>
        <v>MITCHELL, TIFFANY</v>
      </c>
      <c r="B477" s="109">
        <f>VLOOKUP($A477,'leave_time_2020-07-20115339am'!$D$2:$R$976,5,FALSE)</f>
        <v>42.756999999999998</v>
      </c>
      <c r="C477" s="110">
        <f>VLOOKUP($A477,'leave_time_2020-07-20115339am'!$D$2:$R$976,6,FALSE)</f>
        <v>104.004</v>
      </c>
      <c r="D477" s="111">
        <f>VLOOKUP($A477,'leave_time_2020-07-20115339am'!$D$2:$R$976,7,FALSE)</f>
        <v>155</v>
      </c>
      <c r="E477" s="109">
        <f>IF(((VLOOKUP($A477,'leave_time_2020-07-20115339am'!$D$2:$R$976,9,FALSE)&gt;480)),480,(VLOOKUP($A477,'leave_time_2020-07-20115339am'!$D$2:$R$976,9,FALSE)))</f>
        <v>295.33999999999997</v>
      </c>
      <c r="F477" s="110">
        <f>VLOOKUP($A477,'leave_time_2020-07-20115339am'!$D$2:$R$976,10,FALSE)</f>
        <v>104.004</v>
      </c>
      <c r="G477" s="111">
        <f>VLOOKUP($A477,'leave_time_2020-07-20115339am'!$D$2:$R$976,11,FALSE)</f>
        <v>13.5</v>
      </c>
      <c r="H477" s="109">
        <f>VLOOKUP($A477,'leave_time_2020-07-20115339am'!$D$2:$R$976,13,FALSE)</f>
        <v>0</v>
      </c>
      <c r="I477" s="110">
        <f>VLOOKUP($A477,'leave_time_2020-07-20115339am'!$D$2:$R$976,14,FALSE)</f>
        <v>0</v>
      </c>
      <c r="J477" s="111">
        <f>VLOOKUP($A477,'leave_time_2020-07-20115339am'!$D$2:$R$976,15,FALSE)</f>
        <v>0</v>
      </c>
    </row>
    <row r="478" spans="1:10" ht="14.85" customHeight="1" x14ac:dyDescent="0.2">
      <c r="A478" s="108" t="str">
        <f>+'Employee ROP Information'!C478</f>
        <v>MOKMA, CARLEE</v>
      </c>
      <c r="B478" s="109">
        <f>VLOOKUP($A478,'leave_time_2020-07-20115339am'!$D$2:$R$976,5,FALSE)</f>
        <v>49.168999999999997</v>
      </c>
      <c r="C478" s="110">
        <f>VLOOKUP($A478,'leave_time_2020-07-20115339am'!$D$2:$R$976,6,FALSE)</f>
        <v>60.668999999999997</v>
      </c>
      <c r="D478" s="111">
        <f>VLOOKUP($A478,'leave_time_2020-07-20115339am'!$D$2:$R$976,7,FALSE)</f>
        <v>11.5</v>
      </c>
      <c r="E478" s="109">
        <f>IF(((VLOOKUP($A478,'leave_time_2020-07-20115339am'!$D$2:$R$976,9,FALSE)&gt;480)),480,(VLOOKUP($A478,'leave_time_2020-07-20115339am'!$D$2:$R$976,9,FALSE)))</f>
        <v>60.668999999999997</v>
      </c>
      <c r="F478" s="110">
        <f>VLOOKUP($A478,'leave_time_2020-07-20115339am'!$D$2:$R$976,10,FALSE)</f>
        <v>60.668999999999997</v>
      </c>
      <c r="G478" s="111">
        <f>VLOOKUP($A478,'leave_time_2020-07-20115339am'!$D$2:$R$976,11,FALSE)</f>
        <v>0</v>
      </c>
      <c r="H478" s="109">
        <f>VLOOKUP($A478,'leave_time_2020-07-20115339am'!$D$2:$R$976,13,FALSE)</f>
        <v>22.125</v>
      </c>
      <c r="I478" s="110">
        <f>VLOOKUP($A478,'leave_time_2020-07-20115339am'!$D$2:$R$976,14,FALSE)</f>
        <v>28.875</v>
      </c>
      <c r="J478" s="111">
        <f>VLOOKUP($A478,'leave_time_2020-07-20115339am'!$D$2:$R$976,15,FALSE)</f>
        <v>6.75</v>
      </c>
    </row>
    <row r="479" spans="1:10" ht="14.85" customHeight="1" x14ac:dyDescent="0.2">
      <c r="A479" s="108" t="str">
        <f>+'Employee ROP Information'!C479</f>
        <v>MOLLEDO, KRISTY</v>
      </c>
      <c r="B479" s="109">
        <f>VLOOKUP($A479,'leave_time_2020-07-20115339am'!$D$2:$R$976,5,FALSE)</f>
        <v>140.84</v>
      </c>
      <c r="C479" s="110">
        <f>VLOOKUP($A479,'leave_time_2020-07-20115339am'!$D$2:$R$976,6,FALSE)</f>
        <v>104.004</v>
      </c>
      <c r="D479" s="111">
        <f>VLOOKUP($A479,'leave_time_2020-07-20115339am'!$D$2:$R$976,7,FALSE)</f>
        <v>50</v>
      </c>
      <c r="E479" s="109">
        <f>IF(((VLOOKUP($A479,'leave_time_2020-07-20115339am'!$D$2:$R$976,9,FALSE)&gt;480)),480,(VLOOKUP($A479,'leave_time_2020-07-20115339am'!$D$2:$R$976,9,FALSE)))</f>
        <v>107.59</v>
      </c>
      <c r="F479" s="110">
        <f>VLOOKUP($A479,'leave_time_2020-07-20115339am'!$D$2:$R$976,10,FALSE)</f>
        <v>104.004</v>
      </c>
      <c r="G479" s="111">
        <f>VLOOKUP($A479,'leave_time_2020-07-20115339am'!$D$2:$R$976,11,FALSE)</f>
        <v>75</v>
      </c>
      <c r="H479" s="109">
        <f>VLOOKUP($A479,'leave_time_2020-07-20115339am'!$D$2:$R$976,13,FALSE)</f>
        <v>0.125</v>
      </c>
      <c r="I479" s="110">
        <f>VLOOKUP($A479,'leave_time_2020-07-20115339am'!$D$2:$R$976,14,FALSE)</f>
        <v>28.375</v>
      </c>
      <c r="J479" s="111">
        <f>VLOOKUP($A479,'leave_time_2020-07-20115339am'!$D$2:$R$976,15,FALSE)</f>
        <v>22</v>
      </c>
    </row>
    <row r="480" spans="1:10" ht="14.85" customHeight="1" x14ac:dyDescent="0.2">
      <c r="A480" s="108" t="str">
        <f>+'Employee ROP Information'!C480</f>
        <v>MOONEY, MARY</v>
      </c>
      <c r="B480" s="109">
        <f>VLOOKUP($A480,'leave_time_2020-07-20115339am'!$D$2:$R$976,5,FALSE)</f>
        <v>424</v>
      </c>
      <c r="C480" s="110">
        <f>VLOOKUP($A480,'leave_time_2020-07-20115339am'!$D$2:$R$976,6,FALSE)</f>
        <v>240</v>
      </c>
      <c r="D480" s="111">
        <f>VLOOKUP($A480,'leave_time_2020-07-20115339am'!$D$2:$R$976,7,FALSE)</f>
        <v>149</v>
      </c>
      <c r="E480" s="109">
        <f>IF(((VLOOKUP($A480,'leave_time_2020-07-20115339am'!$D$2:$R$976,9,FALSE)&gt;480)),480,(VLOOKUP($A480,'leave_time_2020-07-20115339am'!$D$2:$R$976,9,FALSE)))</f>
        <v>480</v>
      </c>
      <c r="F480" s="110">
        <f>VLOOKUP($A480,'leave_time_2020-07-20115339am'!$D$2:$R$976,10,FALSE)</f>
        <v>104.004</v>
      </c>
      <c r="G480" s="111">
        <f>VLOOKUP($A480,'leave_time_2020-07-20115339am'!$D$2:$R$976,11,FALSE)</f>
        <v>47.5</v>
      </c>
      <c r="H480" s="109">
        <f>VLOOKUP($A480,'leave_time_2020-07-20115339am'!$D$2:$R$976,13,FALSE)</f>
        <v>0</v>
      </c>
      <c r="I480" s="110">
        <f>VLOOKUP($A480,'leave_time_2020-07-20115339am'!$D$2:$R$976,14,FALSE)</f>
        <v>0</v>
      </c>
      <c r="J480" s="111">
        <f>VLOOKUP($A480,'leave_time_2020-07-20115339am'!$D$2:$R$976,15,FALSE)</f>
        <v>0</v>
      </c>
    </row>
    <row r="481" spans="1:10" ht="14.85" customHeight="1" x14ac:dyDescent="0.2">
      <c r="A481" s="108" t="str">
        <f>+'Employee ROP Information'!C481</f>
        <v>MOONEY, VALERIE</v>
      </c>
      <c r="B481" s="109">
        <f>VLOOKUP($A481,'leave_time_2020-07-20115339am'!$D$2:$R$976,5,FALSE)</f>
        <v>331</v>
      </c>
      <c r="C481" s="110">
        <f>VLOOKUP($A481,'leave_time_2020-07-20115339am'!$D$2:$R$976,6,FALSE)</f>
        <v>156</v>
      </c>
      <c r="D481" s="111">
        <f>VLOOKUP($A481,'leave_time_2020-07-20115339am'!$D$2:$R$976,7,FALSE)</f>
        <v>116.75</v>
      </c>
      <c r="E481" s="109">
        <f>IF(((VLOOKUP($A481,'leave_time_2020-07-20115339am'!$D$2:$R$976,9,FALSE)&gt;480)),480,(VLOOKUP($A481,'leave_time_2020-07-20115339am'!$D$2:$R$976,9,FALSE)))</f>
        <v>398.09</v>
      </c>
      <c r="F481" s="110">
        <f>VLOOKUP($A481,'leave_time_2020-07-20115339am'!$D$2:$R$976,10,FALSE)</f>
        <v>104.004</v>
      </c>
      <c r="G481" s="111">
        <f>VLOOKUP($A481,'leave_time_2020-07-20115339am'!$D$2:$R$976,11,FALSE)</f>
        <v>69</v>
      </c>
      <c r="H481" s="109">
        <f>VLOOKUP($A481,'leave_time_2020-07-20115339am'!$D$2:$R$976,13,FALSE)</f>
        <v>11.875</v>
      </c>
      <c r="I481" s="110">
        <f>VLOOKUP($A481,'leave_time_2020-07-20115339am'!$D$2:$R$976,14,FALSE)</f>
        <v>45.375</v>
      </c>
      <c r="J481" s="111">
        <f>VLOOKUP($A481,'leave_time_2020-07-20115339am'!$D$2:$R$976,15,FALSE)</f>
        <v>34</v>
      </c>
    </row>
    <row r="482" spans="1:10" ht="14.85" customHeight="1" x14ac:dyDescent="0.2">
      <c r="A482" s="108" t="str">
        <f>+'Employee ROP Information'!C482</f>
        <v>MOORE, DEBORAH</v>
      </c>
      <c r="B482" s="109">
        <f>VLOOKUP($A482,'leave_time_2020-07-20115339am'!$D$2:$R$976,5,FALSE)</f>
        <v>460</v>
      </c>
      <c r="C482" s="110">
        <f>VLOOKUP($A482,'leave_time_2020-07-20115339am'!$D$2:$R$976,6,FALSE)</f>
        <v>240</v>
      </c>
      <c r="D482" s="111">
        <f>VLOOKUP($A482,'leave_time_2020-07-20115339am'!$D$2:$R$976,7,FALSE)</f>
        <v>8</v>
      </c>
      <c r="E482" s="109">
        <f>IF(((VLOOKUP($A482,'leave_time_2020-07-20115339am'!$D$2:$R$976,9,FALSE)&gt;480)),480,(VLOOKUP($A482,'leave_time_2020-07-20115339am'!$D$2:$R$976,9,FALSE)))</f>
        <v>480</v>
      </c>
      <c r="F482" s="110">
        <f>VLOOKUP($A482,'leave_time_2020-07-20115339am'!$D$2:$R$976,10,FALSE)</f>
        <v>104.004</v>
      </c>
      <c r="G482" s="111">
        <f>VLOOKUP($A482,'leave_time_2020-07-20115339am'!$D$2:$R$976,11,FALSE)</f>
        <v>10.5</v>
      </c>
      <c r="H482" s="109">
        <f>VLOOKUP($A482,'leave_time_2020-07-20115339am'!$D$2:$R$976,13,FALSE)</f>
        <v>0</v>
      </c>
      <c r="I482" s="110">
        <f>VLOOKUP($A482,'leave_time_2020-07-20115339am'!$D$2:$R$976,14,FALSE)</f>
        <v>0</v>
      </c>
      <c r="J482" s="111">
        <f>VLOOKUP($A482,'leave_time_2020-07-20115339am'!$D$2:$R$976,15,FALSE)</f>
        <v>0</v>
      </c>
    </row>
    <row r="483" spans="1:10" ht="14.85" customHeight="1" x14ac:dyDescent="0.2">
      <c r="A483" s="108" t="str">
        <f>+'Employee ROP Information'!C483</f>
        <v>MOORE, DENNIS</v>
      </c>
      <c r="B483" s="109">
        <f>VLOOKUP($A483,'leave_time_2020-07-20115339am'!$D$2:$R$976,5,FALSE)</f>
        <v>0</v>
      </c>
      <c r="C483" s="110">
        <f>VLOOKUP($A483,'leave_time_2020-07-20115339am'!$D$2:$R$976,6,FALSE)</f>
        <v>0</v>
      </c>
      <c r="D483" s="111">
        <f>VLOOKUP($A483,'leave_time_2020-07-20115339am'!$D$2:$R$976,7,FALSE)</f>
        <v>0</v>
      </c>
      <c r="E483" s="109">
        <f>IF(((VLOOKUP($A483,'leave_time_2020-07-20115339am'!$D$2:$R$976,9,FALSE)&gt;480)),480,(VLOOKUP($A483,'leave_time_2020-07-20115339am'!$D$2:$R$976,9,FALSE)))</f>
        <v>0</v>
      </c>
      <c r="F483" s="110">
        <f>VLOOKUP($A483,'leave_time_2020-07-20115339am'!$D$2:$R$976,10,FALSE)</f>
        <v>0</v>
      </c>
      <c r="G483" s="111">
        <f>VLOOKUP($A483,'leave_time_2020-07-20115339am'!$D$2:$R$976,11,FALSE)</f>
        <v>0</v>
      </c>
      <c r="H483" s="109">
        <f>VLOOKUP($A483,'leave_time_2020-07-20115339am'!$D$2:$R$976,13,FALSE)</f>
        <v>0</v>
      </c>
      <c r="I483" s="110">
        <f>VLOOKUP($A483,'leave_time_2020-07-20115339am'!$D$2:$R$976,14,FALSE)</f>
        <v>0</v>
      </c>
      <c r="J483" s="111">
        <f>VLOOKUP($A483,'leave_time_2020-07-20115339am'!$D$2:$R$976,15,FALSE)</f>
        <v>0</v>
      </c>
    </row>
    <row r="484" spans="1:10" ht="14.85" customHeight="1" x14ac:dyDescent="0.2">
      <c r="A484" s="108" t="str">
        <f>+'Employee ROP Information'!C484</f>
        <v>MOORE, THOMASINA</v>
      </c>
      <c r="B484" s="109">
        <f>VLOOKUP($A484,'leave_time_2020-07-20115339am'!$D$2:$R$976,5,FALSE)</f>
        <v>0</v>
      </c>
      <c r="C484" s="110">
        <f>VLOOKUP($A484,'leave_time_2020-07-20115339am'!$D$2:$R$976,6,FALSE)</f>
        <v>0</v>
      </c>
      <c r="D484" s="111">
        <f>VLOOKUP($A484,'leave_time_2020-07-20115339am'!$D$2:$R$976,7,FALSE)</f>
        <v>0</v>
      </c>
      <c r="E484" s="109">
        <f>IF(((VLOOKUP($A484,'leave_time_2020-07-20115339am'!$D$2:$R$976,9,FALSE)&gt;480)),480,(VLOOKUP($A484,'leave_time_2020-07-20115339am'!$D$2:$R$976,9,FALSE)))</f>
        <v>0</v>
      </c>
      <c r="F484" s="110">
        <f>VLOOKUP($A484,'leave_time_2020-07-20115339am'!$D$2:$R$976,10,FALSE)</f>
        <v>0</v>
      </c>
      <c r="G484" s="111">
        <f>VLOOKUP($A484,'leave_time_2020-07-20115339am'!$D$2:$R$976,11,FALSE)</f>
        <v>0</v>
      </c>
      <c r="H484" s="109">
        <f>VLOOKUP($A484,'leave_time_2020-07-20115339am'!$D$2:$R$976,13,FALSE)</f>
        <v>0</v>
      </c>
      <c r="I484" s="110">
        <f>VLOOKUP($A484,'leave_time_2020-07-20115339am'!$D$2:$R$976,14,FALSE)</f>
        <v>0</v>
      </c>
      <c r="J484" s="111">
        <f>VLOOKUP($A484,'leave_time_2020-07-20115339am'!$D$2:$R$976,15,FALSE)</f>
        <v>0</v>
      </c>
    </row>
    <row r="485" spans="1:10" ht="14.85" customHeight="1" x14ac:dyDescent="0.2">
      <c r="A485" s="108" t="str">
        <f>+'Employee ROP Information'!C485</f>
        <v>MORALES, MARK</v>
      </c>
      <c r="B485" s="109">
        <f>VLOOKUP($A485,'leave_time_2020-07-20115339am'!$D$2:$R$976,5,FALSE)</f>
        <v>74.84</v>
      </c>
      <c r="C485" s="110">
        <f>VLOOKUP($A485,'leave_time_2020-07-20115339am'!$D$2:$R$976,6,FALSE)</f>
        <v>104.004</v>
      </c>
      <c r="D485" s="111">
        <f>VLOOKUP($A485,'leave_time_2020-07-20115339am'!$D$2:$R$976,7,FALSE)</f>
        <v>64.25</v>
      </c>
      <c r="E485" s="109">
        <f>IF(((VLOOKUP($A485,'leave_time_2020-07-20115339am'!$D$2:$R$976,9,FALSE)&gt;480)),480,(VLOOKUP($A485,'leave_time_2020-07-20115339am'!$D$2:$R$976,9,FALSE)))</f>
        <v>50.09</v>
      </c>
      <c r="F485" s="110">
        <f>VLOOKUP($A485,'leave_time_2020-07-20115339am'!$D$2:$R$976,10,FALSE)</f>
        <v>104.004</v>
      </c>
      <c r="G485" s="111">
        <f>VLOOKUP($A485,'leave_time_2020-07-20115339am'!$D$2:$R$976,11,FALSE)</f>
        <v>71.5</v>
      </c>
      <c r="H485" s="109">
        <f>VLOOKUP($A485,'leave_time_2020-07-20115339am'!$D$2:$R$976,13,FALSE)</f>
        <v>7.0000000000000007E-2</v>
      </c>
      <c r="I485" s="110">
        <f>VLOOKUP($A485,'leave_time_2020-07-20115339am'!$D$2:$R$976,14,FALSE)</f>
        <v>36.75</v>
      </c>
      <c r="J485" s="111">
        <f>VLOOKUP($A485,'leave_time_2020-07-20115339am'!$D$2:$R$976,15,FALSE)</f>
        <v>36.75</v>
      </c>
    </row>
    <row r="486" spans="1:10" ht="14.85" customHeight="1" x14ac:dyDescent="0.2">
      <c r="A486" s="108" t="str">
        <f>+'Employee ROP Information'!C486</f>
        <v>MORING, ELIZABETH</v>
      </c>
      <c r="B486" s="109">
        <f>VLOOKUP($A486,'leave_time_2020-07-20115339am'!$D$2:$R$976,5,FALSE)</f>
        <v>104.75</v>
      </c>
      <c r="C486" s="110">
        <f>VLOOKUP($A486,'leave_time_2020-07-20115339am'!$D$2:$R$976,6,FALSE)</f>
        <v>156</v>
      </c>
      <c r="D486" s="111">
        <f>VLOOKUP($A486,'leave_time_2020-07-20115339am'!$D$2:$R$976,7,FALSE)</f>
        <v>141.75</v>
      </c>
      <c r="E486" s="109">
        <f>IF(((VLOOKUP($A486,'leave_time_2020-07-20115339am'!$D$2:$R$976,9,FALSE)&gt;480)),480,(VLOOKUP($A486,'leave_time_2020-07-20115339am'!$D$2:$R$976,9,FALSE)))</f>
        <v>174.09</v>
      </c>
      <c r="F486" s="110">
        <f>VLOOKUP($A486,'leave_time_2020-07-20115339am'!$D$2:$R$976,10,FALSE)</f>
        <v>104.004</v>
      </c>
      <c r="G486" s="111">
        <f>VLOOKUP($A486,'leave_time_2020-07-20115339am'!$D$2:$R$976,11,FALSE)</f>
        <v>98</v>
      </c>
      <c r="H486" s="109">
        <f>VLOOKUP($A486,'leave_time_2020-07-20115339am'!$D$2:$R$976,13,FALSE)</f>
        <v>-2.75</v>
      </c>
      <c r="I486" s="110">
        <f>VLOOKUP($A486,'leave_time_2020-07-20115339am'!$D$2:$R$976,14,FALSE)</f>
        <v>8</v>
      </c>
      <c r="J486" s="111">
        <f>VLOOKUP($A486,'leave_time_2020-07-20115339am'!$D$2:$R$976,15,FALSE)</f>
        <v>10.75</v>
      </c>
    </row>
    <row r="487" spans="1:10" ht="14.85" customHeight="1" x14ac:dyDescent="0.2">
      <c r="A487" s="108" t="str">
        <f>+'Employee ROP Information'!C487</f>
        <v>MORLEY, JENNIFER</v>
      </c>
      <c r="B487" s="109">
        <f>VLOOKUP($A487,'leave_time_2020-07-20115339am'!$D$2:$R$976,5,FALSE)</f>
        <v>125.077</v>
      </c>
      <c r="C487" s="110">
        <f>VLOOKUP($A487,'leave_time_2020-07-20115339am'!$D$2:$R$976,6,FALSE)</f>
        <v>119.163</v>
      </c>
      <c r="D487" s="111">
        <f>VLOOKUP($A487,'leave_time_2020-07-20115339am'!$D$2:$R$976,7,FALSE)</f>
        <v>72</v>
      </c>
      <c r="E487" s="109">
        <f>IF(((VLOOKUP($A487,'leave_time_2020-07-20115339am'!$D$2:$R$976,9,FALSE)&gt;480)),480,(VLOOKUP($A487,'leave_time_2020-07-20115339am'!$D$2:$R$976,9,FALSE)))</f>
        <v>439.923</v>
      </c>
      <c r="F487" s="110">
        <f>VLOOKUP($A487,'leave_time_2020-07-20115339am'!$D$2:$R$976,10,FALSE)</f>
        <v>95.337000000000003</v>
      </c>
      <c r="G487" s="111">
        <f>VLOOKUP($A487,'leave_time_2020-07-20115339am'!$D$2:$R$976,11,FALSE)</f>
        <v>40</v>
      </c>
      <c r="H487" s="109">
        <f>VLOOKUP($A487,'leave_time_2020-07-20115339am'!$D$2:$R$976,13,FALSE)</f>
        <v>0</v>
      </c>
      <c r="I487" s="110">
        <f>VLOOKUP($A487,'leave_time_2020-07-20115339am'!$D$2:$R$976,14,FALSE)</f>
        <v>0</v>
      </c>
      <c r="J487" s="111">
        <f>VLOOKUP($A487,'leave_time_2020-07-20115339am'!$D$2:$R$976,15,FALSE)</f>
        <v>0</v>
      </c>
    </row>
    <row r="488" spans="1:10" ht="14.85" customHeight="1" x14ac:dyDescent="0.2">
      <c r="A488" s="108" t="str">
        <f>+'Employee ROP Information'!C488</f>
        <v>MORRISON, JENNIFER</v>
      </c>
      <c r="B488" s="109">
        <f>VLOOKUP($A488,'leave_time_2020-07-20115339am'!$D$2:$R$976,5,FALSE)</f>
        <v>175.416</v>
      </c>
      <c r="C488" s="110">
        <f>VLOOKUP($A488,'leave_time_2020-07-20115339am'!$D$2:$R$976,6,FALSE)</f>
        <v>156</v>
      </c>
      <c r="D488" s="111">
        <f>VLOOKUP($A488,'leave_time_2020-07-20115339am'!$D$2:$R$976,7,FALSE)</f>
        <v>156</v>
      </c>
      <c r="E488" s="109">
        <f>IF(((VLOOKUP($A488,'leave_time_2020-07-20115339am'!$D$2:$R$976,9,FALSE)&gt;480)),480,(VLOOKUP($A488,'leave_time_2020-07-20115339am'!$D$2:$R$976,9,FALSE)))</f>
        <v>355.589</v>
      </c>
      <c r="F488" s="110">
        <f>VLOOKUP($A488,'leave_time_2020-07-20115339am'!$D$2:$R$976,10,FALSE)</f>
        <v>104.004</v>
      </c>
      <c r="G488" s="111">
        <f>VLOOKUP($A488,'leave_time_2020-07-20115339am'!$D$2:$R$976,11,FALSE)</f>
        <v>36.5</v>
      </c>
      <c r="H488" s="109">
        <f>VLOOKUP($A488,'leave_time_2020-07-20115339am'!$D$2:$R$976,13,FALSE)</f>
        <v>0</v>
      </c>
      <c r="I488" s="110">
        <f>VLOOKUP($A488,'leave_time_2020-07-20115339am'!$D$2:$R$976,14,FALSE)</f>
        <v>59</v>
      </c>
      <c r="J488" s="111">
        <f>VLOOKUP($A488,'leave_time_2020-07-20115339am'!$D$2:$R$976,15,FALSE)</f>
        <v>66.5</v>
      </c>
    </row>
    <row r="489" spans="1:10" ht="14.85" customHeight="1" x14ac:dyDescent="0.2">
      <c r="A489" s="108" t="str">
        <f>+'Employee ROP Information'!C489</f>
        <v>MORRISON, MARIA</v>
      </c>
      <c r="B489" s="109">
        <f>VLOOKUP($A489,'leave_time_2020-07-20115339am'!$D$2:$R$976,5,FALSE)</f>
        <v>40</v>
      </c>
      <c r="C489" s="110">
        <f>VLOOKUP($A489,'leave_time_2020-07-20115339am'!$D$2:$R$976,6,FALSE)</f>
        <v>104</v>
      </c>
      <c r="D489" s="111">
        <f>VLOOKUP($A489,'leave_time_2020-07-20115339am'!$D$2:$R$976,7,FALSE)</f>
        <v>64</v>
      </c>
      <c r="E489" s="109">
        <f>IF(((VLOOKUP($A489,'leave_time_2020-07-20115339am'!$D$2:$R$976,9,FALSE)&gt;480)),480,(VLOOKUP($A489,'leave_time_2020-07-20115339am'!$D$2:$R$976,9,FALSE)))</f>
        <v>61.335999999999999</v>
      </c>
      <c r="F489" s="110">
        <f>VLOOKUP($A489,'leave_time_2020-07-20115339am'!$D$2:$R$976,10,FALSE)</f>
        <v>69.335999999999999</v>
      </c>
      <c r="G489" s="111">
        <f>VLOOKUP($A489,'leave_time_2020-07-20115339am'!$D$2:$R$976,11,FALSE)</f>
        <v>8</v>
      </c>
      <c r="H489" s="109">
        <f>VLOOKUP($A489,'leave_time_2020-07-20115339am'!$D$2:$R$976,13,FALSE)</f>
        <v>0</v>
      </c>
      <c r="I489" s="110">
        <f>VLOOKUP($A489,'leave_time_2020-07-20115339am'!$D$2:$R$976,14,FALSE)</f>
        <v>0</v>
      </c>
      <c r="J489" s="111">
        <f>VLOOKUP($A489,'leave_time_2020-07-20115339am'!$D$2:$R$976,15,FALSE)</f>
        <v>0</v>
      </c>
    </row>
    <row r="490" spans="1:10" ht="14.85" customHeight="1" x14ac:dyDescent="0.2">
      <c r="A490" s="108" t="str">
        <f>+'Employee ROP Information'!C490</f>
        <v>MOULTON, MICHELLE</v>
      </c>
      <c r="B490" s="109">
        <f>VLOOKUP($A490,'leave_time_2020-07-20115339am'!$D$2:$R$976,5,FALSE)</f>
        <v>259.83699999999999</v>
      </c>
      <c r="C490" s="110">
        <f>VLOOKUP($A490,'leave_time_2020-07-20115339am'!$D$2:$R$976,6,FALSE)</f>
        <v>259.83699999999999</v>
      </c>
      <c r="D490" s="111">
        <f>VLOOKUP($A490,'leave_time_2020-07-20115339am'!$D$2:$R$976,7,FALSE)</f>
        <v>0</v>
      </c>
      <c r="E490" s="109">
        <f>IF(((VLOOKUP($A490,'leave_time_2020-07-20115339am'!$D$2:$R$976,9,FALSE)&gt;480)),480,(VLOOKUP($A490,'leave_time_2020-07-20115339am'!$D$2:$R$976,9,FALSE)))</f>
        <v>243.83699999999999</v>
      </c>
      <c r="F490" s="110">
        <f>VLOOKUP($A490,'leave_time_2020-07-20115339am'!$D$2:$R$976,10,FALSE)</f>
        <v>243.83699999999999</v>
      </c>
      <c r="G490" s="111">
        <f>VLOOKUP($A490,'leave_time_2020-07-20115339am'!$D$2:$R$976,11,FALSE)</f>
        <v>0</v>
      </c>
      <c r="H490" s="109">
        <f>VLOOKUP($A490,'leave_time_2020-07-20115339am'!$D$2:$R$976,13,FALSE)</f>
        <v>0</v>
      </c>
      <c r="I490" s="110">
        <f>VLOOKUP($A490,'leave_time_2020-07-20115339am'!$D$2:$R$976,14,FALSE)</f>
        <v>0</v>
      </c>
      <c r="J490" s="111">
        <f>VLOOKUP($A490,'leave_time_2020-07-20115339am'!$D$2:$R$976,15,FALSE)</f>
        <v>0</v>
      </c>
    </row>
    <row r="491" spans="1:10" ht="14.85" customHeight="1" x14ac:dyDescent="0.2">
      <c r="A491" s="108" t="str">
        <f>+'Employee ROP Information'!C491</f>
        <v>MUREN, LINDSAY</v>
      </c>
      <c r="B491" s="109">
        <f>VLOOKUP($A491,'leave_time_2020-07-20115339am'!$D$2:$R$976,5,FALSE)</f>
        <v>213.33799999999999</v>
      </c>
      <c r="C491" s="110">
        <f>VLOOKUP($A491,'leave_time_2020-07-20115339am'!$D$2:$R$976,6,FALSE)</f>
        <v>110.502</v>
      </c>
      <c r="D491" s="111">
        <f>VLOOKUP($A491,'leave_time_2020-07-20115339am'!$D$2:$R$976,7,FALSE)</f>
        <v>60</v>
      </c>
      <c r="E491" s="109">
        <f>IF(((VLOOKUP($A491,'leave_time_2020-07-20115339am'!$D$2:$R$976,9,FALSE)&gt;480)),480,(VLOOKUP($A491,'leave_time_2020-07-20115339am'!$D$2:$R$976,9,FALSE)))</f>
        <v>415.92399999999998</v>
      </c>
      <c r="F491" s="110">
        <f>VLOOKUP($A491,'leave_time_2020-07-20115339am'!$D$2:$R$976,10,FALSE)</f>
        <v>104.004</v>
      </c>
      <c r="G491" s="111">
        <f>VLOOKUP($A491,'leave_time_2020-07-20115339am'!$D$2:$R$976,11,FALSE)</f>
        <v>23</v>
      </c>
      <c r="H491" s="109">
        <f>VLOOKUP($A491,'leave_time_2020-07-20115339am'!$D$2:$R$976,13,FALSE)</f>
        <v>0.125</v>
      </c>
      <c r="I491" s="110">
        <f>VLOOKUP($A491,'leave_time_2020-07-20115339am'!$D$2:$R$976,14,FALSE)</f>
        <v>0</v>
      </c>
      <c r="J491" s="111">
        <f>VLOOKUP($A491,'leave_time_2020-07-20115339am'!$D$2:$R$976,15,FALSE)</f>
        <v>17.25</v>
      </c>
    </row>
    <row r="492" spans="1:10" ht="14.85" customHeight="1" x14ac:dyDescent="0.2">
      <c r="A492" s="108" t="str">
        <f>+'Employee ROP Information'!C492</f>
        <v>NAGY, KATIE</v>
      </c>
      <c r="B492" s="109">
        <f>VLOOKUP($A492,'leave_time_2020-07-20115339am'!$D$2:$R$976,5,FALSE)</f>
        <v>77.12</v>
      </c>
      <c r="C492" s="110">
        <f>VLOOKUP($A492,'leave_time_2020-07-20115339am'!$D$2:$R$976,6,FALSE)</f>
        <v>100.206</v>
      </c>
      <c r="D492" s="111">
        <f>VLOOKUP($A492,'leave_time_2020-07-20115339am'!$D$2:$R$976,7,FALSE)</f>
        <v>20.5</v>
      </c>
      <c r="E492" s="109">
        <f>IF(((VLOOKUP($A492,'leave_time_2020-07-20115339am'!$D$2:$R$976,9,FALSE)&gt;480)),480,(VLOOKUP($A492,'leave_time_2020-07-20115339am'!$D$2:$R$976,9,FALSE)))</f>
        <v>38.421999999999997</v>
      </c>
      <c r="F492" s="110">
        <f>VLOOKUP($A492,'leave_time_2020-07-20115339am'!$D$2:$R$976,10,FALSE)</f>
        <v>80.168999999999997</v>
      </c>
      <c r="G492" s="111">
        <f>VLOOKUP($A492,'leave_time_2020-07-20115339am'!$D$2:$R$976,11,FALSE)</f>
        <v>50.5</v>
      </c>
      <c r="H492" s="109">
        <f>VLOOKUP($A492,'leave_time_2020-07-20115339am'!$D$2:$R$976,13,FALSE)</f>
        <v>13.5</v>
      </c>
      <c r="I492" s="110">
        <f>VLOOKUP($A492,'leave_time_2020-07-20115339am'!$D$2:$R$976,14,FALSE)</f>
        <v>48.5</v>
      </c>
      <c r="J492" s="111">
        <f>VLOOKUP($A492,'leave_time_2020-07-20115339am'!$D$2:$R$976,15,FALSE)</f>
        <v>37</v>
      </c>
    </row>
    <row r="493" spans="1:10" ht="14.85" customHeight="1" x14ac:dyDescent="0.2">
      <c r="A493" s="108" t="str">
        <f>+'Employee ROP Information'!C493</f>
        <v>NARDINI, SABRINA</v>
      </c>
      <c r="B493" s="109">
        <f>VLOOKUP($A493,'leave_time_2020-07-20115339am'!$D$2:$R$976,5,FALSE)</f>
        <v>60.668999999999997</v>
      </c>
      <c r="C493" s="110">
        <f>VLOOKUP($A493,'leave_time_2020-07-20115339am'!$D$2:$R$976,6,FALSE)</f>
        <v>60.668999999999997</v>
      </c>
      <c r="D493" s="111">
        <f>VLOOKUP($A493,'leave_time_2020-07-20115339am'!$D$2:$R$976,7,FALSE)</f>
        <v>0</v>
      </c>
      <c r="E493" s="109">
        <f>IF(((VLOOKUP($A493,'leave_time_2020-07-20115339am'!$D$2:$R$976,9,FALSE)&gt;480)),480,(VLOOKUP($A493,'leave_time_2020-07-20115339am'!$D$2:$R$976,9,FALSE)))</f>
        <v>56.668999999999997</v>
      </c>
      <c r="F493" s="110">
        <f>VLOOKUP($A493,'leave_time_2020-07-20115339am'!$D$2:$R$976,10,FALSE)</f>
        <v>60.668999999999997</v>
      </c>
      <c r="G493" s="111">
        <f>VLOOKUP($A493,'leave_time_2020-07-20115339am'!$D$2:$R$976,11,FALSE)</f>
        <v>4</v>
      </c>
      <c r="H493" s="109">
        <f>VLOOKUP($A493,'leave_time_2020-07-20115339am'!$D$2:$R$976,13,FALSE)</f>
        <v>15.625</v>
      </c>
      <c r="I493" s="110">
        <f>VLOOKUP($A493,'leave_time_2020-07-20115339am'!$D$2:$R$976,14,FALSE)</f>
        <v>22.125</v>
      </c>
      <c r="J493" s="111">
        <f>VLOOKUP($A493,'leave_time_2020-07-20115339am'!$D$2:$R$976,15,FALSE)</f>
        <v>6.5</v>
      </c>
    </row>
    <row r="494" spans="1:10" ht="14.85" customHeight="1" x14ac:dyDescent="0.2">
      <c r="A494" s="108" t="str">
        <f>+'Employee ROP Information'!C494</f>
        <v>NAVARRA, SAREA-JO</v>
      </c>
      <c r="B494" s="109">
        <f>VLOOKUP($A494,'leave_time_2020-07-20115339am'!$D$2:$R$976,5,FALSE)</f>
        <v>414.16500000000002</v>
      </c>
      <c r="C494" s="110">
        <f>VLOOKUP($A494,'leave_time_2020-07-20115339am'!$D$2:$R$976,6,FALSE)</f>
        <v>127.83</v>
      </c>
      <c r="D494" s="111">
        <f>VLOOKUP($A494,'leave_time_2020-07-20115339am'!$D$2:$R$976,7,FALSE)</f>
        <v>16.5</v>
      </c>
      <c r="E494" s="109">
        <f>IF(((VLOOKUP($A494,'leave_time_2020-07-20115339am'!$D$2:$R$976,9,FALSE)&gt;480)),480,(VLOOKUP($A494,'leave_time_2020-07-20115339am'!$D$2:$R$976,9,FALSE)))</f>
        <v>95.340999999999994</v>
      </c>
      <c r="F494" s="110">
        <f>VLOOKUP($A494,'leave_time_2020-07-20115339am'!$D$2:$R$976,10,FALSE)</f>
        <v>104.004</v>
      </c>
      <c r="G494" s="111">
        <f>VLOOKUP($A494,'leave_time_2020-07-20115339am'!$D$2:$R$976,11,FALSE)</f>
        <v>54</v>
      </c>
      <c r="H494" s="109">
        <f>VLOOKUP($A494,'leave_time_2020-07-20115339am'!$D$2:$R$976,13,FALSE)</f>
        <v>38.5</v>
      </c>
      <c r="I494" s="110">
        <f>VLOOKUP($A494,'leave_time_2020-07-20115339am'!$D$2:$R$976,14,FALSE)</f>
        <v>121.5</v>
      </c>
      <c r="J494" s="111">
        <f>VLOOKUP($A494,'leave_time_2020-07-20115339am'!$D$2:$R$976,15,FALSE)</f>
        <v>110.25</v>
      </c>
    </row>
    <row r="495" spans="1:10" ht="14.85" customHeight="1" x14ac:dyDescent="0.2">
      <c r="A495" s="108" t="str">
        <f>+'Employee ROP Information'!C495</f>
        <v>NEGAARD, CATHERINE</v>
      </c>
      <c r="B495" s="109">
        <f>VLOOKUP($A495,'leave_time_2020-07-20115339am'!$D$2:$R$976,5,FALSE)</f>
        <v>139.84</v>
      </c>
      <c r="C495" s="110">
        <f>VLOOKUP($A495,'leave_time_2020-07-20115339am'!$D$2:$R$976,6,FALSE)</f>
        <v>104.004</v>
      </c>
      <c r="D495" s="111">
        <f>VLOOKUP($A495,'leave_time_2020-07-20115339am'!$D$2:$R$976,7,FALSE)</f>
        <v>98.75</v>
      </c>
      <c r="E495" s="109">
        <f>IF(((VLOOKUP($A495,'leave_time_2020-07-20115339am'!$D$2:$R$976,9,FALSE)&gt;480)),480,(VLOOKUP($A495,'leave_time_2020-07-20115339am'!$D$2:$R$976,9,FALSE)))</f>
        <v>254.34</v>
      </c>
      <c r="F495" s="110">
        <f>VLOOKUP($A495,'leave_time_2020-07-20115339am'!$D$2:$R$976,10,FALSE)</f>
        <v>104.004</v>
      </c>
      <c r="G495" s="111">
        <f>VLOOKUP($A495,'leave_time_2020-07-20115339am'!$D$2:$R$976,11,FALSE)</f>
        <v>39.75</v>
      </c>
      <c r="H495" s="109">
        <f>VLOOKUP($A495,'leave_time_2020-07-20115339am'!$D$2:$R$976,13,FALSE)</f>
        <v>-3.5</v>
      </c>
      <c r="I495" s="110">
        <f>VLOOKUP($A495,'leave_time_2020-07-20115339am'!$D$2:$R$976,14,FALSE)</f>
        <v>26.75</v>
      </c>
      <c r="J495" s="111">
        <f>VLOOKUP($A495,'leave_time_2020-07-20115339am'!$D$2:$R$976,15,FALSE)</f>
        <v>46.25</v>
      </c>
    </row>
    <row r="496" spans="1:10" ht="14.85" customHeight="1" x14ac:dyDescent="0.2">
      <c r="A496" s="108" t="str">
        <f>+'Employee ROP Information'!C496</f>
        <v>NELSON, JEREMY</v>
      </c>
      <c r="B496" s="109">
        <f>VLOOKUP($A496,'leave_time_2020-07-20115339am'!$D$2:$R$976,5,FALSE)</f>
        <v>51.335999999999999</v>
      </c>
      <c r="C496" s="110">
        <f>VLOOKUP($A496,'leave_time_2020-07-20115339am'!$D$2:$R$976,6,FALSE)</f>
        <v>69.335999999999999</v>
      </c>
      <c r="D496" s="111">
        <f>VLOOKUP($A496,'leave_time_2020-07-20115339am'!$D$2:$R$976,7,FALSE)</f>
        <v>18</v>
      </c>
      <c r="E496" s="109">
        <f>IF(((VLOOKUP($A496,'leave_time_2020-07-20115339am'!$D$2:$R$976,9,FALSE)&gt;480)),480,(VLOOKUP($A496,'leave_time_2020-07-20115339am'!$D$2:$R$976,9,FALSE)))</f>
        <v>17.335999999999999</v>
      </c>
      <c r="F496" s="110">
        <f>VLOOKUP($A496,'leave_time_2020-07-20115339am'!$D$2:$R$976,10,FALSE)</f>
        <v>69.335999999999999</v>
      </c>
      <c r="G496" s="111">
        <f>VLOOKUP($A496,'leave_time_2020-07-20115339am'!$D$2:$R$976,11,FALSE)</f>
        <v>52</v>
      </c>
      <c r="H496" s="109">
        <f>VLOOKUP($A496,'leave_time_2020-07-20115339am'!$D$2:$R$976,13,FALSE)</f>
        <v>0</v>
      </c>
      <c r="I496" s="110">
        <f>VLOOKUP($A496,'leave_time_2020-07-20115339am'!$D$2:$R$976,14,FALSE)</f>
        <v>0</v>
      </c>
      <c r="J496" s="111">
        <f>VLOOKUP($A496,'leave_time_2020-07-20115339am'!$D$2:$R$976,15,FALSE)</f>
        <v>0</v>
      </c>
    </row>
    <row r="497" spans="1:10" ht="14.85" customHeight="1" x14ac:dyDescent="0.2">
      <c r="A497" s="108" t="str">
        <f>+'Employee ROP Information'!C497</f>
        <v>NICHALSON, CARLA</v>
      </c>
      <c r="B497" s="109">
        <f>VLOOKUP($A497,'leave_time_2020-07-20115339am'!$D$2:$R$976,5,FALSE)</f>
        <v>79.570999999999998</v>
      </c>
      <c r="C497" s="110">
        <f>VLOOKUP($A497,'leave_time_2020-07-20115339am'!$D$2:$R$976,6,FALSE)</f>
        <v>81.251999999999995</v>
      </c>
      <c r="D497" s="111">
        <f>VLOOKUP($A497,'leave_time_2020-07-20115339am'!$D$2:$R$976,7,FALSE)</f>
        <v>65</v>
      </c>
      <c r="E497" s="109">
        <f>IF(((VLOOKUP($A497,'leave_time_2020-07-20115339am'!$D$2:$R$976,9,FALSE)&gt;480)),480,(VLOOKUP($A497,'leave_time_2020-07-20115339am'!$D$2:$R$976,9,FALSE)))</f>
        <v>173.834</v>
      </c>
      <c r="F497" s="110">
        <f>VLOOKUP($A497,'leave_time_2020-07-20115339am'!$D$2:$R$976,10,FALSE)</f>
        <v>64.998000000000005</v>
      </c>
      <c r="G497" s="111">
        <f>VLOOKUP($A497,'leave_time_2020-07-20115339am'!$D$2:$R$976,11,FALSE)</f>
        <v>43.25</v>
      </c>
      <c r="H497" s="109">
        <f>VLOOKUP($A497,'leave_time_2020-07-20115339am'!$D$2:$R$976,13,FALSE)</f>
        <v>0</v>
      </c>
      <c r="I497" s="110">
        <f>VLOOKUP($A497,'leave_time_2020-07-20115339am'!$D$2:$R$976,14,FALSE)</f>
        <v>0</v>
      </c>
      <c r="J497" s="111">
        <f>VLOOKUP($A497,'leave_time_2020-07-20115339am'!$D$2:$R$976,15,FALSE)</f>
        <v>0</v>
      </c>
    </row>
    <row r="498" spans="1:10" ht="14.85" customHeight="1" x14ac:dyDescent="0.2">
      <c r="A498" s="108" t="str">
        <f>+'Employee ROP Information'!C498</f>
        <v>NICHOLS, JERRY</v>
      </c>
      <c r="B498" s="109">
        <f>VLOOKUP($A498,'leave_time_2020-07-20115339am'!$D$2:$R$976,5,FALSE)</f>
        <v>82.335999999999999</v>
      </c>
      <c r="C498" s="110">
        <f>VLOOKUP($A498,'leave_time_2020-07-20115339am'!$D$2:$R$976,6,FALSE)</f>
        <v>82.335999999999999</v>
      </c>
      <c r="D498" s="111">
        <f>VLOOKUP($A498,'leave_time_2020-07-20115339am'!$D$2:$R$976,7,FALSE)</f>
        <v>0</v>
      </c>
      <c r="E498" s="109">
        <f>IF(((VLOOKUP($A498,'leave_time_2020-07-20115339am'!$D$2:$R$976,9,FALSE)&gt;480)),480,(VLOOKUP($A498,'leave_time_2020-07-20115339am'!$D$2:$R$976,9,FALSE)))</f>
        <v>77.335999999999999</v>
      </c>
      <c r="F498" s="110">
        <f>VLOOKUP($A498,'leave_time_2020-07-20115339am'!$D$2:$R$976,10,FALSE)</f>
        <v>82.335999999999999</v>
      </c>
      <c r="G498" s="111">
        <f>VLOOKUP($A498,'leave_time_2020-07-20115339am'!$D$2:$R$976,11,FALSE)</f>
        <v>5</v>
      </c>
      <c r="H498" s="109">
        <f>VLOOKUP($A498,'leave_time_2020-07-20115339am'!$D$2:$R$976,13,FALSE)</f>
        <v>62.25</v>
      </c>
      <c r="I498" s="110">
        <f>VLOOKUP($A498,'leave_time_2020-07-20115339am'!$D$2:$R$976,14,FALSE)</f>
        <v>152.25</v>
      </c>
      <c r="J498" s="111">
        <f>VLOOKUP($A498,'leave_time_2020-07-20115339am'!$D$2:$R$976,15,FALSE)</f>
        <v>90</v>
      </c>
    </row>
    <row r="499" spans="1:10" ht="14.85" customHeight="1" x14ac:dyDescent="0.2">
      <c r="A499" s="108" t="str">
        <f>+'Employee ROP Information'!C499</f>
        <v>NICHOLSON, CHRISTY</v>
      </c>
      <c r="B499" s="109">
        <f>VLOOKUP($A499,'leave_time_2020-07-20115339am'!$D$2:$R$976,5,FALSE)</f>
        <v>188.00399999999999</v>
      </c>
      <c r="C499" s="110">
        <f>VLOOKUP($A499,'leave_time_2020-07-20115339am'!$D$2:$R$976,6,FALSE)</f>
        <v>112.66800000000001</v>
      </c>
      <c r="D499" s="111">
        <f>VLOOKUP($A499,'leave_time_2020-07-20115339am'!$D$2:$R$976,7,FALSE)</f>
        <v>65</v>
      </c>
      <c r="E499" s="109">
        <f>IF(((VLOOKUP($A499,'leave_time_2020-07-20115339am'!$D$2:$R$976,9,FALSE)&gt;480)),480,(VLOOKUP($A499,'leave_time_2020-07-20115339am'!$D$2:$R$976,9,FALSE)))</f>
        <v>345.59</v>
      </c>
      <c r="F499" s="110">
        <f>VLOOKUP($A499,'leave_time_2020-07-20115339am'!$D$2:$R$976,10,FALSE)</f>
        <v>104.004</v>
      </c>
      <c r="G499" s="111">
        <f>VLOOKUP($A499,'leave_time_2020-07-20115339am'!$D$2:$R$976,11,FALSE)</f>
        <v>51.25</v>
      </c>
      <c r="H499" s="109">
        <f>VLOOKUP($A499,'leave_time_2020-07-20115339am'!$D$2:$R$976,13,FALSE)</f>
        <v>4.25</v>
      </c>
      <c r="I499" s="110">
        <f>VLOOKUP($A499,'leave_time_2020-07-20115339am'!$D$2:$R$976,14,FALSE)</f>
        <v>68.125</v>
      </c>
      <c r="J499" s="111">
        <f>VLOOKUP($A499,'leave_time_2020-07-20115339am'!$D$2:$R$976,15,FALSE)</f>
        <v>73.75</v>
      </c>
    </row>
    <row r="500" spans="1:10" ht="14.85" customHeight="1" x14ac:dyDescent="0.2">
      <c r="A500" s="108" t="str">
        <f>+'Employee ROP Information'!C500</f>
        <v>NICOLARO, LISA</v>
      </c>
      <c r="B500" s="109">
        <f>VLOOKUP($A500,'leave_time_2020-07-20115339am'!$D$2:$R$976,5,FALSE)</f>
        <v>204.59</v>
      </c>
      <c r="C500" s="110">
        <f>VLOOKUP($A500,'leave_time_2020-07-20115339am'!$D$2:$R$976,6,FALSE)</f>
        <v>104.004</v>
      </c>
      <c r="D500" s="111">
        <f>VLOOKUP($A500,'leave_time_2020-07-20115339am'!$D$2:$R$976,7,FALSE)</f>
        <v>77.5</v>
      </c>
      <c r="E500" s="109">
        <f>IF(((VLOOKUP($A500,'leave_time_2020-07-20115339am'!$D$2:$R$976,9,FALSE)&gt;480)),480,(VLOOKUP($A500,'leave_time_2020-07-20115339am'!$D$2:$R$976,9,FALSE)))</f>
        <v>150.59</v>
      </c>
      <c r="F500" s="110">
        <f>VLOOKUP($A500,'leave_time_2020-07-20115339am'!$D$2:$R$976,10,FALSE)</f>
        <v>104.004</v>
      </c>
      <c r="G500" s="111">
        <f>VLOOKUP($A500,'leave_time_2020-07-20115339am'!$D$2:$R$976,11,FALSE)</f>
        <v>96.25</v>
      </c>
      <c r="H500" s="109">
        <f>VLOOKUP($A500,'leave_time_2020-07-20115339am'!$D$2:$R$976,13,FALSE)</f>
        <v>6.75</v>
      </c>
      <c r="I500" s="110">
        <f>VLOOKUP($A500,'leave_time_2020-07-20115339am'!$D$2:$R$976,14,FALSE)</f>
        <v>56</v>
      </c>
      <c r="J500" s="111">
        <f>VLOOKUP($A500,'leave_time_2020-07-20115339am'!$D$2:$R$976,15,FALSE)</f>
        <v>49.25</v>
      </c>
    </row>
    <row r="501" spans="1:10" ht="14.85" customHeight="1" x14ac:dyDescent="0.2">
      <c r="A501" s="108" t="str">
        <f>+'Employee ROP Information'!C501</f>
        <v>NIGRO, PAUL</v>
      </c>
      <c r="B501" s="109">
        <f>VLOOKUP($A501,'leave_time_2020-07-20115339am'!$D$2:$R$976,5,FALSE)</f>
        <v>433.5</v>
      </c>
      <c r="C501" s="110">
        <f>VLOOKUP($A501,'leave_time_2020-07-20115339am'!$D$2:$R$976,6,FALSE)</f>
        <v>240</v>
      </c>
      <c r="D501" s="111">
        <f>VLOOKUP($A501,'leave_time_2020-07-20115339am'!$D$2:$R$976,7,FALSE)</f>
        <v>130.5</v>
      </c>
      <c r="E501" s="109">
        <f>IF(((VLOOKUP($A501,'leave_time_2020-07-20115339am'!$D$2:$R$976,9,FALSE)&gt;480)),480,(VLOOKUP($A501,'leave_time_2020-07-20115339am'!$D$2:$R$976,9,FALSE)))</f>
        <v>306.83999999999997</v>
      </c>
      <c r="F501" s="110">
        <f>VLOOKUP($A501,'leave_time_2020-07-20115339am'!$D$2:$R$976,10,FALSE)</f>
        <v>104.004</v>
      </c>
      <c r="G501" s="111">
        <f>VLOOKUP($A501,'leave_time_2020-07-20115339am'!$D$2:$R$976,11,FALSE)</f>
        <v>8</v>
      </c>
      <c r="H501" s="109">
        <f>VLOOKUP($A501,'leave_time_2020-07-20115339am'!$D$2:$R$976,13,FALSE)</f>
        <v>0</v>
      </c>
      <c r="I501" s="110">
        <f>VLOOKUP($A501,'leave_time_2020-07-20115339am'!$D$2:$R$976,14,FALSE)</f>
        <v>0</v>
      </c>
      <c r="J501" s="111">
        <f>VLOOKUP($A501,'leave_time_2020-07-20115339am'!$D$2:$R$976,15,FALSE)</f>
        <v>0</v>
      </c>
    </row>
    <row r="502" spans="1:10" ht="14.85" customHeight="1" x14ac:dyDescent="0.2">
      <c r="A502" s="108" t="str">
        <f>+'Employee ROP Information'!C502</f>
        <v>NIN, ANAIS</v>
      </c>
      <c r="B502" s="109">
        <f>VLOOKUP($A502,'leave_time_2020-07-20115339am'!$D$2:$R$976,5,FALSE)</f>
        <v>30.334</v>
      </c>
      <c r="C502" s="110">
        <f>VLOOKUP($A502,'leave_time_2020-07-20115339am'!$D$2:$R$976,6,FALSE)</f>
        <v>30.334</v>
      </c>
      <c r="D502" s="111">
        <f>VLOOKUP($A502,'leave_time_2020-07-20115339am'!$D$2:$R$976,7,FALSE)</f>
        <v>0</v>
      </c>
      <c r="E502" s="109">
        <f>IF(((VLOOKUP($A502,'leave_time_2020-07-20115339am'!$D$2:$R$976,9,FALSE)&gt;480)),480,(VLOOKUP($A502,'leave_time_2020-07-20115339am'!$D$2:$R$976,9,FALSE)))</f>
        <v>30.334</v>
      </c>
      <c r="F502" s="110">
        <f>VLOOKUP($A502,'leave_time_2020-07-20115339am'!$D$2:$R$976,10,FALSE)</f>
        <v>30.334</v>
      </c>
      <c r="G502" s="111">
        <f>VLOOKUP($A502,'leave_time_2020-07-20115339am'!$D$2:$R$976,11,FALSE)</f>
        <v>0</v>
      </c>
      <c r="H502" s="109">
        <f>VLOOKUP($A502,'leave_time_2020-07-20115339am'!$D$2:$R$976,13,FALSE)</f>
        <v>0</v>
      </c>
      <c r="I502" s="110">
        <f>VLOOKUP($A502,'leave_time_2020-07-20115339am'!$D$2:$R$976,14,FALSE)</f>
        <v>0</v>
      </c>
      <c r="J502" s="111">
        <f>VLOOKUP($A502,'leave_time_2020-07-20115339am'!$D$2:$R$976,15,FALSE)</f>
        <v>0</v>
      </c>
    </row>
    <row r="503" spans="1:10" ht="14.85" customHeight="1" x14ac:dyDescent="0.2">
      <c r="A503" s="108" t="str">
        <f>+'Employee ROP Information'!C503</f>
        <v>NIXON, MARK</v>
      </c>
      <c r="B503" s="109">
        <f>VLOOKUP($A503,'leave_time_2020-07-20115339am'!$D$2:$R$976,5,FALSE)</f>
        <v>408.5</v>
      </c>
      <c r="C503" s="110">
        <f>VLOOKUP($A503,'leave_time_2020-07-20115339am'!$D$2:$R$976,6,FALSE)</f>
        <v>156</v>
      </c>
      <c r="D503" s="111">
        <f>VLOOKUP($A503,'leave_time_2020-07-20115339am'!$D$2:$R$976,7,FALSE)</f>
        <v>76.75</v>
      </c>
      <c r="E503" s="109">
        <f>IF(((VLOOKUP($A503,'leave_time_2020-07-20115339am'!$D$2:$R$976,9,FALSE)&gt;480)),480,(VLOOKUP($A503,'leave_time_2020-07-20115339am'!$D$2:$R$976,9,FALSE)))</f>
        <v>480</v>
      </c>
      <c r="F503" s="110">
        <f>VLOOKUP($A503,'leave_time_2020-07-20115339am'!$D$2:$R$976,10,FALSE)</f>
        <v>104.004</v>
      </c>
      <c r="G503" s="111">
        <f>VLOOKUP($A503,'leave_time_2020-07-20115339am'!$D$2:$R$976,11,FALSE)</f>
        <v>34.75</v>
      </c>
      <c r="H503" s="109">
        <f>VLOOKUP($A503,'leave_time_2020-07-20115339am'!$D$2:$R$976,13,FALSE)</f>
        <v>0</v>
      </c>
      <c r="I503" s="110">
        <f>VLOOKUP($A503,'leave_time_2020-07-20115339am'!$D$2:$R$976,14,FALSE)</f>
        <v>0</v>
      </c>
      <c r="J503" s="111">
        <f>VLOOKUP($A503,'leave_time_2020-07-20115339am'!$D$2:$R$976,15,FALSE)</f>
        <v>0</v>
      </c>
    </row>
    <row r="504" spans="1:10" ht="14.85" customHeight="1" x14ac:dyDescent="0.2">
      <c r="A504" s="108" t="str">
        <f>+'Employee ROP Information'!C504</f>
        <v>NOLL, DAVID</v>
      </c>
      <c r="B504" s="109">
        <f>VLOOKUP($A504,'leave_time_2020-07-20115339am'!$D$2:$R$976,5,FALSE)</f>
        <v>43.837000000000003</v>
      </c>
      <c r="C504" s="110">
        <f>VLOOKUP($A504,'leave_time_2020-07-20115339am'!$D$2:$R$976,6,FALSE)</f>
        <v>88.837000000000003</v>
      </c>
      <c r="D504" s="111">
        <f>VLOOKUP($A504,'leave_time_2020-07-20115339am'!$D$2:$R$976,7,FALSE)</f>
        <v>45</v>
      </c>
      <c r="E504" s="109">
        <f>IF(((VLOOKUP($A504,'leave_time_2020-07-20115339am'!$D$2:$R$976,9,FALSE)&gt;480)),480,(VLOOKUP($A504,'leave_time_2020-07-20115339am'!$D$2:$R$976,9,FALSE)))</f>
        <v>31.337</v>
      </c>
      <c r="F504" s="110">
        <f>VLOOKUP($A504,'leave_time_2020-07-20115339am'!$D$2:$R$976,10,FALSE)</f>
        <v>88.837000000000003</v>
      </c>
      <c r="G504" s="111">
        <f>VLOOKUP($A504,'leave_time_2020-07-20115339am'!$D$2:$R$976,11,FALSE)</f>
        <v>57.5</v>
      </c>
      <c r="H504" s="109">
        <f>VLOOKUP($A504,'leave_time_2020-07-20115339am'!$D$2:$R$976,13,FALSE)</f>
        <v>0</v>
      </c>
      <c r="I504" s="110">
        <f>VLOOKUP($A504,'leave_time_2020-07-20115339am'!$D$2:$R$976,14,FALSE)</f>
        <v>14.5</v>
      </c>
      <c r="J504" s="111">
        <f>VLOOKUP($A504,'leave_time_2020-07-20115339am'!$D$2:$R$976,15,FALSE)</f>
        <v>14.5</v>
      </c>
    </row>
    <row r="505" spans="1:10" ht="14.85" customHeight="1" x14ac:dyDescent="0.2">
      <c r="A505" s="108" t="str">
        <f>+'Employee ROP Information'!C505</f>
        <v>NORCIA, WENDY</v>
      </c>
      <c r="B505" s="109">
        <f>VLOOKUP($A505,'leave_time_2020-07-20115339am'!$D$2:$R$976,5,FALSE)</f>
        <v>118.161</v>
      </c>
      <c r="C505" s="110">
        <f>VLOOKUP($A505,'leave_time_2020-07-20115339am'!$D$2:$R$976,6,FALSE)</f>
        <v>136.49700000000001</v>
      </c>
      <c r="D505" s="111">
        <f>VLOOKUP($A505,'leave_time_2020-07-20115339am'!$D$2:$R$976,7,FALSE)</f>
        <v>175.25</v>
      </c>
      <c r="E505" s="109">
        <f>IF(((VLOOKUP($A505,'leave_time_2020-07-20115339am'!$D$2:$R$976,9,FALSE)&gt;480)),480,(VLOOKUP($A505,'leave_time_2020-07-20115339am'!$D$2:$R$976,9,FALSE)))</f>
        <v>24.34</v>
      </c>
      <c r="F505" s="110">
        <f>VLOOKUP($A505,'leave_time_2020-07-20115339am'!$D$2:$R$976,10,FALSE)</f>
        <v>104.004</v>
      </c>
      <c r="G505" s="111">
        <f>VLOOKUP($A505,'leave_time_2020-07-20115339am'!$D$2:$R$976,11,FALSE)</f>
        <v>139.25</v>
      </c>
      <c r="H505" s="109">
        <f>VLOOKUP($A505,'leave_time_2020-07-20115339am'!$D$2:$R$976,13,FALSE)</f>
        <v>0</v>
      </c>
      <c r="I505" s="110">
        <f>VLOOKUP($A505,'leave_time_2020-07-20115339am'!$D$2:$R$976,14,FALSE)</f>
        <v>14.25</v>
      </c>
      <c r="J505" s="111">
        <f>VLOOKUP($A505,'leave_time_2020-07-20115339am'!$D$2:$R$976,15,FALSE)</f>
        <v>15.75</v>
      </c>
    </row>
    <row r="506" spans="1:10" ht="14.85" customHeight="1" x14ac:dyDescent="0.2">
      <c r="A506" s="108" t="str">
        <f>+'Employee ROP Information'!C506</f>
        <v>NORRIS, STEPHANIE</v>
      </c>
      <c r="B506" s="109">
        <f>VLOOKUP($A506,'leave_time_2020-07-20115339am'!$D$2:$R$976,5,FALSE)</f>
        <v>88.504000000000005</v>
      </c>
      <c r="C506" s="110">
        <f>VLOOKUP($A506,'leave_time_2020-07-20115339am'!$D$2:$R$976,6,FALSE)</f>
        <v>104.004</v>
      </c>
      <c r="D506" s="111">
        <f>VLOOKUP($A506,'leave_time_2020-07-20115339am'!$D$2:$R$976,7,FALSE)</f>
        <v>22</v>
      </c>
      <c r="E506" s="109">
        <f>IF(((VLOOKUP($A506,'leave_time_2020-07-20115339am'!$D$2:$R$976,9,FALSE)&gt;480)),480,(VLOOKUP($A506,'leave_time_2020-07-20115339am'!$D$2:$R$976,9,FALSE)))</f>
        <v>95.504000000000005</v>
      </c>
      <c r="F506" s="110">
        <f>VLOOKUP($A506,'leave_time_2020-07-20115339am'!$D$2:$R$976,10,FALSE)</f>
        <v>104.004</v>
      </c>
      <c r="G506" s="111">
        <f>VLOOKUP($A506,'leave_time_2020-07-20115339am'!$D$2:$R$976,11,FALSE)</f>
        <v>15</v>
      </c>
      <c r="H506" s="109">
        <f>VLOOKUP($A506,'leave_time_2020-07-20115339am'!$D$2:$R$976,13,FALSE)</f>
        <v>0</v>
      </c>
      <c r="I506" s="110">
        <f>VLOOKUP($A506,'leave_time_2020-07-20115339am'!$D$2:$R$976,14,FALSE)</f>
        <v>6</v>
      </c>
      <c r="J506" s="111">
        <f>VLOOKUP($A506,'leave_time_2020-07-20115339am'!$D$2:$R$976,15,FALSE)</f>
        <v>8.5</v>
      </c>
    </row>
    <row r="507" spans="1:10" ht="14.85" customHeight="1" x14ac:dyDescent="0.2">
      <c r="A507" s="108" t="str">
        <f>+'Employee ROP Information'!C507</f>
        <v>NORTON, LYNN</v>
      </c>
      <c r="B507" s="109">
        <f>VLOOKUP($A507,'leave_time_2020-07-20115339am'!$D$2:$R$976,5,FALSE)</f>
        <v>186.25</v>
      </c>
      <c r="C507" s="110">
        <f>VLOOKUP($A507,'leave_time_2020-07-20115339am'!$D$2:$R$976,6,FALSE)</f>
        <v>156</v>
      </c>
      <c r="D507" s="111">
        <f>VLOOKUP($A507,'leave_time_2020-07-20115339am'!$D$2:$R$976,7,FALSE)</f>
        <v>157</v>
      </c>
      <c r="E507" s="109">
        <f>IF(((VLOOKUP($A507,'leave_time_2020-07-20115339am'!$D$2:$R$976,9,FALSE)&gt;480)),480,(VLOOKUP($A507,'leave_time_2020-07-20115339am'!$D$2:$R$976,9,FALSE)))</f>
        <v>200.84</v>
      </c>
      <c r="F507" s="110">
        <f>VLOOKUP($A507,'leave_time_2020-07-20115339am'!$D$2:$R$976,10,FALSE)</f>
        <v>104.004</v>
      </c>
      <c r="G507" s="111">
        <f>VLOOKUP($A507,'leave_time_2020-07-20115339am'!$D$2:$R$976,11,FALSE)</f>
        <v>129.5</v>
      </c>
      <c r="H507" s="109">
        <f>VLOOKUP($A507,'leave_time_2020-07-20115339am'!$D$2:$R$976,13,FALSE)</f>
        <v>0</v>
      </c>
      <c r="I507" s="110">
        <f>VLOOKUP($A507,'leave_time_2020-07-20115339am'!$D$2:$R$976,14,FALSE)</f>
        <v>0</v>
      </c>
      <c r="J507" s="111">
        <f>VLOOKUP($A507,'leave_time_2020-07-20115339am'!$D$2:$R$976,15,FALSE)</f>
        <v>0</v>
      </c>
    </row>
    <row r="508" spans="1:10" ht="14.85" customHeight="1" x14ac:dyDescent="0.2">
      <c r="A508" s="108" t="str">
        <f>+'Employee ROP Information'!C508</f>
        <v>NOURIE, AMY</v>
      </c>
      <c r="B508" s="109">
        <f>VLOOKUP($A508,'leave_time_2020-07-20115339am'!$D$2:$R$976,5,FALSE)</f>
        <v>168.66</v>
      </c>
      <c r="C508" s="110">
        <f>VLOOKUP($A508,'leave_time_2020-07-20115339am'!$D$2:$R$976,6,FALSE)</f>
        <v>129.99600000000001</v>
      </c>
      <c r="D508" s="111">
        <f>VLOOKUP($A508,'leave_time_2020-07-20115339am'!$D$2:$R$976,7,FALSE)</f>
        <v>64.5</v>
      </c>
      <c r="E508" s="109">
        <f>IF(((VLOOKUP($A508,'leave_time_2020-07-20115339am'!$D$2:$R$976,9,FALSE)&gt;480)),480,(VLOOKUP($A508,'leave_time_2020-07-20115339am'!$D$2:$R$976,9,FALSE)))</f>
        <v>422.34</v>
      </c>
      <c r="F508" s="110">
        <f>VLOOKUP($A508,'leave_time_2020-07-20115339am'!$D$2:$R$976,10,FALSE)</f>
        <v>104.004</v>
      </c>
      <c r="G508" s="111">
        <f>VLOOKUP($A508,'leave_time_2020-07-20115339am'!$D$2:$R$976,11,FALSE)</f>
        <v>14</v>
      </c>
      <c r="H508" s="109">
        <f>VLOOKUP($A508,'leave_time_2020-07-20115339am'!$D$2:$R$976,13,FALSE)</f>
        <v>0</v>
      </c>
      <c r="I508" s="110">
        <f>VLOOKUP($A508,'leave_time_2020-07-20115339am'!$D$2:$R$976,14,FALSE)</f>
        <v>0</v>
      </c>
      <c r="J508" s="111">
        <f>VLOOKUP($A508,'leave_time_2020-07-20115339am'!$D$2:$R$976,15,FALSE)</f>
        <v>0</v>
      </c>
    </row>
    <row r="509" spans="1:10" ht="14.85" customHeight="1" x14ac:dyDescent="0.2">
      <c r="A509" s="108" t="str">
        <f>+'Employee ROP Information'!C509</f>
        <v>O'BOYLE, REBECCA</v>
      </c>
      <c r="B509" s="109">
        <f>VLOOKUP($A509,'leave_time_2020-07-20115339am'!$D$2:$R$976,5,FALSE)</f>
        <v>43.496000000000002</v>
      </c>
      <c r="C509" s="110">
        <f>VLOOKUP($A509,'leave_time_2020-07-20115339am'!$D$2:$R$976,6,FALSE)</f>
        <v>129.99600000000001</v>
      </c>
      <c r="D509" s="111">
        <f>VLOOKUP($A509,'leave_time_2020-07-20115339am'!$D$2:$R$976,7,FALSE)</f>
        <v>86.5</v>
      </c>
      <c r="E509" s="109">
        <f>IF(((VLOOKUP($A509,'leave_time_2020-07-20115339am'!$D$2:$R$976,9,FALSE)&gt;480)),480,(VLOOKUP($A509,'leave_time_2020-07-20115339am'!$D$2:$R$976,9,FALSE)))</f>
        <v>29.504000000000001</v>
      </c>
      <c r="F509" s="110">
        <f>VLOOKUP($A509,'leave_time_2020-07-20115339am'!$D$2:$R$976,10,FALSE)</f>
        <v>104.004</v>
      </c>
      <c r="G509" s="111">
        <f>VLOOKUP($A509,'leave_time_2020-07-20115339am'!$D$2:$R$976,11,FALSE)</f>
        <v>74.5</v>
      </c>
      <c r="H509" s="109">
        <f>VLOOKUP($A509,'leave_time_2020-07-20115339am'!$D$2:$R$976,13,FALSE)</f>
        <v>0</v>
      </c>
      <c r="I509" s="110">
        <f>VLOOKUP($A509,'leave_time_2020-07-20115339am'!$D$2:$R$976,14,FALSE)</f>
        <v>0</v>
      </c>
      <c r="J509" s="111">
        <f>VLOOKUP($A509,'leave_time_2020-07-20115339am'!$D$2:$R$976,15,FALSE)</f>
        <v>0</v>
      </c>
    </row>
    <row r="510" spans="1:10" ht="14.85" customHeight="1" x14ac:dyDescent="0.2">
      <c r="A510" s="108" t="str">
        <f>+'Employee ROP Information'!C510</f>
        <v>OHMIT, LINNIE</v>
      </c>
      <c r="B510" s="109">
        <f>VLOOKUP($A510,'leave_time_2020-07-20115339am'!$D$2:$R$976,5,FALSE)</f>
        <v>144.59</v>
      </c>
      <c r="C510" s="110">
        <f>VLOOKUP($A510,'leave_time_2020-07-20115339am'!$D$2:$R$976,6,FALSE)</f>
        <v>104.004</v>
      </c>
      <c r="D510" s="111">
        <f>VLOOKUP($A510,'leave_time_2020-07-20115339am'!$D$2:$R$976,7,FALSE)</f>
        <v>21.5</v>
      </c>
      <c r="E510" s="109">
        <f>IF(((VLOOKUP($A510,'leave_time_2020-07-20115339am'!$D$2:$R$976,9,FALSE)&gt;480)),480,(VLOOKUP($A510,'leave_time_2020-07-20115339am'!$D$2:$R$976,9,FALSE)))</f>
        <v>223.089</v>
      </c>
      <c r="F510" s="110">
        <f>VLOOKUP($A510,'leave_time_2020-07-20115339am'!$D$2:$R$976,10,FALSE)</f>
        <v>104.004</v>
      </c>
      <c r="G510" s="111">
        <f>VLOOKUP($A510,'leave_time_2020-07-20115339am'!$D$2:$R$976,11,FALSE)</f>
        <v>18.5</v>
      </c>
      <c r="H510" s="109">
        <f>VLOOKUP($A510,'leave_time_2020-07-20115339am'!$D$2:$R$976,13,FALSE)</f>
        <v>0</v>
      </c>
      <c r="I510" s="110">
        <f>VLOOKUP($A510,'leave_time_2020-07-20115339am'!$D$2:$R$976,14,FALSE)</f>
        <v>0</v>
      </c>
      <c r="J510" s="111">
        <f>VLOOKUP($A510,'leave_time_2020-07-20115339am'!$D$2:$R$976,15,FALSE)</f>
        <v>0</v>
      </c>
    </row>
    <row r="511" spans="1:10" ht="14.85" customHeight="1" x14ac:dyDescent="0.2">
      <c r="A511" s="108" t="str">
        <f>+'Employee ROP Information'!C511</f>
        <v>OLIVER, CASSAUNDRA</v>
      </c>
      <c r="B511" s="109">
        <f>VLOOKUP($A511,'leave_time_2020-07-20115339am'!$D$2:$R$976,5,FALSE)</f>
        <v>299.5</v>
      </c>
      <c r="C511" s="110">
        <f>VLOOKUP($A511,'leave_time_2020-07-20115339am'!$D$2:$R$976,6,FALSE)</f>
        <v>125.664</v>
      </c>
      <c r="D511" s="111">
        <f>VLOOKUP($A511,'leave_time_2020-07-20115339am'!$D$2:$R$976,7,FALSE)</f>
        <v>69.5</v>
      </c>
      <c r="E511" s="109">
        <f>IF(((VLOOKUP($A511,'leave_time_2020-07-20115339am'!$D$2:$R$976,9,FALSE)&gt;480)),480,(VLOOKUP($A511,'leave_time_2020-07-20115339am'!$D$2:$R$976,9,FALSE)))</f>
        <v>316.33999999999997</v>
      </c>
      <c r="F511" s="110">
        <f>VLOOKUP($A511,'leave_time_2020-07-20115339am'!$D$2:$R$976,10,FALSE)</f>
        <v>104.004</v>
      </c>
      <c r="G511" s="111">
        <f>VLOOKUP($A511,'leave_time_2020-07-20115339am'!$D$2:$R$976,11,FALSE)</f>
        <v>55.75</v>
      </c>
      <c r="H511" s="109">
        <f>VLOOKUP($A511,'leave_time_2020-07-20115339am'!$D$2:$R$976,13,FALSE)</f>
        <v>0.75</v>
      </c>
      <c r="I511" s="110">
        <f>VLOOKUP($A511,'leave_time_2020-07-20115339am'!$D$2:$R$976,14,FALSE)</f>
        <v>5.25</v>
      </c>
      <c r="J511" s="111">
        <f>VLOOKUP($A511,'leave_time_2020-07-20115339am'!$D$2:$R$976,15,FALSE)</f>
        <v>4.5</v>
      </c>
    </row>
    <row r="512" spans="1:10" ht="14.85" customHeight="1" x14ac:dyDescent="0.2">
      <c r="A512" s="108" t="str">
        <f>+'Employee ROP Information'!C512</f>
        <v>OLLSEN, MARIELA</v>
      </c>
      <c r="B512" s="109">
        <f>VLOOKUP($A512,'leave_time_2020-07-20115339am'!$D$2:$R$976,5,FALSE)</f>
        <v>427.5</v>
      </c>
      <c r="C512" s="110">
        <f>VLOOKUP($A512,'leave_time_2020-07-20115339am'!$D$2:$R$976,6,FALSE)</f>
        <v>240</v>
      </c>
      <c r="D512" s="111">
        <f>VLOOKUP($A512,'leave_time_2020-07-20115339am'!$D$2:$R$976,7,FALSE)</f>
        <v>85.5</v>
      </c>
      <c r="E512" s="109">
        <f>IF(((VLOOKUP($A512,'leave_time_2020-07-20115339am'!$D$2:$R$976,9,FALSE)&gt;480)),480,(VLOOKUP($A512,'leave_time_2020-07-20115339am'!$D$2:$R$976,9,FALSE)))</f>
        <v>480</v>
      </c>
      <c r="F512" s="110">
        <f>VLOOKUP($A512,'leave_time_2020-07-20115339am'!$D$2:$R$976,10,FALSE)</f>
        <v>104.004</v>
      </c>
      <c r="G512" s="111">
        <f>VLOOKUP($A512,'leave_time_2020-07-20115339am'!$D$2:$R$976,11,FALSE)</f>
        <v>119</v>
      </c>
      <c r="H512" s="109">
        <f>VLOOKUP($A512,'leave_time_2020-07-20115339am'!$D$2:$R$976,13,FALSE)</f>
        <v>0</v>
      </c>
      <c r="I512" s="110">
        <f>VLOOKUP($A512,'leave_time_2020-07-20115339am'!$D$2:$R$976,14,FALSE)</f>
        <v>0</v>
      </c>
      <c r="J512" s="111">
        <f>VLOOKUP($A512,'leave_time_2020-07-20115339am'!$D$2:$R$976,15,FALSE)</f>
        <v>0</v>
      </c>
    </row>
    <row r="513" spans="1:10" ht="14.85" customHeight="1" x14ac:dyDescent="0.2">
      <c r="A513" s="108" t="str">
        <f>+'Employee ROP Information'!C513</f>
        <v>ORCHOWSKI, KAREN</v>
      </c>
      <c r="B513" s="109">
        <f>VLOOKUP($A513,'leave_time_2020-07-20115339am'!$D$2:$R$976,5,FALSE)</f>
        <v>354.16500000000002</v>
      </c>
      <c r="C513" s="110">
        <f>VLOOKUP($A513,'leave_time_2020-07-20115339am'!$D$2:$R$976,6,FALSE)</f>
        <v>129.99600000000001</v>
      </c>
      <c r="D513" s="111">
        <f>VLOOKUP($A513,'leave_time_2020-07-20115339am'!$D$2:$R$976,7,FALSE)</f>
        <v>116</v>
      </c>
      <c r="E513" s="109">
        <f>IF(((VLOOKUP($A513,'leave_time_2020-07-20115339am'!$D$2:$R$976,9,FALSE)&gt;480)),480,(VLOOKUP($A513,'leave_time_2020-07-20115339am'!$D$2:$R$976,9,FALSE)))</f>
        <v>458.58499999999998</v>
      </c>
      <c r="F513" s="110">
        <f>VLOOKUP($A513,'leave_time_2020-07-20115339am'!$D$2:$R$976,10,FALSE)</f>
        <v>104.004</v>
      </c>
      <c r="G513" s="111">
        <f>VLOOKUP($A513,'leave_time_2020-07-20115339am'!$D$2:$R$976,11,FALSE)</f>
        <v>136.25</v>
      </c>
      <c r="H513" s="109">
        <f>VLOOKUP($A513,'leave_time_2020-07-20115339am'!$D$2:$R$976,13,FALSE)</f>
        <v>0</v>
      </c>
      <c r="I513" s="110">
        <f>VLOOKUP($A513,'leave_time_2020-07-20115339am'!$D$2:$R$976,14,FALSE)</f>
        <v>0</v>
      </c>
      <c r="J513" s="111">
        <f>VLOOKUP($A513,'leave_time_2020-07-20115339am'!$D$2:$R$976,15,FALSE)</f>
        <v>0</v>
      </c>
    </row>
    <row r="514" spans="1:10" ht="14.85" customHeight="1" x14ac:dyDescent="0.2">
      <c r="A514" s="108" t="str">
        <f>+'Employee ROP Information'!C514</f>
        <v>ORTEGA CLAUDIO, AMARILYS</v>
      </c>
      <c r="B514" s="109">
        <f>VLOOKUP($A514,'leave_time_2020-07-20115339am'!$D$2:$R$976,5,FALSE)</f>
        <v>295.08199999999999</v>
      </c>
      <c r="C514" s="110">
        <f>VLOOKUP($A514,'leave_time_2020-07-20115339am'!$D$2:$R$976,6,FALSE)</f>
        <v>129.99600000000001</v>
      </c>
      <c r="D514" s="111">
        <f>VLOOKUP($A514,'leave_time_2020-07-20115339am'!$D$2:$R$976,7,FALSE)</f>
        <v>73.5</v>
      </c>
      <c r="E514" s="109">
        <f>IF(((VLOOKUP($A514,'leave_time_2020-07-20115339am'!$D$2:$R$976,9,FALSE)&gt;480)),480,(VLOOKUP($A514,'leave_time_2020-07-20115339am'!$D$2:$R$976,9,FALSE)))</f>
        <v>235.84</v>
      </c>
      <c r="F514" s="110">
        <f>VLOOKUP($A514,'leave_time_2020-07-20115339am'!$D$2:$R$976,10,FALSE)</f>
        <v>104.004</v>
      </c>
      <c r="G514" s="111">
        <f>VLOOKUP($A514,'leave_time_2020-07-20115339am'!$D$2:$R$976,11,FALSE)</f>
        <v>103</v>
      </c>
      <c r="H514" s="109">
        <f>VLOOKUP($A514,'leave_time_2020-07-20115339am'!$D$2:$R$976,13,FALSE)</f>
        <v>-1.875</v>
      </c>
      <c r="I514" s="110">
        <f>VLOOKUP($A514,'leave_time_2020-07-20115339am'!$D$2:$R$976,14,FALSE)</f>
        <v>26.5</v>
      </c>
      <c r="J514" s="111">
        <f>VLOOKUP($A514,'leave_time_2020-07-20115339am'!$D$2:$R$976,15,FALSE)</f>
        <v>28.5</v>
      </c>
    </row>
    <row r="515" spans="1:10" ht="14.85" customHeight="1" x14ac:dyDescent="0.2">
      <c r="A515" s="108" t="str">
        <f>+'Employee ROP Information'!C515</f>
        <v>OSNE, DOROTHY</v>
      </c>
      <c r="B515" s="109">
        <f>VLOOKUP($A515,'leave_time_2020-07-20115339am'!$D$2:$R$976,5,FALSE)</f>
        <v>119.59</v>
      </c>
      <c r="C515" s="110">
        <f>VLOOKUP($A515,'leave_time_2020-07-20115339am'!$D$2:$R$976,6,FALSE)</f>
        <v>104.004</v>
      </c>
      <c r="D515" s="111">
        <f>VLOOKUP($A515,'leave_time_2020-07-20115339am'!$D$2:$R$976,7,FALSE)</f>
        <v>25.5</v>
      </c>
      <c r="E515" s="109">
        <f>IF(((VLOOKUP($A515,'leave_time_2020-07-20115339am'!$D$2:$R$976,9,FALSE)&gt;480)),480,(VLOOKUP($A515,'leave_time_2020-07-20115339am'!$D$2:$R$976,9,FALSE)))</f>
        <v>380.09</v>
      </c>
      <c r="F515" s="110">
        <f>VLOOKUP($A515,'leave_time_2020-07-20115339am'!$D$2:$R$976,10,FALSE)</f>
        <v>104.004</v>
      </c>
      <c r="G515" s="111">
        <f>VLOOKUP($A515,'leave_time_2020-07-20115339am'!$D$2:$R$976,11,FALSE)</f>
        <v>21.5</v>
      </c>
      <c r="H515" s="109">
        <f>VLOOKUP($A515,'leave_time_2020-07-20115339am'!$D$2:$R$976,13,FALSE)</f>
        <v>0</v>
      </c>
      <c r="I515" s="110">
        <f>VLOOKUP($A515,'leave_time_2020-07-20115339am'!$D$2:$R$976,14,FALSE)</f>
        <v>3</v>
      </c>
      <c r="J515" s="111">
        <f>VLOOKUP($A515,'leave_time_2020-07-20115339am'!$D$2:$R$976,15,FALSE)</f>
        <v>3</v>
      </c>
    </row>
    <row r="516" spans="1:10" ht="14.85" customHeight="1" x14ac:dyDescent="0.2">
      <c r="A516" s="108" t="str">
        <f>+'Employee ROP Information'!C516</f>
        <v>OTMANE TANI, DALIL</v>
      </c>
      <c r="B516" s="109">
        <f>VLOOKUP($A516,'leave_time_2020-07-20115339am'!$D$2:$R$976,5,FALSE)</f>
        <v>143.09</v>
      </c>
      <c r="C516" s="110">
        <f>VLOOKUP($A516,'leave_time_2020-07-20115339am'!$D$2:$R$976,6,FALSE)</f>
        <v>104.004</v>
      </c>
      <c r="D516" s="111">
        <f>VLOOKUP($A516,'leave_time_2020-07-20115339am'!$D$2:$R$976,7,FALSE)</f>
        <v>16</v>
      </c>
      <c r="E516" s="109">
        <f>IF(((VLOOKUP($A516,'leave_time_2020-07-20115339am'!$D$2:$R$976,9,FALSE)&gt;480)),480,(VLOOKUP($A516,'leave_time_2020-07-20115339am'!$D$2:$R$976,9,FALSE)))</f>
        <v>112.59</v>
      </c>
      <c r="F516" s="110">
        <f>VLOOKUP($A516,'leave_time_2020-07-20115339am'!$D$2:$R$976,10,FALSE)</f>
        <v>104.004</v>
      </c>
      <c r="G516" s="111">
        <f>VLOOKUP($A516,'leave_time_2020-07-20115339am'!$D$2:$R$976,11,FALSE)</f>
        <v>54.5</v>
      </c>
      <c r="H516" s="109">
        <f>VLOOKUP($A516,'leave_time_2020-07-20115339am'!$D$2:$R$976,13,FALSE)</f>
        <v>0</v>
      </c>
      <c r="I516" s="110">
        <f>VLOOKUP($A516,'leave_time_2020-07-20115339am'!$D$2:$R$976,14,FALSE)</f>
        <v>3.25</v>
      </c>
      <c r="J516" s="111">
        <f>VLOOKUP($A516,'leave_time_2020-07-20115339am'!$D$2:$R$976,15,FALSE)</f>
        <v>9.25</v>
      </c>
    </row>
    <row r="517" spans="1:10" ht="14.85" customHeight="1" x14ac:dyDescent="0.2">
      <c r="A517" s="108" t="str">
        <f>+'Employee ROP Information'!C517</f>
        <v>PACELEY, REBECCA</v>
      </c>
      <c r="B517" s="109">
        <f>VLOOKUP($A517,'leave_time_2020-07-20115339am'!$D$2:$R$976,5,FALSE)</f>
        <v>34.664000000000001</v>
      </c>
      <c r="C517" s="110">
        <f>VLOOKUP($A517,'leave_time_2020-07-20115339am'!$D$2:$R$976,6,FALSE)</f>
        <v>34.664000000000001</v>
      </c>
      <c r="D517" s="111">
        <f>VLOOKUP($A517,'leave_time_2020-07-20115339am'!$D$2:$R$976,7,FALSE)</f>
        <v>0</v>
      </c>
      <c r="E517" s="109">
        <f>IF(((VLOOKUP($A517,'leave_time_2020-07-20115339am'!$D$2:$R$976,9,FALSE)&gt;480)),480,(VLOOKUP($A517,'leave_time_2020-07-20115339am'!$D$2:$R$976,9,FALSE)))</f>
        <v>8.6639999999999997</v>
      </c>
      <c r="F517" s="110">
        <f>VLOOKUP($A517,'leave_time_2020-07-20115339am'!$D$2:$R$976,10,FALSE)</f>
        <v>34.664000000000001</v>
      </c>
      <c r="G517" s="111">
        <f>VLOOKUP($A517,'leave_time_2020-07-20115339am'!$D$2:$R$976,11,FALSE)</f>
        <v>26</v>
      </c>
      <c r="H517" s="109">
        <f>VLOOKUP($A517,'leave_time_2020-07-20115339am'!$D$2:$R$976,13,FALSE)</f>
        <v>-2</v>
      </c>
      <c r="I517" s="110">
        <f>VLOOKUP($A517,'leave_time_2020-07-20115339am'!$D$2:$R$976,14,FALSE)</f>
        <v>7</v>
      </c>
      <c r="J517" s="111">
        <f>VLOOKUP($A517,'leave_time_2020-07-20115339am'!$D$2:$R$976,15,FALSE)</f>
        <v>9</v>
      </c>
    </row>
    <row r="518" spans="1:10" ht="14.85" customHeight="1" x14ac:dyDescent="0.2">
      <c r="A518" s="108" t="str">
        <f>+'Employee ROP Information'!C518</f>
        <v>PADRICK, AMBER</v>
      </c>
      <c r="B518" s="109">
        <f>VLOOKUP($A518,'leave_time_2020-07-20115339am'!$D$2:$R$976,5,FALSE)</f>
        <v>73.168000000000006</v>
      </c>
      <c r="C518" s="110">
        <f>VLOOKUP($A518,'leave_time_2020-07-20115339am'!$D$2:$R$976,6,FALSE)</f>
        <v>121.33199999999999</v>
      </c>
      <c r="D518" s="111">
        <f>VLOOKUP($A518,'leave_time_2020-07-20115339am'!$D$2:$R$976,7,FALSE)</f>
        <v>79.25</v>
      </c>
      <c r="E518" s="109">
        <f>IF(((VLOOKUP($A518,'leave_time_2020-07-20115339am'!$D$2:$R$976,9,FALSE)&gt;480)),480,(VLOOKUP($A518,'leave_time_2020-07-20115339am'!$D$2:$R$976,9,FALSE)))</f>
        <v>227.17400000000001</v>
      </c>
      <c r="F518" s="110">
        <f>VLOOKUP($A518,'leave_time_2020-07-20115339am'!$D$2:$R$976,10,FALSE)</f>
        <v>104.004</v>
      </c>
      <c r="G518" s="111">
        <f>VLOOKUP($A518,'leave_time_2020-07-20115339am'!$D$2:$R$976,11,FALSE)</f>
        <v>68.5</v>
      </c>
      <c r="H518" s="109">
        <f>VLOOKUP($A518,'leave_time_2020-07-20115339am'!$D$2:$R$976,13,FALSE)</f>
        <v>0</v>
      </c>
      <c r="I518" s="110">
        <f>VLOOKUP($A518,'leave_time_2020-07-20115339am'!$D$2:$R$976,14,FALSE)</f>
        <v>3.75</v>
      </c>
      <c r="J518" s="111">
        <f>VLOOKUP($A518,'leave_time_2020-07-20115339am'!$D$2:$R$976,15,FALSE)</f>
        <v>3.75</v>
      </c>
    </row>
    <row r="519" spans="1:10" ht="14.85" customHeight="1" x14ac:dyDescent="0.2">
      <c r="A519" s="108" t="str">
        <f>+'Employee ROP Information'!C519</f>
        <v>PALMER, ANNE-MARIE</v>
      </c>
      <c r="B519" s="109">
        <f>VLOOKUP($A519,'leave_time_2020-07-20115339am'!$D$2:$R$976,5,FALSE)</f>
        <v>46.994999999999997</v>
      </c>
      <c r="C519" s="110">
        <f>VLOOKUP($A519,'leave_time_2020-07-20115339am'!$D$2:$R$976,6,FALSE)</f>
        <v>129.99600000000001</v>
      </c>
      <c r="D519" s="111">
        <f>VLOOKUP($A519,'leave_time_2020-07-20115339am'!$D$2:$R$976,7,FALSE)</f>
        <v>168</v>
      </c>
      <c r="E519" s="109">
        <f>IF(((VLOOKUP($A519,'leave_time_2020-07-20115339am'!$D$2:$R$976,9,FALSE)&gt;480)),480,(VLOOKUP($A519,'leave_time_2020-07-20115339am'!$D$2:$R$976,9,FALSE)))</f>
        <v>104.67400000000001</v>
      </c>
      <c r="F519" s="110">
        <f>VLOOKUP($A519,'leave_time_2020-07-20115339am'!$D$2:$R$976,10,FALSE)</f>
        <v>104.004</v>
      </c>
      <c r="G519" s="111">
        <f>VLOOKUP($A519,'leave_time_2020-07-20115339am'!$D$2:$R$976,11,FALSE)</f>
        <v>40</v>
      </c>
      <c r="H519" s="109">
        <f>VLOOKUP($A519,'leave_time_2020-07-20115339am'!$D$2:$R$976,13,FALSE)</f>
        <v>0</v>
      </c>
      <c r="I519" s="110">
        <f>VLOOKUP($A519,'leave_time_2020-07-20115339am'!$D$2:$R$976,14,FALSE)</f>
        <v>0</v>
      </c>
      <c r="J519" s="111">
        <f>VLOOKUP($A519,'leave_time_2020-07-20115339am'!$D$2:$R$976,15,FALSE)</f>
        <v>0</v>
      </c>
    </row>
    <row r="520" spans="1:10" ht="14.85" customHeight="1" x14ac:dyDescent="0.2">
      <c r="A520" s="108" t="str">
        <f>+'Employee ROP Information'!C520</f>
        <v>PALMER-BENNETT, YVONNE</v>
      </c>
      <c r="B520" s="109">
        <f>VLOOKUP($A520,'leave_time_2020-07-20115339am'!$D$2:$R$976,5,FALSE)</f>
        <v>409</v>
      </c>
      <c r="C520" s="110">
        <f>VLOOKUP($A520,'leave_time_2020-07-20115339am'!$D$2:$R$976,6,FALSE)</f>
        <v>156</v>
      </c>
      <c r="D520" s="111">
        <f>VLOOKUP($A520,'leave_time_2020-07-20115339am'!$D$2:$R$976,7,FALSE)</f>
        <v>128</v>
      </c>
      <c r="E520" s="109">
        <f>IF(((VLOOKUP($A520,'leave_time_2020-07-20115339am'!$D$2:$R$976,9,FALSE)&gt;480)),480,(VLOOKUP($A520,'leave_time_2020-07-20115339am'!$D$2:$R$976,9,FALSE)))</f>
        <v>480</v>
      </c>
      <c r="F520" s="110">
        <f>VLOOKUP($A520,'leave_time_2020-07-20115339am'!$D$2:$R$976,10,FALSE)</f>
        <v>104.004</v>
      </c>
      <c r="G520" s="111">
        <f>VLOOKUP($A520,'leave_time_2020-07-20115339am'!$D$2:$R$976,11,FALSE)</f>
        <v>0</v>
      </c>
      <c r="H520" s="109">
        <f>VLOOKUP($A520,'leave_time_2020-07-20115339am'!$D$2:$R$976,13,FALSE)</f>
        <v>0</v>
      </c>
      <c r="I520" s="110">
        <f>VLOOKUP($A520,'leave_time_2020-07-20115339am'!$D$2:$R$976,14,FALSE)</f>
        <v>0</v>
      </c>
      <c r="J520" s="111">
        <f>VLOOKUP($A520,'leave_time_2020-07-20115339am'!$D$2:$R$976,15,FALSE)</f>
        <v>0</v>
      </c>
    </row>
    <row r="521" spans="1:10" ht="14.85" customHeight="1" x14ac:dyDescent="0.2">
      <c r="A521" s="108" t="str">
        <f>+'Employee ROP Information'!C521</f>
        <v>PAPAJIK, JOHN</v>
      </c>
      <c r="B521" s="109">
        <f>VLOOKUP($A521,'leave_time_2020-07-20115339am'!$D$2:$R$976,5,FALSE)</f>
        <v>344.09</v>
      </c>
      <c r="C521" s="110">
        <f>VLOOKUP($A521,'leave_time_2020-07-20115339am'!$D$2:$R$976,6,FALSE)</f>
        <v>104.004</v>
      </c>
      <c r="D521" s="111">
        <f>VLOOKUP($A521,'leave_time_2020-07-20115339am'!$D$2:$R$976,7,FALSE)</f>
        <v>19.25</v>
      </c>
      <c r="E521" s="109">
        <f>IF(((VLOOKUP($A521,'leave_time_2020-07-20115339am'!$D$2:$R$976,9,FALSE)&gt;480)),480,(VLOOKUP($A521,'leave_time_2020-07-20115339am'!$D$2:$R$976,9,FALSE)))</f>
        <v>283.58999999999997</v>
      </c>
      <c r="F521" s="110">
        <f>VLOOKUP($A521,'leave_time_2020-07-20115339am'!$D$2:$R$976,10,FALSE)</f>
        <v>104.004</v>
      </c>
      <c r="G521" s="111">
        <f>VLOOKUP($A521,'leave_time_2020-07-20115339am'!$D$2:$R$976,11,FALSE)</f>
        <v>0</v>
      </c>
      <c r="H521" s="109">
        <f>VLOOKUP($A521,'leave_time_2020-07-20115339am'!$D$2:$R$976,13,FALSE)</f>
        <v>13.5</v>
      </c>
      <c r="I521" s="110">
        <f>VLOOKUP($A521,'leave_time_2020-07-20115339am'!$D$2:$R$976,14,FALSE)</f>
        <v>40.25</v>
      </c>
      <c r="J521" s="111">
        <f>VLOOKUP($A521,'leave_time_2020-07-20115339am'!$D$2:$R$976,15,FALSE)</f>
        <v>35.25</v>
      </c>
    </row>
    <row r="522" spans="1:10" ht="14.85" customHeight="1" x14ac:dyDescent="0.2">
      <c r="A522" s="108" t="str">
        <f>+'Employee ROP Information'!C522</f>
        <v>PAPAJIK, KIRSTEN</v>
      </c>
      <c r="B522" s="109">
        <f>VLOOKUP($A522,'leave_time_2020-07-20115339am'!$D$2:$R$976,5,FALSE)</f>
        <v>31.835000000000001</v>
      </c>
      <c r="C522" s="110">
        <f>VLOOKUP($A522,'leave_time_2020-07-20115339am'!$D$2:$R$976,6,FALSE)</f>
        <v>43.335000000000001</v>
      </c>
      <c r="D522" s="111">
        <f>VLOOKUP($A522,'leave_time_2020-07-20115339am'!$D$2:$R$976,7,FALSE)</f>
        <v>11.5</v>
      </c>
      <c r="E522" s="109">
        <f>IF(((VLOOKUP($A522,'leave_time_2020-07-20115339am'!$D$2:$R$976,9,FALSE)&gt;480)),480,(VLOOKUP($A522,'leave_time_2020-07-20115339am'!$D$2:$R$976,9,FALSE)))</f>
        <v>43.335000000000001</v>
      </c>
      <c r="F522" s="110">
        <f>VLOOKUP($A522,'leave_time_2020-07-20115339am'!$D$2:$R$976,10,FALSE)</f>
        <v>43.335000000000001</v>
      </c>
      <c r="G522" s="111">
        <f>VLOOKUP($A522,'leave_time_2020-07-20115339am'!$D$2:$R$976,11,FALSE)</f>
        <v>0</v>
      </c>
      <c r="H522" s="109">
        <f>VLOOKUP($A522,'leave_time_2020-07-20115339am'!$D$2:$R$976,13,FALSE)</f>
        <v>0</v>
      </c>
      <c r="I522" s="110">
        <f>VLOOKUP($A522,'leave_time_2020-07-20115339am'!$D$2:$R$976,14,FALSE)</f>
        <v>0</v>
      </c>
      <c r="J522" s="111">
        <f>VLOOKUP($A522,'leave_time_2020-07-20115339am'!$D$2:$R$976,15,FALSE)</f>
        <v>0</v>
      </c>
    </row>
    <row r="523" spans="1:10" ht="14.85" customHeight="1" x14ac:dyDescent="0.2">
      <c r="A523" s="108" t="str">
        <f>+'Employee ROP Information'!C523</f>
        <v>PARKER, SUZANNE</v>
      </c>
      <c r="B523" s="109">
        <f>VLOOKUP($A523,'leave_time_2020-07-20115339am'!$D$2:$R$976,5,FALSE)</f>
        <v>239.25</v>
      </c>
      <c r="C523" s="110">
        <f>VLOOKUP($A523,'leave_time_2020-07-20115339am'!$D$2:$R$976,6,FALSE)</f>
        <v>240</v>
      </c>
      <c r="D523" s="111">
        <f>VLOOKUP($A523,'leave_time_2020-07-20115339am'!$D$2:$R$976,7,FALSE)</f>
        <v>236</v>
      </c>
      <c r="E523" s="109">
        <f>IF(((VLOOKUP($A523,'leave_time_2020-07-20115339am'!$D$2:$R$976,9,FALSE)&gt;480)),480,(VLOOKUP($A523,'leave_time_2020-07-20115339am'!$D$2:$R$976,9,FALSE)))</f>
        <v>480</v>
      </c>
      <c r="F523" s="110">
        <f>VLOOKUP($A523,'leave_time_2020-07-20115339am'!$D$2:$R$976,10,FALSE)</f>
        <v>104.004</v>
      </c>
      <c r="G523" s="111">
        <f>VLOOKUP($A523,'leave_time_2020-07-20115339am'!$D$2:$R$976,11,FALSE)</f>
        <v>78.75</v>
      </c>
      <c r="H523" s="109">
        <f>VLOOKUP($A523,'leave_time_2020-07-20115339am'!$D$2:$R$976,13,FALSE)</f>
        <v>0</v>
      </c>
      <c r="I523" s="110">
        <f>VLOOKUP($A523,'leave_time_2020-07-20115339am'!$D$2:$R$976,14,FALSE)</f>
        <v>0</v>
      </c>
      <c r="J523" s="111">
        <f>VLOOKUP($A523,'leave_time_2020-07-20115339am'!$D$2:$R$976,15,FALSE)</f>
        <v>0</v>
      </c>
    </row>
    <row r="524" spans="1:10" ht="14.85" customHeight="1" x14ac:dyDescent="0.2">
      <c r="A524" s="108" t="str">
        <f>+'Employee ROP Information'!C524</f>
        <v>PARRISH, SHAYNA</v>
      </c>
      <c r="B524" s="109">
        <f>VLOOKUP($A524,'leave_time_2020-07-20115339am'!$D$2:$R$976,5,FALSE)</f>
        <v>126.59</v>
      </c>
      <c r="C524" s="110">
        <f>VLOOKUP($A524,'leave_time_2020-07-20115339am'!$D$2:$R$976,6,FALSE)</f>
        <v>104.004</v>
      </c>
      <c r="D524" s="111">
        <f>VLOOKUP($A524,'leave_time_2020-07-20115339am'!$D$2:$R$976,7,FALSE)</f>
        <v>76</v>
      </c>
      <c r="E524" s="109">
        <f>IF(((VLOOKUP($A524,'leave_time_2020-07-20115339am'!$D$2:$R$976,9,FALSE)&gt;480)),480,(VLOOKUP($A524,'leave_time_2020-07-20115339am'!$D$2:$R$976,9,FALSE)))</f>
        <v>148.59</v>
      </c>
      <c r="F524" s="110">
        <f>VLOOKUP($A524,'leave_time_2020-07-20115339am'!$D$2:$R$976,10,FALSE)</f>
        <v>104.004</v>
      </c>
      <c r="G524" s="111">
        <f>VLOOKUP($A524,'leave_time_2020-07-20115339am'!$D$2:$R$976,11,FALSE)</f>
        <v>36</v>
      </c>
      <c r="H524" s="109">
        <f>VLOOKUP($A524,'leave_time_2020-07-20115339am'!$D$2:$R$976,13,FALSE)</f>
        <v>21</v>
      </c>
      <c r="I524" s="110">
        <f>VLOOKUP($A524,'leave_time_2020-07-20115339am'!$D$2:$R$976,14,FALSE)</f>
        <v>49</v>
      </c>
      <c r="J524" s="111">
        <f>VLOOKUP($A524,'leave_time_2020-07-20115339am'!$D$2:$R$976,15,FALSE)</f>
        <v>36</v>
      </c>
    </row>
    <row r="525" spans="1:10" ht="14.85" customHeight="1" x14ac:dyDescent="0.2">
      <c r="A525" s="108" t="str">
        <f>+'Employee ROP Information'!C525</f>
        <v>PATRICK, TANIKA</v>
      </c>
      <c r="B525" s="109">
        <f>VLOOKUP($A525,'leave_time_2020-07-20115339am'!$D$2:$R$976,5,FALSE)</f>
        <v>110.84</v>
      </c>
      <c r="C525" s="110">
        <f>VLOOKUP($A525,'leave_time_2020-07-20115339am'!$D$2:$R$976,6,FALSE)</f>
        <v>104.004</v>
      </c>
      <c r="D525" s="111">
        <f>VLOOKUP($A525,'leave_time_2020-07-20115339am'!$D$2:$R$976,7,FALSE)</f>
        <v>34</v>
      </c>
      <c r="E525" s="109">
        <f>IF(((VLOOKUP($A525,'leave_time_2020-07-20115339am'!$D$2:$R$976,9,FALSE)&gt;480)),480,(VLOOKUP($A525,'leave_time_2020-07-20115339am'!$D$2:$R$976,9,FALSE)))</f>
        <v>130.09</v>
      </c>
      <c r="F525" s="110">
        <f>VLOOKUP($A525,'leave_time_2020-07-20115339am'!$D$2:$R$976,10,FALSE)</f>
        <v>104.004</v>
      </c>
      <c r="G525" s="111">
        <f>VLOOKUP($A525,'leave_time_2020-07-20115339am'!$D$2:$R$976,11,FALSE)</f>
        <v>49</v>
      </c>
      <c r="H525" s="109">
        <f>VLOOKUP($A525,'leave_time_2020-07-20115339am'!$D$2:$R$976,13,FALSE)</f>
        <v>8.8000000000000007</v>
      </c>
      <c r="I525" s="110">
        <f>VLOOKUP($A525,'leave_time_2020-07-20115339am'!$D$2:$R$976,14,FALSE)</f>
        <v>44.05</v>
      </c>
      <c r="J525" s="111">
        <f>VLOOKUP($A525,'leave_time_2020-07-20115339am'!$D$2:$R$976,15,FALSE)</f>
        <v>40.5</v>
      </c>
    </row>
    <row r="526" spans="1:10" ht="14.85" customHeight="1" x14ac:dyDescent="0.2">
      <c r="A526" s="108" t="str">
        <f>+'Employee ROP Information'!C526</f>
        <v>PATTERSON, NADEENE</v>
      </c>
      <c r="B526" s="109">
        <f>VLOOKUP($A526,'leave_time_2020-07-20115339am'!$D$2:$R$976,5,FALSE)</f>
        <v>134.84</v>
      </c>
      <c r="C526" s="110">
        <f>VLOOKUP($A526,'leave_time_2020-07-20115339am'!$D$2:$R$976,6,FALSE)</f>
        <v>104.004</v>
      </c>
      <c r="D526" s="111">
        <f>VLOOKUP($A526,'leave_time_2020-07-20115339am'!$D$2:$R$976,7,FALSE)</f>
        <v>51</v>
      </c>
      <c r="E526" s="109">
        <f>IF(((VLOOKUP($A526,'leave_time_2020-07-20115339am'!$D$2:$R$976,9,FALSE)&gt;480)),480,(VLOOKUP($A526,'leave_time_2020-07-20115339am'!$D$2:$R$976,9,FALSE)))</f>
        <v>162.59</v>
      </c>
      <c r="F526" s="110">
        <f>VLOOKUP($A526,'leave_time_2020-07-20115339am'!$D$2:$R$976,10,FALSE)</f>
        <v>104.004</v>
      </c>
      <c r="G526" s="111">
        <f>VLOOKUP($A526,'leave_time_2020-07-20115339am'!$D$2:$R$976,11,FALSE)</f>
        <v>37.5</v>
      </c>
      <c r="H526" s="109">
        <f>VLOOKUP($A526,'leave_time_2020-07-20115339am'!$D$2:$R$976,13,FALSE)</f>
        <v>0</v>
      </c>
      <c r="I526" s="110">
        <f>VLOOKUP($A526,'leave_time_2020-07-20115339am'!$D$2:$R$976,14,FALSE)</f>
        <v>0</v>
      </c>
      <c r="J526" s="111">
        <f>VLOOKUP($A526,'leave_time_2020-07-20115339am'!$D$2:$R$976,15,FALSE)</f>
        <v>0</v>
      </c>
    </row>
    <row r="527" spans="1:10" ht="14.85" customHeight="1" x14ac:dyDescent="0.2">
      <c r="A527" s="108" t="str">
        <f>+'Employee ROP Information'!C527</f>
        <v>PAVLICK, ALISA</v>
      </c>
      <c r="B527" s="109">
        <f>VLOOKUP($A527,'leave_time_2020-07-20115339am'!$D$2:$R$976,5,FALSE)</f>
        <v>84.253</v>
      </c>
      <c r="C527" s="110">
        <f>VLOOKUP($A527,'leave_time_2020-07-20115339am'!$D$2:$R$976,6,FALSE)</f>
        <v>117</v>
      </c>
      <c r="D527" s="111">
        <f>VLOOKUP($A527,'leave_time_2020-07-20115339am'!$D$2:$R$976,7,FALSE)</f>
        <v>52</v>
      </c>
      <c r="E527" s="109">
        <f>IF(((VLOOKUP($A527,'leave_time_2020-07-20115339am'!$D$2:$R$976,9,FALSE)&gt;480)),480,(VLOOKUP($A527,'leave_time_2020-07-20115339am'!$D$2:$R$976,9,FALSE)))</f>
        <v>63.506999999999998</v>
      </c>
      <c r="F527" s="110">
        <f>VLOOKUP($A527,'leave_time_2020-07-20115339am'!$D$2:$R$976,10,FALSE)</f>
        <v>104.004</v>
      </c>
      <c r="G527" s="111">
        <f>VLOOKUP($A527,'leave_time_2020-07-20115339am'!$D$2:$R$976,11,FALSE)</f>
        <v>75</v>
      </c>
      <c r="H527" s="109">
        <f>VLOOKUP($A527,'leave_time_2020-07-20115339am'!$D$2:$R$976,13,FALSE)</f>
        <v>8</v>
      </c>
      <c r="I527" s="110">
        <f>VLOOKUP($A527,'leave_time_2020-07-20115339am'!$D$2:$R$976,14,FALSE)</f>
        <v>8</v>
      </c>
      <c r="J527" s="111">
        <f>VLOOKUP($A527,'leave_time_2020-07-20115339am'!$D$2:$R$976,15,FALSE)</f>
        <v>0</v>
      </c>
    </row>
    <row r="528" spans="1:10" ht="14.85" customHeight="1" x14ac:dyDescent="0.2">
      <c r="A528" s="108" t="str">
        <f>+'Employee ROP Information'!C528</f>
        <v>PAZO, LAUREN</v>
      </c>
      <c r="B528" s="109">
        <f>VLOOKUP($A528,'leave_time_2020-07-20115339am'!$D$2:$R$976,5,FALSE)</f>
        <v>55.16</v>
      </c>
      <c r="C528" s="110">
        <f>VLOOKUP($A528,'leave_time_2020-07-20115339am'!$D$2:$R$976,6,FALSE)</f>
        <v>129.99600000000001</v>
      </c>
      <c r="D528" s="111">
        <f>VLOOKUP($A528,'leave_time_2020-07-20115339am'!$D$2:$R$976,7,FALSE)</f>
        <v>178</v>
      </c>
      <c r="E528" s="109">
        <f>IF(((VLOOKUP($A528,'leave_time_2020-07-20115339am'!$D$2:$R$976,9,FALSE)&gt;480)),480,(VLOOKUP($A528,'leave_time_2020-07-20115339am'!$D$2:$R$976,9,FALSE)))</f>
        <v>177.09</v>
      </c>
      <c r="F528" s="110">
        <f>VLOOKUP($A528,'leave_time_2020-07-20115339am'!$D$2:$R$976,10,FALSE)</f>
        <v>104.004</v>
      </c>
      <c r="G528" s="111">
        <f>VLOOKUP($A528,'leave_time_2020-07-20115339am'!$D$2:$R$976,11,FALSE)</f>
        <v>69.5</v>
      </c>
      <c r="H528" s="109">
        <f>VLOOKUP($A528,'leave_time_2020-07-20115339am'!$D$2:$R$976,13,FALSE)</f>
        <v>0</v>
      </c>
      <c r="I528" s="110">
        <f>VLOOKUP($A528,'leave_time_2020-07-20115339am'!$D$2:$R$976,14,FALSE)</f>
        <v>0</v>
      </c>
      <c r="J528" s="111">
        <f>VLOOKUP($A528,'leave_time_2020-07-20115339am'!$D$2:$R$976,15,FALSE)</f>
        <v>0</v>
      </c>
    </row>
    <row r="529" spans="1:10" ht="14.85" customHeight="1" x14ac:dyDescent="0.2">
      <c r="A529" s="108" t="str">
        <f>+'Employee ROP Information'!C529</f>
        <v>PENA, ALAN</v>
      </c>
      <c r="B529" s="109">
        <f>VLOOKUP($A529,'leave_time_2020-07-20115339am'!$D$2:$R$976,5,FALSE)</f>
        <v>90.671999999999997</v>
      </c>
      <c r="C529" s="110">
        <f>VLOOKUP($A529,'leave_time_2020-07-20115339am'!$D$2:$R$976,6,FALSE)</f>
        <v>104.004</v>
      </c>
      <c r="D529" s="111">
        <f>VLOOKUP($A529,'leave_time_2020-07-20115339am'!$D$2:$R$976,7,FALSE)</f>
        <v>24</v>
      </c>
      <c r="E529" s="109">
        <f>IF(((VLOOKUP($A529,'leave_time_2020-07-20115339am'!$D$2:$R$976,9,FALSE)&gt;480)),480,(VLOOKUP($A529,'leave_time_2020-07-20115339am'!$D$2:$R$976,9,FALSE)))</f>
        <v>72.921999999999997</v>
      </c>
      <c r="F529" s="110">
        <f>VLOOKUP($A529,'leave_time_2020-07-20115339am'!$D$2:$R$976,10,FALSE)</f>
        <v>104.004</v>
      </c>
      <c r="G529" s="111">
        <f>VLOOKUP($A529,'leave_time_2020-07-20115339am'!$D$2:$R$976,11,FALSE)</f>
        <v>65.75</v>
      </c>
      <c r="H529" s="109">
        <f>VLOOKUP($A529,'leave_time_2020-07-20115339am'!$D$2:$R$976,13,FALSE)</f>
        <v>0</v>
      </c>
      <c r="I529" s="110">
        <f>VLOOKUP($A529,'leave_time_2020-07-20115339am'!$D$2:$R$976,14,FALSE)</f>
        <v>0</v>
      </c>
      <c r="J529" s="111">
        <f>VLOOKUP($A529,'leave_time_2020-07-20115339am'!$D$2:$R$976,15,FALSE)</f>
        <v>0</v>
      </c>
    </row>
    <row r="530" spans="1:10" ht="14.85" customHeight="1" x14ac:dyDescent="0.2">
      <c r="A530" s="108" t="str">
        <f>+'Employee ROP Information'!C530</f>
        <v>PENNINGTON, TRELANY</v>
      </c>
      <c r="B530" s="109">
        <f>VLOOKUP($A530,'leave_time_2020-07-20115339am'!$D$2:$R$976,5,FALSE)</f>
        <v>187.34</v>
      </c>
      <c r="C530" s="110">
        <f>VLOOKUP($A530,'leave_time_2020-07-20115339am'!$D$2:$R$976,6,FALSE)</f>
        <v>104.004</v>
      </c>
      <c r="D530" s="111">
        <f>VLOOKUP($A530,'leave_time_2020-07-20115339am'!$D$2:$R$976,7,FALSE)</f>
        <v>52</v>
      </c>
      <c r="E530" s="109">
        <f>IF(((VLOOKUP($A530,'leave_time_2020-07-20115339am'!$D$2:$R$976,9,FALSE)&gt;480)),480,(VLOOKUP($A530,'leave_time_2020-07-20115339am'!$D$2:$R$976,9,FALSE)))</f>
        <v>256.33999999999997</v>
      </c>
      <c r="F530" s="110">
        <f>VLOOKUP($A530,'leave_time_2020-07-20115339am'!$D$2:$R$976,10,FALSE)</f>
        <v>104.004</v>
      </c>
      <c r="G530" s="111">
        <f>VLOOKUP($A530,'leave_time_2020-07-20115339am'!$D$2:$R$976,11,FALSE)</f>
        <v>31.25</v>
      </c>
      <c r="H530" s="109">
        <f>VLOOKUP($A530,'leave_time_2020-07-20115339am'!$D$2:$R$976,13,FALSE)</f>
        <v>0</v>
      </c>
      <c r="I530" s="110">
        <f>VLOOKUP($A530,'leave_time_2020-07-20115339am'!$D$2:$R$976,14,FALSE)</f>
        <v>0</v>
      </c>
      <c r="J530" s="111">
        <f>VLOOKUP($A530,'leave_time_2020-07-20115339am'!$D$2:$R$976,15,FALSE)</f>
        <v>0</v>
      </c>
    </row>
    <row r="531" spans="1:10" ht="14.85" customHeight="1" x14ac:dyDescent="0.2">
      <c r="A531" s="108" t="str">
        <f>+'Employee ROP Information'!C531</f>
        <v>PERALTA, KARISSA</v>
      </c>
      <c r="B531" s="109">
        <f>VLOOKUP($A531,'leave_time_2020-07-20115339am'!$D$2:$R$976,5,FALSE)</f>
        <v>15.836</v>
      </c>
      <c r="C531" s="110">
        <f>VLOOKUP($A531,'leave_time_2020-07-20115339am'!$D$2:$R$976,6,FALSE)</f>
        <v>75.835999999999999</v>
      </c>
      <c r="D531" s="111">
        <f>VLOOKUP($A531,'leave_time_2020-07-20115339am'!$D$2:$R$976,7,FALSE)</f>
        <v>60</v>
      </c>
      <c r="E531" s="109">
        <f>IF(((VLOOKUP($A531,'leave_time_2020-07-20115339am'!$D$2:$R$976,9,FALSE)&gt;480)),480,(VLOOKUP($A531,'leave_time_2020-07-20115339am'!$D$2:$R$976,9,FALSE)))</f>
        <v>51.835999999999999</v>
      </c>
      <c r="F531" s="110">
        <f>VLOOKUP($A531,'leave_time_2020-07-20115339am'!$D$2:$R$976,10,FALSE)</f>
        <v>75.835999999999999</v>
      </c>
      <c r="G531" s="111">
        <f>VLOOKUP($A531,'leave_time_2020-07-20115339am'!$D$2:$R$976,11,FALSE)</f>
        <v>24</v>
      </c>
      <c r="H531" s="109">
        <f>VLOOKUP($A531,'leave_time_2020-07-20115339am'!$D$2:$R$976,13,FALSE)</f>
        <v>0</v>
      </c>
      <c r="I531" s="110">
        <f>VLOOKUP($A531,'leave_time_2020-07-20115339am'!$D$2:$R$976,14,FALSE)</f>
        <v>0</v>
      </c>
      <c r="J531" s="111">
        <f>VLOOKUP($A531,'leave_time_2020-07-20115339am'!$D$2:$R$976,15,FALSE)</f>
        <v>0</v>
      </c>
    </row>
    <row r="532" spans="1:10" ht="14.85" customHeight="1" x14ac:dyDescent="0.2">
      <c r="A532" s="108" t="str">
        <f>+'Employee ROP Information'!C532</f>
        <v>PERRYMAN, RAQUEL</v>
      </c>
      <c r="B532" s="109">
        <f>VLOOKUP($A532,'leave_time_2020-07-20115339am'!$D$2:$R$976,5,FALSE)</f>
        <v>61.838000000000001</v>
      </c>
      <c r="C532" s="110">
        <f>VLOOKUP($A532,'leave_time_2020-07-20115339am'!$D$2:$R$976,6,FALSE)</f>
        <v>104.004</v>
      </c>
      <c r="D532" s="111">
        <f>VLOOKUP($A532,'leave_time_2020-07-20115339am'!$D$2:$R$976,7,FALSE)</f>
        <v>59.5</v>
      </c>
      <c r="E532" s="109">
        <f>IF(((VLOOKUP($A532,'leave_time_2020-07-20115339am'!$D$2:$R$976,9,FALSE)&gt;480)),480,(VLOOKUP($A532,'leave_time_2020-07-20115339am'!$D$2:$R$976,9,FALSE)))</f>
        <v>97.337999999999994</v>
      </c>
      <c r="F532" s="110">
        <f>VLOOKUP($A532,'leave_time_2020-07-20115339am'!$D$2:$R$976,10,FALSE)</f>
        <v>104.004</v>
      </c>
      <c r="G532" s="111">
        <f>VLOOKUP($A532,'leave_time_2020-07-20115339am'!$D$2:$R$976,11,FALSE)</f>
        <v>16</v>
      </c>
      <c r="H532" s="109">
        <f>VLOOKUP($A532,'leave_time_2020-07-20115339am'!$D$2:$R$976,13,FALSE)</f>
        <v>0</v>
      </c>
      <c r="I532" s="110">
        <f>VLOOKUP($A532,'leave_time_2020-07-20115339am'!$D$2:$R$976,14,FALSE)</f>
        <v>0</v>
      </c>
      <c r="J532" s="111">
        <f>VLOOKUP($A532,'leave_time_2020-07-20115339am'!$D$2:$R$976,15,FALSE)</f>
        <v>0</v>
      </c>
    </row>
    <row r="533" spans="1:10" ht="14.85" customHeight="1" x14ac:dyDescent="0.2">
      <c r="A533" s="108" t="str">
        <f>+'Employee ROP Information'!C533</f>
        <v>PHILLIPS, KASANDRA</v>
      </c>
      <c r="B533" s="109">
        <f>VLOOKUP($A533,'leave_time_2020-07-20115339am'!$D$2:$R$976,5,FALSE)</f>
        <v>423</v>
      </c>
      <c r="C533" s="110">
        <f>VLOOKUP($A533,'leave_time_2020-07-20115339am'!$D$2:$R$976,6,FALSE)</f>
        <v>240</v>
      </c>
      <c r="D533" s="111">
        <f>VLOOKUP($A533,'leave_time_2020-07-20115339am'!$D$2:$R$976,7,FALSE)</f>
        <v>158.5</v>
      </c>
      <c r="E533" s="109">
        <f>IF(((VLOOKUP($A533,'leave_time_2020-07-20115339am'!$D$2:$R$976,9,FALSE)&gt;480)),480,(VLOOKUP($A533,'leave_time_2020-07-20115339am'!$D$2:$R$976,9,FALSE)))</f>
        <v>480</v>
      </c>
      <c r="F533" s="110">
        <f>VLOOKUP($A533,'leave_time_2020-07-20115339am'!$D$2:$R$976,10,FALSE)</f>
        <v>104.004</v>
      </c>
      <c r="G533" s="111">
        <f>VLOOKUP($A533,'leave_time_2020-07-20115339am'!$D$2:$R$976,11,FALSE)</f>
        <v>104</v>
      </c>
      <c r="H533" s="109">
        <f>VLOOKUP($A533,'leave_time_2020-07-20115339am'!$D$2:$R$976,13,FALSE)</f>
        <v>0</v>
      </c>
      <c r="I533" s="110">
        <f>VLOOKUP($A533,'leave_time_2020-07-20115339am'!$D$2:$R$976,14,FALSE)</f>
        <v>0</v>
      </c>
      <c r="J533" s="111">
        <f>VLOOKUP($A533,'leave_time_2020-07-20115339am'!$D$2:$R$976,15,FALSE)</f>
        <v>0</v>
      </c>
    </row>
    <row r="534" spans="1:10" ht="14.85" customHeight="1" x14ac:dyDescent="0.2">
      <c r="A534" s="108" t="str">
        <f>+'Employee ROP Information'!C534</f>
        <v>PHILOSSAINT, ALEXA</v>
      </c>
      <c r="B534" s="109">
        <f>VLOOKUP($A534,'leave_time_2020-07-20115339am'!$D$2:$R$976,5,FALSE)</f>
        <v>22.922000000000001</v>
      </c>
      <c r="C534" s="110">
        <f>VLOOKUP($A534,'leave_time_2020-07-20115339am'!$D$2:$R$976,6,FALSE)</f>
        <v>104.004</v>
      </c>
      <c r="D534" s="111">
        <f>VLOOKUP($A534,'leave_time_2020-07-20115339am'!$D$2:$R$976,7,FALSE)</f>
        <v>90.25</v>
      </c>
      <c r="E534" s="109">
        <f>IF(((VLOOKUP($A534,'leave_time_2020-07-20115339am'!$D$2:$R$976,9,FALSE)&gt;480)),480,(VLOOKUP($A534,'leave_time_2020-07-20115339am'!$D$2:$R$976,9,FALSE)))</f>
        <v>42.421999999999997</v>
      </c>
      <c r="F534" s="110">
        <f>VLOOKUP($A534,'leave_time_2020-07-20115339am'!$D$2:$R$976,10,FALSE)</f>
        <v>104.004</v>
      </c>
      <c r="G534" s="111">
        <f>VLOOKUP($A534,'leave_time_2020-07-20115339am'!$D$2:$R$976,11,FALSE)</f>
        <v>66.5</v>
      </c>
      <c r="H534" s="109">
        <f>VLOOKUP($A534,'leave_time_2020-07-20115339am'!$D$2:$R$976,13,FALSE)</f>
        <v>0.25</v>
      </c>
      <c r="I534" s="110">
        <f>VLOOKUP($A534,'leave_time_2020-07-20115339am'!$D$2:$R$976,14,FALSE)</f>
        <v>3.5</v>
      </c>
      <c r="J534" s="111">
        <f>VLOOKUP($A534,'leave_time_2020-07-20115339am'!$D$2:$R$976,15,FALSE)</f>
        <v>9.5</v>
      </c>
    </row>
    <row r="535" spans="1:10" ht="14.85" customHeight="1" x14ac:dyDescent="0.2">
      <c r="A535" s="108" t="str">
        <f>+'Employee ROP Information'!C535</f>
        <v>PIETKA, CHRISTIAN</v>
      </c>
      <c r="B535" s="109">
        <f>VLOOKUP($A535,'leave_time_2020-07-20115339am'!$D$2:$R$976,5,FALSE)</f>
        <v>347.16500000000002</v>
      </c>
      <c r="C535" s="110">
        <f>VLOOKUP($A535,'leave_time_2020-07-20115339am'!$D$2:$R$976,6,FALSE)</f>
        <v>129.99600000000001</v>
      </c>
      <c r="D535" s="111">
        <f>VLOOKUP($A535,'leave_time_2020-07-20115339am'!$D$2:$R$976,7,FALSE)</f>
        <v>136.25</v>
      </c>
      <c r="E535" s="109">
        <f>IF(((VLOOKUP($A535,'leave_time_2020-07-20115339am'!$D$2:$R$976,9,FALSE)&gt;480)),480,(VLOOKUP($A535,'leave_time_2020-07-20115339am'!$D$2:$R$976,9,FALSE)))</f>
        <v>480</v>
      </c>
      <c r="F535" s="110">
        <f>VLOOKUP($A535,'leave_time_2020-07-20115339am'!$D$2:$R$976,10,FALSE)</f>
        <v>104.004</v>
      </c>
      <c r="G535" s="111">
        <f>VLOOKUP($A535,'leave_time_2020-07-20115339am'!$D$2:$R$976,11,FALSE)</f>
        <v>21.25</v>
      </c>
      <c r="H535" s="109">
        <f>VLOOKUP($A535,'leave_time_2020-07-20115339am'!$D$2:$R$976,13,FALSE)</f>
        <v>0</v>
      </c>
      <c r="I535" s="110">
        <f>VLOOKUP($A535,'leave_time_2020-07-20115339am'!$D$2:$R$976,14,FALSE)</f>
        <v>3.5</v>
      </c>
      <c r="J535" s="111">
        <f>VLOOKUP($A535,'leave_time_2020-07-20115339am'!$D$2:$R$976,15,FALSE)</f>
        <v>11.5</v>
      </c>
    </row>
    <row r="536" spans="1:10" ht="14.85" customHeight="1" x14ac:dyDescent="0.2">
      <c r="A536" s="108" t="str">
        <f>+'Employee ROP Information'!C536</f>
        <v>PISTONE, CRYSTAL</v>
      </c>
      <c r="B536" s="109">
        <f>VLOOKUP($A536,'leave_time_2020-07-20115339am'!$D$2:$R$976,5,FALSE)</f>
        <v>174.84</v>
      </c>
      <c r="C536" s="110">
        <f>VLOOKUP($A536,'leave_time_2020-07-20115339am'!$D$2:$R$976,6,FALSE)</f>
        <v>104.004</v>
      </c>
      <c r="D536" s="111">
        <f>VLOOKUP($A536,'leave_time_2020-07-20115339am'!$D$2:$R$976,7,FALSE)</f>
        <v>44</v>
      </c>
      <c r="E536" s="109">
        <f>IF(((VLOOKUP($A536,'leave_time_2020-07-20115339am'!$D$2:$R$976,9,FALSE)&gt;480)),480,(VLOOKUP($A536,'leave_time_2020-07-20115339am'!$D$2:$R$976,9,FALSE)))</f>
        <v>198.34</v>
      </c>
      <c r="F536" s="110">
        <f>VLOOKUP($A536,'leave_time_2020-07-20115339am'!$D$2:$R$976,10,FALSE)</f>
        <v>104.004</v>
      </c>
      <c r="G536" s="111">
        <f>VLOOKUP($A536,'leave_time_2020-07-20115339am'!$D$2:$R$976,11,FALSE)</f>
        <v>29</v>
      </c>
      <c r="H536" s="109">
        <f>VLOOKUP($A536,'leave_time_2020-07-20115339am'!$D$2:$R$976,13,FALSE)</f>
        <v>0</v>
      </c>
      <c r="I536" s="110">
        <f>VLOOKUP($A536,'leave_time_2020-07-20115339am'!$D$2:$R$976,14,FALSE)</f>
        <v>0</v>
      </c>
      <c r="J536" s="111">
        <f>VLOOKUP($A536,'leave_time_2020-07-20115339am'!$D$2:$R$976,15,FALSE)</f>
        <v>0</v>
      </c>
    </row>
    <row r="537" spans="1:10" ht="14.85" customHeight="1" x14ac:dyDescent="0.2">
      <c r="A537" s="108" t="str">
        <f>+'Employee ROP Information'!C537</f>
        <v>POHM, ELIZABETH</v>
      </c>
      <c r="B537" s="109">
        <f>VLOOKUP($A537,'leave_time_2020-07-20115339am'!$D$2:$R$976,5,FALSE)</f>
        <v>196.57599999999999</v>
      </c>
      <c r="C537" s="110">
        <f>VLOOKUP($A537,'leave_time_2020-07-20115339am'!$D$2:$R$976,6,FALSE)</f>
        <v>129.99600000000001</v>
      </c>
      <c r="D537" s="111">
        <f>VLOOKUP($A537,'leave_time_2020-07-20115339am'!$D$2:$R$976,7,FALSE)</f>
        <v>38.75</v>
      </c>
      <c r="E537" s="109">
        <f>IF(((VLOOKUP($A537,'leave_time_2020-07-20115339am'!$D$2:$R$976,9,FALSE)&gt;480)),480,(VLOOKUP($A537,'leave_time_2020-07-20115339am'!$D$2:$R$976,9,FALSE)))</f>
        <v>319.673</v>
      </c>
      <c r="F537" s="110">
        <f>VLOOKUP($A537,'leave_time_2020-07-20115339am'!$D$2:$R$976,10,FALSE)</f>
        <v>104.004</v>
      </c>
      <c r="G537" s="111">
        <f>VLOOKUP($A537,'leave_time_2020-07-20115339am'!$D$2:$R$976,11,FALSE)</f>
        <v>34</v>
      </c>
      <c r="H537" s="109">
        <f>VLOOKUP($A537,'leave_time_2020-07-20115339am'!$D$2:$R$976,13,FALSE)</f>
        <v>0</v>
      </c>
      <c r="I537" s="110">
        <f>VLOOKUP($A537,'leave_time_2020-07-20115339am'!$D$2:$R$976,14,FALSE)</f>
        <v>3</v>
      </c>
      <c r="J537" s="111">
        <f>VLOOKUP($A537,'leave_time_2020-07-20115339am'!$D$2:$R$976,15,FALSE)</f>
        <v>11</v>
      </c>
    </row>
    <row r="538" spans="1:10" ht="14.85" customHeight="1" x14ac:dyDescent="0.2">
      <c r="A538" s="108" t="str">
        <f>+'Employee ROP Information'!C538</f>
        <v>PORRATA, MONICA</v>
      </c>
      <c r="B538" s="109">
        <f>VLOOKUP($A538,'leave_time_2020-07-20115339am'!$D$2:$R$976,5,FALSE)</f>
        <v>264.92399999999998</v>
      </c>
      <c r="C538" s="110">
        <f>VLOOKUP($A538,'leave_time_2020-07-20115339am'!$D$2:$R$976,6,FALSE)</f>
        <v>104.004</v>
      </c>
      <c r="D538" s="111">
        <f>VLOOKUP($A538,'leave_time_2020-07-20115339am'!$D$2:$R$976,7,FALSE)</f>
        <v>21</v>
      </c>
      <c r="E538" s="109">
        <f>IF(((VLOOKUP($A538,'leave_time_2020-07-20115339am'!$D$2:$R$976,9,FALSE)&gt;480)),480,(VLOOKUP($A538,'leave_time_2020-07-20115339am'!$D$2:$R$976,9,FALSE)))</f>
        <v>254.59</v>
      </c>
      <c r="F538" s="110">
        <f>VLOOKUP($A538,'leave_time_2020-07-20115339am'!$D$2:$R$976,10,FALSE)</f>
        <v>104.004</v>
      </c>
      <c r="G538" s="111">
        <f>VLOOKUP($A538,'leave_time_2020-07-20115339am'!$D$2:$R$976,11,FALSE)</f>
        <v>24</v>
      </c>
      <c r="H538" s="109">
        <f>VLOOKUP($A538,'leave_time_2020-07-20115339am'!$D$2:$R$976,13,FALSE)</f>
        <v>0</v>
      </c>
      <c r="I538" s="110">
        <f>VLOOKUP($A538,'leave_time_2020-07-20115339am'!$D$2:$R$976,14,FALSE)</f>
        <v>0</v>
      </c>
      <c r="J538" s="111">
        <f>VLOOKUP($A538,'leave_time_2020-07-20115339am'!$D$2:$R$976,15,FALSE)</f>
        <v>0</v>
      </c>
    </row>
    <row r="539" spans="1:10" ht="14.85" customHeight="1" x14ac:dyDescent="0.2">
      <c r="A539" s="108" t="str">
        <f>+'Employee ROP Information'!C539</f>
        <v>PORTO, THERESA</v>
      </c>
      <c r="B539" s="109">
        <f>VLOOKUP($A539,'leave_time_2020-07-20115339am'!$D$2:$R$976,5,FALSE)</f>
        <v>73.001999999999995</v>
      </c>
      <c r="C539" s="110">
        <f>VLOOKUP($A539,'leave_time_2020-07-20115339am'!$D$2:$R$976,6,FALSE)</f>
        <v>119.166</v>
      </c>
      <c r="D539" s="111">
        <f>VLOOKUP($A539,'leave_time_2020-07-20115339am'!$D$2:$R$976,7,FALSE)</f>
        <v>74</v>
      </c>
      <c r="E539" s="109">
        <f>IF(((VLOOKUP($A539,'leave_time_2020-07-20115339am'!$D$2:$R$976,9,FALSE)&gt;480)),480,(VLOOKUP($A539,'leave_time_2020-07-20115339am'!$D$2:$R$976,9,FALSE)))</f>
        <v>22.84</v>
      </c>
      <c r="F539" s="110">
        <f>VLOOKUP($A539,'leave_time_2020-07-20115339am'!$D$2:$R$976,10,FALSE)</f>
        <v>104.004</v>
      </c>
      <c r="G539" s="111">
        <f>VLOOKUP($A539,'leave_time_2020-07-20115339am'!$D$2:$R$976,11,FALSE)</f>
        <v>82</v>
      </c>
      <c r="H539" s="109">
        <f>VLOOKUP($A539,'leave_time_2020-07-20115339am'!$D$2:$R$976,13,FALSE)</f>
        <v>0</v>
      </c>
      <c r="I539" s="110">
        <f>VLOOKUP($A539,'leave_time_2020-07-20115339am'!$D$2:$R$976,14,FALSE)</f>
        <v>17.75</v>
      </c>
      <c r="J539" s="111">
        <f>VLOOKUP($A539,'leave_time_2020-07-20115339am'!$D$2:$R$976,15,FALSE)</f>
        <v>17.75</v>
      </c>
    </row>
    <row r="540" spans="1:10" ht="14.85" customHeight="1" x14ac:dyDescent="0.2">
      <c r="A540" s="108" t="str">
        <f>+'Employee ROP Information'!C540</f>
        <v>POSEY, KERRI</v>
      </c>
      <c r="B540" s="109">
        <f>VLOOKUP($A540,'leave_time_2020-07-20115339am'!$D$2:$R$976,5,FALSE)</f>
        <v>164.99299999999999</v>
      </c>
      <c r="C540" s="110">
        <f>VLOOKUP($A540,'leave_time_2020-07-20115339am'!$D$2:$R$976,6,FALSE)</f>
        <v>129.99600000000001</v>
      </c>
      <c r="D540" s="111">
        <f>VLOOKUP($A540,'leave_time_2020-07-20115339am'!$D$2:$R$976,7,FALSE)</f>
        <v>127.75</v>
      </c>
      <c r="E540" s="109">
        <f>IF(((VLOOKUP($A540,'leave_time_2020-07-20115339am'!$D$2:$R$976,9,FALSE)&gt;480)),480,(VLOOKUP($A540,'leave_time_2020-07-20115339am'!$D$2:$R$976,9,FALSE)))</f>
        <v>365.25700000000001</v>
      </c>
      <c r="F540" s="110">
        <f>VLOOKUP($A540,'leave_time_2020-07-20115339am'!$D$2:$R$976,10,FALSE)</f>
        <v>104.004</v>
      </c>
      <c r="G540" s="111">
        <f>VLOOKUP($A540,'leave_time_2020-07-20115339am'!$D$2:$R$976,11,FALSE)</f>
        <v>15.5</v>
      </c>
      <c r="H540" s="109">
        <f>VLOOKUP($A540,'leave_time_2020-07-20115339am'!$D$2:$R$976,13,FALSE)</f>
        <v>0</v>
      </c>
      <c r="I540" s="110">
        <f>VLOOKUP($A540,'leave_time_2020-07-20115339am'!$D$2:$R$976,14,FALSE)</f>
        <v>13.25</v>
      </c>
      <c r="J540" s="111">
        <f>VLOOKUP($A540,'leave_time_2020-07-20115339am'!$D$2:$R$976,15,FALSE)</f>
        <v>13.75</v>
      </c>
    </row>
    <row r="541" spans="1:10" ht="14.85" customHeight="1" x14ac:dyDescent="0.2">
      <c r="A541" s="108" t="str">
        <f>+'Employee ROP Information'!C541</f>
        <v>POTDAR, RUKMINI</v>
      </c>
      <c r="B541" s="109">
        <f>VLOOKUP($A541,'leave_time_2020-07-20115339am'!$D$2:$R$976,5,FALSE)</f>
        <v>80.67</v>
      </c>
      <c r="C541" s="110">
        <f>VLOOKUP($A541,'leave_time_2020-07-20115339am'!$D$2:$R$976,6,FALSE)</f>
        <v>101.837</v>
      </c>
      <c r="D541" s="111">
        <f>VLOOKUP($A541,'leave_time_2020-07-20115339am'!$D$2:$R$976,7,FALSE)</f>
        <v>32</v>
      </c>
      <c r="E541" s="109">
        <f>IF(((VLOOKUP($A541,'leave_time_2020-07-20115339am'!$D$2:$R$976,9,FALSE)&gt;480)),480,(VLOOKUP($A541,'leave_time_2020-07-20115339am'!$D$2:$R$976,9,FALSE)))</f>
        <v>60.67</v>
      </c>
      <c r="F541" s="110">
        <f>VLOOKUP($A541,'leave_time_2020-07-20115339am'!$D$2:$R$976,10,FALSE)</f>
        <v>101.837</v>
      </c>
      <c r="G541" s="111">
        <f>VLOOKUP($A541,'leave_time_2020-07-20115339am'!$D$2:$R$976,11,FALSE)</f>
        <v>52</v>
      </c>
      <c r="H541" s="109">
        <f>VLOOKUP($A541,'leave_time_2020-07-20115339am'!$D$2:$R$976,13,FALSE)</f>
        <v>22</v>
      </c>
      <c r="I541" s="110">
        <f>VLOOKUP($A541,'leave_time_2020-07-20115339am'!$D$2:$R$976,14,FALSE)</f>
        <v>22</v>
      </c>
      <c r="J541" s="111">
        <f>VLOOKUP($A541,'leave_time_2020-07-20115339am'!$D$2:$R$976,15,FALSE)</f>
        <v>0</v>
      </c>
    </row>
    <row r="542" spans="1:10" ht="14.85" customHeight="1" x14ac:dyDescent="0.2">
      <c r="A542" s="108" t="str">
        <f>+'Employee ROP Information'!C542</f>
        <v>POWELL, JANE</v>
      </c>
      <c r="B542" s="109">
        <f>VLOOKUP($A542,'leave_time_2020-07-20115339am'!$D$2:$R$976,5,FALSE)</f>
        <v>416</v>
      </c>
      <c r="C542" s="110">
        <f>VLOOKUP($A542,'leave_time_2020-07-20115339am'!$D$2:$R$976,6,FALSE)</f>
        <v>156</v>
      </c>
      <c r="D542" s="111">
        <f>VLOOKUP($A542,'leave_time_2020-07-20115339am'!$D$2:$R$976,7,FALSE)</f>
        <v>103.75</v>
      </c>
      <c r="E542" s="109">
        <f>IF(((VLOOKUP($A542,'leave_time_2020-07-20115339am'!$D$2:$R$976,9,FALSE)&gt;480)),480,(VLOOKUP($A542,'leave_time_2020-07-20115339am'!$D$2:$R$976,9,FALSE)))</f>
        <v>480</v>
      </c>
      <c r="F542" s="110">
        <f>VLOOKUP($A542,'leave_time_2020-07-20115339am'!$D$2:$R$976,10,FALSE)</f>
        <v>104.004</v>
      </c>
      <c r="G542" s="111">
        <f>VLOOKUP($A542,'leave_time_2020-07-20115339am'!$D$2:$R$976,11,FALSE)</f>
        <v>8.25</v>
      </c>
      <c r="H542" s="109">
        <f>VLOOKUP($A542,'leave_time_2020-07-20115339am'!$D$2:$R$976,13,FALSE)</f>
        <v>-4</v>
      </c>
      <c r="I542" s="110">
        <f>VLOOKUP($A542,'leave_time_2020-07-20115339am'!$D$2:$R$976,14,FALSE)</f>
        <v>16.5</v>
      </c>
      <c r="J542" s="111">
        <f>VLOOKUP($A542,'leave_time_2020-07-20115339am'!$D$2:$R$976,15,FALSE)</f>
        <v>21.75</v>
      </c>
    </row>
    <row r="543" spans="1:10" ht="14.85" customHeight="1" x14ac:dyDescent="0.2">
      <c r="A543" s="108" t="str">
        <f>+'Employee ROP Information'!C543</f>
        <v>PRATHER, RONALD</v>
      </c>
      <c r="B543" s="109">
        <f>VLOOKUP($A543,'leave_time_2020-07-20115339am'!$D$2:$R$976,5,FALSE)</f>
        <v>78.34</v>
      </c>
      <c r="C543" s="110">
        <f>VLOOKUP($A543,'leave_time_2020-07-20115339am'!$D$2:$R$976,6,FALSE)</f>
        <v>104.004</v>
      </c>
      <c r="D543" s="111">
        <f>VLOOKUP($A543,'leave_time_2020-07-20115339am'!$D$2:$R$976,7,FALSE)</f>
        <v>121.5</v>
      </c>
      <c r="E543" s="109">
        <f>IF(((VLOOKUP($A543,'leave_time_2020-07-20115339am'!$D$2:$R$976,9,FALSE)&gt;480)),480,(VLOOKUP($A543,'leave_time_2020-07-20115339am'!$D$2:$R$976,9,FALSE)))</f>
        <v>212.59</v>
      </c>
      <c r="F543" s="110">
        <f>VLOOKUP($A543,'leave_time_2020-07-20115339am'!$D$2:$R$976,10,FALSE)</f>
        <v>104.004</v>
      </c>
      <c r="G543" s="111">
        <f>VLOOKUP($A543,'leave_time_2020-07-20115339am'!$D$2:$R$976,11,FALSE)</f>
        <v>63</v>
      </c>
      <c r="H543" s="109">
        <f>VLOOKUP($A543,'leave_time_2020-07-20115339am'!$D$2:$R$976,13,FALSE)</f>
        <v>2</v>
      </c>
      <c r="I543" s="110">
        <f>VLOOKUP($A543,'leave_time_2020-07-20115339am'!$D$2:$R$976,14,FALSE)</f>
        <v>13.5</v>
      </c>
      <c r="J543" s="111">
        <f>VLOOKUP($A543,'leave_time_2020-07-20115339am'!$D$2:$R$976,15,FALSE)</f>
        <v>11.5</v>
      </c>
    </row>
    <row r="544" spans="1:10" ht="14.85" customHeight="1" x14ac:dyDescent="0.2">
      <c r="A544" s="108" t="str">
        <f>+'Employee ROP Information'!C544</f>
        <v>PRICE, KATHY</v>
      </c>
      <c r="B544" s="109">
        <f>VLOOKUP($A544,'leave_time_2020-07-20115339am'!$D$2:$R$976,5,FALSE)</f>
        <v>234</v>
      </c>
      <c r="C544" s="110">
        <f>VLOOKUP($A544,'leave_time_2020-07-20115339am'!$D$2:$R$976,6,FALSE)</f>
        <v>156</v>
      </c>
      <c r="D544" s="111">
        <f>VLOOKUP($A544,'leave_time_2020-07-20115339am'!$D$2:$R$976,7,FALSE)</f>
        <v>110.5</v>
      </c>
      <c r="E544" s="109">
        <f>IF(((VLOOKUP($A544,'leave_time_2020-07-20115339am'!$D$2:$R$976,9,FALSE)&gt;480)),480,(VLOOKUP($A544,'leave_time_2020-07-20115339am'!$D$2:$R$976,9,FALSE)))</f>
        <v>197.84</v>
      </c>
      <c r="F544" s="110">
        <f>VLOOKUP($A544,'leave_time_2020-07-20115339am'!$D$2:$R$976,10,FALSE)</f>
        <v>104.004</v>
      </c>
      <c r="G544" s="111">
        <f>VLOOKUP($A544,'leave_time_2020-07-20115339am'!$D$2:$R$976,11,FALSE)</f>
        <v>46.25</v>
      </c>
      <c r="H544" s="109">
        <f>VLOOKUP($A544,'leave_time_2020-07-20115339am'!$D$2:$R$976,13,FALSE)</f>
        <v>0.125</v>
      </c>
      <c r="I544" s="110">
        <f>VLOOKUP($A544,'leave_time_2020-07-20115339am'!$D$2:$R$976,14,FALSE)</f>
        <v>62.625</v>
      </c>
      <c r="J544" s="111">
        <f>VLOOKUP($A544,'leave_time_2020-07-20115339am'!$D$2:$R$976,15,FALSE)</f>
        <v>78</v>
      </c>
    </row>
    <row r="545" spans="1:10" ht="14.85" customHeight="1" x14ac:dyDescent="0.2">
      <c r="A545" s="108" t="str">
        <f>+'Employee ROP Information'!C545</f>
        <v>PRINCE, HALLIE</v>
      </c>
      <c r="B545" s="109">
        <f>VLOOKUP($A545,'leave_time_2020-07-20115339am'!$D$2:$R$976,5,FALSE)</f>
        <v>325</v>
      </c>
      <c r="C545" s="110">
        <f>VLOOKUP($A545,'leave_time_2020-07-20115339am'!$D$2:$R$976,6,FALSE)</f>
        <v>156</v>
      </c>
      <c r="D545" s="111">
        <f>VLOOKUP($A545,'leave_time_2020-07-20115339am'!$D$2:$R$976,7,FALSE)</f>
        <v>130.25</v>
      </c>
      <c r="E545" s="109">
        <f>IF(((VLOOKUP($A545,'leave_time_2020-07-20115339am'!$D$2:$R$976,9,FALSE)&gt;480)),480,(VLOOKUP($A545,'leave_time_2020-07-20115339am'!$D$2:$R$976,9,FALSE)))</f>
        <v>480</v>
      </c>
      <c r="F545" s="110">
        <f>VLOOKUP($A545,'leave_time_2020-07-20115339am'!$D$2:$R$976,10,FALSE)</f>
        <v>104.004</v>
      </c>
      <c r="G545" s="111">
        <f>VLOOKUP($A545,'leave_time_2020-07-20115339am'!$D$2:$R$976,11,FALSE)</f>
        <v>21.75</v>
      </c>
      <c r="H545" s="109">
        <f>VLOOKUP($A545,'leave_time_2020-07-20115339am'!$D$2:$R$976,13,FALSE)</f>
        <v>0</v>
      </c>
      <c r="I545" s="110">
        <f>VLOOKUP($A545,'leave_time_2020-07-20115339am'!$D$2:$R$976,14,FALSE)</f>
        <v>0</v>
      </c>
      <c r="J545" s="111">
        <f>VLOOKUP($A545,'leave_time_2020-07-20115339am'!$D$2:$R$976,15,FALSE)</f>
        <v>0</v>
      </c>
    </row>
    <row r="546" spans="1:10" ht="14.85" customHeight="1" x14ac:dyDescent="0.2">
      <c r="A546" s="108" t="str">
        <f>+'Employee ROP Information'!C546</f>
        <v>PROPHETER, PATRICIA</v>
      </c>
      <c r="B546" s="109">
        <f>VLOOKUP($A546,'leave_time_2020-07-20115339am'!$D$2:$R$976,5,FALSE)</f>
        <v>247.34</v>
      </c>
      <c r="C546" s="110">
        <f>VLOOKUP($A546,'leave_time_2020-07-20115339am'!$D$2:$R$976,6,FALSE)</f>
        <v>104.004</v>
      </c>
      <c r="D546" s="111">
        <f>VLOOKUP($A546,'leave_time_2020-07-20115339am'!$D$2:$R$976,7,FALSE)</f>
        <v>56</v>
      </c>
      <c r="E546" s="109">
        <f>IF(((VLOOKUP($A546,'leave_time_2020-07-20115339am'!$D$2:$R$976,9,FALSE)&gt;480)),480,(VLOOKUP($A546,'leave_time_2020-07-20115339am'!$D$2:$R$976,9,FALSE)))</f>
        <v>303.33999999999997</v>
      </c>
      <c r="F546" s="110">
        <f>VLOOKUP($A546,'leave_time_2020-07-20115339am'!$D$2:$R$976,10,FALSE)</f>
        <v>104.004</v>
      </c>
      <c r="G546" s="111">
        <f>VLOOKUP($A546,'leave_time_2020-07-20115339am'!$D$2:$R$976,11,FALSE)</f>
        <v>56</v>
      </c>
      <c r="H546" s="109">
        <f>VLOOKUP($A546,'leave_time_2020-07-20115339am'!$D$2:$R$976,13,FALSE)</f>
        <v>0</v>
      </c>
      <c r="I546" s="110">
        <f>VLOOKUP($A546,'leave_time_2020-07-20115339am'!$D$2:$R$976,14,FALSE)</f>
        <v>0</v>
      </c>
      <c r="J546" s="111">
        <f>VLOOKUP($A546,'leave_time_2020-07-20115339am'!$D$2:$R$976,15,FALSE)</f>
        <v>0</v>
      </c>
    </row>
    <row r="547" spans="1:10" ht="14.85" customHeight="1" x14ac:dyDescent="0.2">
      <c r="A547" s="108" t="str">
        <f>+'Employee ROP Information'!C547</f>
        <v>RAFTER, CARMEN</v>
      </c>
      <c r="B547" s="109">
        <f>VLOOKUP($A547,'leave_time_2020-07-20115339am'!$D$2:$R$976,5,FALSE)</f>
        <v>72.004000000000005</v>
      </c>
      <c r="C547" s="110">
        <f>VLOOKUP($A547,'leave_time_2020-07-20115339am'!$D$2:$R$976,6,FALSE)</f>
        <v>104.004</v>
      </c>
      <c r="D547" s="111">
        <f>VLOOKUP($A547,'leave_time_2020-07-20115339am'!$D$2:$R$976,7,FALSE)</f>
        <v>45</v>
      </c>
      <c r="E547" s="109">
        <f>IF(((VLOOKUP($A547,'leave_time_2020-07-20115339am'!$D$2:$R$976,9,FALSE)&gt;480)),480,(VLOOKUP($A547,'leave_time_2020-07-20115339am'!$D$2:$R$976,9,FALSE)))</f>
        <v>54.503999999999998</v>
      </c>
      <c r="F547" s="110">
        <f>VLOOKUP($A547,'leave_time_2020-07-20115339am'!$D$2:$R$976,10,FALSE)</f>
        <v>104.004</v>
      </c>
      <c r="G547" s="111">
        <f>VLOOKUP($A547,'leave_time_2020-07-20115339am'!$D$2:$R$976,11,FALSE)</f>
        <v>62.5</v>
      </c>
      <c r="H547" s="109">
        <f>VLOOKUP($A547,'leave_time_2020-07-20115339am'!$D$2:$R$976,13,FALSE)</f>
        <v>14.75</v>
      </c>
      <c r="I547" s="110">
        <f>VLOOKUP($A547,'leave_time_2020-07-20115339am'!$D$2:$R$976,14,FALSE)</f>
        <v>61.875</v>
      </c>
      <c r="J547" s="111">
        <f>VLOOKUP($A547,'leave_time_2020-07-20115339am'!$D$2:$R$976,15,FALSE)</f>
        <v>59.5</v>
      </c>
    </row>
    <row r="548" spans="1:10" ht="14.85" customHeight="1" x14ac:dyDescent="0.2">
      <c r="A548" s="108" t="str">
        <f>+'Employee ROP Information'!C548</f>
        <v>RAMESAR-SINGH, DOREEN</v>
      </c>
      <c r="B548" s="109">
        <f>VLOOKUP($A548,'leave_time_2020-07-20115339am'!$D$2:$R$976,5,FALSE)</f>
        <v>390</v>
      </c>
      <c r="C548" s="110">
        <f>VLOOKUP($A548,'leave_time_2020-07-20115339am'!$D$2:$R$976,6,FALSE)</f>
        <v>143</v>
      </c>
      <c r="D548" s="111">
        <f>VLOOKUP($A548,'leave_time_2020-07-20115339am'!$D$2:$R$976,7,FALSE)</f>
        <v>137</v>
      </c>
      <c r="E548" s="109">
        <f>IF(((VLOOKUP($A548,'leave_time_2020-07-20115339am'!$D$2:$R$976,9,FALSE)&gt;480)),480,(VLOOKUP($A548,'leave_time_2020-07-20115339am'!$D$2:$R$976,9,FALSE)))</f>
        <v>222.173</v>
      </c>
      <c r="F548" s="110">
        <f>VLOOKUP($A548,'leave_time_2020-07-20115339am'!$D$2:$R$976,10,FALSE)</f>
        <v>95.337000000000003</v>
      </c>
      <c r="G548" s="111">
        <f>VLOOKUP($A548,'leave_time_2020-07-20115339am'!$D$2:$R$976,11,FALSE)</f>
        <v>22.5</v>
      </c>
      <c r="H548" s="109">
        <f>VLOOKUP($A548,'leave_time_2020-07-20115339am'!$D$2:$R$976,13,FALSE)</f>
        <v>0</v>
      </c>
      <c r="I548" s="110">
        <f>VLOOKUP($A548,'leave_time_2020-07-20115339am'!$D$2:$R$976,14,FALSE)</f>
        <v>0</v>
      </c>
      <c r="J548" s="111">
        <f>VLOOKUP($A548,'leave_time_2020-07-20115339am'!$D$2:$R$976,15,FALSE)</f>
        <v>0</v>
      </c>
    </row>
    <row r="549" spans="1:10" ht="14.85" customHeight="1" x14ac:dyDescent="0.2">
      <c r="A549" s="108" t="str">
        <f>+'Employee ROP Information'!C549</f>
        <v>RAMOS, LAURA</v>
      </c>
      <c r="B549" s="109">
        <f>VLOOKUP($A549,'leave_time_2020-07-20115339am'!$D$2:$R$976,5,FALSE)</f>
        <v>58.09</v>
      </c>
      <c r="C549" s="110">
        <f>VLOOKUP($A549,'leave_time_2020-07-20115339am'!$D$2:$R$976,6,FALSE)</f>
        <v>104.004</v>
      </c>
      <c r="D549" s="111">
        <f>VLOOKUP($A549,'leave_time_2020-07-20115339am'!$D$2:$R$976,7,FALSE)</f>
        <v>64</v>
      </c>
      <c r="E549" s="109">
        <f>IF(((VLOOKUP($A549,'leave_time_2020-07-20115339am'!$D$2:$R$976,9,FALSE)&gt;480)),480,(VLOOKUP($A549,'leave_time_2020-07-20115339am'!$D$2:$R$976,9,FALSE)))</f>
        <v>116.09</v>
      </c>
      <c r="F549" s="110">
        <f>VLOOKUP($A549,'leave_time_2020-07-20115339am'!$D$2:$R$976,10,FALSE)</f>
        <v>104.004</v>
      </c>
      <c r="G549" s="111">
        <f>VLOOKUP($A549,'leave_time_2020-07-20115339am'!$D$2:$R$976,11,FALSE)</f>
        <v>72</v>
      </c>
      <c r="H549" s="109">
        <f>VLOOKUP($A549,'leave_time_2020-07-20115339am'!$D$2:$R$976,13,FALSE)</f>
        <v>0</v>
      </c>
      <c r="I549" s="110">
        <f>VLOOKUP($A549,'leave_time_2020-07-20115339am'!$D$2:$R$976,14,FALSE)</f>
        <v>0</v>
      </c>
      <c r="J549" s="111">
        <f>VLOOKUP($A549,'leave_time_2020-07-20115339am'!$D$2:$R$976,15,FALSE)</f>
        <v>0</v>
      </c>
    </row>
    <row r="550" spans="1:10" ht="14.85" customHeight="1" x14ac:dyDescent="0.2">
      <c r="A550" s="108" t="str">
        <f>+'Employee ROP Information'!C550</f>
        <v>RAMSEY, GREGORY</v>
      </c>
      <c r="B550" s="109">
        <f>VLOOKUP($A550,'leave_time_2020-07-20115339am'!$D$2:$R$976,5,FALSE)</f>
        <v>437.5</v>
      </c>
      <c r="C550" s="110">
        <f>VLOOKUP($A550,'leave_time_2020-07-20115339am'!$D$2:$R$976,6,FALSE)</f>
        <v>220</v>
      </c>
      <c r="D550" s="111">
        <f>VLOOKUP($A550,'leave_time_2020-07-20115339am'!$D$2:$R$976,7,FALSE)</f>
        <v>140.5</v>
      </c>
      <c r="E550" s="109">
        <f>IF(((VLOOKUP($A550,'leave_time_2020-07-20115339am'!$D$2:$R$976,9,FALSE)&gt;480)),480,(VLOOKUP($A550,'leave_time_2020-07-20115339am'!$D$2:$R$976,9,FALSE)))</f>
        <v>480</v>
      </c>
      <c r="F550" s="110">
        <f>VLOOKUP($A550,'leave_time_2020-07-20115339am'!$D$2:$R$976,10,FALSE)</f>
        <v>95.337000000000003</v>
      </c>
      <c r="G550" s="111">
        <f>VLOOKUP($A550,'leave_time_2020-07-20115339am'!$D$2:$R$976,11,FALSE)</f>
        <v>68.5</v>
      </c>
      <c r="H550" s="109">
        <f>VLOOKUP($A550,'leave_time_2020-07-20115339am'!$D$2:$R$976,13,FALSE)</f>
        <v>0</v>
      </c>
      <c r="I550" s="110">
        <f>VLOOKUP($A550,'leave_time_2020-07-20115339am'!$D$2:$R$976,14,FALSE)</f>
        <v>0</v>
      </c>
      <c r="J550" s="111">
        <f>VLOOKUP($A550,'leave_time_2020-07-20115339am'!$D$2:$R$976,15,FALSE)</f>
        <v>0</v>
      </c>
    </row>
    <row r="551" spans="1:10" ht="14.85" customHeight="1" x14ac:dyDescent="0.2">
      <c r="A551" s="108" t="str">
        <f>+'Employee ROP Information'!C551</f>
        <v>RATLIFF, ANGELA</v>
      </c>
      <c r="B551" s="109">
        <f>VLOOKUP($A551,'leave_time_2020-07-20115339am'!$D$2:$R$976,5,FALSE)</f>
        <v>114.25</v>
      </c>
      <c r="C551" s="110">
        <f>VLOOKUP($A551,'leave_time_2020-07-20115339am'!$D$2:$R$976,6,FALSE)</f>
        <v>156</v>
      </c>
      <c r="D551" s="111">
        <f>VLOOKUP($A551,'leave_time_2020-07-20115339am'!$D$2:$R$976,7,FALSE)</f>
        <v>89.5</v>
      </c>
      <c r="E551" s="109">
        <f>IF(((VLOOKUP($A551,'leave_time_2020-07-20115339am'!$D$2:$R$976,9,FALSE)&gt;480)),480,(VLOOKUP($A551,'leave_time_2020-07-20115339am'!$D$2:$R$976,9,FALSE)))</f>
        <v>144.34</v>
      </c>
      <c r="F551" s="110">
        <f>VLOOKUP($A551,'leave_time_2020-07-20115339am'!$D$2:$R$976,10,FALSE)</f>
        <v>104.004</v>
      </c>
      <c r="G551" s="111">
        <f>VLOOKUP($A551,'leave_time_2020-07-20115339am'!$D$2:$R$976,11,FALSE)</f>
        <v>27.25</v>
      </c>
      <c r="H551" s="109">
        <f>VLOOKUP($A551,'leave_time_2020-07-20115339am'!$D$2:$R$976,13,FALSE)</f>
        <v>0</v>
      </c>
      <c r="I551" s="110">
        <f>VLOOKUP($A551,'leave_time_2020-07-20115339am'!$D$2:$R$976,14,FALSE)</f>
        <v>0</v>
      </c>
      <c r="J551" s="111">
        <f>VLOOKUP($A551,'leave_time_2020-07-20115339am'!$D$2:$R$976,15,FALSE)</f>
        <v>0</v>
      </c>
    </row>
    <row r="552" spans="1:10" ht="14.85" customHeight="1" x14ac:dyDescent="0.2">
      <c r="A552" s="108" t="str">
        <f>+'Employee ROP Information'!C552</f>
        <v>RAYMER, JOHN</v>
      </c>
      <c r="B552" s="109">
        <f>VLOOKUP($A552,'leave_time_2020-07-20115339am'!$D$2:$R$976,5,FALSE)</f>
        <v>106.09</v>
      </c>
      <c r="C552" s="110">
        <f>VLOOKUP($A552,'leave_time_2020-07-20115339am'!$D$2:$R$976,6,FALSE)</f>
        <v>104.004</v>
      </c>
      <c r="D552" s="111">
        <f>VLOOKUP($A552,'leave_time_2020-07-20115339am'!$D$2:$R$976,7,FALSE)</f>
        <v>92</v>
      </c>
      <c r="E552" s="109">
        <f>IF(((VLOOKUP($A552,'leave_time_2020-07-20115339am'!$D$2:$R$976,9,FALSE)&gt;480)),480,(VLOOKUP($A552,'leave_time_2020-07-20115339am'!$D$2:$R$976,9,FALSE)))</f>
        <v>131.59</v>
      </c>
      <c r="F552" s="110">
        <f>VLOOKUP($A552,'leave_time_2020-07-20115339am'!$D$2:$R$976,10,FALSE)</f>
        <v>104.004</v>
      </c>
      <c r="G552" s="111">
        <f>VLOOKUP($A552,'leave_time_2020-07-20115339am'!$D$2:$R$976,11,FALSE)</f>
        <v>40</v>
      </c>
      <c r="H552" s="109">
        <f>VLOOKUP($A552,'leave_time_2020-07-20115339am'!$D$2:$R$976,13,FALSE)</f>
        <v>0</v>
      </c>
      <c r="I552" s="110">
        <f>VLOOKUP($A552,'leave_time_2020-07-20115339am'!$D$2:$R$976,14,FALSE)</f>
        <v>0</v>
      </c>
      <c r="J552" s="111">
        <f>VLOOKUP($A552,'leave_time_2020-07-20115339am'!$D$2:$R$976,15,FALSE)</f>
        <v>0</v>
      </c>
    </row>
    <row r="553" spans="1:10" ht="14.85" customHeight="1" x14ac:dyDescent="0.2">
      <c r="A553" s="108" t="str">
        <f>+'Employee ROP Information'!C553</f>
        <v>REAVES, MALISSA</v>
      </c>
      <c r="B553" s="109">
        <f>VLOOKUP($A553,'leave_time_2020-07-20115339am'!$D$2:$R$976,5,FALSE)</f>
        <v>12.5</v>
      </c>
      <c r="C553" s="110">
        <f>VLOOKUP($A553,'leave_time_2020-07-20115339am'!$D$2:$R$976,6,FALSE)</f>
        <v>156</v>
      </c>
      <c r="D553" s="111">
        <f>VLOOKUP($A553,'leave_time_2020-07-20115339am'!$D$2:$R$976,7,FALSE)</f>
        <v>147</v>
      </c>
      <c r="E553" s="109">
        <f>IF(((VLOOKUP($A553,'leave_time_2020-07-20115339am'!$D$2:$R$976,9,FALSE)&gt;480)),480,(VLOOKUP($A553,'leave_time_2020-07-20115339am'!$D$2:$R$976,9,FALSE)))</f>
        <v>8.34</v>
      </c>
      <c r="F553" s="110">
        <f>VLOOKUP($A553,'leave_time_2020-07-20115339am'!$D$2:$R$976,10,FALSE)</f>
        <v>104.004</v>
      </c>
      <c r="G553" s="111">
        <f>VLOOKUP($A553,'leave_time_2020-07-20115339am'!$D$2:$R$976,11,FALSE)</f>
        <v>99.25</v>
      </c>
      <c r="H553" s="109">
        <f>VLOOKUP($A553,'leave_time_2020-07-20115339am'!$D$2:$R$976,13,FALSE)</f>
        <v>0</v>
      </c>
      <c r="I553" s="110">
        <f>VLOOKUP($A553,'leave_time_2020-07-20115339am'!$D$2:$R$976,14,FALSE)</f>
        <v>0</v>
      </c>
      <c r="J553" s="111">
        <f>VLOOKUP($A553,'leave_time_2020-07-20115339am'!$D$2:$R$976,15,FALSE)</f>
        <v>0</v>
      </c>
    </row>
    <row r="554" spans="1:10" ht="14.85" customHeight="1" x14ac:dyDescent="0.2">
      <c r="A554" s="108" t="str">
        <f>+'Employee ROP Information'!C554</f>
        <v>REGAN, ALEXANDRA</v>
      </c>
      <c r="B554" s="109">
        <f>VLOOKUP($A554,'leave_time_2020-07-20115339am'!$D$2:$R$976,5,FALSE)</f>
        <v>183.09</v>
      </c>
      <c r="C554" s="110">
        <f>VLOOKUP($A554,'leave_time_2020-07-20115339am'!$D$2:$R$976,6,FALSE)</f>
        <v>104.004</v>
      </c>
      <c r="D554" s="111">
        <f>VLOOKUP($A554,'leave_time_2020-07-20115339am'!$D$2:$R$976,7,FALSE)</f>
        <v>35</v>
      </c>
      <c r="E554" s="109">
        <f>IF(((VLOOKUP($A554,'leave_time_2020-07-20115339am'!$D$2:$R$976,9,FALSE)&gt;480)),480,(VLOOKUP($A554,'leave_time_2020-07-20115339am'!$D$2:$R$976,9,FALSE)))</f>
        <v>217.84</v>
      </c>
      <c r="F554" s="110">
        <f>VLOOKUP($A554,'leave_time_2020-07-20115339am'!$D$2:$R$976,10,FALSE)</f>
        <v>104.004</v>
      </c>
      <c r="G554" s="111">
        <f>VLOOKUP($A554,'leave_time_2020-07-20115339am'!$D$2:$R$976,11,FALSE)</f>
        <v>51</v>
      </c>
      <c r="H554" s="109">
        <f>VLOOKUP($A554,'leave_time_2020-07-20115339am'!$D$2:$R$976,13,FALSE)</f>
        <v>0.125</v>
      </c>
      <c r="I554" s="110">
        <f>VLOOKUP($A554,'leave_time_2020-07-20115339am'!$D$2:$R$976,14,FALSE)</f>
        <v>12.5</v>
      </c>
      <c r="J554" s="111">
        <f>VLOOKUP($A554,'leave_time_2020-07-20115339am'!$D$2:$R$976,15,FALSE)</f>
        <v>16.5</v>
      </c>
    </row>
    <row r="555" spans="1:10" ht="14.85" customHeight="1" x14ac:dyDescent="0.2">
      <c r="A555" s="108" t="str">
        <f>+'Employee ROP Information'!C555</f>
        <v>REGAN, KRISTIE</v>
      </c>
      <c r="B555" s="109">
        <f>VLOOKUP($A555,'leave_time_2020-07-20115339am'!$D$2:$R$976,5,FALSE)</f>
        <v>61.59</v>
      </c>
      <c r="C555" s="110">
        <f>VLOOKUP($A555,'leave_time_2020-07-20115339am'!$D$2:$R$976,6,FALSE)</f>
        <v>104.004</v>
      </c>
      <c r="D555" s="111">
        <f>VLOOKUP($A555,'leave_time_2020-07-20115339am'!$D$2:$R$976,7,FALSE)</f>
        <v>75.5</v>
      </c>
      <c r="E555" s="109">
        <f>IF(((VLOOKUP($A555,'leave_time_2020-07-20115339am'!$D$2:$R$976,9,FALSE)&gt;480)),480,(VLOOKUP($A555,'leave_time_2020-07-20115339am'!$D$2:$R$976,9,FALSE)))</f>
        <v>108.59</v>
      </c>
      <c r="F555" s="110">
        <f>VLOOKUP($A555,'leave_time_2020-07-20115339am'!$D$2:$R$976,10,FALSE)</f>
        <v>104.004</v>
      </c>
      <c r="G555" s="111">
        <f>VLOOKUP($A555,'leave_time_2020-07-20115339am'!$D$2:$R$976,11,FALSE)</f>
        <v>45</v>
      </c>
      <c r="H555" s="109">
        <f>VLOOKUP($A555,'leave_time_2020-07-20115339am'!$D$2:$R$976,13,FALSE)</f>
        <v>-8</v>
      </c>
      <c r="I555" s="110">
        <f>VLOOKUP($A555,'leave_time_2020-07-20115339am'!$D$2:$R$976,14,FALSE)</f>
        <v>21.75</v>
      </c>
      <c r="J555" s="111">
        <f>VLOOKUP($A555,'leave_time_2020-07-20115339am'!$D$2:$R$976,15,FALSE)</f>
        <v>35.25</v>
      </c>
    </row>
    <row r="556" spans="1:10" ht="14.85" customHeight="1" x14ac:dyDescent="0.2">
      <c r="A556" s="108" t="str">
        <f>+'Employee ROP Information'!C556</f>
        <v>REICHENBACH, ASHLEY</v>
      </c>
      <c r="B556" s="109">
        <f>VLOOKUP($A556,'leave_time_2020-07-20115339am'!$D$2:$R$976,5,FALSE)</f>
        <v>83.59</v>
      </c>
      <c r="C556" s="110">
        <f>VLOOKUP($A556,'leave_time_2020-07-20115339am'!$D$2:$R$976,6,FALSE)</f>
        <v>104.004</v>
      </c>
      <c r="D556" s="111">
        <f>VLOOKUP($A556,'leave_time_2020-07-20115339am'!$D$2:$R$976,7,FALSE)</f>
        <v>87.25</v>
      </c>
      <c r="E556" s="109">
        <f>IF(((VLOOKUP($A556,'leave_time_2020-07-20115339am'!$D$2:$R$976,9,FALSE)&gt;480)),480,(VLOOKUP($A556,'leave_time_2020-07-20115339am'!$D$2:$R$976,9,FALSE)))</f>
        <v>94.59</v>
      </c>
      <c r="F556" s="110">
        <f>VLOOKUP($A556,'leave_time_2020-07-20115339am'!$D$2:$R$976,10,FALSE)</f>
        <v>104.004</v>
      </c>
      <c r="G556" s="111">
        <f>VLOOKUP($A556,'leave_time_2020-07-20115339am'!$D$2:$R$976,11,FALSE)</f>
        <v>72.75</v>
      </c>
      <c r="H556" s="109">
        <f>VLOOKUP($A556,'leave_time_2020-07-20115339am'!$D$2:$R$976,13,FALSE)</f>
        <v>0</v>
      </c>
      <c r="I556" s="110">
        <f>VLOOKUP($A556,'leave_time_2020-07-20115339am'!$D$2:$R$976,14,FALSE)</f>
        <v>0</v>
      </c>
      <c r="J556" s="111">
        <f>VLOOKUP($A556,'leave_time_2020-07-20115339am'!$D$2:$R$976,15,FALSE)</f>
        <v>0</v>
      </c>
    </row>
    <row r="557" spans="1:10" ht="14.85" customHeight="1" x14ac:dyDescent="0.2">
      <c r="A557" s="108" t="str">
        <f>+'Employee ROP Information'!C557</f>
        <v>REININK, KRISTA</v>
      </c>
      <c r="B557" s="109">
        <f>VLOOKUP($A557,'leave_time_2020-07-20115339am'!$D$2:$R$976,5,FALSE)</f>
        <v>153.5</v>
      </c>
      <c r="C557" s="110">
        <f>VLOOKUP($A557,'leave_time_2020-07-20115339am'!$D$2:$R$976,6,FALSE)</f>
        <v>127.83</v>
      </c>
      <c r="D557" s="111">
        <f>VLOOKUP($A557,'leave_time_2020-07-20115339am'!$D$2:$R$976,7,FALSE)</f>
        <v>56</v>
      </c>
      <c r="E557" s="109">
        <f>IF(((VLOOKUP($A557,'leave_time_2020-07-20115339am'!$D$2:$R$976,9,FALSE)&gt;480)),480,(VLOOKUP($A557,'leave_time_2020-07-20115339am'!$D$2:$R$976,9,FALSE)))</f>
        <v>57.34</v>
      </c>
      <c r="F557" s="110">
        <f>VLOOKUP($A557,'leave_time_2020-07-20115339am'!$D$2:$R$976,10,FALSE)</f>
        <v>104.004</v>
      </c>
      <c r="G557" s="111">
        <f>VLOOKUP($A557,'leave_time_2020-07-20115339am'!$D$2:$R$976,11,FALSE)</f>
        <v>62</v>
      </c>
      <c r="H557" s="109">
        <f>VLOOKUP($A557,'leave_time_2020-07-20115339am'!$D$2:$R$976,13,FALSE)</f>
        <v>0</v>
      </c>
      <c r="I557" s="110">
        <f>VLOOKUP($A557,'leave_time_2020-07-20115339am'!$D$2:$R$976,14,FALSE)</f>
        <v>0</v>
      </c>
      <c r="J557" s="111">
        <f>VLOOKUP($A557,'leave_time_2020-07-20115339am'!$D$2:$R$976,15,FALSE)</f>
        <v>0</v>
      </c>
    </row>
    <row r="558" spans="1:10" ht="14.85" customHeight="1" x14ac:dyDescent="0.2">
      <c r="A558" s="108" t="str">
        <f>+'Employee ROP Information'!C558</f>
        <v>REUTER, ERIC</v>
      </c>
      <c r="B558" s="109">
        <f>VLOOKUP($A558,'leave_time_2020-07-20115339am'!$D$2:$R$976,5,FALSE)</f>
        <v>266.00200000000001</v>
      </c>
      <c r="C558" s="110">
        <f>VLOOKUP($A558,'leave_time_2020-07-20115339am'!$D$2:$R$976,6,FALSE)</f>
        <v>336.50200000000001</v>
      </c>
      <c r="D558" s="111">
        <f>VLOOKUP($A558,'leave_time_2020-07-20115339am'!$D$2:$R$976,7,FALSE)</f>
        <v>70.5</v>
      </c>
      <c r="E558" s="109">
        <f>IF(((VLOOKUP($A558,'leave_time_2020-07-20115339am'!$D$2:$R$976,9,FALSE)&gt;480)),480,(VLOOKUP($A558,'leave_time_2020-07-20115339am'!$D$2:$R$976,9,FALSE)))</f>
        <v>117.002</v>
      </c>
      <c r="F558" s="110">
        <f>VLOOKUP($A558,'leave_time_2020-07-20115339am'!$D$2:$R$976,10,FALSE)</f>
        <v>173.50200000000001</v>
      </c>
      <c r="G558" s="111">
        <f>VLOOKUP($A558,'leave_time_2020-07-20115339am'!$D$2:$R$976,11,FALSE)</f>
        <v>56.5</v>
      </c>
      <c r="H558" s="109">
        <f>VLOOKUP($A558,'leave_time_2020-07-20115339am'!$D$2:$R$976,13,FALSE)</f>
        <v>0</v>
      </c>
      <c r="I558" s="110">
        <f>VLOOKUP($A558,'leave_time_2020-07-20115339am'!$D$2:$R$976,14,FALSE)</f>
        <v>6.75</v>
      </c>
      <c r="J558" s="111">
        <f>VLOOKUP($A558,'leave_time_2020-07-20115339am'!$D$2:$R$976,15,FALSE)</f>
        <v>6.75</v>
      </c>
    </row>
    <row r="559" spans="1:10" ht="14.85" customHeight="1" x14ac:dyDescent="0.2">
      <c r="A559" s="108" t="str">
        <f>+'Employee ROP Information'!C559</f>
        <v>REVOREDO, MIRYAM</v>
      </c>
      <c r="B559" s="109">
        <f>VLOOKUP($A559,'leave_time_2020-07-20115339am'!$D$2:$R$976,5,FALSE)</f>
        <v>80.16</v>
      </c>
      <c r="C559" s="110">
        <f>VLOOKUP($A559,'leave_time_2020-07-20115339am'!$D$2:$R$976,6,FALSE)</f>
        <v>51.996000000000002</v>
      </c>
      <c r="D559" s="111">
        <f>VLOOKUP($A559,'leave_time_2020-07-20115339am'!$D$2:$R$976,7,FALSE)</f>
        <v>0</v>
      </c>
      <c r="E559" s="109">
        <f>IF(((VLOOKUP($A559,'leave_time_2020-07-20115339am'!$D$2:$R$976,9,FALSE)&gt;480)),480,(VLOOKUP($A559,'leave_time_2020-07-20115339am'!$D$2:$R$976,9,FALSE)))</f>
        <v>185.16</v>
      </c>
      <c r="F559" s="110">
        <f>VLOOKUP($A559,'leave_time_2020-07-20115339am'!$D$2:$R$976,10,FALSE)</f>
        <v>51.996000000000002</v>
      </c>
      <c r="G559" s="111">
        <f>VLOOKUP($A559,'leave_time_2020-07-20115339am'!$D$2:$R$976,11,FALSE)</f>
        <v>0</v>
      </c>
      <c r="H559" s="109">
        <f>VLOOKUP($A559,'leave_time_2020-07-20115339am'!$D$2:$R$976,13,FALSE)</f>
        <v>9</v>
      </c>
      <c r="I559" s="110">
        <f>VLOOKUP($A559,'leave_time_2020-07-20115339am'!$D$2:$R$976,14,FALSE)</f>
        <v>10</v>
      </c>
      <c r="J559" s="111">
        <f>VLOOKUP($A559,'leave_time_2020-07-20115339am'!$D$2:$R$976,15,FALSE)</f>
        <v>0</v>
      </c>
    </row>
    <row r="560" spans="1:10" ht="14.85" customHeight="1" x14ac:dyDescent="0.2">
      <c r="A560" s="108" t="str">
        <f>+'Employee ROP Information'!C560</f>
        <v>RICE, SUSAN</v>
      </c>
      <c r="B560" s="109">
        <f>VLOOKUP($A560,'leave_time_2020-07-20115339am'!$D$2:$R$976,5,FALSE)</f>
        <v>153</v>
      </c>
      <c r="C560" s="110">
        <f>VLOOKUP($A560,'leave_time_2020-07-20115339am'!$D$2:$R$976,6,FALSE)</f>
        <v>156</v>
      </c>
      <c r="D560" s="111">
        <f>VLOOKUP($A560,'leave_time_2020-07-20115339am'!$D$2:$R$976,7,FALSE)</f>
        <v>202.25</v>
      </c>
      <c r="E560" s="109">
        <f>IF(((VLOOKUP($A560,'leave_time_2020-07-20115339am'!$D$2:$R$976,9,FALSE)&gt;480)),480,(VLOOKUP($A560,'leave_time_2020-07-20115339am'!$D$2:$R$976,9,FALSE)))</f>
        <v>213.09</v>
      </c>
      <c r="F560" s="110">
        <f>VLOOKUP($A560,'leave_time_2020-07-20115339am'!$D$2:$R$976,10,FALSE)</f>
        <v>104.004</v>
      </c>
      <c r="G560" s="111">
        <f>VLOOKUP($A560,'leave_time_2020-07-20115339am'!$D$2:$R$976,11,FALSE)</f>
        <v>25</v>
      </c>
      <c r="H560" s="109">
        <f>VLOOKUP($A560,'leave_time_2020-07-20115339am'!$D$2:$R$976,13,FALSE)</f>
        <v>2.875</v>
      </c>
      <c r="I560" s="110">
        <f>VLOOKUP($A560,'leave_time_2020-07-20115339am'!$D$2:$R$976,14,FALSE)</f>
        <v>46.125</v>
      </c>
      <c r="J560" s="111">
        <f>VLOOKUP($A560,'leave_time_2020-07-20115339am'!$D$2:$R$976,15,FALSE)</f>
        <v>46.5</v>
      </c>
    </row>
    <row r="561" spans="1:10" ht="14.85" customHeight="1" x14ac:dyDescent="0.2">
      <c r="A561" s="108" t="str">
        <f>+'Employee ROP Information'!C561</f>
        <v>RIVERA, JENNIFER</v>
      </c>
      <c r="B561" s="109">
        <f>VLOOKUP($A561,'leave_time_2020-07-20115339am'!$D$2:$R$976,5,FALSE)</f>
        <v>103.673</v>
      </c>
      <c r="C561" s="110">
        <f>VLOOKUP($A561,'leave_time_2020-07-20115339am'!$D$2:$R$976,6,FALSE)</f>
        <v>104.004</v>
      </c>
      <c r="D561" s="111">
        <f>VLOOKUP($A561,'leave_time_2020-07-20115339am'!$D$2:$R$976,7,FALSE)</f>
        <v>47</v>
      </c>
      <c r="E561" s="109">
        <f>IF(((VLOOKUP($A561,'leave_time_2020-07-20115339am'!$D$2:$R$976,9,FALSE)&gt;480)),480,(VLOOKUP($A561,'leave_time_2020-07-20115339am'!$D$2:$R$976,9,FALSE)))</f>
        <v>154.673</v>
      </c>
      <c r="F561" s="110">
        <f>VLOOKUP($A561,'leave_time_2020-07-20115339am'!$D$2:$R$976,10,FALSE)</f>
        <v>104.004</v>
      </c>
      <c r="G561" s="111">
        <f>VLOOKUP($A561,'leave_time_2020-07-20115339am'!$D$2:$R$976,11,FALSE)</f>
        <v>16</v>
      </c>
      <c r="H561" s="109">
        <f>VLOOKUP($A561,'leave_time_2020-07-20115339am'!$D$2:$R$976,13,FALSE)</f>
        <v>0</v>
      </c>
      <c r="I561" s="110">
        <f>VLOOKUP($A561,'leave_time_2020-07-20115339am'!$D$2:$R$976,14,FALSE)</f>
        <v>0</v>
      </c>
      <c r="J561" s="111">
        <f>VLOOKUP($A561,'leave_time_2020-07-20115339am'!$D$2:$R$976,15,FALSE)</f>
        <v>0</v>
      </c>
    </row>
    <row r="562" spans="1:10" ht="14.85" customHeight="1" x14ac:dyDescent="0.2">
      <c r="A562" s="108" t="str">
        <f>+'Employee ROP Information'!C562</f>
        <v>RIVERA, LIANABEL</v>
      </c>
      <c r="B562" s="109">
        <f>VLOOKUP($A562,'leave_time_2020-07-20115339am'!$D$2:$R$976,5,FALSE)</f>
        <v>396</v>
      </c>
      <c r="C562" s="110">
        <f>VLOOKUP($A562,'leave_time_2020-07-20115339am'!$D$2:$R$976,6,FALSE)</f>
        <v>143</v>
      </c>
      <c r="D562" s="111">
        <f>VLOOKUP($A562,'leave_time_2020-07-20115339am'!$D$2:$R$976,7,FALSE)</f>
        <v>152</v>
      </c>
      <c r="E562" s="109">
        <f>IF(((VLOOKUP($A562,'leave_time_2020-07-20115339am'!$D$2:$R$976,9,FALSE)&gt;480)),480,(VLOOKUP($A562,'leave_time_2020-07-20115339am'!$D$2:$R$976,9,FALSE)))</f>
        <v>480</v>
      </c>
      <c r="F562" s="110">
        <f>VLOOKUP($A562,'leave_time_2020-07-20115339am'!$D$2:$R$976,10,FALSE)</f>
        <v>95.337000000000003</v>
      </c>
      <c r="G562" s="111">
        <f>VLOOKUP($A562,'leave_time_2020-07-20115339am'!$D$2:$R$976,11,FALSE)</f>
        <v>92</v>
      </c>
      <c r="H562" s="109">
        <f>VLOOKUP($A562,'leave_time_2020-07-20115339am'!$D$2:$R$976,13,FALSE)</f>
        <v>0</v>
      </c>
      <c r="I562" s="110">
        <f>VLOOKUP($A562,'leave_time_2020-07-20115339am'!$D$2:$R$976,14,FALSE)</f>
        <v>0</v>
      </c>
      <c r="J562" s="111">
        <f>VLOOKUP($A562,'leave_time_2020-07-20115339am'!$D$2:$R$976,15,FALSE)</f>
        <v>0</v>
      </c>
    </row>
    <row r="563" spans="1:10" ht="14.85" customHeight="1" x14ac:dyDescent="0.2">
      <c r="A563" s="108" t="str">
        <f>+'Employee ROP Information'!C563</f>
        <v>RIVERA, SANTA</v>
      </c>
      <c r="B563" s="109">
        <f>VLOOKUP($A563,'leave_time_2020-07-20115339am'!$D$2:$R$976,5,FALSE)</f>
        <v>39.000999999999998</v>
      </c>
      <c r="C563" s="110">
        <f>VLOOKUP($A563,'leave_time_2020-07-20115339am'!$D$2:$R$976,6,FALSE)</f>
        <v>39.000999999999998</v>
      </c>
      <c r="D563" s="111">
        <f>VLOOKUP($A563,'leave_time_2020-07-20115339am'!$D$2:$R$976,7,FALSE)</f>
        <v>0</v>
      </c>
      <c r="E563" s="109">
        <f>IF(((VLOOKUP($A563,'leave_time_2020-07-20115339am'!$D$2:$R$976,9,FALSE)&gt;480)),480,(VLOOKUP($A563,'leave_time_2020-07-20115339am'!$D$2:$R$976,9,FALSE)))</f>
        <v>94.501000000000005</v>
      </c>
      <c r="F563" s="110">
        <f>VLOOKUP($A563,'leave_time_2020-07-20115339am'!$D$2:$R$976,10,FALSE)</f>
        <v>94.501000000000005</v>
      </c>
      <c r="G563" s="111">
        <f>VLOOKUP($A563,'leave_time_2020-07-20115339am'!$D$2:$R$976,11,FALSE)</f>
        <v>0</v>
      </c>
      <c r="H563" s="109">
        <f>VLOOKUP($A563,'leave_time_2020-07-20115339am'!$D$2:$R$976,13,FALSE)</f>
        <v>0</v>
      </c>
      <c r="I563" s="110">
        <f>VLOOKUP($A563,'leave_time_2020-07-20115339am'!$D$2:$R$976,14,FALSE)</f>
        <v>0</v>
      </c>
      <c r="J563" s="111">
        <f>VLOOKUP($A563,'leave_time_2020-07-20115339am'!$D$2:$R$976,15,FALSE)</f>
        <v>0</v>
      </c>
    </row>
    <row r="564" spans="1:10" ht="14.85" customHeight="1" x14ac:dyDescent="0.2">
      <c r="A564" s="108" t="str">
        <f>+'Employee ROP Information'!C564</f>
        <v>ROBERTS, BRIGITTE</v>
      </c>
      <c r="B564" s="109">
        <f>VLOOKUP($A564,'leave_time_2020-07-20115339am'!$D$2:$R$976,5,FALSE)</f>
        <v>148.755</v>
      </c>
      <c r="C564" s="110">
        <f>VLOOKUP($A564,'leave_time_2020-07-20115339am'!$D$2:$R$976,6,FALSE)</f>
        <v>110.502</v>
      </c>
      <c r="D564" s="111">
        <f>VLOOKUP($A564,'leave_time_2020-07-20115339am'!$D$2:$R$976,7,FALSE)</f>
        <v>71</v>
      </c>
      <c r="E564" s="109">
        <f>IF(((VLOOKUP($A564,'leave_time_2020-07-20115339am'!$D$2:$R$976,9,FALSE)&gt;480)),480,(VLOOKUP($A564,'leave_time_2020-07-20115339am'!$D$2:$R$976,9,FALSE)))</f>
        <v>439.34</v>
      </c>
      <c r="F564" s="110">
        <f>VLOOKUP($A564,'leave_time_2020-07-20115339am'!$D$2:$R$976,10,FALSE)</f>
        <v>104.004</v>
      </c>
      <c r="G564" s="111">
        <f>VLOOKUP($A564,'leave_time_2020-07-20115339am'!$D$2:$R$976,11,FALSE)</f>
        <v>34</v>
      </c>
      <c r="H564" s="109">
        <f>VLOOKUP($A564,'leave_time_2020-07-20115339am'!$D$2:$R$976,13,FALSE)</f>
        <v>0</v>
      </c>
      <c r="I564" s="110">
        <f>VLOOKUP($A564,'leave_time_2020-07-20115339am'!$D$2:$R$976,14,FALSE)</f>
        <v>0</v>
      </c>
      <c r="J564" s="111">
        <f>VLOOKUP($A564,'leave_time_2020-07-20115339am'!$D$2:$R$976,15,FALSE)</f>
        <v>0</v>
      </c>
    </row>
    <row r="565" spans="1:10" ht="14.85" customHeight="1" x14ac:dyDescent="0.2">
      <c r="A565" s="108" t="str">
        <f>+'Employee ROP Information'!C565</f>
        <v>ROBERTS, THERESA</v>
      </c>
      <c r="B565" s="109">
        <f>VLOOKUP($A565,'leave_time_2020-07-20115339am'!$D$2:$R$976,5,FALSE)</f>
        <v>96.921000000000006</v>
      </c>
      <c r="C565" s="110">
        <f>VLOOKUP($A565,'leave_time_2020-07-20115339am'!$D$2:$R$976,6,FALSE)</f>
        <v>72.584999999999994</v>
      </c>
      <c r="D565" s="111">
        <f>VLOOKUP($A565,'leave_time_2020-07-20115339am'!$D$2:$R$976,7,FALSE)</f>
        <v>30</v>
      </c>
      <c r="E565" s="109">
        <f>IF(((VLOOKUP($A565,'leave_time_2020-07-20115339am'!$D$2:$R$976,9,FALSE)&gt;480)),480,(VLOOKUP($A565,'leave_time_2020-07-20115339am'!$D$2:$R$976,9,FALSE)))</f>
        <v>241.91</v>
      </c>
      <c r="F565" s="110">
        <f>VLOOKUP($A565,'leave_time_2020-07-20115339am'!$D$2:$R$976,10,FALSE)</f>
        <v>51.996000000000002</v>
      </c>
      <c r="G565" s="111">
        <f>VLOOKUP($A565,'leave_time_2020-07-20115339am'!$D$2:$R$976,11,FALSE)</f>
        <v>38</v>
      </c>
      <c r="H565" s="109">
        <f>VLOOKUP($A565,'leave_time_2020-07-20115339am'!$D$2:$R$976,13,FALSE)</f>
        <v>0</v>
      </c>
      <c r="I565" s="110">
        <f>VLOOKUP($A565,'leave_time_2020-07-20115339am'!$D$2:$R$976,14,FALSE)</f>
        <v>0</v>
      </c>
      <c r="J565" s="111">
        <f>VLOOKUP($A565,'leave_time_2020-07-20115339am'!$D$2:$R$976,15,FALSE)</f>
        <v>0</v>
      </c>
    </row>
    <row r="566" spans="1:10" ht="14.85" customHeight="1" x14ac:dyDescent="0.2">
      <c r="A566" s="108" t="str">
        <f>+'Employee ROP Information'!C566</f>
        <v>ROBERTSON, AMY</v>
      </c>
      <c r="B566" s="109">
        <f>VLOOKUP($A566,'leave_time_2020-07-20115339am'!$D$2:$R$976,5,FALSE)</f>
        <v>137.75</v>
      </c>
      <c r="C566" s="110">
        <f>VLOOKUP($A566,'leave_time_2020-07-20115339am'!$D$2:$R$976,6,FALSE)</f>
        <v>156</v>
      </c>
      <c r="D566" s="111">
        <f>VLOOKUP($A566,'leave_time_2020-07-20115339am'!$D$2:$R$976,7,FALSE)</f>
        <v>178.25</v>
      </c>
      <c r="E566" s="109">
        <f>IF(((VLOOKUP($A566,'leave_time_2020-07-20115339am'!$D$2:$R$976,9,FALSE)&gt;480)),480,(VLOOKUP($A566,'leave_time_2020-07-20115339am'!$D$2:$R$976,9,FALSE)))</f>
        <v>480</v>
      </c>
      <c r="F566" s="110">
        <f>VLOOKUP($A566,'leave_time_2020-07-20115339am'!$D$2:$R$976,10,FALSE)</f>
        <v>104.004</v>
      </c>
      <c r="G566" s="111">
        <f>VLOOKUP($A566,'leave_time_2020-07-20115339am'!$D$2:$R$976,11,FALSE)</f>
        <v>22</v>
      </c>
      <c r="H566" s="109">
        <f>VLOOKUP($A566,'leave_time_2020-07-20115339am'!$D$2:$R$976,13,FALSE)</f>
        <v>0</v>
      </c>
      <c r="I566" s="110">
        <f>VLOOKUP($A566,'leave_time_2020-07-20115339am'!$D$2:$R$976,14,FALSE)</f>
        <v>0</v>
      </c>
      <c r="J566" s="111">
        <f>VLOOKUP($A566,'leave_time_2020-07-20115339am'!$D$2:$R$976,15,FALSE)</f>
        <v>0</v>
      </c>
    </row>
    <row r="567" spans="1:10" ht="14.85" customHeight="1" x14ac:dyDescent="0.2">
      <c r="A567" s="108" t="str">
        <f>+'Employee ROP Information'!C567</f>
        <v>ROCKEY-JOHNSON, GINGER</v>
      </c>
      <c r="B567" s="109">
        <f>VLOOKUP($A567,'leave_time_2020-07-20115339am'!$D$2:$R$976,5,FALSE)</f>
        <v>74.335999999999999</v>
      </c>
      <c r="C567" s="110">
        <f>VLOOKUP($A567,'leave_time_2020-07-20115339am'!$D$2:$R$976,6,FALSE)</f>
        <v>82.335999999999999</v>
      </c>
      <c r="D567" s="111">
        <f>VLOOKUP($A567,'leave_time_2020-07-20115339am'!$D$2:$R$976,7,FALSE)</f>
        <v>8</v>
      </c>
      <c r="E567" s="109">
        <f>IF(((VLOOKUP($A567,'leave_time_2020-07-20115339am'!$D$2:$R$976,9,FALSE)&gt;480)),480,(VLOOKUP($A567,'leave_time_2020-07-20115339am'!$D$2:$R$976,9,FALSE)))</f>
        <v>46.335999999999999</v>
      </c>
      <c r="F567" s="110">
        <f>VLOOKUP($A567,'leave_time_2020-07-20115339am'!$D$2:$R$976,10,FALSE)</f>
        <v>82.335999999999999</v>
      </c>
      <c r="G567" s="111">
        <f>VLOOKUP($A567,'leave_time_2020-07-20115339am'!$D$2:$R$976,11,FALSE)</f>
        <v>36</v>
      </c>
      <c r="H567" s="109">
        <f>VLOOKUP($A567,'leave_time_2020-07-20115339am'!$D$2:$R$976,13,FALSE)</f>
        <v>-12.5</v>
      </c>
      <c r="I567" s="110">
        <f>VLOOKUP($A567,'leave_time_2020-07-20115339am'!$D$2:$R$976,14,FALSE)</f>
        <v>19.5</v>
      </c>
      <c r="J567" s="111">
        <f>VLOOKUP($A567,'leave_time_2020-07-20115339am'!$D$2:$R$976,15,FALSE)</f>
        <v>32</v>
      </c>
    </row>
    <row r="568" spans="1:10" ht="14.85" customHeight="1" x14ac:dyDescent="0.2">
      <c r="A568" s="108" t="str">
        <f>+'Employee ROP Information'!C568</f>
        <v>RODGERS, LISA</v>
      </c>
      <c r="B568" s="109">
        <f>VLOOKUP($A568,'leave_time_2020-07-20115339am'!$D$2:$R$976,5,FALSE)</f>
        <v>377</v>
      </c>
      <c r="C568" s="110">
        <f>VLOOKUP($A568,'leave_time_2020-07-20115339am'!$D$2:$R$976,6,FALSE)</f>
        <v>156</v>
      </c>
      <c r="D568" s="111">
        <f>VLOOKUP($A568,'leave_time_2020-07-20115339am'!$D$2:$R$976,7,FALSE)</f>
        <v>85.5</v>
      </c>
      <c r="E568" s="109">
        <f>IF(((VLOOKUP($A568,'leave_time_2020-07-20115339am'!$D$2:$R$976,9,FALSE)&gt;480)),480,(VLOOKUP($A568,'leave_time_2020-07-20115339am'!$D$2:$R$976,9,FALSE)))</f>
        <v>480</v>
      </c>
      <c r="F568" s="110">
        <f>VLOOKUP($A568,'leave_time_2020-07-20115339am'!$D$2:$R$976,10,FALSE)</f>
        <v>104.004</v>
      </c>
      <c r="G568" s="111">
        <f>VLOOKUP($A568,'leave_time_2020-07-20115339am'!$D$2:$R$976,11,FALSE)</f>
        <v>61</v>
      </c>
      <c r="H568" s="109">
        <f>VLOOKUP($A568,'leave_time_2020-07-20115339am'!$D$2:$R$976,13,FALSE)</f>
        <v>0</v>
      </c>
      <c r="I568" s="110">
        <f>VLOOKUP($A568,'leave_time_2020-07-20115339am'!$D$2:$R$976,14,FALSE)</f>
        <v>9</v>
      </c>
      <c r="J568" s="111">
        <f>VLOOKUP($A568,'leave_time_2020-07-20115339am'!$D$2:$R$976,15,FALSE)</f>
        <v>14</v>
      </c>
    </row>
    <row r="569" spans="1:10" ht="14.85" customHeight="1" x14ac:dyDescent="0.2">
      <c r="A569" s="108" t="str">
        <f>+'Employee ROP Information'!C569</f>
        <v>RODRIGUES, MELANIE</v>
      </c>
      <c r="B569" s="109">
        <f>VLOOKUP($A569,'leave_time_2020-07-20115339am'!$D$2:$R$976,5,FALSE)</f>
        <v>272.74400000000003</v>
      </c>
      <c r="C569" s="110">
        <f>VLOOKUP($A569,'leave_time_2020-07-20115339am'!$D$2:$R$976,6,FALSE)</f>
        <v>129.99600000000001</v>
      </c>
      <c r="D569" s="111">
        <f>VLOOKUP($A569,'leave_time_2020-07-20115339am'!$D$2:$R$976,7,FALSE)</f>
        <v>25</v>
      </c>
      <c r="E569" s="109">
        <f>IF(((VLOOKUP($A569,'leave_time_2020-07-20115339am'!$D$2:$R$976,9,FALSE)&gt;480)),480,(VLOOKUP($A569,'leave_time_2020-07-20115339am'!$D$2:$R$976,9,FALSE)))</f>
        <v>88.09</v>
      </c>
      <c r="F569" s="110">
        <f>VLOOKUP($A569,'leave_time_2020-07-20115339am'!$D$2:$R$976,10,FALSE)</f>
        <v>104.004</v>
      </c>
      <c r="G569" s="111">
        <f>VLOOKUP($A569,'leave_time_2020-07-20115339am'!$D$2:$R$976,11,FALSE)</f>
        <v>72.5</v>
      </c>
      <c r="H569" s="109">
        <f>VLOOKUP($A569,'leave_time_2020-07-20115339am'!$D$2:$R$976,13,FALSE)</f>
        <v>9</v>
      </c>
      <c r="I569" s="110">
        <f>VLOOKUP($A569,'leave_time_2020-07-20115339am'!$D$2:$R$976,14,FALSE)</f>
        <v>22</v>
      </c>
      <c r="J569" s="111">
        <f>VLOOKUP($A569,'leave_time_2020-07-20115339am'!$D$2:$R$976,15,FALSE)</f>
        <v>9.75</v>
      </c>
    </row>
    <row r="570" spans="1:10" ht="14.85" customHeight="1" x14ac:dyDescent="0.2">
      <c r="A570" s="108" t="str">
        <f>+'Employee ROP Information'!C570</f>
        <v>RODRIGUEZ, HOLLY</v>
      </c>
      <c r="B570" s="109">
        <f>VLOOKUP($A570,'leave_time_2020-07-20115339am'!$D$2:$R$976,5,FALSE)</f>
        <v>408</v>
      </c>
      <c r="C570" s="110">
        <f>VLOOKUP($A570,'leave_time_2020-07-20115339am'!$D$2:$R$976,6,FALSE)</f>
        <v>240</v>
      </c>
      <c r="D570" s="111">
        <f>VLOOKUP($A570,'leave_time_2020-07-20115339am'!$D$2:$R$976,7,FALSE)</f>
        <v>124</v>
      </c>
      <c r="E570" s="109">
        <f>IF(((VLOOKUP($A570,'leave_time_2020-07-20115339am'!$D$2:$R$976,9,FALSE)&gt;480)),480,(VLOOKUP($A570,'leave_time_2020-07-20115339am'!$D$2:$R$976,9,FALSE)))</f>
        <v>480</v>
      </c>
      <c r="F570" s="110">
        <f>VLOOKUP($A570,'leave_time_2020-07-20115339am'!$D$2:$R$976,10,FALSE)</f>
        <v>104.004</v>
      </c>
      <c r="G570" s="111">
        <f>VLOOKUP($A570,'leave_time_2020-07-20115339am'!$D$2:$R$976,11,FALSE)</f>
        <v>65.5</v>
      </c>
      <c r="H570" s="109">
        <f>VLOOKUP($A570,'leave_time_2020-07-20115339am'!$D$2:$R$976,13,FALSE)</f>
        <v>0</v>
      </c>
      <c r="I570" s="110">
        <f>VLOOKUP($A570,'leave_time_2020-07-20115339am'!$D$2:$R$976,14,FALSE)</f>
        <v>0</v>
      </c>
      <c r="J570" s="111">
        <f>VLOOKUP($A570,'leave_time_2020-07-20115339am'!$D$2:$R$976,15,FALSE)</f>
        <v>0</v>
      </c>
    </row>
    <row r="571" spans="1:10" ht="14.85" customHeight="1" x14ac:dyDescent="0.2">
      <c r="A571" s="108" t="str">
        <f>+'Employee ROP Information'!C571</f>
        <v>RODRIGUEZ, HUGO</v>
      </c>
      <c r="B571" s="109">
        <f>VLOOKUP($A571,'leave_time_2020-07-20115339am'!$D$2:$R$976,5,FALSE)</f>
        <v>241.84</v>
      </c>
      <c r="C571" s="110">
        <f>VLOOKUP($A571,'leave_time_2020-07-20115339am'!$D$2:$R$976,6,FALSE)</f>
        <v>104.004</v>
      </c>
      <c r="D571" s="111">
        <f>VLOOKUP($A571,'leave_time_2020-07-20115339am'!$D$2:$R$976,7,FALSE)</f>
        <v>36</v>
      </c>
      <c r="E571" s="109">
        <f>IF(((VLOOKUP($A571,'leave_time_2020-07-20115339am'!$D$2:$R$976,9,FALSE)&gt;480)),480,(VLOOKUP($A571,'leave_time_2020-07-20115339am'!$D$2:$R$976,9,FALSE)))</f>
        <v>249.59</v>
      </c>
      <c r="F571" s="110">
        <f>VLOOKUP($A571,'leave_time_2020-07-20115339am'!$D$2:$R$976,10,FALSE)</f>
        <v>104.004</v>
      </c>
      <c r="G571" s="111">
        <f>VLOOKUP($A571,'leave_time_2020-07-20115339am'!$D$2:$R$976,11,FALSE)</f>
        <v>53.5</v>
      </c>
      <c r="H571" s="109">
        <f>VLOOKUP($A571,'leave_time_2020-07-20115339am'!$D$2:$R$976,13,FALSE)</f>
        <v>42.5</v>
      </c>
      <c r="I571" s="110">
        <f>VLOOKUP($A571,'leave_time_2020-07-20115339am'!$D$2:$R$976,14,FALSE)</f>
        <v>74.5</v>
      </c>
      <c r="J571" s="111">
        <f>VLOOKUP($A571,'leave_time_2020-07-20115339am'!$D$2:$R$976,15,FALSE)</f>
        <v>52.5</v>
      </c>
    </row>
    <row r="572" spans="1:10" ht="14.85" customHeight="1" x14ac:dyDescent="0.2">
      <c r="A572" s="108" t="str">
        <f>+'Employee ROP Information'!C572</f>
        <v>RODRIGUEZ, LIA</v>
      </c>
      <c r="B572" s="109">
        <f>VLOOKUP($A572,'leave_time_2020-07-20115339am'!$D$2:$R$976,5,FALSE)</f>
        <v>211.83799999999999</v>
      </c>
      <c r="C572" s="110">
        <f>VLOOKUP($A572,'leave_time_2020-07-20115339am'!$D$2:$R$976,6,FALSE)</f>
        <v>110.502</v>
      </c>
      <c r="D572" s="111">
        <f>VLOOKUP($A572,'leave_time_2020-07-20115339am'!$D$2:$R$976,7,FALSE)</f>
        <v>4</v>
      </c>
      <c r="E572" s="109">
        <f>IF(((VLOOKUP($A572,'leave_time_2020-07-20115339am'!$D$2:$R$976,9,FALSE)&gt;480)),480,(VLOOKUP($A572,'leave_time_2020-07-20115339am'!$D$2:$R$976,9,FALSE)))</f>
        <v>212.34</v>
      </c>
      <c r="F572" s="110">
        <f>VLOOKUP($A572,'leave_time_2020-07-20115339am'!$D$2:$R$976,10,FALSE)</f>
        <v>104.004</v>
      </c>
      <c r="G572" s="111">
        <f>VLOOKUP($A572,'leave_time_2020-07-20115339am'!$D$2:$R$976,11,FALSE)</f>
        <v>5</v>
      </c>
      <c r="H572" s="109">
        <f>VLOOKUP($A572,'leave_time_2020-07-20115339am'!$D$2:$R$976,13,FALSE)</f>
        <v>0</v>
      </c>
      <c r="I572" s="110">
        <f>VLOOKUP($A572,'leave_time_2020-07-20115339am'!$D$2:$R$976,14,FALSE)</f>
        <v>32.25</v>
      </c>
      <c r="J572" s="111">
        <f>VLOOKUP($A572,'leave_time_2020-07-20115339am'!$D$2:$R$976,15,FALSE)</f>
        <v>57</v>
      </c>
    </row>
    <row r="573" spans="1:10" ht="14.85" customHeight="1" x14ac:dyDescent="0.2">
      <c r="A573" s="108" t="str">
        <f>+'Employee ROP Information'!C573</f>
        <v>RODRIGUEZ, OLGA</v>
      </c>
      <c r="B573" s="109">
        <f>VLOOKUP($A573,'leave_time_2020-07-20115339am'!$D$2:$R$976,5,FALSE)</f>
        <v>30.92</v>
      </c>
      <c r="C573" s="110">
        <f>VLOOKUP($A573,'leave_time_2020-07-20115339am'!$D$2:$R$976,6,FALSE)</f>
        <v>114.834</v>
      </c>
      <c r="D573" s="111">
        <f>VLOOKUP($A573,'leave_time_2020-07-20115339am'!$D$2:$R$976,7,FALSE)</f>
        <v>84</v>
      </c>
      <c r="E573" s="109">
        <f>IF(((VLOOKUP($A573,'leave_time_2020-07-20115339am'!$D$2:$R$976,9,FALSE)&gt;480)),480,(VLOOKUP($A573,'leave_time_2020-07-20115339am'!$D$2:$R$976,9,FALSE)))</f>
        <v>18.59</v>
      </c>
      <c r="F573" s="110">
        <f>VLOOKUP($A573,'leave_time_2020-07-20115339am'!$D$2:$R$976,10,FALSE)</f>
        <v>104.004</v>
      </c>
      <c r="G573" s="111">
        <f>VLOOKUP($A573,'leave_time_2020-07-20115339am'!$D$2:$R$976,11,FALSE)</f>
        <v>88.5</v>
      </c>
      <c r="H573" s="109">
        <f>VLOOKUP($A573,'leave_time_2020-07-20115339am'!$D$2:$R$976,13,FALSE)</f>
        <v>0</v>
      </c>
      <c r="I573" s="110">
        <f>VLOOKUP($A573,'leave_time_2020-07-20115339am'!$D$2:$R$976,14,FALSE)</f>
        <v>0</v>
      </c>
      <c r="J573" s="111">
        <f>VLOOKUP($A573,'leave_time_2020-07-20115339am'!$D$2:$R$976,15,FALSE)</f>
        <v>0</v>
      </c>
    </row>
    <row r="574" spans="1:10" ht="14.85" customHeight="1" x14ac:dyDescent="0.2">
      <c r="A574" s="108" t="str">
        <f>+'Employee ROP Information'!C574</f>
        <v>RODRIGUEZ, RAYSA</v>
      </c>
      <c r="B574" s="109">
        <f>VLOOKUP($A574,'leave_time_2020-07-20115339am'!$D$2:$R$976,5,FALSE)</f>
        <v>50.09</v>
      </c>
      <c r="C574" s="110">
        <f>VLOOKUP($A574,'leave_time_2020-07-20115339am'!$D$2:$R$976,6,FALSE)</f>
        <v>104.004</v>
      </c>
      <c r="D574" s="111">
        <f>VLOOKUP($A574,'leave_time_2020-07-20115339am'!$D$2:$R$976,7,FALSE)</f>
        <v>72</v>
      </c>
      <c r="E574" s="109">
        <f>IF(((VLOOKUP($A574,'leave_time_2020-07-20115339am'!$D$2:$R$976,9,FALSE)&gt;480)),480,(VLOOKUP($A574,'leave_time_2020-07-20115339am'!$D$2:$R$976,9,FALSE)))</f>
        <v>143.59</v>
      </c>
      <c r="F574" s="110">
        <f>VLOOKUP($A574,'leave_time_2020-07-20115339am'!$D$2:$R$976,10,FALSE)</f>
        <v>104.004</v>
      </c>
      <c r="G574" s="111">
        <f>VLOOKUP($A574,'leave_time_2020-07-20115339am'!$D$2:$R$976,11,FALSE)</f>
        <v>20.5</v>
      </c>
      <c r="H574" s="109">
        <f>VLOOKUP($A574,'leave_time_2020-07-20115339am'!$D$2:$R$976,13,FALSE)</f>
        <v>0</v>
      </c>
      <c r="I574" s="110">
        <f>VLOOKUP($A574,'leave_time_2020-07-20115339am'!$D$2:$R$976,14,FALSE)</f>
        <v>0</v>
      </c>
      <c r="J574" s="111">
        <f>VLOOKUP($A574,'leave_time_2020-07-20115339am'!$D$2:$R$976,15,FALSE)</f>
        <v>0</v>
      </c>
    </row>
    <row r="575" spans="1:10" ht="14.85" customHeight="1" x14ac:dyDescent="0.2">
      <c r="A575" s="108" t="str">
        <f>+'Employee ROP Information'!C575</f>
        <v>RODRIGUEZ, TIFFANY</v>
      </c>
      <c r="B575" s="109">
        <f>VLOOKUP($A575,'leave_time_2020-07-20115339am'!$D$2:$R$976,5,FALSE)</f>
        <v>84.503</v>
      </c>
      <c r="C575" s="110">
        <f>VLOOKUP($A575,'leave_time_2020-07-20115339am'!$D$2:$R$976,6,FALSE)</f>
        <v>84.503</v>
      </c>
      <c r="D575" s="111">
        <f>VLOOKUP($A575,'leave_time_2020-07-20115339am'!$D$2:$R$976,7,FALSE)</f>
        <v>0</v>
      </c>
      <c r="E575" s="109">
        <f>IF(((VLOOKUP($A575,'leave_time_2020-07-20115339am'!$D$2:$R$976,9,FALSE)&gt;480)),480,(VLOOKUP($A575,'leave_time_2020-07-20115339am'!$D$2:$R$976,9,FALSE)))</f>
        <v>65.503</v>
      </c>
      <c r="F575" s="110">
        <f>VLOOKUP($A575,'leave_time_2020-07-20115339am'!$D$2:$R$976,10,FALSE)</f>
        <v>84.503</v>
      </c>
      <c r="G575" s="111">
        <f>VLOOKUP($A575,'leave_time_2020-07-20115339am'!$D$2:$R$976,11,FALSE)</f>
        <v>19</v>
      </c>
      <c r="H575" s="109">
        <f>VLOOKUP($A575,'leave_time_2020-07-20115339am'!$D$2:$R$976,13,FALSE)</f>
        <v>2.5</v>
      </c>
      <c r="I575" s="110">
        <f>VLOOKUP($A575,'leave_time_2020-07-20115339am'!$D$2:$R$976,14,FALSE)</f>
        <v>36</v>
      </c>
      <c r="J575" s="111">
        <f>VLOOKUP($A575,'leave_time_2020-07-20115339am'!$D$2:$R$976,15,FALSE)</f>
        <v>34.5</v>
      </c>
    </row>
    <row r="576" spans="1:10" ht="14.85" customHeight="1" x14ac:dyDescent="0.2">
      <c r="A576" s="108" t="str">
        <f>+'Employee ROP Information'!C576</f>
        <v>ROFFMAN, BRIAN</v>
      </c>
      <c r="B576" s="109">
        <f>VLOOKUP($A576,'leave_time_2020-07-20115339am'!$D$2:$R$976,5,FALSE)</f>
        <v>168.24600000000001</v>
      </c>
      <c r="C576" s="110">
        <f>VLOOKUP($A576,'leave_time_2020-07-20115339am'!$D$2:$R$976,6,FALSE)</f>
        <v>129.99600000000001</v>
      </c>
      <c r="D576" s="111">
        <f>VLOOKUP($A576,'leave_time_2020-07-20115339am'!$D$2:$R$976,7,FALSE)</f>
        <v>118</v>
      </c>
      <c r="E576" s="109">
        <f>IF(((VLOOKUP($A576,'leave_time_2020-07-20115339am'!$D$2:$R$976,9,FALSE)&gt;480)),480,(VLOOKUP($A576,'leave_time_2020-07-20115339am'!$D$2:$R$976,9,FALSE)))</f>
        <v>354.84</v>
      </c>
      <c r="F576" s="110">
        <f>VLOOKUP($A576,'leave_time_2020-07-20115339am'!$D$2:$R$976,10,FALSE)</f>
        <v>104.004</v>
      </c>
      <c r="G576" s="111">
        <f>VLOOKUP($A576,'leave_time_2020-07-20115339am'!$D$2:$R$976,11,FALSE)</f>
        <v>70</v>
      </c>
      <c r="H576" s="109">
        <f>VLOOKUP($A576,'leave_time_2020-07-20115339am'!$D$2:$R$976,13,FALSE)</f>
        <v>0</v>
      </c>
      <c r="I576" s="110">
        <f>VLOOKUP($A576,'leave_time_2020-07-20115339am'!$D$2:$R$976,14,FALSE)</f>
        <v>0</v>
      </c>
      <c r="J576" s="111">
        <f>VLOOKUP($A576,'leave_time_2020-07-20115339am'!$D$2:$R$976,15,FALSE)</f>
        <v>0</v>
      </c>
    </row>
    <row r="577" spans="1:10" ht="14.85" customHeight="1" x14ac:dyDescent="0.2">
      <c r="A577" s="108" t="str">
        <f>+'Employee ROP Information'!C577</f>
        <v>ROLLANDO, BRITTANY</v>
      </c>
      <c r="B577" s="109">
        <f>VLOOKUP($A577,'leave_time_2020-07-20115339am'!$D$2:$R$976,5,FALSE)</f>
        <v>28.001999999999999</v>
      </c>
      <c r="C577" s="110">
        <f>VLOOKUP($A577,'leave_time_2020-07-20115339am'!$D$2:$R$976,6,FALSE)</f>
        <v>52.002000000000002</v>
      </c>
      <c r="D577" s="111">
        <f>VLOOKUP($A577,'leave_time_2020-07-20115339am'!$D$2:$R$976,7,FALSE)</f>
        <v>24</v>
      </c>
      <c r="E577" s="109">
        <f>IF(((VLOOKUP($A577,'leave_time_2020-07-20115339am'!$D$2:$R$976,9,FALSE)&gt;480)),480,(VLOOKUP($A577,'leave_time_2020-07-20115339am'!$D$2:$R$976,9,FALSE)))</f>
        <v>52.002000000000002</v>
      </c>
      <c r="F577" s="110">
        <f>VLOOKUP($A577,'leave_time_2020-07-20115339am'!$D$2:$R$976,10,FALSE)</f>
        <v>52.002000000000002</v>
      </c>
      <c r="G577" s="111">
        <f>VLOOKUP($A577,'leave_time_2020-07-20115339am'!$D$2:$R$976,11,FALSE)</f>
        <v>0</v>
      </c>
      <c r="H577" s="109">
        <f>VLOOKUP($A577,'leave_time_2020-07-20115339am'!$D$2:$R$976,13,FALSE)</f>
        <v>0</v>
      </c>
      <c r="I577" s="110">
        <f>VLOOKUP($A577,'leave_time_2020-07-20115339am'!$D$2:$R$976,14,FALSE)</f>
        <v>0</v>
      </c>
      <c r="J577" s="111">
        <f>VLOOKUP($A577,'leave_time_2020-07-20115339am'!$D$2:$R$976,15,FALSE)</f>
        <v>0</v>
      </c>
    </row>
    <row r="578" spans="1:10" ht="14.85" customHeight="1" x14ac:dyDescent="0.2">
      <c r="A578" s="108" t="str">
        <f>+'Employee ROP Information'!C578</f>
        <v>ROSATI, LAURETTA</v>
      </c>
      <c r="B578" s="109">
        <f>VLOOKUP($A578,'leave_time_2020-07-20115339am'!$D$2:$R$976,5,FALSE)</f>
        <v>134.25</v>
      </c>
      <c r="C578" s="110">
        <f>VLOOKUP($A578,'leave_time_2020-07-20115339am'!$D$2:$R$976,6,FALSE)</f>
        <v>156</v>
      </c>
      <c r="D578" s="111">
        <f>VLOOKUP($A578,'leave_time_2020-07-20115339am'!$D$2:$R$976,7,FALSE)</f>
        <v>121.25</v>
      </c>
      <c r="E578" s="109">
        <f>IF(((VLOOKUP($A578,'leave_time_2020-07-20115339am'!$D$2:$R$976,9,FALSE)&gt;480)),480,(VLOOKUP($A578,'leave_time_2020-07-20115339am'!$D$2:$R$976,9,FALSE)))</f>
        <v>271.83999999999997</v>
      </c>
      <c r="F578" s="110">
        <f>VLOOKUP($A578,'leave_time_2020-07-20115339am'!$D$2:$R$976,10,FALSE)</f>
        <v>104.004</v>
      </c>
      <c r="G578" s="111">
        <f>VLOOKUP($A578,'leave_time_2020-07-20115339am'!$D$2:$R$976,11,FALSE)</f>
        <v>201.75</v>
      </c>
      <c r="H578" s="109">
        <f>VLOOKUP($A578,'leave_time_2020-07-20115339am'!$D$2:$R$976,13,FALSE)</f>
        <v>6.875</v>
      </c>
      <c r="I578" s="110">
        <f>VLOOKUP($A578,'leave_time_2020-07-20115339am'!$D$2:$R$976,14,FALSE)</f>
        <v>90</v>
      </c>
      <c r="J578" s="111">
        <f>VLOOKUP($A578,'leave_time_2020-07-20115339am'!$D$2:$R$976,15,FALSE)</f>
        <v>105.25</v>
      </c>
    </row>
    <row r="579" spans="1:10" ht="14.85" customHeight="1" x14ac:dyDescent="0.2">
      <c r="A579" s="108" t="str">
        <f>+'Employee ROP Information'!C579</f>
        <v>ROSCIGNO, KAREN</v>
      </c>
      <c r="B579" s="109">
        <f>VLOOKUP($A579,'leave_time_2020-07-20115339am'!$D$2:$R$976,5,FALSE)</f>
        <v>158.59</v>
      </c>
      <c r="C579" s="110">
        <f>VLOOKUP($A579,'leave_time_2020-07-20115339am'!$D$2:$R$976,6,FALSE)</f>
        <v>104.004</v>
      </c>
      <c r="D579" s="111">
        <f>VLOOKUP($A579,'leave_time_2020-07-20115339am'!$D$2:$R$976,7,FALSE)</f>
        <v>70</v>
      </c>
      <c r="E579" s="109">
        <f>IF(((VLOOKUP($A579,'leave_time_2020-07-20115339am'!$D$2:$R$976,9,FALSE)&gt;480)),480,(VLOOKUP($A579,'leave_time_2020-07-20115339am'!$D$2:$R$976,9,FALSE)))</f>
        <v>192.84</v>
      </c>
      <c r="F579" s="110">
        <f>VLOOKUP($A579,'leave_time_2020-07-20115339am'!$D$2:$R$976,10,FALSE)</f>
        <v>104.004</v>
      </c>
      <c r="G579" s="111">
        <f>VLOOKUP($A579,'leave_time_2020-07-20115339am'!$D$2:$R$976,11,FALSE)</f>
        <v>67</v>
      </c>
      <c r="H579" s="109">
        <f>VLOOKUP($A579,'leave_time_2020-07-20115339am'!$D$2:$R$976,13,FALSE)</f>
        <v>0</v>
      </c>
      <c r="I579" s="110">
        <f>VLOOKUP($A579,'leave_time_2020-07-20115339am'!$D$2:$R$976,14,FALSE)</f>
        <v>0</v>
      </c>
      <c r="J579" s="111">
        <f>VLOOKUP($A579,'leave_time_2020-07-20115339am'!$D$2:$R$976,15,FALSE)</f>
        <v>0</v>
      </c>
    </row>
    <row r="580" spans="1:10" ht="14.85" customHeight="1" x14ac:dyDescent="0.2">
      <c r="A580" s="108" t="str">
        <f>+'Employee ROP Information'!C580</f>
        <v>ROSENBERG, ZACHARY</v>
      </c>
      <c r="B580" s="109">
        <f>VLOOKUP($A580,'leave_time_2020-07-20115339am'!$D$2:$R$976,5,FALSE)</f>
        <v>414.16500000000002</v>
      </c>
      <c r="C580" s="110">
        <f>VLOOKUP($A580,'leave_time_2020-07-20115339am'!$D$2:$R$976,6,FALSE)</f>
        <v>123.498</v>
      </c>
      <c r="D580" s="111">
        <f>VLOOKUP($A580,'leave_time_2020-07-20115339am'!$D$2:$R$976,7,FALSE)</f>
        <v>0</v>
      </c>
      <c r="E580" s="109">
        <f>IF(((VLOOKUP($A580,'leave_time_2020-07-20115339am'!$D$2:$R$976,9,FALSE)&gt;480)),480,(VLOOKUP($A580,'leave_time_2020-07-20115339am'!$D$2:$R$976,9,FALSE)))</f>
        <v>480</v>
      </c>
      <c r="F580" s="110">
        <f>VLOOKUP($A580,'leave_time_2020-07-20115339am'!$D$2:$R$976,10,FALSE)</f>
        <v>104.004</v>
      </c>
      <c r="G580" s="111">
        <f>VLOOKUP($A580,'leave_time_2020-07-20115339am'!$D$2:$R$976,11,FALSE)</f>
        <v>22</v>
      </c>
      <c r="H580" s="109">
        <f>VLOOKUP($A580,'leave_time_2020-07-20115339am'!$D$2:$R$976,13,FALSE)</f>
        <v>144.75</v>
      </c>
      <c r="I580" s="110">
        <f>VLOOKUP($A580,'leave_time_2020-07-20115339am'!$D$2:$R$976,14,FALSE)</f>
        <v>50</v>
      </c>
      <c r="J580" s="111">
        <f>VLOOKUP($A580,'leave_time_2020-07-20115339am'!$D$2:$R$976,15,FALSE)</f>
        <v>106</v>
      </c>
    </row>
    <row r="581" spans="1:10" ht="14.85" customHeight="1" x14ac:dyDescent="0.2">
      <c r="A581" s="108" t="str">
        <f>+'Employee ROP Information'!C581</f>
        <v>RUAS, MELISSA</v>
      </c>
      <c r="B581" s="109">
        <f>VLOOKUP($A581,'leave_time_2020-07-20115339am'!$D$2:$R$976,5,FALSE)</f>
        <v>23.834</v>
      </c>
      <c r="C581" s="110">
        <f>VLOOKUP($A581,'leave_time_2020-07-20115339am'!$D$2:$R$976,6,FALSE)</f>
        <v>23.834</v>
      </c>
      <c r="D581" s="111">
        <f>VLOOKUP($A581,'leave_time_2020-07-20115339am'!$D$2:$R$976,7,FALSE)</f>
        <v>0</v>
      </c>
      <c r="E581" s="109">
        <f>IF(((VLOOKUP($A581,'leave_time_2020-07-20115339am'!$D$2:$R$976,9,FALSE)&gt;480)),480,(VLOOKUP($A581,'leave_time_2020-07-20115339am'!$D$2:$R$976,9,FALSE)))</f>
        <v>7.8339999999999996</v>
      </c>
      <c r="F581" s="110">
        <f>VLOOKUP($A581,'leave_time_2020-07-20115339am'!$D$2:$R$976,10,FALSE)</f>
        <v>23.834</v>
      </c>
      <c r="G581" s="111">
        <f>VLOOKUP($A581,'leave_time_2020-07-20115339am'!$D$2:$R$976,11,FALSE)</f>
        <v>16</v>
      </c>
      <c r="H581" s="109">
        <f>VLOOKUP($A581,'leave_time_2020-07-20115339am'!$D$2:$R$976,13,FALSE)</f>
        <v>0</v>
      </c>
      <c r="I581" s="110">
        <f>VLOOKUP($A581,'leave_time_2020-07-20115339am'!$D$2:$R$976,14,FALSE)</f>
        <v>0</v>
      </c>
      <c r="J581" s="111">
        <f>VLOOKUP($A581,'leave_time_2020-07-20115339am'!$D$2:$R$976,15,FALSE)</f>
        <v>0</v>
      </c>
    </row>
    <row r="582" spans="1:10" ht="14.85" customHeight="1" x14ac:dyDescent="0.2">
      <c r="A582" s="108" t="str">
        <f>+'Employee ROP Information'!C582</f>
        <v>RUNDUS, JENA</v>
      </c>
      <c r="B582" s="109">
        <f>VLOOKUP($A582,'leave_time_2020-07-20115339am'!$D$2:$R$976,5,FALSE)</f>
        <v>93.34</v>
      </c>
      <c r="C582" s="110">
        <f>VLOOKUP($A582,'leave_time_2020-07-20115339am'!$D$2:$R$976,6,FALSE)</f>
        <v>104.004</v>
      </c>
      <c r="D582" s="111">
        <f>VLOOKUP($A582,'leave_time_2020-07-20115339am'!$D$2:$R$976,7,FALSE)</f>
        <v>40</v>
      </c>
      <c r="E582" s="109">
        <f>IF(((VLOOKUP($A582,'leave_time_2020-07-20115339am'!$D$2:$R$976,9,FALSE)&gt;480)),480,(VLOOKUP($A582,'leave_time_2020-07-20115339am'!$D$2:$R$976,9,FALSE)))</f>
        <v>115.34</v>
      </c>
      <c r="F582" s="110">
        <f>VLOOKUP($A582,'leave_time_2020-07-20115339am'!$D$2:$R$976,10,FALSE)</f>
        <v>104.004</v>
      </c>
      <c r="G582" s="111">
        <f>VLOOKUP($A582,'leave_time_2020-07-20115339am'!$D$2:$R$976,11,FALSE)</f>
        <v>58</v>
      </c>
      <c r="H582" s="109">
        <f>VLOOKUP($A582,'leave_time_2020-07-20115339am'!$D$2:$R$976,13,FALSE)</f>
        <v>0</v>
      </c>
      <c r="I582" s="110">
        <f>VLOOKUP($A582,'leave_time_2020-07-20115339am'!$D$2:$R$976,14,FALSE)</f>
        <v>0</v>
      </c>
      <c r="J582" s="111">
        <f>VLOOKUP($A582,'leave_time_2020-07-20115339am'!$D$2:$R$976,15,FALSE)</f>
        <v>0</v>
      </c>
    </row>
    <row r="583" spans="1:10" ht="14.85" customHeight="1" x14ac:dyDescent="0.2">
      <c r="A583" s="108" t="str">
        <f>+'Employee ROP Information'!C583</f>
        <v>RUTA, EDDA</v>
      </c>
      <c r="B583" s="109">
        <f>VLOOKUP($A583,'leave_time_2020-07-20115339am'!$D$2:$R$976,5,FALSE)</f>
        <v>72.837000000000003</v>
      </c>
      <c r="C583" s="110">
        <f>VLOOKUP($A583,'leave_time_2020-07-20115339am'!$D$2:$R$976,6,FALSE)</f>
        <v>88.837000000000003</v>
      </c>
      <c r="D583" s="111">
        <f>VLOOKUP($A583,'leave_time_2020-07-20115339am'!$D$2:$R$976,7,FALSE)</f>
        <v>16</v>
      </c>
      <c r="E583" s="109">
        <f>IF(((VLOOKUP($A583,'leave_time_2020-07-20115339am'!$D$2:$R$976,9,FALSE)&gt;480)),480,(VLOOKUP($A583,'leave_time_2020-07-20115339am'!$D$2:$R$976,9,FALSE)))</f>
        <v>88.837000000000003</v>
      </c>
      <c r="F583" s="110">
        <f>VLOOKUP($A583,'leave_time_2020-07-20115339am'!$D$2:$R$976,10,FALSE)</f>
        <v>88.837000000000003</v>
      </c>
      <c r="G583" s="111">
        <f>VLOOKUP($A583,'leave_time_2020-07-20115339am'!$D$2:$R$976,11,FALSE)</f>
        <v>0</v>
      </c>
      <c r="H583" s="109">
        <f>VLOOKUP($A583,'leave_time_2020-07-20115339am'!$D$2:$R$976,13,FALSE)</f>
        <v>0</v>
      </c>
      <c r="I583" s="110">
        <f>VLOOKUP($A583,'leave_time_2020-07-20115339am'!$D$2:$R$976,14,FALSE)</f>
        <v>0</v>
      </c>
      <c r="J583" s="111">
        <f>VLOOKUP($A583,'leave_time_2020-07-20115339am'!$D$2:$R$976,15,FALSE)</f>
        <v>0</v>
      </c>
    </row>
    <row r="584" spans="1:10" ht="14.85" customHeight="1" x14ac:dyDescent="0.2">
      <c r="A584" s="108" t="str">
        <f>+'Employee ROP Information'!C584</f>
        <v>RUTTER, DAISY</v>
      </c>
      <c r="B584" s="109">
        <f>VLOOKUP($A584,'leave_time_2020-07-20115339am'!$D$2:$R$976,5,FALSE)</f>
        <v>55.165999999999997</v>
      </c>
      <c r="C584" s="110">
        <f>VLOOKUP($A584,'leave_time_2020-07-20115339am'!$D$2:$R$976,6,FALSE)</f>
        <v>127.83</v>
      </c>
      <c r="D584" s="111">
        <f>VLOOKUP($A584,'leave_time_2020-07-20115339am'!$D$2:$R$976,7,FALSE)</f>
        <v>89</v>
      </c>
      <c r="E584" s="109">
        <f>IF(((VLOOKUP($A584,'leave_time_2020-07-20115339am'!$D$2:$R$976,9,FALSE)&gt;480)),480,(VLOOKUP($A584,'leave_time_2020-07-20115339am'!$D$2:$R$976,9,FALSE)))</f>
        <v>214.84</v>
      </c>
      <c r="F584" s="110">
        <f>VLOOKUP($A584,'leave_time_2020-07-20115339am'!$D$2:$R$976,10,FALSE)</f>
        <v>104.004</v>
      </c>
      <c r="G584" s="111">
        <f>VLOOKUP($A584,'leave_time_2020-07-20115339am'!$D$2:$R$976,11,FALSE)</f>
        <v>44.75</v>
      </c>
      <c r="H584" s="109">
        <f>VLOOKUP($A584,'leave_time_2020-07-20115339am'!$D$2:$R$976,13,FALSE)</f>
        <v>0</v>
      </c>
      <c r="I584" s="110">
        <f>VLOOKUP($A584,'leave_time_2020-07-20115339am'!$D$2:$R$976,14,FALSE)</f>
        <v>0</v>
      </c>
      <c r="J584" s="111">
        <f>VLOOKUP($A584,'leave_time_2020-07-20115339am'!$D$2:$R$976,15,FALSE)</f>
        <v>0</v>
      </c>
    </row>
    <row r="585" spans="1:10" ht="14.85" customHeight="1" x14ac:dyDescent="0.2">
      <c r="A585" s="108" t="str">
        <f>+'Employee ROP Information'!C585</f>
        <v>RYF, GAYE</v>
      </c>
      <c r="B585" s="109">
        <f>VLOOKUP($A585,'leave_time_2020-07-20115339am'!$D$2:$R$976,5,FALSE)</f>
        <v>19.335000000000001</v>
      </c>
      <c r="C585" s="110">
        <f>VLOOKUP($A585,'leave_time_2020-07-20115339am'!$D$2:$R$976,6,FALSE)</f>
        <v>43.335000000000001</v>
      </c>
      <c r="D585" s="111">
        <f>VLOOKUP($A585,'leave_time_2020-07-20115339am'!$D$2:$R$976,7,FALSE)</f>
        <v>24</v>
      </c>
      <c r="E585" s="109">
        <f>IF(((VLOOKUP($A585,'leave_time_2020-07-20115339am'!$D$2:$R$976,9,FALSE)&gt;480)),480,(VLOOKUP($A585,'leave_time_2020-07-20115339am'!$D$2:$R$976,9,FALSE)))</f>
        <v>33.085000000000001</v>
      </c>
      <c r="F585" s="110">
        <f>VLOOKUP($A585,'leave_time_2020-07-20115339am'!$D$2:$R$976,10,FALSE)</f>
        <v>43.335000000000001</v>
      </c>
      <c r="G585" s="111">
        <f>VLOOKUP($A585,'leave_time_2020-07-20115339am'!$D$2:$R$976,11,FALSE)</f>
        <v>10.25</v>
      </c>
      <c r="H585" s="109">
        <f>VLOOKUP($A585,'leave_time_2020-07-20115339am'!$D$2:$R$976,13,FALSE)</f>
        <v>0</v>
      </c>
      <c r="I585" s="110">
        <f>VLOOKUP($A585,'leave_time_2020-07-20115339am'!$D$2:$R$976,14,FALSE)</f>
        <v>0</v>
      </c>
      <c r="J585" s="111">
        <f>VLOOKUP($A585,'leave_time_2020-07-20115339am'!$D$2:$R$976,15,FALSE)</f>
        <v>0</v>
      </c>
    </row>
    <row r="586" spans="1:10" ht="14.85" customHeight="1" x14ac:dyDescent="0.2">
      <c r="A586" s="108" t="str">
        <f>+'Employee ROP Information'!C586</f>
        <v>SADLER, CARRIE</v>
      </c>
      <c r="B586" s="109">
        <f>VLOOKUP($A586,'leave_time_2020-07-20115339am'!$D$2:$R$976,5,FALSE)</f>
        <v>69.256</v>
      </c>
      <c r="C586" s="110">
        <f>VLOOKUP($A586,'leave_time_2020-07-20115339am'!$D$2:$R$976,6,FALSE)</f>
        <v>104.004</v>
      </c>
      <c r="D586" s="111">
        <f>VLOOKUP($A586,'leave_time_2020-07-20115339am'!$D$2:$R$976,7,FALSE)</f>
        <v>57</v>
      </c>
      <c r="E586" s="109">
        <f>IF(((VLOOKUP($A586,'leave_time_2020-07-20115339am'!$D$2:$R$976,9,FALSE)&gt;480)),480,(VLOOKUP($A586,'leave_time_2020-07-20115339am'!$D$2:$R$976,9,FALSE)))</f>
        <v>72.338999999999999</v>
      </c>
      <c r="F586" s="110">
        <f>VLOOKUP($A586,'leave_time_2020-07-20115339am'!$D$2:$R$976,10,FALSE)</f>
        <v>104.004</v>
      </c>
      <c r="G586" s="111">
        <f>VLOOKUP($A586,'leave_time_2020-07-20115339am'!$D$2:$R$976,11,FALSE)</f>
        <v>73.25</v>
      </c>
      <c r="H586" s="109">
        <f>VLOOKUP($A586,'leave_time_2020-07-20115339am'!$D$2:$R$976,13,FALSE)</f>
        <v>6</v>
      </c>
      <c r="I586" s="110">
        <f>VLOOKUP($A586,'leave_time_2020-07-20115339am'!$D$2:$R$976,14,FALSE)</f>
        <v>49.5</v>
      </c>
      <c r="J586" s="111">
        <f>VLOOKUP($A586,'leave_time_2020-07-20115339am'!$D$2:$R$976,15,FALSE)</f>
        <v>70.25</v>
      </c>
    </row>
    <row r="587" spans="1:10" ht="14.85" customHeight="1" x14ac:dyDescent="0.2">
      <c r="A587" s="108" t="str">
        <f>+'Employee ROP Information'!C587</f>
        <v>SALCEDO, NATALIE</v>
      </c>
      <c r="B587" s="109">
        <f>VLOOKUP($A587,'leave_time_2020-07-20115339am'!$D$2:$R$976,5,FALSE)</f>
        <v>71.837999999999994</v>
      </c>
      <c r="C587" s="110">
        <f>VLOOKUP($A587,'leave_time_2020-07-20115339am'!$D$2:$R$976,6,FALSE)</f>
        <v>86.67</v>
      </c>
      <c r="D587" s="111">
        <f>VLOOKUP($A587,'leave_time_2020-07-20115339am'!$D$2:$R$976,7,FALSE)</f>
        <v>56</v>
      </c>
      <c r="E587" s="109">
        <f>IF(((VLOOKUP($A587,'leave_time_2020-07-20115339am'!$D$2:$R$976,9,FALSE)&gt;480)),480,(VLOOKUP($A587,'leave_time_2020-07-20115339am'!$D$2:$R$976,9,FALSE)))</f>
        <v>127.83799999999999</v>
      </c>
      <c r="F587" s="110">
        <f>VLOOKUP($A587,'leave_time_2020-07-20115339am'!$D$2:$R$976,10,FALSE)</f>
        <v>86.67</v>
      </c>
      <c r="G587" s="111">
        <f>VLOOKUP($A587,'leave_time_2020-07-20115339am'!$D$2:$R$976,11,FALSE)</f>
        <v>0</v>
      </c>
      <c r="H587" s="109">
        <f>VLOOKUP($A587,'leave_time_2020-07-20115339am'!$D$2:$R$976,13,FALSE)</f>
        <v>0</v>
      </c>
      <c r="I587" s="110">
        <f>VLOOKUP($A587,'leave_time_2020-07-20115339am'!$D$2:$R$976,14,FALSE)</f>
        <v>0</v>
      </c>
      <c r="J587" s="111">
        <f>VLOOKUP($A587,'leave_time_2020-07-20115339am'!$D$2:$R$976,15,FALSE)</f>
        <v>0</v>
      </c>
    </row>
    <row r="588" spans="1:10" ht="14.85" customHeight="1" x14ac:dyDescent="0.2">
      <c r="A588" s="108" t="str">
        <f>+'Employee ROP Information'!C588</f>
        <v>SALYERS, KRISTI</v>
      </c>
      <c r="B588" s="109">
        <f>VLOOKUP($A588,'leave_time_2020-07-20115339am'!$D$2:$R$976,5,FALSE)</f>
        <v>263.75</v>
      </c>
      <c r="C588" s="110">
        <f>VLOOKUP($A588,'leave_time_2020-07-20115339am'!$D$2:$R$976,6,FALSE)</f>
        <v>156</v>
      </c>
      <c r="D588" s="111">
        <f>VLOOKUP($A588,'leave_time_2020-07-20115339am'!$D$2:$R$976,7,FALSE)</f>
        <v>183</v>
      </c>
      <c r="E588" s="109">
        <f>IF(((VLOOKUP($A588,'leave_time_2020-07-20115339am'!$D$2:$R$976,9,FALSE)&gt;480)),480,(VLOOKUP($A588,'leave_time_2020-07-20115339am'!$D$2:$R$976,9,FALSE)))</f>
        <v>480</v>
      </c>
      <c r="F588" s="110">
        <f>VLOOKUP($A588,'leave_time_2020-07-20115339am'!$D$2:$R$976,10,FALSE)</f>
        <v>104.004</v>
      </c>
      <c r="G588" s="111">
        <f>VLOOKUP($A588,'leave_time_2020-07-20115339am'!$D$2:$R$976,11,FALSE)</f>
        <v>110.5</v>
      </c>
      <c r="H588" s="109">
        <f>VLOOKUP($A588,'leave_time_2020-07-20115339am'!$D$2:$R$976,13,FALSE)</f>
        <v>15.75</v>
      </c>
      <c r="I588" s="110">
        <f>VLOOKUP($A588,'leave_time_2020-07-20115339am'!$D$2:$R$976,14,FALSE)</f>
        <v>18.5</v>
      </c>
      <c r="J588" s="111">
        <f>VLOOKUP($A588,'leave_time_2020-07-20115339am'!$D$2:$R$976,15,FALSE)</f>
        <v>2.75</v>
      </c>
    </row>
    <row r="589" spans="1:10" ht="14.85" customHeight="1" x14ac:dyDescent="0.2">
      <c r="A589" s="108" t="str">
        <f>+'Employee ROP Information'!C589</f>
        <v>SAMBITO, JULIE</v>
      </c>
      <c r="B589" s="109">
        <f>VLOOKUP($A589,'leave_time_2020-07-20115339am'!$D$2:$R$976,5,FALSE)</f>
        <v>122.41</v>
      </c>
      <c r="C589" s="110">
        <f>VLOOKUP($A589,'leave_time_2020-07-20115339am'!$D$2:$R$976,6,FALSE)</f>
        <v>129.99600000000001</v>
      </c>
      <c r="D589" s="111">
        <f>VLOOKUP($A589,'leave_time_2020-07-20115339am'!$D$2:$R$976,7,FALSE)</f>
        <v>140</v>
      </c>
      <c r="E589" s="109">
        <f>IF(((VLOOKUP($A589,'leave_time_2020-07-20115339am'!$D$2:$R$976,9,FALSE)&gt;480)),480,(VLOOKUP($A589,'leave_time_2020-07-20115339am'!$D$2:$R$976,9,FALSE)))</f>
        <v>289.08999999999997</v>
      </c>
      <c r="F589" s="110">
        <f>VLOOKUP($A589,'leave_time_2020-07-20115339am'!$D$2:$R$976,10,FALSE)</f>
        <v>104.004</v>
      </c>
      <c r="G589" s="111">
        <f>VLOOKUP($A589,'leave_time_2020-07-20115339am'!$D$2:$R$976,11,FALSE)</f>
        <v>118</v>
      </c>
      <c r="H589" s="109">
        <f>VLOOKUP($A589,'leave_time_2020-07-20115339am'!$D$2:$R$976,13,FALSE)</f>
        <v>0</v>
      </c>
      <c r="I589" s="110">
        <f>VLOOKUP($A589,'leave_time_2020-07-20115339am'!$D$2:$R$976,14,FALSE)</f>
        <v>0</v>
      </c>
      <c r="J589" s="111">
        <f>VLOOKUP($A589,'leave_time_2020-07-20115339am'!$D$2:$R$976,15,FALSE)</f>
        <v>0</v>
      </c>
    </row>
    <row r="590" spans="1:10" ht="14.85" customHeight="1" x14ac:dyDescent="0.2">
      <c r="A590" s="108" t="str">
        <f>+'Employee ROP Information'!C590</f>
        <v>SAMS, KIMBERLY</v>
      </c>
      <c r="B590" s="109">
        <f>VLOOKUP($A590,'leave_time_2020-07-20115339am'!$D$2:$R$976,5,FALSE)</f>
        <v>73.84</v>
      </c>
      <c r="C590" s="110">
        <f>VLOOKUP($A590,'leave_time_2020-07-20115339am'!$D$2:$R$976,6,FALSE)</f>
        <v>104.004</v>
      </c>
      <c r="D590" s="111">
        <f>VLOOKUP($A590,'leave_time_2020-07-20115339am'!$D$2:$R$976,7,FALSE)</f>
        <v>108</v>
      </c>
      <c r="E590" s="109">
        <f>IF(((VLOOKUP($A590,'leave_time_2020-07-20115339am'!$D$2:$R$976,9,FALSE)&gt;480)),480,(VLOOKUP($A590,'leave_time_2020-07-20115339am'!$D$2:$R$976,9,FALSE)))</f>
        <v>186.09</v>
      </c>
      <c r="F590" s="110">
        <f>VLOOKUP($A590,'leave_time_2020-07-20115339am'!$D$2:$R$976,10,FALSE)</f>
        <v>104.004</v>
      </c>
      <c r="G590" s="111">
        <f>VLOOKUP($A590,'leave_time_2020-07-20115339am'!$D$2:$R$976,11,FALSE)</f>
        <v>73.5</v>
      </c>
      <c r="H590" s="109">
        <f>VLOOKUP($A590,'leave_time_2020-07-20115339am'!$D$2:$R$976,13,FALSE)</f>
        <v>0</v>
      </c>
      <c r="I590" s="110">
        <f>VLOOKUP($A590,'leave_time_2020-07-20115339am'!$D$2:$R$976,14,FALSE)</f>
        <v>3</v>
      </c>
      <c r="J590" s="111">
        <f>VLOOKUP($A590,'leave_time_2020-07-20115339am'!$D$2:$R$976,15,FALSE)</f>
        <v>3</v>
      </c>
    </row>
    <row r="591" spans="1:10" ht="14.85" customHeight="1" x14ac:dyDescent="0.2">
      <c r="A591" s="108" t="str">
        <f>+'Employee ROP Information'!C591</f>
        <v>SANCHEZ, NELSON</v>
      </c>
      <c r="B591" s="109">
        <f>VLOOKUP($A591,'leave_time_2020-07-20115339am'!$D$2:$R$976,5,FALSE)</f>
        <v>141.34</v>
      </c>
      <c r="C591" s="110">
        <f>VLOOKUP($A591,'leave_time_2020-07-20115339am'!$D$2:$R$976,6,FALSE)</f>
        <v>104.004</v>
      </c>
      <c r="D591" s="111">
        <f>VLOOKUP($A591,'leave_time_2020-07-20115339am'!$D$2:$R$976,7,FALSE)</f>
        <v>64.25</v>
      </c>
      <c r="E591" s="109">
        <f>IF(((VLOOKUP($A591,'leave_time_2020-07-20115339am'!$D$2:$R$976,9,FALSE)&gt;480)),480,(VLOOKUP($A591,'leave_time_2020-07-20115339am'!$D$2:$R$976,9,FALSE)))</f>
        <v>148.84</v>
      </c>
      <c r="F591" s="110">
        <f>VLOOKUP($A591,'leave_time_2020-07-20115339am'!$D$2:$R$976,10,FALSE)</f>
        <v>104.004</v>
      </c>
      <c r="G591" s="111">
        <f>VLOOKUP($A591,'leave_time_2020-07-20115339am'!$D$2:$R$976,11,FALSE)</f>
        <v>50</v>
      </c>
      <c r="H591" s="109">
        <f>VLOOKUP($A591,'leave_time_2020-07-20115339am'!$D$2:$R$976,13,FALSE)</f>
        <v>0</v>
      </c>
      <c r="I591" s="110">
        <f>VLOOKUP($A591,'leave_time_2020-07-20115339am'!$D$2:$R$976,14,FALSE)</f>
        <v>7</v>
      </c>
      <c r="J591" s="111">
        <f>VLOOKUP($A591,'leave_time_2020-07-20115339am'!$D$2:$R$976,15,FALSE)</f>
        <v>38.75</v>
      </c>
    </row>
    <row r="592" spans="1:10" ht="14.85" customHeight="1" x14ac:dyDescent="0.2">
      <c r="A592" s="108" t="str">
        <f>+'Employee ROP Information'!C592</f>
        <v>SANDERS, OTIS</v>
      </c>
      <c r="B592" s="109">
        <f>VLOOKUP($A592,'leave_time_2020-07-20115339am'!$D$2:$R$976,5,FALSE)</f>
        <v>0</v>
      </c>
      <c r="C592" s="110">
        <f>VLOOKUP($A592,'leave_time_2020-07-20115339am'!$D$2:$R$976,6,FALSE)</f>
        <v>0</v>
      </c>
      <c r="D592" s="111">
        <f>VLOOKUP($A592,'leave_time_2020-07-20115339am'!$D$2:$R$976,7,FALSE)</f>
        <v>0</v>
      </c>
      <c r="E592" s="109">
        <f>IF(((VLOOKUP($A592,'leave_time_2020-07-20115339am'!$D$2:$R$976,9,FALSE)&gt;480)),480,(VLOOKUP($A592,'leave_time_2020-07-20115339am'!$D$2:$R$976,9,FALSE)))</f>
        <v>0</v>
      </c>
      <c r="F592" s="110">
        <f>VLOOKUP($A592,'leave_time_2020-07-20115339am'!$D$2:$R$976,10,FALSE)</f>
        <v>0</v>
      </c>
      <c r="G592" s="111">
        <f>VLOOKUP($A592,'leave_time_2020-07-20115339am'!$D$2:$R$976,11,FALSE)</f>
        <v>0</v>
      </c>
      <c r="H592" s="109">
        <f>VLOOKUP($A592,'leave_time_2020-07-20115339am'!$D$2:$R$976,13,FALSE)</f>
        <v>0</v>
      </c>
      <c r="I592" s="110">
        <f>VLOOKUP($A592,'leave_time_2020-07-20115339am'!$D$2:$R$976,14,FALSE)</f>
        <v>0</v>
      </c>
      <c r="J592" s="111">
        <f>VLOOKUP($A592,'leave_time_2020-07-20115339am'!$D$2:$R$976,15,FALSE)</f>
        <v>0</v>
      </c>
    </row>
    <row r="593" spans="1:10" ht="14.85" customHeight="1" x14ac:dyDescent="0.2">
      <c r="A593" s="108" t="str">
        <f>+'Employee ROP Information'!C593</f>
        <v>SANDOVAL, JENNIFER</v>
      </c>
      <c r="B593" s="109">
        <f>VLOOKUP($A593,'leave_time_2020-07-20115339am'!$D$2:$R$976,5,FALSE)</f>
        <v>140.839</v>
      </c>
      <c r="C593" s="110">
        <f>VLOOKUP($A593,'leave_time_2020-07-20115339am'!$D$2:$R$976,6,FALSE)</f>
        <v>104.004</v>
      </c>
      <c r="D593" s="111">
        <f>VLOOKUP($A593,'leave_time_2020-07-20115339am'!$D$2:$R$976,7,FALSE)</f>
        <v>0</v>
      </c>
      <c r="E593" s="109">
        <f>IF(((VLOOKUP($A593,'leave_time_2020-07-20115339am'!$D$2:$R$976,9,FALSE)&gt;480)),480,(VLOOKUP($A593,'leave_time_2020-07-20115339am'!$D$2:$R$976,9,FALSE)))</f>
        <v>120.839</v>
      </c>
      <c r="F593" s="110">
        <f>VLOOKUP($A593,'leave_time_2020-07-20115339am'!$D$2:$R$976,10,FALSE)</f>
        <v>104.004</v>
      </c>
      <c r="G593" s="111">
        <f>VLOOKUP($A593,'leave_time_2020-07-20115339am'!$D$2:$R$976,11,FALSE)</f>
        <v>20</v>
      </c>
      <c r="H593" s="109">
        <f>VLOOKUP($A593,'leave_time_2020-07-20115339am'!$D$2:$R$976,13,FALSE)</f>
        <v>0</v>
      </c>
      <c r="I593" s="110">
        <f>VLOOKUP($A593,'leave_time_2020-07-20115339am'!$D$2:$R$976,14,FALSE)</f>
        <v>8</v>
      </c>
      <c r="J593" s="111">
        <f>VLOOKUP($A593,'leave_time_2020-07-20115339am'!$D$2:$R$976,15,FALSE)</f>
        <v>8</v>
      </c>
    </row>
    <row r="594" spans="1:10" ht="14.85" customHeight="1" x14ac:dyDescent="0.2">
      <c r="A594" s="108" t="str">
        <f>+'Employee ROP Information'!C594</f>
        <v>SCHAFFER, JOY</v>
      </c>
      <c r="B594" s="109">
        <f>VLOOKUP($A594,'leave_time_2020-07-20115339am'!$D$2:$R$976,5,FALSE)</f>
        <v>83.66</v>
      </c>
      <c r="C594" s="110">
        <f>VLOOKUP($A594,'leave_time_2020-07-20115339am'!$D$2:$R$976,6,FALSE)</f>
        <v>129.99600000000001</v>
      </c>
      <c r="D594" s="111">
        <f>VLOOKUP($A594,'leave_time_2020-07-20115339am'!$D$2:$R$976,7,FALSE)</f>
        <v>215.25</v>
      </c>
      <c r="E594" s="109">
        <f>IF(((VLOOKUP($A594,'leave_time_2020-07-20115339am'!$D$2:$R$976,9,FALSE)&gt;480)),480,(VLOOKUP($A594,'leave_time_2020-07-20115339am'!$D$2:$R$976,9,FALSE)))</f>
        <v>74.507000000000005</v>
      </c>
      <c r="F594" s="110">
        <f>VLOOKUP($A594,'leave_time_2020-07-20115339am'!$D$2:$R$976,10,FALSE)</f>
        <v>104.004</v>
      </c>
      <c r="G594" s="111">
        <f>VLOOKUP($A594,'leave_time_2020-07-20115339am'!$D$2:$R$976,11,FALSE)</f>
        <v>110.5</v>
      </c>
      <c r="H594" s="109">
        <f>VLOOKUP($A594,'leave_time_2020-07-20115339am'!$D$2:$R$976,13,FALSE)</f>
        <v>-0.375</v>
      </c>
      <c r="I594" s="110">
        <f>VLOOKUP($A594,'leave_time_2020-07-20115339am'!$D$2:$R$976,14,FALSE)</f>
        <v>27.25</v>
      </c>
      <c r="J594" s="111">
        <f>VLOOKUP($A594,'leave_time_2020-07-20115339am'!$D$2:$R$976,15,FALSE)</f>
        <v>30.75</v>
      </c>
    </row>
    <row r="595" spans="1:10" ht="14.85" customHeight="1" x14ac:dyDescent="0.2">
      <c r="A595" s="108" t="str">
        <f>+'Employee ROP Information'!C595</f>
        <v>SCHRANK, MARYBETH</v>
      </c>
      <c r="B595" s="109">
        <f>VLOOKUP($A595,'leave_time_2020-07-20115339am'!$D$2:$R$976,5,FALSE)</f>
        <v>39.335000000000001</v>
      </c>
      <c r="C595" s="110">
        <f>VLOOKUP($A595,'leave_time_2020-07-20115339am'!$D$2:$R$976,6,FALSE)</f>
        <v>43.335000000000001</v>
      </c>
      <c r="D595" s="111">
        <f>VLOOKUP($A595,'leave_time_2020-07-20115339am'!$D$2:$R$976,7,FALSE)</f>
        <v>4</v>
      </c>
      <c r="E595" s="109">
        <f>IF(((VLOOKUP($A595,'leave_time_2020-07-20115339am'!$D$2:$R$976,9,FALSE)&gt;480)),480,(VLOOKUP($A595,'leave_time_2020-07-20115339am'!$D$2:$R$976,9,FALSE)))</f>
        <v>39.335000000000001</v>
      </c>
      <c r="F595" s="110">
        <f>VLOOKUP($A595,'leave_time_2020-07-20115339am'!$D$2:$R$976,10,FALSE)</f>
        <v>43.335000000000001</v>
      </c>
      <c r="G595" s="111">
        <f>VLOOKUP($A595,'leave_time_2020-07-20115339am'!$D$2:$R$976,11,FALSE)</f>
        <v>4</v>
      </c>
      <c r="H595" s="109">
        <f>VLOOKUP($A595,'leave_time_2020-07-20115339am'!$D$2:$R$976,13,FALSE)</f>
        <v>0</v>
      </c>
      <c r="I595" s="110">
        <f>VLOOKUP($A595,'leave_time_2020-07-20115339am'!$D$2:$R$976,14,FALSE)</f>
        <v>0</v>
      </c>
      <c r="J595" s="111">
        <f>VLOOKUP($A595,'leave_time_2020-07-20115339am'!$D$2:$R$976,15,FALSE)</f>
        <v>0</v>
      </c>
    </row>
    <row r="596" spans="1:10" ht="14.85" customHeight="1" x14ac:dyDescent="0.2">
      <c r="A596" s="108" t="str">
        <f>+'Employee ROP Information'!C596</f>
        <v>SCOTT, LARNELLE</v>
      </c>
      <c r="B596" s="109">
        <f>VLOOKUP($A596,'leave_time_2020-07-20115339am'!$D$2:$R$976,5,FALSE)</f>
        <v>222.001</v>
      </c>
      <c r="C596" s="110">
        <f>VLOOKUP($A596,'leave_time_2020-07-20115339am'!$D$2:$R$976,6,FALSE)</f>
        <v>123.498</v>
      </c>
      <c r="D596" s="111">
        <f>VLOOKUP($A596,'leave_time_2020-07-20115339am'!$D$2:$R$976,7,FALSE)</f>
        <v>104.25</v>
      </c>
      <c r="E596" s="109">
        <f>IF(((VLOOKUP($A596,'leave_time_2020-07-20115339am'!$D$2:$R$976,9,FALSE)&gt;480)),480,(VLOOKUP($A596,'leave_time_2020-07-20115339am'!$D$2:$R$976,9,FALSE)))</f>
        <v>356.84</v>
      </c>
      <c r="F596" s="110">
        <f>VLOOKUP($A596,'leave_time_2020-07-20115339am'!$D$2:$R$976,10,FALSE)</f>
        <v>104.004</v>
      </c>
      <c r="G596" s="111">
        <f>VLOOKUP($A596,'leave_time_2020-07-20115339am'!$D$2:$R$976,11,FALSE)</f>
        <v>20.25</v>
      </c>
      <c r="H596" s="109">
        <f>VLOOKUP($A596,'leave_time_2020-07-20115339am'!$D$2:$R$976,13,FALSE)</f>
        <v>2.125</v>
      </c>
      <c r="I596" s="110">
        <f>VLOOKUP($A596,'leave_time_2020-07-20115339am'!$D$2:$R$976,14,FALSE)</f>
        <v>20.75</v>
      </c>
      <c r="J596" s="111">
        <f>VLOOKUP($A596,'leave_time_2020-07-20115339am'!$D$2:$R$976,15,FALSE)</f>
        <v>19.25</v>
      </c>
    </row>
    <row r="597" spans="1:10" ht="14.85" customHeight="1" x14ac:dyDescent="0.2">
      <c r="A597" s="108" t="str">
        <f>+'Employee ROP Information'!C597</f>
        <v>SCOTT, LESLEY</v>
      </c>
      <c r="B597" s="109">
        <f>VLOOKUP($A597,'leave_time_2020-07-20115339am'!$D$2:$R$976,5,FALSE)</f>
        <v>404</v>
      </c>
      <c r="C597" s="110">
        <f>VLOOKUP($A597,'leave_time_2020-07-20115339am'!$D$2:$R$976,6,FALSE)</f>
        <v>240</v>
      </c>
      <c r="D597" s="111">
        <f>VLOOKUP($A597,'leave_time_2020-07-20115339am'!$D$2:$R$976,7,FALSE)</f>
        <v>112</v>
      </c>
      <c r="E597" s="109">
        <f>IF(((VLOOKUP($A597,'leave_time_2020-07-20115339am'!$D$2:$R$976,9,FALSE)&gt;480)),480,(VLOOKUP($A597,'leave_time_2020-07-20115339am'!$D$2:$R$976,9,FALSE)))</f>
        <v>480</v>
      </c>
      <c r="F597" s="110">
        <f>VLOOKUP($A597,'leave_time_2020-07-20115339am'!$D$2:$R$976,10,FALSE)</f>
        <v>104.004</v>
      </c>
      <c r="G597" s="111">
        <f>VLOOKUP($A597,'leave_time_2020-07-20115339am'!$D$2:$R$976,11,FALSE)</f>
        <v>8</v>
      </c>
      <c r="H597" s="109">
        <f>VLOOKUP($A597,'leave_time_2020-07-20115339am'!$D$2:$R$976,13,FALSE)</f>
        <v>0</v>
      </c>
      <c r="I597" s="110">
        <f>VLOOKUP($A597,'leave_time_2020-07-20115339am'!$D$2:$R$976,14,FALSE)</f>
        <v>0</v>
      </c>
      <c r="J597" s="111">
        <f>VLOOKUP($A597,'leave_time_2020-07-20115339am'!$D$2:$R$976,15,FALSE)</f>
        <v>0</v>
      </c>
    </row>
    <row r="598" spans="1:10" ht="14.85" customHeight="1" x14ac:dyDescent="0.2">
      <c r="A598" s="108" t="str">
        <f>+'Employee ROP Information'!C598</f>
        <v>SCOTT, WILKEDRA</v>
      </c>
      <c r="B598" s="109">
        <f>VLOOKUP($A598,'leave_time_2020-07-20115339am'!$D$2:$R$976,5,FALSE)</f>
        <v>96.59</v>
      </c>
      <c r="C598" s="110">
        <f>VLOOKUP($A598,'leave_time_2020-07-20115339am'!$D$2:$R$976,6,FALSE)</f>
        <v>104.004</v>
      </c>
      <c r="D598" s="111">
        <f>VLOOKUP($A598,'leave_time_2020-07-20115339am'!$D$2:$R$976,7,FALSE)</f>
        <v>54.5</v>
      </c>
      <c r="E598" s="109">
        <f>IF(((VLOOKUP($A598,'leave_time_2020-07-20115339am'!$D$2:$R$976,9,FALSE)&gt;480)),480,(VLOOKUP($A598,'leave_time_2020-07-20115339am'!$D$2:$R$976,9,FALSE)))</f>
        <v>73.257000000000005</v>
      </c>
      <c r="F598" s="110">
        <f>VLOOKUP($A598,'leave_time_2020-07-20115339am'!$D$2:$R$976,10,FALSE)</f>
        <v>104.004</v>
      </c>
      <c r="G598" s="111">
        <f>VLOOKUP($A598,'leave_time_2020-07-20115339am'!$D$2:$R$976,11,FALSE)</f>
        <v>74.5</v>
      </c>
      <c r="H598" s="109">
        <f>VLOOKUP($A598,'leave_time_2020-07-20115339am'!$D$2:$R$976,13,FALSE)</f>
        <v>0</v>
      </c>
      <c r="I598" s="110">
        <f>VLOOKUP($A598,'leave_time_2020-07-20115339am'!$D$2:$R$976,14,FALSE)</f>
        <v>0</v>
      </c>
      <c r="J598" s="111">
        <f>VLOOKUP($A598,'leave_time_2020-07-20115339am'!$D$2:$R$976,15,FALSE)</f>
        <v>0</v>
      </c>
    </row>
    <row r="599" spans="1:10" ht="14.85" customHeight="1" x14ac:dyDescent="0.2">
      <c r="A599" s="108" t="str">
        <f>+'Employee ROP Information'!C599</f>
        <v>SELANDER, THOMAS</v>
      </c>
      <c r="B599" s="109">
        <f>VLOOKUP($A599,'leave_time_2020-07-20115339am'!$D$2:$R$976,5,FALSE)</f>
        <v>171.5</v>
      </c>
      <c r="C599" s="110">
        <f>VLOOKUP($A599,'leave_time_2020-07-20115339am'!$D$2:$R$976,6,FALSE)</f>
        <v>156</v>
      </c>
      <c r="D599" s="111">
        <f>VLOOKUP($A599,'leave_time_2020-07-20115339am'!$D$2:$R$976,7,FALSE)</f>
        <v>136</v>
      </c>
      <c r="E599" s="109">
        <f>IF(((VLOOKUP($A599,'leave_time_2020-07-20115339am'!$D$2:$R$976,9,FALSE)&gt;480)),480,(VLOOKUP($A599,'leave_time_2020-07-20115339am'!$D$2:$R$976,9,FALSE)))</f>
        <v>480</v>
      </c>
      <c r="F599" s="110">
        <f>VLOOKUP($A599,'leave_time_2020-07-20115339am'!$D$2:$R$976,10,FALSE)</f>
        <v>104.004</v>
      </c>
      <c r="G599" s="111">
        <f>VLOOKUP($A599,'leave_time_2020-07-20115339am'!$D$2:$R$976,11,FALSE)</f>
        <v>54</v>
      </c>
      <c r="H599" s="109">
        <f>VLOOKUP($A599,'leave_time_2020-07-20115339am'!$D$2:$R$976,13,FALSE)</f>
        <v>0</v>
      </c>
      <c r="I599" s="110">
        <f>VLOOKUP($A599,'leave_time_2020-07-20115339am'!$D$2:$R$976,14,FALSE)</f>
        <v>0</v>
      </c>
      <c r="J599" s="111">
        <f>VLOOKUP($A599,'leave_time_2020-07-20115339am'!$D$2:$R$976,15,FALSE)</f>
        <v>0</v>
      </c>
    </row>
    <row r="600" spans="1:10" ht="14.85" customHeight="1" x14ac:dyDescent="0.2">
      <c r="A600" s="108" t="str">
        <f>+'Employee ROP Information'!C600</f>
        <v>SETAYESH, HALEH</v>
      </c>
      <c r="B600" s="109">
        <f>VLOOKUP($A600,'leave_time_2020-07-20115339am'!$D$2:$R$976,5,FALSE)</f>
        <v>26.001000000000001</v>
      </c>
      <c r="C600" s="110">
        <f>VLOOKUP($A600,'leave_time_2020-07-20115339am'!$D$2:$R$976,6,FALSE)</f>
        <v>26.001000000000001</v>
      </c>
      <c r="D600" s="111">
        <f>VLOOKUP($A600,'leave_time_2020-07-20115339am'!$D$2:$R$976,7,FALSE)</f>
        <v>0</v>
      </c>
      <c r="E600" s="109">
        <f>IF(((VLOOKUP($A600,'leave_time_2020-07-20115339am'!$D$2:$R$976,9,FALSE)&gt;480)),480,(VLOOKUP($A600,'leave_time_2020-07-20115339am'!$D$2:$R$976,9,FALSE)))</f>
        <v>26.001000000000001</v>
      </c>
      <c r="F600" s="110">
        <f>VLOOKUP($A600,'leave_time_2020-07-20115339am'!$D$2:$R$976,10,FALSE)</f>
        <v>26.001000000000001</v>
      </c>
      <c r="G600" s="111">
        <f>VLOOKUP($A600,'leave_time_2020-07-20115339am'!$D$2:$R$976,11,FALSE)</f>
        <v>0</v>
      </c>
      <c r="H600" s="109">
        <f>VLOOKUP($A600,'leave_time_2020-07-20115339am'!$D$2:$R$976,13,FALSE)</f>
        <v>0</v>
      </c>
      <c r="I600" s="110">
        <f>VLOOKUP($A600,'leave_time_2020-07-20115339am'!$D$2:$R$976,14,FALSE)</f>
        <v>0</v>
      </c>
      <c r="J600" s="111">
        <f>VLOOKUP($A600,'leave_time_2020-07-20115339am'!$D$2:$R$976,15,FALSE)</f>
        <v>0</v>
      </c>
    </row>
    <row r="601" spans="1:10" ht="14.85" customHeight="1" x14ac:dyDescent="0.2">
      <c r="A601" s="108" t="str">
        <f>+'Employee ROP Information'!C601</f>
        <v>SHAFER, ELLEN</v>
      </c>
      <c r="B601" s="109">
        <f>VLOOKUP($A601,'leave_time_2020-07-20115339am'!$D$2:$R$976,5,FALSE)</f>
        <v>0</v>
      </c>
      <c r="C601" s="110">
        <f>VLOOKUP($A601,'leave_time_2020-07-20115339am'!$D$2:$R$976,6,FALSE)</f>
        <v>0</v>
      </c>
      <c r="D601" s="111">
        <f>VLOOKUP($A601,'leave_time_2020-07-20115339am'!$D$2:$R$976,7,FALSE)</f>
        <v>0</v>
      </c>
      <c r="E601" s="109">
        <f>IF(((VLOOKUP($A601,'leave_time_2020-07-20115339am'!$D$2:$R$976,9,FALSE)&gt;480)),480,(VLOOKUP($A601,'leave_time_2020-07-20115339am'!$D$2:$R$976,9,FALSE)))</f>
        <v>0</v>
      </c>
      <c r="F601" s="110">
        <f>VLOOKUP($A601,'leave_time_2020-07-20115339am'!$D$2:$R$976,10,FALSE)</f>
        <v>0</v>
      </c>
      <c r="G601" s="111">
        <f>VLOOKUP($A601,'leave_time_2020-07-20115339am'!$D$2:$R$976,11,FALSE)</f>
        <v>0</v>
      </c>
      <c r="H601" s="109">
        <f>VLOOKUP($A601,'leave_time_2020-07-20115339am'!$D$2:$R$976,13,FALSE)</f>
        <v>0</v>
      </c>
      <c r="I601" s="110">
        <f>VLOOKUP($A601,'leave_time_2020-07-20115339am'!$D$2:$R$976,14,FALSE)</f>
        <v>0</v>
      </c>
      <c r="J601" s="111">
        <f>VLOOKUP($A601,'leave_time_2020-07-20115339am'!$D$2:$R$976,15,FALSE)</f>
        <v>0</v>
      </c>
    </row>
    <row r="602" spans="1:10" ht="14.85" customHeight="1" x14ac:dyDescent="0.2">
      <c r="A602" s="108" t="str">
        <f>+'Employee ROP Information'!C602</f>
        <v>SHANE, LAURIE</v>
      </c>
      <c r="B602" s="109">
        <f>VLOOKUP($A602,'leave_time_2020-07-20115339am'!$D$2:$R$976,5,FALSE)</f>
        <v>403.33499999999998</v>
      </c>
      <c r="C602" s="110">
        <f>VLOOKUP($A602,'leave_time_2020-07-20115339am'!$D$2:$R$976,6,FALSE)</f>
        <v>104.004</v>
      </c>
      <c r="D602" s="111">
        <f>VLOOKUP($A602,'leave_time_2020-07-20115339am'!$D$2:$R$976,7,FALSE)</f>
        <v>0</v>
      </c>
      <c r="E602" s="109">
        <f>IF(((VLOOKUP($A602,'leave_time_2020-07-20115339am'!$D$2:$R$976,9,FALSE)&gt;480)),480,(VLOOKUP($A602,'leave_time_2020-07-20115339am'!$D$2:$R$976,9,FALSE)))</f>
        <v>480</v>
      </c>
      <c r="F602" s="110">
        <f>VLOOKUP($A602,'leave_time_2020-07-20115339am'!$D$2:$R$976,10,FALSE)</f>
        <v>104.004</v>
      </c>
      <c r="G602" s="111">
        <f>VLOOKUP($A602,'leave_time_2020-07-20115339am'!$D$2:$R$976,11,FALSE)</f>
        <v>0</v>
      </c>
      <c r="H602" s="109">
        <f>VLOOKUP($A602,'leave_time_2020-07-20115339am'!$D$2:$R$976,13,FALSE)</f>
        <v>106</v>
      </c>
      <c r="I602" s="110">
        <f>VLOOKUP($A602,'leave_time_2020-07-20115339am'!$D$2:$R$976,14,FALSE)</f>
        <v>193</v>
      </c>
      <c r="J602" s="111">
        <f>VLOOKUP($A602,'leave_time_2020-07-20115339am'!$D$2:$R$976,15,FALSE)</f>
        <v>126</v>
      </c>
    </row>
    <row r="603" spans="1:10" ht="14.85" customHeight="1" x14ac:dyDescent="0.2">
      <c r="A603" s="108" t="str">
        <f>+'Employee ROP Information'!C603</f>
        <v>SHAVER, CARRIE</v>
      </c>
      <c r="B603" s="109">
        <f>VLOOKUP($A603,'leave_time_2020-07-20115339am'!$D$2:$R$976,5,FALSE)</f>
        <v>49.41</v>
      </c>
      <c r="C603" s="110">
        <f>VLOOKUP($A603,'leave_time_2020-07-20115339am'!$D$2:$R$976,6,FALSE)</f>
        <v>51.996000000000002</v>
      </c>
      <c r="D603" s="111">
        <f>VLOOKUP($A603,'leave_time_2020-07-20115339am'!$D$2:$R$976,7,FALSE)</f>
        <v>19</v>
      </c>
      <c r="E603" s="109">
        <f>IF(((VLOOKUP($A603,'leave_time_2020-07-20115339am'!$D$2:$R$976,9,FALSE)&gt;480)),480,(VLOOKUP($A603,'leave_time_2020-07-20115339am'!$D$2:$R$976,9,FALSE)))</f>
        <v>93.41</v>
      </c>
      <c r="F603" s="110">
        <f>VLOOKUP($A603,'leave_time_2020-07-20115339am'!$D$2:$R$976,10,FALSE)</f>
        <v>51.996000000000002</v>
      </c>
      <c r="G603" s="111">
        <f>VLOOKUP($A603,'leave_time_2020-07-20115339am'!$D$2:$R$976,11,FALSE)</f>
        <v>29</v>
      </c>
      <c r="H603" s="109">
        <f>VLOOKUP($A603,'leave_time_2020-07-20115339am'!$D$2:$R$976,13,FALSE)</f>
        <v>0</v>
      </c>
      <c r="I603" s="110">
        <f>VLOOKUP($A603,'leave_time_2020-07-20115339am'!$D$2:$R$976,14,FALSE)</f>
        <v>0</v>
      </c>
      <c r="J603" s="111">
        <f>VLOOKUP($A603,'leave_time_2020-07-20115339am'!$D$2:$R$976,15,FALSE)</f>
        <v>0</v>
      </c>
    </row>
    <row r="604" spans="1:10" ht="14.85" customHeight="1" x14ac:dyDescent="0.2">
      <c r="A604" s="108" t="str">
        <f>+'Employee ROP Information'!C604</f>
        <v>SHAW, SHANNON</v>
      </c>
      <c r="B604" s="109">
        <f>VLOOKUP($A604,'leave_time_2020-07-20115339am'!$D$2:$R$976,5,FALSE)</f>
        <v>151.33000000000001</v>
      </c>
      <c r="C604" s="110">
        <f>VLOOKUP($A604,'leave_time_2020-07-20115339am'!$D$2:$R$976,6,FALSE)</f>
        <v>129.99600000000001</v>
      </c>
      <c r="D604" s="111">
        <f>VLOOKUP($A604,'leave_time_2020-07-20115339am'!$D$2:$R$976,7,FALSE)</f>
        <v>104.25</v>
      </c>
      <c r="E604" s="109">
        <f>IF(((VLOOKUP($A604,'leave_time_2020-07-20115339am'!$D$2:$R$976,9,FALSE)&gt;480)),480,(VLOOKUP($A604,'leave_time_2020-07-20115339am'!$D$2:$R$976,9,FALSE)))</f>
        <v>367.59</v>
      </c>
      <c r="F604" s="110">
        <f>VLOOKUP($A604,'leave_time_2020-07-20115339am'!$D$2:$R$976,10,FALSE)</f>
        <v>104.004</v>
      </c>
      <c r="G604" s="111">
        <f>VLOOKUP($A604,'leave_time_2020-07-20115339am'!$D$2:$R$976,11,FALSE)</f>
        <v>12.75</v>
      </c>
      <c r="H604" s="109">
        <f>VLOOKUP($A604,'leave_time_2020-07-20115339am'!$D$2:$R$976,13,FALSE)</f>
        <v>5.25</v>
      </c>
      <c r="I604" s="110">
        <f>VLOOKUP($A604,'leave_time_2020-07-20115339am'!$D$2:$R$976,14,FALSE)</f>
        <v>43</v>
      </c>
      <c r="J604" s="111">
        <f>VLOOKUP($A604,'leave_time_2020-07-20115339am'!$D$2:$R$976,15,FALSE)</f>
        <v>37.75</v>
      </c>
    </row>
    <row r="605" spans="1:10" ht="14.85" customHeight="1" x14ac:dyDescent="0.2">
      <c r="A605" s="108" t="str">
        <f>+'Employee ROP Information'!C605</f>
        <v>SHEAFFER, JENNIFER</v>
      </c>
      <c r="B605" s="109">
        <f>VLOOKUP($A605,'leave_time_2020-07-20115339am'!$D$2:$R$976,5,FALSE)</f>
        <v>34.667999999999999</v>
      </c>
      <c r="C605" s="110">
        <f>VLOOKUP($A605,'leave_time_2020-07-20115339am'!$D$2:$R$976,6,FALSE)</f>
        <v>34.667999999999999</v>
      </c>
      <c r="D605" s="111">
        <f>VLOOKUP($A605,'leave_time_2020-07-20115339am'!$D$2:$R$976,7,FALSE)</f>
        <v>0</v>
      </c>
      <c r="E605" s="109">
        <f>IF(((VLOOKUP($A605,'leave_time_2020-07-20115339am'!$D$2:$R$976,9,FALSE)&gt;480)),480,(VLOOKUP($A605,'leave_time_2020-07-20115339am'!$D$2:$R$976,9,FALSE)))</f>
        <v>4.6680000000000001</v>
      </c>
      <c r="F605" s="110">
        <f>VLOOKUP($A605,'leave_time_2020-07-20115339am'!$D$2:$R$976,10,FALSE)</f>
        <v>34.667999999999999</v>
      </c>
      <c r="G605" s="111">
        <f>VLOOKUP($A605,'leave_time_2020-07-20115339am'!$D$2:$R$976,11,FALSE)</f>
        <v>30</v>
      </c>
      <c r="H605" s="109">
        <f>VLOOKUP($A605,'leave_time_2020-07-20115339am'!$D$2:$R$976,13,FALSE)</f>
        <v>1.25</v>
      </c>
      <c r="I605" s="110">
        <f>VLOOKUP($A605,'leave_time_2020-07-20115339am'!$D$2:$R$976,14,FALSE)</f>
        <v>3.75</v>
      </c>
      <c r="J605" s="111">
        <f>VLOOKUP($A605,'leave_time_2020-07-20115339am'!$D$2:$R$976,15,FALSE)</f>
        <v>2.5</v>
      </c>
    </row>
    <row r="606" spans="1:10" ht="14.85" customHeight="1" x14ac:dyDescent="0.2">
      <c r="A606" s="108" t="str">
        <f>+'Employee ROP Information'!C606</f>
        <v>SHEPHARD, MELISSA</v>
      </c>
      <c r="B606" s="109">
        <f>VLOOKUP($A606,'leave_time_2020-07-20115339am'!$D$2:$R$976,5,FALSE)</f>
        <v>170.59</v>
      </c>
      <c r="C606" s="110">
        <f>VLOOKUP($A606,'leave_time_2020-07-20115339am'!$D$2:$R$976,6,FALSE)</f>
        <v>104.004</v>
      </c>
      <c r="D606" s="111">
        <f>VLOOKUP($A606,'leave_time_2020-07-20115339am'!$D$2:$R$976,7,FALSE)</f>
        <v>51</v>
      </c>
      <c r="E606" s="109">
        <f>IF(((VLOOKUP($A606,'leave_time_2020-07-20115339am'!$D$2:$R$976,9,FALSE)&gt;480)),480,(VLOOKUP($A606,'leave_time_2020-07-20115339am'!$D$2:$R$976,9,FALSE)))</f>
        <v>180.09</v>
      </c>
      <c r="F606" s="110">
        <f>VLOOKUP($A606,'leave_time_2020-07-20115339am'!$D$2:$R$976,10,FALSE)</f>
        <v>104.004</v>
      </c>
      <c r="G606" s="111">
        <f>VLOOKUP($A606,'leave_time_2020-07-20115339am'!$D$2:$R$976,11,FALSE)</f>
        <v>16</v>
      </c>
      <c r="H606" s="109">
        <f>VLOOKUP($A606,'leave_time_2020-07-20115339am'!$D$2:$R$976,13,FALSE)</f>
        <v>69.125</v>
      </c>
      <c r="I606" s="110">
        <f>VLOOKUP($A606,'leave_time_2020-07-20115339am'!$D$2:$R$976,14,FALSE)</f>
        <v>157.125</v>
      </c>
      <c r="J606" s="111">
        <f>VLOOKUP($A606,'leave_time_2020-07-20115339am'!$D$2:$R$976,15,FALSE)</f>
        <v>94.5</v>
      </c>
    </row>
    <row r="607" spans="1:10" ht="14.85" customHeight="1" x14ac:dyDescent="0.2">
      <c r="A607" s="108" t="str">
        <f>+'Employee ROP Information'!C607</f>
        <v>SHINSKEY, DAWN</v>
      </c>
      <c r="B607" s="109">
        <f>VLOOKUP($A607,'leave_time_2020-07-20115339am'!$D$2:$R$976,5,FALSE)</f>
        <v>42.002000000000002</v>
      </c>
      <c r="C607" s="110">
        <f>VLOOKUP($A607,'leave_time_2020-07-20115339am'!$D$2:$R$976,6,FALSE)</f>
        <v>119.166</v>
      </c>
      <c r="D607" s="111">
        <f>VLOOKUP($A607,'leave_time_2020-07-20115339am'!$D$2:$R$976,7,FALSE)</f>
        <v>120</v>
      </c>
      <c r="E607" s="109">
        <f>IF(((VLOOKUP($A607,'leave_time_2020-07-20115339am'!$D$2:$R$976,9,FALSE)&gt;480)),480,(VLOOKUP($A607,'leave_time_2020-07-20115339am'!$D$2:$R$976,9,FALSE)))</f>
        <v>178.00700000000001</v>
      </c>
      <c r="F607" s="110">
        <f>VLOOKUP($A607,'leave_time_2020-07-20115339am'!$D$2:$R$976,10,FALSE)</f>
        <v>104.004</v>
      </c>
      <c r="G607" s="111">
        <f>VLOOKUP($A607,'leave_time_2020-07-20115339am'!$D$2:$R$976,11,FALSE)</f>
        <v>59.25</v>
      </c>
      <c r="H607" s="109">
        <f>VLOOKUP($A607,'leave_time_2020-07-20115339am'!$D$2:$R$976,13,FALSE)</f>
        <v>0</v>
      </c>
      <c r="I607" s="110">
        <f>VLOOKUP($A607,'leave_time_2020-07-20115339am'!$D$2:$R$976,14,FALSE)</f>
        <v>0</v>
      </c>
      <c r="J607" s="111">
        <f>VLOOKUP($A607,'leave_time_2020-07-20115339am'!$D$2:$R$976,15,FALSE)</f>
        <v>0</v>
      </c>
    </row>
    <row r="608" spans="1:10" ht="14.85" customHeight="1" x14ac:dyDescent="0.2">
      <c r="A608" s="108" t="str">
        <f>+'Employee ROP Information'!C608</f>
        <v>SHORE, ALLEN</v>
      </c>
      <c r="B608" s="109">
        <f>VLOOKUP($A608,'leave_time_2020-07-20115339am'!$D$2:$R$976,5,FALSE)</f>
        <v>62.835999999999999</v>
      </c>
      <c r="C608" s="110">
        <f>VLOOKUP($A608,'leave_time_2020-07-20115339am'!$D$2:$R$976,6,FALSE)</f>
        <v>62.835999999999999</v>
      </c>
      <c r="D608" s="111">
        <f>VLOOKUP($A608,'leave_time_2020-07-20115339am'!$D$2:$R$976,7,FALSE)</f>
        <v>0</v>
      </c>
      <c r="E608" s="109">
        <f>IF(((VLOOKUP($A608,'leave_time_2020-07-20115339am'!$D$2:$R$976,9,FALSE)&gt;480)),480,(VLOOKUP($A608,'leave_time_2020-07-20115339am'!$D$2:$R$976,9,FALSE)))</f>
        <v>59.335999999999999</v>
      </c>
      <c r="F608" s="110">
        <f>VLOOKUP($A608,'leave_time_2020-07-20115339am'!$D$2:$R$976,10,FALSE)</f>
        <v>62.835999999999999</v>
      </c>
      <c r="G608" s="111">
        <f>VLOOKUP($A608,'leave_time_2020-07-20115339am'!$D$2:$R$976,11,FALSE)</f>
        <v>3.5</v>
      </c>
      <c r="H608" s="109">
        <f>VLOOKUP($A608,'leave_time_2020-07-20115339am'!$D$2:$R$976,13,FALSE)</f>
        <v>66</v>
      </c>
      <c r="I608" s="110">
        <f>VLOOKUP($A608,'leave_time_2020-07-20115339am'!$D$2:$R$976,14,FALSE)</f>
        <v>66</v>
      </c>
      <c r="J608" s="111">
        <f>VLOOKUP($A608,'leave_time_2020-07-20115339am'!$D$2:$R$976,15,FALSE)</f>
        <v>0</v>
      </c>
    </row>
    <row r="609" spans="1:10" ht="14.85" customHeight="1" x14ac:dyDescent="0.2">
      <c r="A609" s="108" t="str">
        <f>+'Employee ROP Information'!C609</f>
        <v>SHOWERS, JOHN</v>
      </c>
      <c r="B609" s="109">
        <f>VLOOKUP($A609,'leave_time_2020-07-20115339am'!$D$2:$R$976,5,FALSE)</f>
        <v>98.745000000000005</v>
      </c>
      <c r="C609" s="110">
        <f>VLOOKUP($A609,'leave_time_2020-07-20115339am'!$D$2:$R$976,6,FALSE)</f>
        <v>138.66399999999999</v>
      </c>
      <c r="D609" s="111">
        <f>VLOOKUP($A609,'leave_time_2020-07-20115339am'!$D$2:$R$976,7,FALSE)</f>
        <v>58</v>
      </c>
      <c r="E609" s="109">
        <f>IF(((VLOOKUP($A609,'leave_time_2020-07-20115339am'!$D$2:$R$976,9,FALSE)&gt;480)),480,(VLOOKUP($A609,'leave_time_2020-07-20115339am'!$D$2:$R$976,9,FALSE)))</f>
        <v>48.673000000000002</v>
      </c>
      <c r="F609" s="110">
        <f>VLOOKUP($A609,'leave_time_2020-07-20115339am'!$D$2:$R$976,10,FALSE)</f>
        <v>104.004</v>
      </c>
      <c r="G609" s="111">
        <f>VLOOKUP($A609,'leave_time_2020-07-20115339am'!$D$2:$R$976,11,FALSE)</f>
        <v>79.5</v>
      </c>
      <c r="H609" s="109">
        <f>VLOOKUP($A609,'leave_time_2020-07-20115339am'!$D$2:$R$976,13,FALSE)</f>
        <v>0</v>
      </c>
      <c r="I609" s="110">
        <f>VLOOKUP($A609,'leave_time_2020-07-20115339am'!$D$2:$R$976,14,FALSE)</f>
        <v>0</v>
      </c>
      <c r="J609" s="111">
        <f>VLOOKUP($A609,'leave_time_2020-07-20115339am'!$D$2:$R$976,15,FALSE)</f>
        <v>0</v>
      </c>
    </row>
    <row r="610" spans="1:10" ht="14.85" customHeight="1" x14ac:dyDescent="0.2">
      <c r="A610" s="108" t="str">
        <f>+'Employee ROP Information'!C610</f>
        <v>SILVA, STEPHANIE</v>
      </c>
      <c r="B610" s="109">
        <f>VLOOKUP($A610,'leave_time_2020-07-20115339am'!$D$2:$R$976,5,FALSE)</f>
        <v>73.504000000000005</v>
      </c>
      <c r="C610" s="110">
        <f>VLOOKUP($A610,'leave_time_2020-07-20115339am'!$D$2:$R$976,6,FALSE)</f>
        <v>97.504000000000005</v>
      </c>
      <c r="D610" s="111">
        <f>VLOOKUP($A610,'leave_time_2020-07-20115339am'!$D$2:$R$976,7,FALSE)</f>
        <v>24</v>
      </c>
      <c r="E610" s="109">
        <f>IF(((VLOOKUP($A610,'leave_time_2020-07-20115339am'!$D$2:$R$976,9,FALSE)&gt;480)),480,(VLOOKUP($A610,'leave_time_2020-07-20115339am'!$D$2:$R$976,9,FALSE)))</f>
        <v>81.504000000000005</v>
      </c>
      <c r="F610" s="110">
        <f>VLOOKUP($A610,'leave_time_2020-07-20115339am'!$D$2:$R$976,10,FALSE)</f>
        <v>97.504000000000005</v>
      </c>
      <c r="G610" s="111">
        <f>VLOOKUP($A610,'leave_time_2020-07-20115339am'!$D$2:$R$976,11,FALSE)</f>
        <v>16</v>
      </c>
      <c r="H610" s="109">
        <f>VLOOKUP($A610,'leave_time_2020-07-20115339am'!$D$2:$R$976,13,FALSE)</f>
        <v>0</v>
      </c>
      <c r="I610" s="110">
        <f>VLOOKUP($A610,'leave_time_2020-07-20115339am'!$D$2:$R$976,14,FALSE)</f>
        <v>0</v>
      </c>
      <c r="J610" s="111">
        <f>VLOOKUP($A610,'leave_time_2020-07-20115339am'!$D$2:$R$976,15,FALSE)</f>
        <v>0</v>
      </c>
    </row>
    <row r="611" spans="1:10" ht="14.85" customHeight="1" x14ac:dyDescent="0.2">
      <c r="A611" s="108" t="str">
        <f>+'Employee ROP Information'!C611</f>
        <v>SILVAGNOLI, MIREYA</v>
      </c>
      <c r="B611" s="109">
        <f>VLOOKUP($A611,'leave_time_2020-07-20115339am'!$D$2:$R$976,5,FALSE)</f>
        <v>70.423000000000002</v>
      </c>
      <c r="C611" s="110">
        <f>VLOOKUP($A611,'leave_time_2020-07-20115339am'!$D$2:$R$976,6,FALSE)</f>
        <v>95.337000000000003</v>
      </c>
      <c r="D611" s="111">
        <f>VLOOKUP($A611,'leave_time_2020-07-20115339am'!$D$2:$R$976,7,FALSE)</f>
        <v>55</v>
      </c>
      <c r="E611" s="109">
        <f>IF(((VLOOKUP($A611,'leave_time_2020-07-20115339am'!$D$2:$R$976,9,FALSE)&gt;480)),480,(VLOOKUP($A611,'leave_time_2020-07-20115339am'!$D$2:$R$976,9,FALSE)))</f>
        <v>39.923000000000002</v>
      </c>
      <c r="F611" s="110">
        <f>VLOOKUP($A611,'leave_time_2020-07-20115339am'!$D$2:$R$976,10,FALSE)</f>
        <v>95.337000000000003</v>
      </c>
      <c r="G611" s="111">
        <f>VLOOKUP($A611,'leave_time_2020-07-20115339am'!$D$2:$R$976,11,FALSE)</f>
        <v>132</v>
      </c>
      <c r="H611" s="109">
        <f>VLOOKUP($A611,'leave_time_2020-07-20115339am'!$D$2:$R$976,13,FALSE)</f>
        <v>0</v>
      </c>
      <c r="I611" s="110">
        <f>VLOOKUP($A611,'leave_time_2020-07-20115339am'!$D$2:$R$976,14,FALSE)</f>
        <v>0</v>
      </c>
      <c r="J611" s="111">
        <f>VLOOKUP($A611,'leave_time_2020-07-20115339am'!$D$2:$R$976,15,FALSE)</f>
        <v>0</v>
      </c>
    </row>
    <row r="612" spans="1:10" ht="14.85" customHeight="1" x14ac:dyDescent="0.2">
      <c r="A612" s="108" t="str">
        <f>+'Employee ROP Information'!C612</f>
        <v>SIMMONS, LAURA</v>
      </c>
      <c r="B612" s="109">
        <f>VLOOKUP($A612,'leave_time_2020-07-20115339am'!$D$2:$R$976,5,FALSE)</f>
        <v>53.25</v>
      </c>
      <c r="C612" s="110">
        <f>VLOOKUP($A612,'leave_time_2020-07-20115339am'!$D$2:$R$976,6,FALSE)</f>
        <v>156</v>
      </c>
      <c r="D612" s="111">
        <f>VLOOKUP($A612,'leave_time_2020-07-20115339am'!$D$2:$R$976,7,FALSE)</f>
        <v>109.25</v>
      </c>
      <c r="E612" s="109">
        <f>IF(((VLOOKUP($A612,'leave_time_2020-07-20115339am'!$D$2:$R$976,9,FALSE)&gt;480)),480,(VLOOKUP($A612,'leave_time_2020-07-20115339am'!$D$2:$R$976,9,FALSE)))</f>
        <v>33.171999999999997</v>
      </c>
      <c r="F612" s="110">
        <f>VLOOKUP($A612,'leave_time_2020-07-20115339am'!$D$2:$R$976,10,FALSE)</f>
        <v>104.004</v>
      </c>
      <c r="G612" s="111">
        <f>VLOOKUP($A612,'leave_time_2020-07-20115339am'!$D$2:$R$976,11,FALSE)</f>
        <v>77.75</v>
      </c>
      <c r="H612" s="109">
        <f>VLOOKUP($A612,'leave_time_2020-07-20115339am'!$D$2:$R$976,13,FALSE)</f>
        <v>0</v>
      </c>
      <c r="I612" s="110">
        <f>VLOOKUP($A612,'leave_time_2020-07-20115339am'!$D$2:$R$976,14,FALSE)</f>
        <v>0</v>
      </c>
      <c r="J612" s="111">
        <f>VLOOKUP($A612,'leave_time_2020-07-20115339am'!$D$2:$R$976,15,FALSE)</f>
        <v>0</v>
      </c>
    </row>
    <row r="613" spans="1:10" ht="14.85" customHeight="1" x14ac:dyDescent="0.2">
      <c r="A613" s="108" t="str">
        <f>+'Employee ROP Information'!C613</f>
        <v>SIMMONS, SYLVIA</v>
      </c>
      <c r="B613" s="109">
        <f>VLOOKUP($A613,'leave_time_2020-07-20115339am'!$D$2:$R$976,5,FALSE)</f>
        <v>425</v>
      </c>
      <c r="C613" s="110">
        <f>VLOOKUP($A613,'leave_time_2020-07-20115339am'!$D$2:$R$976,6,FALSE)</f>
        <v>156</v>
      </c>
      <c r="D613" s="111">
        <f>VLOOKUP($A613,'leave_time_2020-07-20115339am'!$D$2:$R$976,7,FALSE)</f>
        <v>0</v>
      </c>
      <c r="E613" s="109">
        <f>IF(((VLOOKUP($A613,'leave_time_2020-07-20115339am'!$D$2:$R$976,9,FALSE)&gt;480)),480,(VLOOKUP($A613,'leave_time_2020-07-20115339am'!$D$2:$R$976,9,FALSE)))</f>
        <v>480</v>
      </c>
      <c r="F613" s="110">
        <f>VLOOKUP($A613,'leave_time_2020-07-20115339am'!$D$2:$R$976,10,FALSE)</f>
        <v>104.004</v>
      </c>
      <c r="G613" s="111">
        <f>VLOOKUP($A613,'leave_time_2020-07-20115339am'!$D$2:$R$976,11,FALSE)</f>
        <v>66.5</v>
      </c>
      <c r="H613" s="109">
        <f>VLOOKUP($A613,'leave_time_2020-07-20115339am'!$D$2:$R$976,13,FALSE)</f>
        <v>70.5</v>
      </c>
      <c r="I613" s="110">
        <f>VLOOKUP($A613,'leave_time_2020-07-20115339am'!$D$2:$R$976,14,FALSE)</f>
        <v>103</v>
      </c>
      <c r="J613" s="111">
        <f>VLOOKUP($A613,'leave_time_2020-07-20115339am'!$D$2:$R$976,15,FALSE)</f>
        <v>109</v>
      </c>
    </row>
    <row r="614" spans="1:10" ht="14.85" customHeight="1" x14ac:dyDescent="0.2">
      <c r="A614" s="108" t="str">
        <f>+'Employee ROP Information'!C614</f>
        <v>SIMPSON, TRISTAN</v>
      </c>
      <c r="B614" s="109">
        <f>VLOOKUP($A614,'leave_time_2020-07-20115339am'!$D$2:$R$976,5,FALSE)</f>
        <v>226.75</v>
      </c>
      <c r="C614" s="110">
        <f>VLOOKUP($A614,'leave_time_2020-07-20115339am'!$D$2:$R$976,6,FALSE)</f>
        <v>156</v>
      </c>
      <c r="D614" s="111">
        <f>VLOOKUP($A614,'leave_time_2020-07-20115339am'!$D$2:$R$976,7,FALSE)</f>
        <v>141.5</v>
      </c>
      <c r="E614" s="109">
        <f>IF(((VLOOKUP($A614,'leave_time_2020-07-20115339am'!$D$2:$R$976,9,FALSE)&gt;480)),480,(VLOOKUP($A614,'leave_time_2020-07-20115339am'!$D$2:$R$976,9,FALSE)))</f>
        <v>266.33999999999997</v>
      </c>
      <c r="F614" s="110">
        <f>VLOOKUP($A614,'leave_time_2020-07-20115339am'!$D$2:$R$976,10,FALSE)</f>
        <v>104.004</v>
      </c>
      <c r="G614" s="111">
        <f>VLOOKUP($A614,'leave_time_2020-07-20115339am'!$D$2:$R$976,11,FALSE)</f>
        <v>70</v>
      </c>
      <c r="H614" s="109">
        <f>VLOOKUP($A614,'leave_time_2020-07-20115339am'!$D$2:$R$976,13,FALSE)</f>
        <v>8</v>
      </c>
      <c r="I614" s="110">
        <f>VLOOKUP($A614,'leave_time_2020-07-20115339am'!$D$2:$R$976,14,FALSE)</f>
        <v>9</v>
      </c>
      <c r="J614" s="111">
        <f>VLOOKUP($A614,'leave_time_2020-07-20115339am'!$D$2:$R$976,15,FALSE)</f>
        <v>1</v>
      </c>
    </row>
    <row r="615" spans="1:10" ht="14.85" customHeight="1" x14ac:dyDescent="0.2">
      <c r="A615" s="108" t="str">
        <f>+'Employee ROP Information'!C615</f>
        <v>SINCLAIR, ALICIA</v>
      </c>
      <c r="B615" s="109">
        <f>VLOOKUP($A615,'leave_time_2020-07-20115339am'!$D$2:$R$976,5,FALSE)</f>
        <v>15.166</v>
      </c>
      <c r="C615" s="110">
        <f>VLOOKUP($A615,'leave_time_2020-07-20115339am'!$D$2:$R$976,6,FALSE)</f>
        <v>15.166</v>
      </c>
      <c r="D615" s="111">
        <f>VLOOKUP($A615,'leave_time_2020-07-20115339am'!$D$2:$R$976,7,FALSE)</f>
        <v>0</v>
      </c>
      <c r="E615" s="109">
        <f>IF(((VLOOKUP($A615,'leave_time_2020-07-20115339am'!$D$2:$R$976,9,FALSE)&gt;480)),480,(VLOOKUP($A615,'leave_time_2020-07-20115339am'!$D$2:$R$976,9,FALSE)))</f>
        <v>11.166</v>
      </c>
      <c r="F615" s="110">
        <f>VLOOKUP($A615,'leave_time_2020-07-20115339am'!$D$2:$R$976,10,FALSE)</f>
        <v>15.166</v>
      </c>
      <c r="G615" s="111">
        <f>VLOOKUP($A615,'leave_time_2020-07-20115339am'!$D$2:$R$976,11,FALSE)</f>
        <v>4</v>
      </c>
      <c r="H615" s="109">
        <f>VLOOKUP($A615,'leave_time_2020-07-20115339am'!$D$2:$R$976,13,FALSE)</f>
        <v>0</v>
      </c>
      <c r="I615" s="110">
        <f>VLOOKUP($A615,'leave_time_2020-07-20115339am'!$D$2:$R$976,14,FALSE)</f>
        <v>0</v>
      </c>
      <c r="J615" s="111">
        <f>VLOOKUP($A615,'leave_time_2020-07-20115339am'!$D$2:$R$976,15,FALSE)</f>
        <v>0</v>
      </c>
    </row>
    <row r="616" spans="1:10" ht="14.85" customHeight="1" x14ac:dyDescent="0.2">
      <c r="A616" s="108" t="str">
        <f>+'Employee ROP Information'!C616</f>
        <v>SINCLAIR, JUDITH</v>
      </c>
      <c r="B616" s="109">
        <f>VLOOKUP($A616,'leave_time_2020-07-20115339am'!$D$2:$R$976,5,FALSE)</f>
        <v>174</v>
      </c>
      <c r="C616" s="110">
        <f>VLOOKUP($A616,'leave_time_2020-07-20115339am'!$D$2:$R$976,6,FALSE)</f>
        <v>156</v>
      </c>
      <c r="D616" s="111">
        <f>VLOOKUP($A616,'leave_time_2020-07-20115339am'!$D$2:$R$976,7,FALSE)</f>
        <v>144</v>
      </c>
      <c r="E616" s="109">
        <f>IF(((VLOOKUP($A616,'leave_time_2020-07-20115339am'!$D$2:$R$976,9,FALSE)&gt;480)),480,(VLOOKUP($A616,'leave_time_2020-07-20115339am'!$D$2:$R$976,9,FALSE)))</f>
        <v>34.340000000000003</v>
      </c>
      <c r="F616" s="110">
        <f>VLOOKUP($A616,'leave_time_2020-07-20115339am'!$D$2:$R$976,10,FALSE)</f>
        <v>104.004</v>
      </c>
      <c r="G616" s="111">
        <f>VLOOKUP($A616,'leave_time_2020-07-20115339am'!$D$2:$R$976,11,FALSE)</f>
        <v>90.5</v>
      </c>
      <c r="H616" s="109">
        <f>VLOOKUP($A616,'leave_time_2020-07-20115339am'!$D$2:$R$976,13,FALSE)</f>
        <v>0</v>
      </c>
      <c r="I616" s="110">
        <f>VLOOKUP($A616,'leave_time_2020-07-20115339am'!$D$2:$R$976,14,FALSE)</f>
        <v>0</v>
      </c>
      <c r="J616" s="111">
        <f>VLOOKUP($A616,'leave_time_2020-07-20115339am'!$D$2:$R$976,15,FALSE)</f>
        <v>0</v>
      </c>
    </row>
    <row r="617" spans="1:10" ht="14.85" customHeight="1" x14ac:dyDescent="0.2">
      <c r="A617" s="108" t="str">
        <f>+'Employee ROP Information'!C617</f>
        <v>SINGH, NATALIA</v>
      </c>
      <c r="B617" s="109">
        <f>VLOOKUP($A617,'leave_time_2020-07-20115339am'!$D$2:$R$976,5,FALSE)</f>
        <v>60.337000000000003</v>
      </c>
      <c r="C617" s="110">
        <f>VLOOKUP($A617,'leave_time_2020-07-20115339am'!$D$2:$R$976,6,FALSE)</f>
        <v>95.337000000000003</v>
      </c>
      <c r="D617" s="111">
        <f>VLOOKUP($A617,'leave_time_2020-07-20115339am'!$D$2:$R$976,7,FALSE)</f>
        <v>35</v>
      </c>
      <c r="E617" s="109">
        <f>IF(((VLOOKUP($A617,'leave_time_2020-07-20115339am'!$D$2:$R$976,9,FALSE)&gt;480)),480,(VLOOKUP($A617,'leave_time_2020-07-20115339am'!$D$2:$R$976,9,FALSE)))</f>
        <v>71.337000000000003</v>
      </c>
      <c r="F617" s="110">
        <f>VLOOKUP($A617,'leave_time_2020-07-20115339am'!$D$2:$R$976,10,FALSE)</f>
        <v>95.337000000000003</v>
      </c>
      <c r="G617" s="111">
        <f>VLOOKUP($A617,'leave_time_2020-07-20115339am'!$D$2:$R$976,11,FALSE)</f>
        <v>24</v>
      </c>
      <c r="H617" s="109">
        <f>VLOOKUP($A617,'leave_time_2020-07-20115339am'!$D$2:$R$976,13,FALSE)</f>
        <v>2</v>
      </c>
      <c r="I617" s="110">
        <f>VLOOKUP($A617,'leave_time_2020-07-20115339am'!$D$2:$R$976,14,FALSE)</f>
        <v>13</v>
      </c>
      <c r="J617" s="111">
        <f>VLOOKUP($A617,'leave_time_2020-07-20115339am'!$D$2:$R$976,15,FALSE)</f>
        <v>11</v>
      </c>
    </row>
    <row r="618" spans="1:10" ht="14.85" customHeight="1" x14ac:dyDescent="0.2">
      <c r="A618" s="108" t="str">
        <f>+'Employee ROP Information'!C618</f>
        <v>SIRMONS, JEFFREY</v>
      </c>
      <c r="B618" s="109">
        <f>VLOOKUP($A618,'leave_time_2020-07-20115339am'!$D$2:$R$976,5,FALSE)</f>
        <v>151.59</v>
      </c>
      <c r="C618" s="110">
        <f>VLOOKUP($A618,'leave_time_2020-07-20115339am'!$D$2:$R$976,6,FALSE)</f>
        <v>104.004</v>
      </c>
      <c r="D618" s="111">
        <f>VLOOKUP($A618,'leave_time_2020-07-20115339am'!$D$2:$R$976,7,FALSE)</f>
        <v>82</v>
      </c>
      <c r="E618" s="109">
        <f>IF(((VLOOKUP($A618,'leave_time_2020-07-20115339am'!$D$2:$R$976,9,FALSE)&gt;480)),480,(VLOOKUP($A618,'leave_time_2020-07-20115339am'!$D$2:$R$976,9,FALSE)))</f>
        <v>125.59</v>
      </c>
      <c r="F618" s="110">
        <f>VLOOKUP($A618,'leave_time_2020-07-20115339am'!$D$2:$R$976,10,FALSE)</f>
        <v>104.004</v>
      </c>
      <c r="G618" s="111">
        <f>VLOOKUP($A618,'leave_time_2020-07-20115339am'!$D$2:$R$976,11,FALSE)</f>
        <v>136.5</v>
      </c>
      <c r="H618" s="109">
        <f>VLOOKUP($A618,'leave_time_2020-07-20115339am'!$D$2:$R$976,13,FALSE)</f>
        <v>0</v>
      </c>
      <c r="I618" s="110">
        <f>VLOOKUP($A618,'leave_time_2020-07-20115339am'!$D$2:$R$976,14,FALSE)</f>
        <v>0</v>
      </c>
      <c r="J618" s="111">
        <f>VLOOKUP($A618,'leave_time_2020-07-20115339am'!$D$2:$R$976,15,FALSE)</f>
        <v>0</v>
      </c>
    </row>
    <row r="619" spans="1:10" ht="14.85" customHeight="1" x14ac:dyDescent="0.2">
      <c r="A619" s="108" t="str">
        <f>+'Employee ROP Information'!C619</f>
        <v>SMITH, CARITA</v>
      </c>
      <c r="B619" s="109">
        <f>VLOOKUP($A619,'leave_time_2020-07-20115339am'!$D$2:$R$976,5,FALSE)</f>
        <v>356.411</v>
      </c>
      <c r="C619" s="110">
        <f>VLOOKUP($A619,'leave_time_2020-07-20115339am'!$D$2:$R$976,6,FALSE)</f>
        <v>129.99600000000001</v>
      </c>
      <c r="D619" s="111">
        <f>VLOOKUP($A619,'leave_time_2020-07-20115339am'!$D$2:$R$976,7,FALSE)</f>
        <v>147</v>
      </c>
      <c r="E619" s="109">
        <f>IF(((VLOOKUP($A619,'leave_time_2020-07-20115339am'!$D$2:$R$976,9,FALSE)&gt;480)),480,(VLOOKUP($A619,'leave_time_2020-07-20115339am'!$D$2:$R$976,9,FALSE)))</f>
        <v>480</v>
      </c>
      <c r="F619" s="110">
        <f>VLOOKUP($A619,'leave_time_2020-07-20115339am'!$D$2:$R$976,10,FALSE)</f>
        <v>104.004</v>
      </c>
      <c r="G619" s="111">
        <f>VLOOKUP($A619,'leave_time_2020-07-20115339am'!$D$2:$R$976,11,FALSE)</f>
        <v>95.25</v>
      </c>
      <c r="H619" s="109">
        <f>VLOOKUP($A619,'leave_time_2020-07-20115339am'!$D$2:$R$976,13,FALSE)</f>
        <v>0</v>
      </c>
      <c r="I619" s="110">
        <f>VLOOKUP($A619,'leave_time_2020-07-20115339am'!$D$2:$R$976,14,FALSE)</f>
        <v>0</v>
      </c>
      <c r="J619" s="111">
        <f>VLOOKUP($A619,'leave_time_2020-07-20115339am'!$D$2:$R$976,15,FALSE)</f>
        <v>0</v>
      </c>
    </row>
    <row r="620" spans="1:10" ht="14.85" customHeight="1" x14ac:dyDescent="0.2">
      <c r="A620" s="108" t="str">
        <f>+'Employee ROP Information'!C620</f>
        <v>SMITH, DENISE</v>
      </c>
      <c r="B620" s="109">
        <f>VLOOKUP($A620,'leave_time_2020-07-20115339am'!$D$2:$R$976,5,FALSE)</f>
        <v>98.59</v>
      </c>
      <c r="C620" s="110">
        <f>VLOOKUP($A620,'leave_time_2020-07-20115339am'!$D$2:$R$976,6,FALSE)</f>
        <v>104.004</v>
      </c>
      <c r="D620" s="111">
        <f>VLOOKUP($A620,'leave_time_2020-07-20115339am'!$D$2:$R$976,7,FALSE)</f>
        <v>61.25</v>
      </c>
      <c r="E620" s="109">
        <f>IF(((VLOOKUP($A620,'leave_time_2020-07-20115339am'!$D$2:$R$976,9,FALSE)&gt;480)),480,(VLOOKUP($A620,'leave_time_2020-07-20115339am'!$D$2:$R$976,9,FALSE)))</f>
        <v>96.59</v>
      </c>
      <c r="F620" s="110">
        <f>VLOOKUP($A620,'leave_time_2020-07-20115339am'!$D$2:$R$976,10,FALSE)</f>
        <v>104.004</v>
      </c>
      <c r="G620" s="111">
        <f>VLOOKUP($A620,'leave_time_2020-07-20115339am'!$D$2:$R$976,11,FALSE)</f>
        <v>75.25</v>
      </c>
      <c r="H620" s="109">
        <f>VLOOKUP($A620,'leave_time_2020-07-20115339am'!$D$2:$R$976,13,FALSE)</f>
        <v>0</v>
      </c>
      <c r="I620" s="110">
        <f>VLOOKUP($A620,'leave_time_2020-07-20115339am'!$D$2:$R$976,14,FALSE)</f>
        <v>0</v>
      </c>
      <c r="J620" s="111">
        <f>VLOOKUP($A620,'leave_time_2020-07-20115339am'!$D$2:$R$976,15,FALSE)</f>
        <v>0</v>
      </c>
    </row>
    <row r="621" spans="1:10" ht="14.85" customHeight="1" x14ac:dyDescent="0.2">
      <c r="A621" s="108" t="str">
        <f>+'Employee ROP Information'!C621</f>
        <v>SMITH, LINDA</v>
      </c>
      <c r="B621" s="109">
        <f>VLOOKUP($A621,'leave_time_2020-07-20115339am'!$D$2:$R$976,5,FALSE)</f>
        <v>414.16500000000002</v>
      </c>
      <c r="C621" s="110">
        <f>VLOOKUP($A621,'leave_time_2020-07-20115339am'!$D$2:$R$976,6,FALSE)</f>
        <v>129.99600000000001</v>
      </c>
      <c r="D621" s="111">
        <f>VLOOKUP($A621,'leave_time_2020-07-20115339am'!$D$2:$R$976,7,FALSE)</f>
        <v>24</v>
      </c>
      <c r="E621" s="109">
        <f>IF(((VLOOKUP($A621,'leave_time_2020-07-20115339am'!$D$2:$R$976,9,FALSE)&gt;480)),480,(VLOOKUP($A621,'leave_time_2020-07-20115339am'!$D$2:$R$976,9,FALSE)))</f>
        <v>480</v>
      </c>
      <c r="F621" s="110">
        <f>VLOOKUP($A621,'leave_time_2020-07-20115339am'!$D$2:$R$976,10,FALSE)</f>
        <v>104.004</v>
      </c>
      <c r="G621" s="111">
        <f>VLOOKUP($A621,'leave_time_2020-07-20115339am'!$D$2:$R$976,11,FALSE)</f>
        <v>24</v>
      </c>
      <c r="H621" s="109">
        <f>VLOOKUP($A621,'leave_time_2020-07-20115339am'!$D$2:$R$976,13,FALSE)</f>
        <v>0</v>
      </c>
      <c r="I621" s="110">
        <f>VLOOKUP($A621,'leave_time_2020-07-20115339am'!$D$2:$R$976,14,FALSE)</f>
        <v>0</v>
      </c>
      <c r="J621" s="111">
        <f>VLOOKUP($A621,'leave_time_2020-07-20115339am'!$D$2:$R$976,15,FALSE)</f>
        <v>0</v>
      </c>
    </row>
    <row r="622" spans="1:10" ht="14.85" customHeight="1" x14ac:dyDescent="0.2">
      <c r="A622" s="108" t="str">
        <f>+'Employee ROP Information'!C622</f>
        <v>SMITH, PAMELA</v>
      </c>
      <c r="B622" s="109">
        <f>VLOOKUP($A622,'leave_time_2020-07-20115339am'!$D$2:$R$976,5,FALSE)</f>
        <v>155.09</v>
      </c>
      <c r="C622" s="110">
        <f>VLOOKUP($A622,'leave_time_2020-07-20115339am'!$D$2:$R$976,6,FALSE)</f>
        <v>104.004</v>
      </c>
      <c r="D622" s="111">
        <f>VLOOKUP($A622,'leave_time_2020-07-20115339am'!$D$2:$R$976,7,FALSE)</f>
        <v>80.75</v>
      </c>
      <c r="E622" s="109">
        <f>IF(((VLOOKUP($A622,'leave_time_2020-07-20115339am'!$D$2:$R$976,9,FALSE)&gt;480)),480,(VLOOKUP($A622,'leave_time_2020-07-20115339am'!$D$2:$R$976,9,FALSE)))</f>
        <v>137.09</v>
      </c>
      <c r="F622" s="110">
        <f>VLOOKUP($A622,'leave_time_2020-07-20115339am'!$D$2:$R$976,10,FALSE)</f>
        <v>104.004</v>
      </c>
      <c r="G622" s="111">
        <f>VLOOKUP($A622,'leave_time_2020-07-20115339am'!$D$2:$R$976,11,FALSE)</f>
        <v>100.5</v>
      </c>
      <c r="H622" s="109">
        <f>VLOOKUP($A622,'leave_time_2020-07-20115339am'!$D$2:$R$976,13,FALSE)</f>
        <v>0.125</v>
      </c>
      <c r="I622" s="110">
        <f>VLOOKUP($A622,'leave_time_2020-07-20115339am'!$D$2:$R$976,14,FALSE)</f>
        <v>22.625</v>
      </c>
      <c r="J622" s="111">
        <f>VLOOKUP($A622,'leave_time_2020-07-20115339am'!$D$2:$R$976,15,FALSE)</f>
        <v>22.5</v>
      </c>
    </row>
    <row r="623" spans="1:10" ht="14.85" customHeight="1" x14ac:dyDescent="0.2">
      <c r="A623" s="108" t="str">
        <f>+'Employee ROP Information'!C623</f>
        <v>SMITH, SHARON</v>
      </c>
      <c r="B623" s="109">
        <f>VLOOKUP($A623,'leave_time_2020-07-20115339am'!$D$2:$R$976,5,FALSE)</f>
        <v>339.34</v>
      </c>
      <c r="C623" s="110">
        <f>VLOOKUP($A623,'leave_time_2020-07-20115339am'!$D$2:$R$976,6,FALSE)</f>
        <v>104.004</v>
      </c>
      <c r="D623" s="111">
        <f>VLOOKUP($A623,'leave_time_2020-07-20115339am'!$D$2:$R$976,7,FALSE)</f>
        <v>24</v>
      </c>
      <c r="E623" s="109">
        <f>IF(((VLOOKUP($A623,'leave_time_2020-07-20115339am'!$D$2:$R$976,9,FALSE)&gt;480)),480,(VLOOKUP($A623,'leave_time_2020-07-20115339am'!$D$2:$R$976,9,FALSE)))</f>
        <v>332.25700000000001</v>
      </c>
      <c r="F623" s="110">
        <f>VLOOKUP($A623,'leave_time_2020-07-20115339am'!$D$2:$R$976,10,FALSE)</f>
        <v>104.004</v>
      </c>
      <c r="G623" s="111">
        <f>VLOOKUP($A623,'leave_time_2020-07-20115339am'!$D$2:$R$976,11,FALSE)</f>
        <v>4</v>
      </c>
      <c r="H623" s="109">
        <f>VLOOKUP($A623,'leave_time_2020-07-20115339am'!$D$2:$R$976,13,FALSE)</f>
        <v>31.75</v>
      </c>
      <c r="I623" s="110">
        <f>VLOOKUP($A623,'leave_time_2020-07-20115339am'!$D$2:$R$976,14,FALSE)</f>
        <v>40</v>
      </c>
      <c r="J623" s="111">
        <f>VLOOKUP($A623,'leave_time_2020-07-20115339am'!$D$2:$R$976,15,FALSE)</f>
        <v>24.5</v>
      </c>
    </row>
    <row r="624" spans="1:10" ht="14.85" customHeight="1" x14ac:dyDescent="0.2">
      <c r="A624" s="108" t="str">
        <f>+'Employee ROP Information'!C624</f>
        <v>SMITTLE, MONCE</v>
      </c>
      <c r="B624" s="109">
        <f>VLOOKUP($A624,'leave_time_2020-07-20115339am'!$D$2:$R$976,5,FALSE)</f>
        <v>315.24900000000002</v>
      </c>
      <c r="C624" s="110">
        <f>VLOOKUP($A624,'leave_time_2020-07-20115339am'!$D$2:$R$976,6,FALSE)</f>
        <v>156</v>
      </c>
      <c r="D624" s="111">
        <f>VLOOKUP($A624,'leave_time_2020-07-20115339am'!$D$2:$R$976,7,FALSE)</f>
        <v>106</v>
      </c>
      <c r="E624" s="109">
        <f>IF(((VLOOKUP($A624,'leave_time_2020-07-20115339am'!$D$2:$R$976,9,FALSE)&gt;480)),480,(VLOOKUP($A624,'leave_time_2020-07-20115339am'!$D$2:$R$976,9,FALSE)))</f>
        <v>480</v>
      </c>
      <c r="F624" s="110">
        <f>VLOOKUP($A624,'leave_time_2020-07-20115339am'!$D$2:$R$976,10,FALSE)</f>
        <v>104.004</v>
      </c>
      <c r="G624" s="111">
        <f>VLOOKUP($A624,'leave_time_2020-07-20115339am'!$D$2:$R$976,11,FALSE)</f>
        <v>35</v>
      </c>
      <c r="H624" s="109">
        <f>VLOOKUP($A624,'leave_time_2020-07-20115339am'!$D$2:$R$976,13,FALSE)</f>
        <v>0</v>
      </c>
      <c r="I624" s="110">
        <f>VLOOKUP($A624,'leave_time_2020-07-20115339am'!$D$2:$R$976,14,FALSE)</f>
        <v>0</v>
      </c>
      <c r="J624" s="111">
        <f>VLOOKUP($A624,'leave_time_2020-07-20115339am'!$D$2:$R$976,15,FALSE)</f>
        <v>0</v>
      </c>
    </row>
    <row r="625" spans="1:10" ht="14.85" customHeight="1" x14ac:dyDescent="0.2">
      <c r="A625" s="108" t="str">
        <f>+'Employee ROP Information'!C625</f>
        <v>SOLANO, CHARLES</v>
      </c>
      <c r="B625" s="109">
        <f>VLOOKUP($A625,'leave_time_2020-07-20115339am'!$D$2:$R$976,5,FALSE)</f>
        <v>163.327</v>
      </c>
      <c r="C625" s="110">
        <f>VLOOKUP($A625,'leave_time_2020-07-20115339am'!$D$2:$R$976,6,FALSE)</f>
        <v>119.163</v>
      </c>
      <c r="D625" s="111">
        <f>VLOOKUP($A625,'leave_time_2020-07-20115339am'!$D$2:$R$976,7,FALSE)</f>
        <v>81.5</v>
      </c>
      <c r="E625" s="109">
        <f>IF(((VLOOKUP($A625,'leave_time_2020-07-20115339am'!$D$2:$R$976,9,FALSE)&gt;480)),480,(VLOOKUP($A625,'leave_time_2020-07-20115339am'!$D$2:$R$976,9,FALSE)))</f>
        <v>480</v>
      </c>
      <c r="F625" s="110">
        <f>VLOOKUP($A625,'leave_time_2020-07-20115339am'!$D$2:$R$976,10,FALSE)</f>
        <v>95.337000000000003</v>
      </c>
      <c r="G625" s="111">
        <f>VLOOKUP($A625,'leave_time_2020-07-20115339am'!$D$2:$R$976,11,FALSE)</f>
        <v>22.5</v>
      </c>
      <c r="H625" s="109">
        <f>VLOOKUP($A625,'leave_time_2020-07-20115339am'!$D$2:$R$976,13,FALSE)</f>
        <v>0</v>
      </c>
      <c r="I625" s="110">
        <f>VLOOKUP($A625,'leave_time_2020-07-20115339am'!$D$2:$R$976,14,FALSE)</f>
        <v>45.25</v>
      </c>
      <c r="J625" s="111">
        <f>VLOOKUP($A625,'leave_time_2020-07-20115339am'!$D$2:$R$976,15,FALSE)</f>
        <v>45.25</v>
      </c>
    </row>
    <row r="626" spans="1:10" ht="14.85" customHeight="1" x14ac:dyDescent="0.2">
      <c r="A626" s="108" t="str">
        <f>+'Employee ROP Information'!C626</f>
        <v>SOLER, MELISSA</v>
      </c>
      <c r="B626" s="109">
        <f>VLOOKUP($A626,'leave_time_2020-07-20115339am'!$D$2:$R$976,5,FALSE)</f>
        <v>85.09</v>
      </c>
      <c r="C626" s="110">
        <f>VLOOKUP($A626,'leave_time_2020-07-20115339am'!$D$2:$R$976,6,FALSE)</f>
        <v>104.004</v>
      </c>
      <c r="D626" s="111">
        <f>VLOOKUP($A626,'leave_time_2020-07-20115339am'!$D$2:$R$976,7,FALSE)</f>
        <v>106.25</v>
      </c>
      <c r="E626" s="109">
        <f>IF(((VLOOKUP($A626,'leave_time_2020-07-20115339am'!$D$2:$R$976,9,FALSE)&gt;480)),480,(VLOOKUP($A626,'leave_time_2020-07-20115339am'!$D$2:$R$976,9,FALSE)))</f>
        <v>205.09</v>
      </c>
      <c r="F626" s="110">
        <f>VLOOKUP($A626,'leave_time_2020-07-20115339am'!$D$2:$R$976,10,FALSE)</f>
        <v>104.004</v>
      </c>
      <c r="G626" s="111">
        <f>VLOOKUP($A626,'leave_time_2020-07-20115339am'!$D$2:$R$976,11,FALSE)</f>
        <v>52</v>
      </c>
      <c r="H626" s="109">
        <f>VLOOKUP($A626,'leave_time_2020-07-20115339am'!$D$2:$R$976,13,FALSE)</f>
        <v>-2.5000000000000001E-2</v>
      </c>
      <c r="I626" s="110">
        <f>VLOOKUP($A626,'leave_time_2020-07-20115339am'!$D$2:$R$976,14,FALSE)</f>
        <v>43.725000000000001</v>
      </c>
      <c r="J626" s="111">
        <f>VLOOKUP($A626,'leave_time_2020-07-20115339am'!$D$2:$R$976,15,FALSE)</f>
        <v>43.75</v>
      </c>
    </row>
    <row r="627" spans="1:10" ht="14.85" customHeight="1" x14ac:dyDescent="0.2">
      <c r="A627" s="108" t="str">
        <f>+'Employee ROP Information'!C627</f>
        <v>SOLOMON, KRISTEN</v>
      </c>
      <c r="B627" s="109">
        <f>VLOOKUP($A627,'leave_time_2020-07-20115339am'!$D$2:$R$976,5,FALSE)</f>
        <v>451</v>
      </c>
      <c r="C627" s="110">
        <f>VLOOKUP($A627,'leave_time_2020-07-20115339am'!$D$2:$R$976,6,FALSE)</f>
        <v>240</v>
      </c>
      <c r="D627" s="111">
        <f>VLOOKUP($A627,'leave_time_2020-07-20115339am'!$D$2:$R$976,7,FALSE)</f>
        <v>106</v>
      </c>
      <c r="E627" s="109">
        <f>IF(((VLOOKUP($A627,'leave_time_2020-07-20115339am'!$D$2:$R$976,9,FALSE)&gt;480)),480,(VLOOKUP($A627,'leave_time_2020-07-20115339am'!$D$2:$R$976,9,FALSE)))</f>
        <v>480</v>
      </c>
      <c r="F627" s="110">
        <f>VLOOKUP($A627,'leave_time_2020-07-20115339am'!$D$2:$R$976,10,FALSE)</f>
        <v>104.004</v>
      </c>
      <c r="G627" s="111">
        <f>VLOOKUP($A627,'leave_time_2020-07-20115339am'!$D$2:$R$976,11,FALSE)</f>
        <v>0</v>
      </c>
      <c r="H627" s="109">
        <f>VLOOKUP($A627,'leave_time_2020-07-20115339am'!$D$2:$R$976,13,FALSE)</f>
        <v>0</v>
      </c>
      <c r="I627" s="110">
        <f>VLOOKUP($A627,'leave_time_2020-07-20115339am'!$D$2:$R$976,14,FALSE)</f>
        <v>0</v>
      </c>
      <c r="J627" s="111">
        <f>VLOOKUP($A627,'leave_time_2020-07-20115339am'!$D$2:$R$976,15,FALSE)</f>
        <v>0</v>
      </c>
    </row>
    <row r="628" spans="1:10" ht="14.85" customHeight="1" x14ac:dyDescent="0.2">
      <c r="A628" s="108" t="str">
        <f>+'Employee ROP Information'!C628</f>
        <v>SOMERS, SUSAN</v>
      </c>
      <c r="B628" s="109">
        <f>VLOOKUP($A628,'leave_time_2020-07-20115339am'!$D$2:$R$976,5,FALSE)</f>
        <v>219.25</v>
      </c>
      <c r="C628" s="110">
        <f>VLOOKUP($A628,'leave_time_2020-07-20115339am'!$D$2:$R$976,6,FALSE)</f>
        <v>156</v>
      </c>
      <c r="D628" s="111">
        <f>VLOOKUP($A628,'leave_time_2020-07-20115339am'!$D$2:$R$976,7,FALSE)</f>
        <v>112</v>
      </c>
      <c r="E628" s="109">
        <f>IF(((VLOOKUP($A628,'leave_time_2020-07-20115339am'!$D$2:$R$976,9,FALSE)&gt;480)),480,(VLOOKUP($A628,'leave_time_2020-07-20115339am'!$D$2:$R$976,9,FALSE)))</f>
        <v>103.59</v>
      </c>
      <c r="F628" s="110">
        <f>VLOOKUP($A628,'leave_time_2020-07-20115339am'!$D$2:$R$976,10,FALSE)</f>
        <v>104.004</v>
      </c>
      <c r="G628" s="111">
        <f>VLOOKUP($A628,'leave_time_2020-07-20115339am'!$D$2:$R$976,11,FALSE)</f>
        <v>149.5</v>
      </c>
      <c r="H628" s="109">
        <f>VLOOKUP($A628,'leave_time_2020-07-20115339am'!$D$2:$R$976,13,FALSE)</f>
        <v>0</v>
      </c>
      <c r="I628" s="110">
        <f>VLOOKUP($A628,'leave_time_2020-07-20115339am'!$D$2:$R$976,14,FALSE)</f>
        <v>0</v>
      </c>
      <c r="J628" s="111">
        <f>VLOOKUP($A628,'leave_time_2020-07-20115339am'!$D$2:$R$976,15,FALSE)</f>
        <v>0</v>
      </c>
    </row>
    <row r="629" spans="1:10" ht="14.85" customHeight="1" x14ac:dyDescent="0.2">
      <c r="A629" s="108" t="str">
        <f>+'Employee ROP Information'!C629</f>
        <v>SOTELO, PAMELA</v>
      </c>
      <c r="B629" s="109">
        <f>VLOOKUP($A629,'leave_time_2020-07-20115339am'!$D$2:$R$976,5,FALSE)</f>
        <v>74.584000000000003</v>
      </c>
      <c r="C629" s="110">
        <f>VLOOKUP($A629,'leave_time_2020-07-20115339am'!$D$2:$R$976,6,FALSE)</f>
        <v>63.92</v>
      </c>
      <c r="D629" s="111">
        <f>VLOOKUP($A629,'leave_time_2020-07-20115339am'!$D$2:$R$976,7,FALSE)</f>
        <v>36</v>
      </c>
      <c r="E629" s="109">
        <f>IF(((VLOOKUP($A629,'leave_time_2020-07-20115339am'!$D$2:$R$976,9,FALSE)&gt;480)),480,(VLOOKUP($A629,'leave_time_2020-07-20115339am'!$D$2:$R$976,9,FALSE)))</f>
        <v>280.16000000000003</v>
      </c>
      <c r="F629" s="110">
        <f>VLOOKUP($A629,'leave_time_2020-07-20115339am'!$D$2:$R$976,10,FALSE)</f>
        <v>51.996000000000002</v>
      </c>
      <c r="G629" s="111">
        <f>VLOOKUP($A629,'leave_time_2020-07-20115339am'!$D$2:$R$976,11,FALSE)</f>
        <v>3</v>
      </c>
      <c r="H629" s="109">
        <f>VLOOKUP($A629,'leave_time_2020-07-20115339am'!$D$2:$R$976,13,FALSE)</f>
        <v>0</v>
      </c>
      <c r="I629" s="110">
        <f>VLOOKUP($A629,'leave_time_2020-07-20115339am'!$D$2:$R$976,14,FALSE)</f>
        <v>0</v>
      </c>
      <c r="J629" s="111">
        <f>VLOOKUP($A629,'leave_time_2020-07-20115339am'!$D$2:$R$976,15,FALSE)</f>
        <v>0</v>
      </c>
    </row>
    <row r="630" spans="1:10" ht="14.85" customHeight="1" x14ac:dyDescent="0.2">
      <c r="A630" s="108" t="str">
        <f>+'Employee ROP Information'!C630</f>
        <v>SPECTOR, LINDA</v>
      </c>
      <c r="B630" s="109">
        <f>VLOOKUP($A630,'leave_time_2020-07-20115339am'!$D$2:$R$976,5,FALSE)</f>
        <v>330.5</v>
      </c>
      <c r="C630" s="110">
        <f>VLOOKUP($A630,'leave_time_2020-07-20115339am'!$D$2:$R$976,6,FALSE)</f>
        <v>78</v>
      </c>
      <c r="D630" s="111">
        <f>VLOOKUP($A630,'leave_time_2020-07-20115339am'!$D$2:$R$976,7,FALSE)</f>
        <v>46</v>
      </c>
      <c r="E630" s="109">
        <f>IF(((VLOOKUP($A630,'leave_time_2020-07-20115339am'!$D$2:$R$976,9,FALSE)&gt;480)),480,(VLOOKUP($A630,'leave_time_2020-07-20115339am'!$D$2:$R$976,9,FALSE)))</f>
        <v>303.66000000000003</v>
      </c>
      <c r="F630" s="110">
        <f>VLOOKUP($A630,'leave_time_2020-07-20115339am'!$D$2:$R$976,10,FALSE)</f>
        <v>51.996000000000002</v>
      </c>
      <c r="G630" s="111">
        <f>VLOOKUP($A630,'leave_time_2020-07-20115339am'!$D$2:$R$976,11,FALSE)</f>
        <v>0</v>
      </c>
      <c r="H630" s="109">
        <f>VLOOKUP($A630,'leave_time_2020-07-20115339am'!$D$2:$R$976,13,FALSE)</f>
        <v>3</v>
      </c>
      <c r="I630" s="110">
        <f>VLOOKUP($A630,'leave_time_2020-07-20115339am'!$D$2:$R$976,14,FALSE)</f>
        <v>12</v>
      </c>
      <c r="J630" s="111">
        <f>VLOOKUP($A630,'leave_time_2020-07-20115339am'!$D$2:$R$976,15,FALSE)</f>
        <v>36</v>
      </c>
    </row>
    <row r="631" spans="1:10" ht="14.85" customHeight="1" x14ac:dyDescent="0.2">
      <c r="A631" s="108" t="str">
        <f>+'Employee ROP Information'!C631</f>
        <v>SPEERS, AMBER</v>
      </c>
      <c r="B631" s="109">
        <f>VLOOKUP($A631,'leave_time_2020-07-20115339am'!$D$2:$R$976,5,FALSE)</f>
        <v>414.16500000000002</v>
      </c>
      <c r="C631" s="110">
        <f>VLOOKUP($A631,'leave_time_2020-07-20115339am'!$D$2:$R$976,6,FALSE)</f>
        <v>129.99600000000001</v>
      </c>
      <c r="D631" s="111">
        <f>VLOOKUP($A631,'leave_time_2020-07-20115339am'!$D$2:$R$976,7,FALSE)</f>
        <v>0</v>
      </c>
      <c r="E631" s="109">
        <f>IF(((VLOOKUP($A631,'leave_time_2020-07-20115339am'!$D$2:$R$976,9,FALSE)&gt;480)),480,(VLOOKUP($A631,'leave_time_2020-07-20115339am'!$D$2:$R$976,9,FALSE)))</f>
        <v>480</v>
      </c>
      <c r="F631" s="110">
        <f>VLOOKUP($A631,'leave_time_2020-07-20115339am'!$D$2:$R$976,10,FALSE)</f>
        <v>104.004</v>
      </c>
      <c r="G631" s="111">
        <f>VLOOKUP($A631,'leave_time_2020-07-20115339am'!$D$2:$R$976,11,FALSE)</f>
        <v>0</v>
      </c>
      <c r="H631" s="109">
        <f>VLOOKUP($A631,'leave_time_2020-07-20115339am'!$D$2:$R$976,13,FALSE)</f>
        <v>95</v>
      </c>
      <c r="I631" s="110">
        <f>VLOOKUP($A631,'leave_time_2020-07-20115339am'!$D$2:$R$976,14,FALSE)</f>
        <v>124.5</v>
      </c>
      <c r="J631" s="111">
        <f>VLOOKUP($A631,'leave_time_2020-07-20115339am'!$D$2:$R$976,15,FALSE)</f>
        <v>124</v>
      </c>
    </row>
    <row r="632" spans="1:10" ht="14.85" customHeight="1" x14ac:dyDescent="0.2">
      <c r="A632" s="108" t="str">
        <f>+'Employee ROP Information'!C632</f>
        <v>SPEERS, ASHLEY</v>
      </c>
      <c r="B632" s="109">
        <f>VLOOKUP($A632,'leave_time_2020-07-20115339am'!$D$2:$R$976,5,FALSE)</f>
        <v>414.16500000000002</v>
      </c>
      <c r="C632" s="110">
        <f>VLOOKUP($A632,'leave_time_2020-07-20115339am'!$D$2:$R$976,6,FALSE)</f>
        <v>129.99600000000001</v>
      </c>
      <c r="D632" s="111">
        <f>VLOOKUP($A632,'leave_time_2020-07-20115339am'!$D$2:$R$976,7,FALSE)</f>
        <v>0</v>
      </c>
      <c r="E632" s="109">
        <f>IF(((VLOOKUP($A632,'leave_time_2020-07-20115339am'!$D$2:$R$976,9,FALSE)&gt;480)),480,(VLOOKUP($A632,'leave_time_2020-07-20115339am'!$D$2:$R$976,9,FALSE)))</f>
        <v>480</v>
      </c>
      <c r="F632" s="110">
        <f>VLOOKUP($A632,'leave_time_2020-07-20115339am'!$D$2:$R$976,10,FALSE)</f>
        <v>104.004</v>
      </c>
      <c r="G632" s="111">
        <f>VLOOKUP($A632,'leave_time_2020-07-20115339am'!$D$2:$R$976,11,FALSE)</f>
        <v>0</v>
      </c>
      <c r="H632" s="109">
        <f>VLOOKUP($A632,'leave_time_2020-07-20115339am'!$D$2:$R$976,13,FALSE)</f>
        <v>220.5</v>
      </c>
      <c r="I632" s="110">
        <f>VLOOKUP($A632,'leave_time_2020-07-20115339am'!$D$2:$R$976,14,FALSE)</f>
        <v>155.75</v>
      </c>
      <c r="J632" s="111">
        <f>VLOOKUP($A632,'leave_time_2020-07-20115339am'!$D$2:$R$976,15,FALSE)</f>
        <v>104</v>
      </c>
    </row>
    <row r="633" spans="1:10" ht="14.85" customHeight="1" x14ac:dyDescent="0.2">
      <c r="A633" s="108" t="str">
        <f>+'Employee ROP Information'!C633</f>
        <v>SPRADLEY, STEPHEN</v>
      </c>
      <c r="B633" s="109">
        <f>VLOOKUP($A633,'leave_time_2020-07-20115339am'!$D$2:$R$976,5,FALSE)</f>
        <v>97.417000000000002</v>
      </c>
      <c r="C633" s="110">
        <f>VLOOKUP($A633,'leave_time_2020-07-20115339am'!$D$2:$R$976,6,FALSE)</f>
        <v>96.417000000000002</v>
      </c>
      <c r="D633" s="111">
        <f>VLOOKUP($A633,'leave_time_2020-07-20115339am'!$D$2:$R$976,7,FALSE)</f>
        <v>18.5</v>
      </c>
      <c r="E633" s="109">
        <f>IF(((VLOOKUP($A633,'leave_time_2020-07-20115339am'!$D$2:$R$976,9,FALSE)&gt;480)),480,(VLOOKUP($A633,'leave_time_2020-07-20115339am'!$D$2:$R$976,9,FALSE)))</f>
        <v>80.412000000000006</v>
      </c>
      <c r="F633" s="110">
        <f>VLOOKUP($A633,'leave_time_2020-07-20115339am'!$D$2:$R$976,10,FALSE)</f>
        <v>70.412999999999997</v>
      </c>
      <c r="G633" s="111">
        <f>VLOOKUP($A633,'leave_time_2020-07-20115339am'!$D$2:$R$976,11,FALSE)</f>
        <v>3</v>
      </c>
      <c r="H633" s="109">
        <f>VLOOKUP($A633,'leave_time_2020-07-20115339am'!$D$2:$R$976,13,FALSE)</f>
        <v>0</v>
      </c>
      <c r="I633" s="110">
        <f>VLOOKUP($A633,'leave_time_2020-07-20115339am'!$D$2:$R$976,14,FALSE)</f>
        <v>0</v>
      </c>
      <c r="J633" s="111">
        <f>VLOOKUP($A633,'leave_time_2020-07-20115339am'!$D$2:$R$976,15,FALSE)</f>
        <v>0</v>
      </c>
    </row>
    <row r="634" spans="1:10" ht="14.85" customHeight="1" x14ac:dyDescent="0.2">
      <c r="A634" s="108" t="str">
        <f>+'Employee ROP Information'!C634</f>
        <v>STAPLETON, SHAWN</v>
      </c>
      <c r="B634" s="109">
        <f>VLOOKUP($A634,'leave_time_2020-07-20115339am'!$D$2:$R$976,5,FALSE)</f>
        <v>89.09</v>
      </c>
      <c r="C634" s="110">
        <f>VLOOKUP($A634,'leave_time_2020-07-20115339am'!$D$2:$R$976,6,FALSE)</f>
        <v>104.004</v>
      </c>
      <c r="D634" s="111">
        <f>VLOOKUP($A634,'leave_time_2020-07-20115339am'!$D$2:$R$976,7,FALSE)</f>
        <v>83.5</v>
      </c>
      <c r="E634" s="109">
        <f>IF(((VLOOKUP($A634,'leave_time_2020-07-20115339am'!$D$2:$R$976,9,FALSE)&gt;480)),480,(VLOOKUP($A634,'leave_time_2020-07-20115339am'!$D$2:$R$976,9,FALSE)))</f>
        <v>129.59</v>
      </c>
      <c r="F634" s="110">
        <f>VLOOKUP($A634,'leave_time_2020-07-20115339am'!$D$2:$R$976,10,FALSE)</f>
        <v>104.004</v>
      </c>
      <c r="G634" s="111">
        <f>VLOOKUP($A634,'leave_time_2020-07-20115339am'!$D$2:$R$976,11,FALSE)</f>
        <v>57</v>
      </c>
      <c r="H634" s="109">
        <f>VLOOKUP($A634,'leave_time_2020-07-20115339am'!$D$2:$R$976,13,FALSE)</f>
        <v>0</v>
      </c>
      <c r="I634" s="110">
        <f>VLOOKUP($A634,'leave_time_2020-07-20115339am'!$D$2:$R$976,14,FALSE)</f>
        <v>0</v>
      </c>
      <c r="J634" s="111">
        <f>VLOOKUP($A634,'leave_time_2020-07-20115339am'!$D$2:$R$976,15,FALSE)</f>
        <v>0</v>
      </c>
    </row>
    <row r="635" spans="1:10" ht="14.85" customHeight="1" x14ac:dyDescent="0.2">
      <c r="A635" s="108" t="str">
        <f>+'Employee ROP Information'!C635</f>
        <v>STARR, DAWN</v>
      </c>
      <c r="B635" s="109">
        <f>VLOOKUP($A635,'leave_time_2020-07-20115339am'!$D$2:$R$976,5,FALSE)</f>
        <v>26.001000000000001</v>
      </c>
      <c r="C635" s="110">
        <f>VLOOKUP($A635,'leave_time_2020-07-20115339am'!$D$2:$R$976,6,FALSE)</f>
        <v>26.001000000000001</v>
      </c>
      <c r="D635" s="111">
        <f>VLOOKUP($A635,'leave_time_2020-07-20115339am'!$D$2:$R$976,7,FALSE)</f>
        <v>0</v>
      </c>
      <c r="E635" s="109">
        <f>IF(((VLOOKUP($A635,'leave_time_2020-07-20115339am'!$D$2:$R$976,9,FALSE)&gt;480)),480,(VLOOKUP($A635,'leave_time_2020-07-20115339am'!$D$2:$R$976,9,FALSE)))</f>
        <v>14.334</v>
      </c>
      <c r="F635" s="110">
        <f>VLOOKUP($A635,'leave_time_2020-07-20115339am'!$D$2:$R$976,10,FALSE)</f>
        <v>30.334</v>
      </c>
      <c r="G635" s="111">
        <f>VLOOKUP($A635,'leave_time_2020-07-20115339am'!$D$2:$R$976,11,FALSE)</f>
        <v>16</v>
      </c>
      <c r="H635" s="109">
        <f>VLOOKUP($A635,'leave_time_2020-07-20115339am'!$D$2:$R$976,13,FALSE)</f>
        <v>0</v>
      </c>
      <c r="I635" s="110">
        <f>VLOOKUP($A635,'leave_time_2020-07-20115339am'!$D$2:$R$976,14,FALSE)</f>
        <v>0</v>
      </c>
      <c r="J635" s="111">
        <f>VLOOKUP($A635,'leave_time_2020-07-20115339am'!$D$2:$R$976,15,FALSE)</f>
        <v>0</v>
      </c>
    </row>
    <row r="636" spans="1:10" ht="14.85" customHeight="1" x14ac:dyDescent="0.2">
      <c r="A636" s="108" t="str">
        <f>+'Employee ROP Information'!C636</f>
        <v>STEINSALTZ, DEBRA</v>
      </c>
      <c r="B636" s="109">
        <f>VLOOKUP($A636,'leave_time_2020-07-20115339am'!$D$2:$R$976,5,FALSE)</f>
        <v>65.25</v>
      </c>
      <c r="C636" s="110">
        <f>VLOOKUP($A636,'leave_time_2020-07-20115339am'!$D$2:$R$976,6,FALSE)</f>
        <v>156</v>
      </c>
      <c r="D636" s="111">
        <f>VLOOKUP($A636,'leave_time_2020-07-20115339am'!$D$2:$R$976,7,FALSE)</f>
        <v>126.5</v>
      </c>
      <c r="E636" s="109">
        <f>IF(((VLOOKUP($A636,'leave_time_2020-07-20115339am'!$D$2:$R$976,9,FALSE)&gt;480)),480,(VLOOKUP($A636,'leave_time_2020-07-20115339am'!$D$2:$R$976,9,FALSE)))</f>
        <v>27.84</v>
      </c>
      <c r="F636" s="110">
        <f>VLOOKUP($A636,'leave_time_2020-07-20115339am'!$D$2:$R$976,10,FALSE)</f>
        <v>104.004</v>
      </c>
      <c r="G636" s="111">
        <f>VLOOKUP($A636,'leave_time_2020-07-20115339am'!$D$2:$R$976,11,FALSE)</f>
        <v>73</v>
      </c>
      <c r="H636" s="109">
        <f>VLOOKUP($A636,'leave_time_2020-07-20115339am'!$D$2:$R$976,13,FALSE)</f>
        <v>3</v>
      </c>
      <c r="I636" s="110">
        <f>VLOOKUP($A636,'leave_time_2020-07-20115339am'!$D$2:$R$976,14,FALSE)</f>
        <v>24.75</v>
      </c>
      <c r="J636" s="111">
        <f>VLOOKUP($A636,'leave_time_2020-07-20115339am'!$D$2:$R$976,15,FALSE)</f>
        <v>21.75</v>
      </c>
    </row>
    <row r="637" spans="1:10" ht="14.85" customHeight="1" x14ac:dyDescent="0.2">
      <c r="A637" s="108" t="str">
        <f>+'Employee ROP Information'!C637</f>
        <v>STEVENSON, ANGELA</v>
      </c>
      <c r="B637" s="109">
        <f>VLOOKUP($A637,'leave_time_2020-07-20115339am'!$D$2:$R$976,5,FALSE)</f>
        <v>72.335999999999999</v>
      </c>
      <c r="C637" s="110">
        <f>VLOOKUP($A637,'leave_time_2020-07-20115339am'!$D$2:$R$976,6,FALSE)</f>
        <v>117</v>
      </c>
      <c r="D637" s="111">
        <f>VLOOKUP($A637,'leave_time_2020-07-20115339am'!$D$2:$R$976,7,FALSE)</f>
        <v>57.5</v>
      </c>
      <c r="E637" s="109">
        <f>IF(((VLOOKUP($A637,'leave_time_2020-07-20115339am'!$D$2:$R$976,9,FALSE)&gt;480)),480,(VLOOKUP($A637,'leave_time_2020-07-20115339am'!$D$2:$R$976,9,FALSE)))</f>
        <v>366.09</v>
      </c>
      <c r="F637" s="110">
        <f>VLOOKUP($A637,'leave_time_2020-07-20115339am'!$D$2:$R$976,10,FALSE)</f>
        <v>104.004</v>
      </c>
      <c r="G637" s="111">
        <f>VLOOKUP($A637,'leave_time_2020-07-20115339am'!$D$2:$R$976,11,FALSE)</f>
        <v>15</v>
      </c>
      <c r="H637" s="109">
        <f>VLOOKUP($A637,'leave_time_2020-07-20115339am'!$D$2:$R$976,13,FALSE)</f>
        <v>0</v>
      </c>
      <c r="I637" s="110">
        <f>VLOOKUP($A637,'leave_time_2020-07-20115339am'!$D$2:$R$976,14,FALSE)</f>
        <v>0</v>
      </c>
      <c r="J637" s="111">
        <f>VLOOKUP($A637,'leave_time_2020-07-20115339am'!$D$2:$R$976,15,FALSE)</f>
        <v>0</v>
      </c>
    </row>
    <row r="638" spans="1:10" ht="14.85" customHeight="1" x14ac:dyDescent="0.2">
      <c r="A638" s="108" t="str">
        <f>+'Employee ROP Information'!C638</f>
        <v>STILL, EVELIEN</v>
      </c>
      <c r="B638" s="109">
        <f>VLOOKUP($A638,'leave_time_2020-07-20115339am'!$D$2:$R$976,5,FALSE)</f>
        <v>380</v>
      </c>
      <c r="C638" s="110">
        <f>VLOOKUP($A638,'leave_time_2020-07-20115339am'!$D$2:$R$976,6,FALSE)</f>
        <v>156</v>
      </c>
      <c r="D638" s="111">
        <f>VLOOKUP($A638,'leave_time_2020-07-20115339am'!$D$2:$R$976,7,FALSE)</f>
        <v>48.75</v>
      </c>
      <c r="E638" s="109">
        <f>IF(((VLOOKUP($A638,'leave_time_2020-07-20115339am'!$D$2:$R$976,9,FALSE)&gt;480)),480,(VLOOKUP($A638,'leave_time_2020-07-20115339am'!$D$2:$R$976,9,FALSE)))</f>
        <v>480</v>
      </c>
      <c r="F638" s="110">
        <f>VLOOKUP($A638,'leave_time_2020-07-20115339am'!$D$2:$R$976,10,FALSE)</f>
        <v>104.004</v>
      </c>
      <c r="G638" s="111">
        <f>VLOOKUP($A638,'leave_time_2020-07-20115339am'!$D$2:$R$976,11,FALSE)</f>
        <v>0</v>
      </c>
      <c r="H638" s="109">
        <f>VLOOKUP($A638,'leave_time_2020-07-20115339am'!$D$2:$R$976,13,FALSE)</f>
        <v>-0.27500000000000002</v>
      </c>
      <c r="I638" s="110">
        <f>VLOOKUP($A638,'leave_time_2020-07-20115339am'!$D$2:$R$976,14,FALSE)</f>
        <v>63.1</v>
      </c>
      <c r="J638" s="111">
        <f>VLOOKUP($A638,'leave_time_2020-07-20115339am'!$D$2:$R$976,15,FALSE)</f>
        <v>117</v>
      </c>
    </row>
    <row r="639" spans="1:10" ht="14.85" customHeight="1" x14ac:dyDescent="0.2">
      <c r="A639" s="108" t="str">
        <f>+'Employee ROP Information'!C639</f>
        <v>STIRKS, STEPHEN</v>
      </c>
      <c r="B639" s="109">
        <f>VLOOKUP($A639,'leave_time_2020-07-20115339am'!$D$2:$R$976,5,FALSE)</f>
        <v>264.67099999999999</v>
      </c>
      <c r="C639" s="110">
        <f>VLOOKUP($A639,'leave_time_2020-07-20115339am'!$D$2:$R$976,6,FALSE)</f>
        <v>104.004</v>
      </c>
      <c r="D639" s="111">
        <f>VLOOKUP($A639,'leave_time_2020-07-20115339am'!$D$2:$R$976,7,FALSE)</f>
        <v>72</v>
      </c>
      <c r="E639" s="109">
        <f>IF(((VLOOKUP($A639,'leave_time_2020-07-20115339am'!$D$2:$R$976,9,FALSE)&gt;480)),480,(VLOOKUP($A639,'leave_time_2020-07-20115339am'!$D$2:$R$976,9,FALSE)))</f>
        <v>194.67099999999999</v>
      </c>
      <c r="F639" s="110">
        <f>VLOOKUP($A639,'leave_time_2020-07-20115339am'!$D$2:$R$976,10,FALSE)</f>
        <v>104.004</v>
      </c>
      <c r="G639" s="111">
        <f>VLOOKUP($A639,'leave_time_2020-07-20115339am'!$D$2:$R$976,11,FALSE)</f>
        <v>38</v>
      </c>
      <c r="H639" s="109">
        <f>VLOOKUP($A639,'leave_time_2020-07-20115339am'!$D$2:$R$976,13,FALSE)</f>
        <v>0</v>
      </c>
      <c r="I639" s="110">
        <f>VLOOKUP($A639,'leave_time_2020-07-20115339am'!$D$2:$R$976,14,FALSE)</f>
        <v>0</v>
      </c>
      <c r="J639" s="111">
        <f>VLOOKUP($A639,'leave_time_2020-07-20115339am'!$D$2:$R$976,15,FALSE)</f>
        <v>0</v>
      </c>
    </row>
    <row r="640" spans="1:10" ht="14.85" customHeight="1" x14ac:dyDescent="0.2">
      <c r="A640" s="108" t="str">
        <f>+'Employee ROP Information'!C640</f>
        <v>STONECIPHER, CARMEN</v>
      </c>
      <c r="B640" s="109">
        <f>VLOOKUP($A640,'leave_time_2020-07-20115339am'!$D$2:$R$976,5,FALSE)</f>
        <v>98.5</v>
      </c>
      <c r="C640" s="110">
        <f>VLOOKUP($A640,'leave_time_2020-07-20115339am'!$D$2:$R$976,6,FALSE)</f>
        <v>156</v>
      </c>
      <c r="D640" s="111">
        <f>VLOOKUP($A640,'leave_time_2020-07-20115339am'!$D$2:$R$976,7,FALSE)</f>
        <v>108.5</v>
      </c>
      <c r="E640" s="109">
        <f>IF(((VLOOKUP($A640,'leave_time_2020-07-20115339am'!$D$2:$R$976,9,FALSE)&gt;480)),480,(VLOOKUP($A640,'leave_time_2020-07-20115339am'!$D$2:$R$976,9,FALSE)))</f>
        <v>188.84</v>
      </c>
      <c r="F640" s="110">
        <f>VLOOKUP($A640,'leave_time_2020-07-20115339am'!$D$2:$R$976,10,FALSE)</f>
        <v>104.004</v>
      </c>
      <c r="G640" s="111">
        <f>VLOOKUP($A640,'leave_time_2020-07-20115339am'!$D$2:$R$976,11,FALSE)</f>
        <v>74.75</v>
      </c>
      <c r="H640" s="109">
        <f>VLOOKUP($A640,'leave_time_2020-07-20115339am'!$D$2:$R$976,13,FALSE)</f>
        <v>0</v>
      </c>
      <c r="I640" s="110">
        <f>VLOOKUP($A640,'leave_time_2020-07-20115339am'!$D$2:$R$976,14,FALSE)</f>
        <v>18.125</v>
      </c>
      <c r="J640" s="111">
        <f>VLOOKUP($A640,'leave_time_2020-07-20115339am'!$D$2:$R$976,15,FALSE)</f>
        <v>15.25</v>
      </c>
    </row>
    <row r="641" spans="1:10" ht="14.85" customHeight="1" x14ac:dyDescent="0.2">
      <c r="A641" s="108" t="str">
        <f>+'Employee ROP Information'!C641</f>
        <v>STOOTHOFF, CAROL</v>
      </c>
      <c r="B641" s="109">
        <f>VLOOKUP($A641,'leave_time_2020-07-20115339am'!$D$2:$R$976,5,FALSE)</f>
        <v>220.66</v>
      </c>
      <c r="C641" s="110">
        <f>VLOOKUP($A641,'leave_time_2020-07-20115339am'!$D$2:$R$976,6,FALSE)</f>
        <v>129.99600000000001</v>
      </c>
      <c r="D641" s="111">
        <f>VLOOKUP($A641,'leave_time_2020-07-20115339am'!$D$2:$R$976,7,FALSE)</f>
        <v>42</v>
      </c>
      <c r="E641" s="109">
        <f>IF(((VLOOKUP($A641,'leave_time_2020-07-20115339am'!$D$2:$R$976,9,FALSE)&gt;480)),480,(VLOOKUP($A641,'leave_time_2020-07-20115339am'!$D$2:$R$976,9,FALSE)))</f>
        <v>134.34</v>
      </c>
      <c r="F641" s="110">
        <f>VLOOKUP($A641,'leave_time_2020-07-20115339am'!$D$2:$R$976,10,FALSE)</f>
        <v>104.004</v>
      </c>
      <c r="G641" s="111">
        <f>VLOOKUP($A641,'leave_time_2020-07-20115339am'!$D$2:$R$976,11,FALSE)</f>
        <v>54.5</v>
      </c>
      <c r="H641" s="109">
        <f>VLOOKUP($A641,'leave_time_2020-07-20115339am'!$D$2:$R$976,13,FALSE)</f>
        <v>0</v>
      </c>
      <c r="I641" s="110">
        <f>VLOOKUP($A641,'leave_time_2020-07-20115339am'!$D$2:$R$976,14,FALSE)</f>
        <v>0</v>
      </c>
      <c r="J641" s="111">
        <f>VLOOKUP($A641,'leave_time_2020-07-20115339am'!$D$2:$R$976,15,FALSE)</f>
        <v>0</v>
      </c>
    </row>
    <row r="642" spans="1:10" ht="14.85" customHeight="1" x14ac:dyDescent="0.2">
      <c r="A642" s="108" t="str">
        <f>+'Employee ROP Information'!C642</f>
        <v>STUART, MABEL</v>
      </c>
      <c r="B642" s="109">
        <f>VLOOKUP($A642,'leave_time_2020-07-20115339am'!$D$2:$R$976,5,FALSE)</f>
        <v>37.834000000000003</v>
      </c>
      <c r="C642" s="110">
        <f>VLOOKUP($A642,'leave_time_2020-07-20115339am'!$D$2:$R$976,6,FALSE)</f>
        <v>63.92</v>
      </c>
      <c r="D642" s="111">
        <f>VLOOKUP($A642,'leave_time_2020-07-20115339am'!$D$2:$R$976,7,FALSE)</f>
        <v>88.25</v>
      </c>
      <c r="E642" s="109">
        <f>IF(((VLOOKUP($A642,'leave_time_2020-07-20115339am'!$D$2:$R$976,9,FALSE)&gt;480)),480,(VLOOKUP($A642,'leave_time_2020-07-20115339am'!$D$2:$R$976,9,FALSE)))</f>
        <v>62.41</v>
      </c>
      <c r="F642" s="110">
        <f>VLOOKUP($A642,'leave_time_2020-07-20115339am'!$D$2:$R$976,10,FALSE)</f>
        <v>51.996000000000002</v>
      </c>
      <c r="G642" s="111">
        <f>VLOOKUP($A642,'leave_time_2020-07-20115339am'!$D$2:$R$976,11,FALSE)</f>
        <v>80.75</v>
      </c>
      <c r="H642" s="109">
        <f>VLOOKUP($A642,'leave_time_2020-07-20115339am'!$D$2:$R$976,13,FALSE)</f>
        <v>0</v>
      </c>
      <c r="I642" s="110">
        <f>VLOOKUP($A642,'leave_time_2020-07-20115339am'!$D$2:$R$976,14,FALSE)</f>
        <v>0</v>
      </c>
      <c r="J642" s="111">
        <f>VLOOKUP($A642,'leave_time_2020-07-20115339am'!$D$2:$R$976,15,FALSE)</f>
        <v>0</v>
      </c>
    </row>
    <row r="643" spans="1:10" ht="14.85" customHeight="1" x14ac:dyDescent="0.2">
      <c r="A643" s="108" t="str">
        <f>+'Employee ROP Information'!C643</f>
        <v>SUGG, EVA</v>
      </c>
      <c r="B643" s="109">
        <f>VLOOKUP($A643,'leave_time_2020-07-20115339am'!$D$2:$R$976,5,FALSE)</f>
        <v>414.16500000000002</v>
      </c>
      <c r="C643" s="110">
        <f>VLOOKUP($A643,'leave_time_2020-07-20115339am'!$D$2:$R$976,6,FALSE)</f>
        <v>127.83</v>
      </c>
      <c r="D643" s="111">
        <f>VLOOKUP($A643,'leave_time_2020-07-20115339am'!$D$2:$R$976,7,FALSE)</f>
        <v>0</v>
      </c>
      <c r="E643" s="109">
        <f>IF(((VLOOKUP($A643,'leave_time_2020-07-20115339am'!$D$2:$R$976,9,FALSE)&gt;480)),480,(VLOOKUP($A643,'leave_time_2020-07-20115339am'!$D$2:$R$976,9,FALSE)))</f>
        <v>234.09100000000001</v>
      </c>
      <c r="F643" s="110">
        <f>VLOOKUP($A643,'leave_time_2020-07-20115339am'!$D$2:$R$976,10,FALSE)</f>
        <v>104.004</v>
      </c>
      <c r="G643" s="111">
        <f>VLOOKUP($A643,'leave_time_2020-07-20115339am'!$D$2:$R$976,11,FALSE)</f>
        <v>20</v>
      </c>
      <c r="H643" s="109">
        <f>VLOOKUP($A643,'leave_time_2020-07-20115339am'!$D$2:$R$976,13,FALSE)</f>
        <v>12</v>
      </c>
      <c r="I643" s="110">
        <f>VLOOKUP($A643,'leave_time_2020-07-20115339am'!$D$2:$R$976,14,FALSE)</f>
        <v>49</v>
      </c>
      <c r="J643" s="111">
        <f>VLOOKUP($A643,'leave_time_2020-07-20115339am'!$D$2:$R$976,15,FALSE)</f>
        <v>97.25</v>
      </c>
    </row>
    <row r="644" spans="1:10" ht="14.85" customHeight="1" x14ac:dyDescent="0.2">
      <c r="A644" s="108" t="str">
        <f>+'Employee ROP Information'!C644</f>
        <v>SULLIVAN, SEAN</v>
      </c>
      <c r="B644" s="109">
        <f>VLOOKUP($A644,'leave_time_2020-07-20115339am'!$D$2:$R$976,5,FALSE)</f>
        <v>398.59</v>
      </c>
      <c r="C644" s="110">
        <f>VLOOKUP($A644,'leave_time_2020-07-20115339am'!$D$2:$R$976,6,FALSE)</f>
        <v>104.004</v>
      </c>
      <c r="D644" s="111">
        <f>VLOOKUP($A644,'leave_time_2020-07-20115339am'!$D$2:$R$976,7,FALSE)</f>
        <v>0</v>
      </c>
      <c r="E644" s="109">
        <f>IF(((VLOOKUP($A644,'leave_time_2020-07-20115339am'!$D$2:$R$976,9,FALSE)&gt;480)),480,(VLOOKUP($A644,'leave_time_2020-07-20115339am'!$D$2:$R$976,9,FALSE)))</f>
        <v>390.59</v>
      </c>
      <c r="F644" s="110">
        <f>VLOOKUP($A644,'leave_time_2020-07-20115339am'!$D$2:$R$976,10,FALSE)</f>
        <v>104.004</v>
      </c>
      <c r="G644" s="111">
        <f>VLOOKUP($A644,'leave_time_2020-07-20115339am'!$D$2:$R$976,11,FALSE)</f>
        <v>8</v>
      </c>
      <c r="H644" s="109">
        <f>VLOOKUP($A644,'leave_time_2020-07-20115339am'!$D$2:$R$976,13,FALSE)</f>
        <v>54</v>
      </c>
      <c r="I644" s="110">
        <f>VLOOKUP($A644,'leave_time_2020-07-20115339am'!$D$2:$R$976,14,FALSE)</f>
        <v>69.5</v>
      </c>
      <c r="J644" s="111">
        <f>VLOOKUP($A644,'leave_time_2020-07-20115339am'!$D$2:$R$976,15,FALSE)</f>
        <v>118</v>
      </c>
    </row>
    <row r="645" spans="1:10" ht="14.85" customHeight="1" x14ac:dyDescent="0.2">
      <c r="A645" s="108" t="str">
        <f>+'Employee ROP Information'!C645</f>
        <v>SULLIVAN, VANORA</v>
      </c>
      <c r="B645" s="109">
        <f>VLOOKUP($A645,'leave_time_2020-07-20115339am'!$D$2:$R$976,5,FALSE)</f>
        <v>104.004</v>
      </c>
      <c r="C645" s="110">
        <f>VLOOKUP($A645,'leave_time_2020-07-20115339am'!$D$2:$R$976,6,FALSE)</f>
        <v>104.004</v>
      </c>
      <c r="D645" s="111">
        <f>VLOOKUP($A645,'leave_time_2020-07-20115339am'!$D$2:$R$976,7,FALSE)</f>
        <v>0</v>
      </c>
      <c r="E645" s="109">
        <f>IF(((VLOOKUP($A645,'leave_time_2020-07-20115339am'!$D$2:$R$976,9,FALSE)&gt;480)),480,(VLOOKUP($A645,'leave_time_2020-07-20115339am'!$D$2:$R$976,9,FALSE)))</f>
        <v>88.004000000000005</v>
      </c>
      <c r="F645" s="110">
        <f>VLOOKUP($A645,'leave_time_2020-07-20115339am'!$D$2:$R$976,10,FALSE)</f>
        <v>104.004</v>
      </c>
      <c r="G645" s="111">
        <f>VLOOKUP($A645,'leave_time_2020-07-20115339am'!$D$2:$R$976,11,FALSE)</f>
        <v>16</v>
      </c>
      <c r="H645" s="109">
        <f>VLOOKUP($A645,'leave_time_2020-07-20115339am'!$D$2:$R$976,13,FALSE)</f>
        <v>0</v>
      </c>
      <c r="I645" s="110">
        <f>VLOOKUP($A645,'leave_time_2020-07-20115339am'!$D$2:$R$976,14,FALSE)</f>
        <v>0</v>
      </c>
      <c r="J645" s="111">
        <f>VLOOKUP($A645,'leave_time_2020-07-20115339am'!$D$2:$R$976,15,FALSE)</f>
        <v>0</v>
      </c>
    </row>
    <row r="646" spans="1:10" ht="14.85" customHeight="1" x14ac:dyDescent="0.2">
      <c r="A646" s="108" t="str">
        <f>+'Employee ROP Information'!C646</f>
        <v>SUMILANG, NINA</v>
      </c>
      <c r="B646" s="109">
        <f>VLOOKUP($A646,'leave_time_2020-07-20115339am'!$D$2:$R$976,5,FALSE)</f>
        <v>387.41</v>
      </c>
      <c r="C646" s="110">
        <f>VLOOKUP($A646,'leave_time_2020-07-20115339am'!$D$2:$R$976,6,FALSE)</f>
        <v>129.99600000000001</v>
      </c>
      <c r="D646" s="111">
        <f>VLOOKUP($A646,'leave_time_2020-07-20115339am'!$D$2:$R$976,7,FALSE)</f>
        <v>39</v>
      </c>
      <c r="E646" s="109">
        <f>IF(((VLOOKUP($A646,'leave_time_2020-07-20115339am'!$D$2:$R$976,9,FALSE)&gt;480)),480,(VLOOKUP($A646,'leave_time_2020-07-20115339am'!$D$2:$R$976,9,FALSE)))</f>
        <v>480</v>
      </c>
      <c r="F646" s="110">
        <f>VLOOKUP($A646,'leave_time_2020-07-20115339am'!$D$2:$R$976,10,FALSE)</f>
        <v>104.004</v>
      </c>
      <c r="G646" s="111">
        <f>VLOOKUP($A646,'leave_time_2020-07-20115339am'!$D$2:$R$976,11,FALSE)</f>
        <v>34.5</v>
      </c>
      <c r="H646" s="109">
        <f>VLOOKUP($A646,'leave_time_2020-07-20115339am'!$D$2:$R$976,13,FALSE)</f>
        <v>74.5</v>
      </c>
      <c r="I646" s="110">
        <f>VLOOKUP($A646,'leave_time_2020-07-20115339am'!$D$2:$R$976,14,FALSE)</f>
        <v>10.5</v>
      </c>
      <c r="J646" s="111">
        <f>VLOOKUP($A646,'leave_time_2020-07-20115339am'!$D$2:$R$976,15,FALSE)</f>
        <v>10</v>
      </c>
    </row>
    <row r="647" spans="1:10" ht="14.85" customHeight="1" x14ac:dyDescent="0.2">
      <c r="A647" s="108" t="str">
        <f>+'Employee ROP Information'!C647</f>
        <v>SUMMERS, JOANNA</v>
      </c>
      <c r="B647" s="109">
        <f>VLOOKUP($A647,'leave_time_2020-07-20115339am'!$D$2:$R$976,5,FALSE)</f>
        <v>137.923</v>
      </c>
      <c r="C647" s="110">
        <f>VLOOKUP($A647,'leave_time_2020-07-20115339am'!$D$2:$R$976,6,FALSE)</f>
        <v>104.004</v>
      </c>
      <c r="D647" s="111">
        <f>VLOOKUP($A647,'leave_time_2020-07-20115339am'!$D$2:$R$976,7,FALSE)</f>
        <v>32</v>
      </c>
      <c r="E647" s="109">
        <f>IF(((VLOOKUP($A647,'leave_time_2020-07-20115339am'!$D$2:$R$976,9,FALSE)&gt;480)),480,(VLOOKUP($A647,'leave_time_2020-07-20115339am'!$D$2:$R$976,9,FALSE)))</f>
        <v>161.423</v>
      </c>
      <c r="F647" s="110">
        <f>VLOOKUP($A647,'leave_time_2020-07-20115339am'!$D$2:$R$976,10,FALSE)</f>
        <v>104.004</v>
      </c>
      <c r="G647" s="111">
        <f>VLOOKUP($A647,'leave_time_2020-07-20115339am'!$D$2:$R$976,11,FALSE)</f>
        <v>4</v>
      </c>
      <c r="H647" s="109">
        <f>VLOOKUP($A647,'leave_time_2020-07-20115339am'!$D$2:$R$976,13,FALSE)</f>
        <v>4</v>
      </c>
      <c r="I647" s="110">
        <f>VLOOKUP($A647,'leave_time_2020-07-20115339am'!$D$2:$R$976,14,FALSE)</f>
        <v>12</v>
      </c>
      <c r="J647" s="111">
        <f>VLOOKUP($A647,'leave_time_2020-07-20115339am'!$D$2:$R$976,15,FALSE)</f>
        <v>8</v>
      </c>
    </row>
    <row r="648" spans="1:10" ht="14.85" customHeight="1" x14ac:dyDescent="0.2">
      <c r="A648" s="108" t="str">
        <f>+'Employee ROP Information'!C648</f>
        <v>SUTTER, SONYA</v>
      </c>
      <c r="B648" s="109">
        <f>VLOOKUP($A648,'leave_time_2020-07-20115339am'!$D$2:$R$976,5,FALSE)</f>
        <v>106.83799999999999</v>
      </c>
      <c r="C648" s="110">
        <f>VLOOKUP($A648,'leave_time_2020-07-20115339am'!$D$2:$R$976,6,FALSE)</f>
        <v>95.337000000000003</v>
      </c>
      <c r="D648" s="111">
        <f>VLOOKUP($A648,'leave_time_2020-07-20115339am'!$D$2:$R$976,7,FALSE)</f>
        <v>8</v>
      </c>
      <c r="E648" s="109">
        <f>IF(((VLOOKUP($A648,'leave_time_2020-07-20115339am'!$D$2:$R$976,9,FALSE)&gt;480)),480,(VLOOKUP($A648,'leave_time_2020-07-20115339am'!$D$2:$R$976,9,FALSE)))</f>
        <v>102.83799999999999</v>
      </c>
      <c r="F648" s="110">
        <f>VLOOKUP($A648,'leave_time_2020-07-20115339am'!$D$2:$R$976,10,FALSE)</f>
        <v>95.337000000000003</v>
      </c>
      <c r="G648" s="111">
        <f>VLOOKUP($A648,'leave_time_2020-07-20115339am'!$D$2:$R$976,11,FALSE)</f>
        <v>8</v>
      </c>
      <c r="H648" s="109">
        <f>VLOOKUP($A648,'leave_time_2020-07-20115339am'!$D$2:$R$976,13,FALSE)</f>
        <v>4.875</v>
      </c>
      <c r="I648" s="110">
        <f>VLOOKUP($A648,'leave_time_2020-07-20115339am'!$D$2:$R$976,14,FALSE)</f>
        <v>131.375</v>
      </c>
      <c r="J648" s="111">
        <f>VLOOKUP($A648,'leave_time_2020-07-20115339am'!$D$2:$R$976,15,FALSE)</f>
        <v>151.5</v>
      </c>
    </row>
    <row r="649" spans="1:10" ht="14.85" customHeight="1" x14ac:dyDescent="0.2">
      <c r="A649" s="108" t="str">
        <f>+'Employee ROP Information'!C649</f>
        <v>SUTTON, FAYE</v>
      </c>
      <c r="B649" s="109">
        <f>VLOOKUP($A649,'leave_time_2020-07-20115339am'!$D$2:$R$976,5,FALSE)</f>
        <v>1.333</v>
      </c>
      <c r="C649" s="110">
        <f>VLOOKUP($A649,'leave_time_2020-07-20115339am'!$D$2:$R$976,6,FALSE)</f>
        <v>4.3330000000000002</v>
      </c>
      <c r="D649" s="111">
        <f>VLOOKUP($A649,'leave_time_2020-07-20115339am'!$D$2:$R$976,7,FALSE)</f>
        <v>3</v>
      </c>
      <c r="E649" s="109">
        <f>IF(((VLOOKUP($A649,'leave_time_2020-07-20115339am'!$D$2:$R$976,9,FALSE)&gt;480)),480,(VLOOKUP($A649,'leave_time_2020-07-20115339am'!$D$2:$R$976,9,FALSE)))</f>
        <v>4.3330000000000002</v>
      </c>
      <c r="F649" s="110">
        <f>VLOOKUP($A649,'leave_time_2020-07-20115339am'!$D$2:$R$976,10,FALSE)</f>
        <v>4.3330000000000002</v>
      </c>
      <c r="G649" s="111">
        <f>VLOOKUP($A649,'leave_time_2020-07-20115339am'!$D$2:$R$976,11,FALSE)</f>
        <v>0</v>
      </c>
      <c r="H649" s="109">
        <f>VLOOKUP($A649,'leave_time_2020-07-20115339am'!$D$2:$R$976,13,FALSE)</f>
        <v>0</v>
      </c>
      <c r="I649" s="110">
        <f>VLOOKUP($A649,'leave_time_2020-07-20115339am'!$D$2:$R$976,14,FALSE)</f>
        <v>0</v>
      </c>
      <c r="J649" s="111">
        <f>VLOOKUP($A649,'leave_time_2020-07-20115339am'!$D$2:$R$976,15,FALSE)</f>
        <v>0</v>
      </c>
    </row>
    <row r="650" spans="1:10" ht="14.85" customHeight="1" x14ac:dyDescent="0.2">
      <c r="A650" s="108" t="str">
        <f>+'Employee ROP Information'!C650</f>
        <v>SWAIN, KASINDA</v>
      </c>
      <c r="B650" s="109">
        <f>VLOOKUP($A650,'leave_time_2020-07-20115339am'!$D$2:$R$976,5,FALSE)</f>
        <v>304.83999999999997</v>
      </c>
      <c r="C650" s="110">
        <f>VLOOKUP($A650,'leave_time_2020-07-20115339am'!$D$2:$R$976,6,FALSE)</f>
        <v>104.004</v>
      </c>
      <c r="D650" s="111">
        <f>VLOOKUP($A650,'leave_time_2020-07-20115339am'!$D$2:$R$976,7,FALSE)</f>
        <v>20.75</v>
      </c>
      <c r="E650" s="109">
        <f>IF(((VLOOKUP($A650,'leave_time_2020-07-20115339am'!$D$2:$R$976,9,FALSE)&gt;480)),480,(VLOOKUP($A650,'leave_time_2020-07-20115339am'!$D$2:$R$976,9,FALSE)))</f>
        <v>300.33999999999997</v>
      </c>
      <c r="F650" s="110">
        <f>VLOOKUP($A650,'leave_time_2020-07-20115339am'!$D$2:$R$976,10,FALSE)</f>
        <v>104.004</v>
      </c>
      <c r="G650" s="111">
        <f>VLOOKUP($A650,'leave_time_2020-07-20115339am'!$D$2:$R$976,11,FALSE)</f>
        <v>15.5</v>
      </c>
      <c r="H650" s="109">
        <f>VLOOKUP($A650,'leave_time_2020-07-20115339am'!$D$2:$R$976,13,FALSE)</f>
        <v>53</v>
      </c>
      <c r="I650" s="110">
        <f>VLOOKUP($A650,'leave_time_2020-07-20115339am'!$D$2:$R$976,14,FALSE)</f>
        <v>74.75</v>
      </c>
      <c r="J650" s="111">
        <f>VLOOKUP($A650,'leave_time_2020-07-20115339am'!$D$2:$R$976,15,FALSE)</f>
        <v>100.25</v>
      </c>
    </row>
    <row r="651" spans="1:10" ht="14.85" customHeight="1" x14ac:dyDescent="0.2">
      <c r="A651" s="108" t="str">
        <f>+'Employee ROP Information'!C651</f>
        <v>SWANN, REBECCA</v>
      </c>
      <c r="B651" s="109">
        <f>VLOOKUP($A651,'leave_time_2020-07-20115339am'!$D$2:$R$976,5,FALSE)</f>
        <v>54.506</v>
      </c>
      <c r="C651" s="110">
        <f>VLOOKUP($A651,'leave_time_2020-07-20115339am'!$D$2:$R$976,6,FALSE)</f>
        <v>106.17</v>
      </c>
      <c r="D651" s="111">
        <f>VLOOKUP($A651,'leave_time_2020-07-20115339am'!$D$2:$R$976,7,FALSE)</f>
        <v>100</v>
      </c>
      <c r="E651" s="109">
        <f>IF(((VLOOKUP($A651,'leave_time_2020-07-20115339am'!$D$2:$R$976,9,FALSE)&gt;480)),480,(VLOOKUP($A651,'leave_time_2020-07-20115339am'!$D$2:$R$976,9,FALSE)))</f>
        <v>62.34</v>
      </c>
      <c r="F651" s="110">
        <f>VLOOKUP($A651,'leave_time_2020-07-20115339am'!$D$2:$R$976,10,FALSE)</f>
        <v>104.004</v>
      </c>
      <c r="G651" s="111">
        <f>VLOOKUP($A651,'leave_time_2020-07-20115339am'!$D$2:$R$976,11,FALSE)</f>
        <v>56</v>
      </c>
      <c r="H651" s="109">
        <f>VLOOKUP($A651,'leave_time_2020-07-20115339am'!$D$2:$R$976,13,FALSE)</f>
        <v>0</v>
      </c>
      <c r="I651" s="110">
        <f>VLOOKUP($A651,'leave_time_2020-07-20115339am'!$D$2:$R$976,14,FALSE)</f>
        <v>0</v>
      </c>
      <c r="J651" s="111">
        <f>VLOOKUP($A651,'leave_time_2020-07-20115339am'!$D$2:$R$976,15,FALSE)</f>
        <v>0</v>
      </c>
    </row>
    <row r="652" spans="1:10" ht="14.85" customHeight="1" x14ac:dyDescent="0.2">
      <c r="A652" s="108" t="str">
        <f>+'Employee ROP Information'!C652</f>
        <v>SWICHKOW, RITA</v>
      </c>
      <c r="B652" s="109">
        <f>VLOOKUP($A652,'leave_time_2020-07-20115339am'!$D$2:$R$976,5,FALSE)</f>
        <v>392.5</v>
      </c>
      <c r="C652" s="110">
        <f>VLOOKUP($A652,'leave_time_2020-07-20115339am'!$D$2:$R$976,6,FALSE)</f>
        <v>78</v>
      </c>
      <c r="D652" s="111">
        <f>VLOOKUP($A652,'leave_time_2020-07-20115339am'!$D$2:$R$976,7,FALSE)</f>
        <v>4</v>
      </c>
      <c r="E652" s="109">
        <f>IF(((VLOOKUP($A652,'leave_time_2020-07-20115339am'!$D$2:$R$976,9,FALSE)&gt;480)),480,(VLOOKUP($A652,'leave_time_2020-07-20115339am'!$D$2:$R$976,9,FALSE)))</f>
        <v>428.161</v>
      </c>
      <c r="F652" s="110">
        <f>VLOOKUP($A652,'leave_time_2020-07-20115339am'!$D$2:$R$976,10,FALSE)</f>
        <v>51.996000000000002</v>
      </c>
      <c r="G652" s="111">
        <f>VLOOKUP($A652,'leave_time_2020-07-20115339am'!$D$2:$R$976,11,FALSE)</f>
        <v>124</v>
      </c>
      <c r="H652" s="109">
        <f>VLOOKUP($A652,'leave_time_2020-07-20115339am'!$D$2:$R$976,13,FALSE)</f>
        <v>0</v>
      </c>
      <c r="I652" s="110">
        <f>VLOOKUP($A652,'leave_time_2020-07-20115339am'!$D$2:$R$976,14,FALSE)</f>
        <v>0</v>
      </c>
      <c r="J652" s="111">
        <f>VLOOKUP($A652,'leave_time_2020-07-20115339am'!$D$2:$R$976,15,FALSE)</f>
        <v>8</v>
      </c>
    </row>
    <row r="653" spans="1:10" ht="14.85" customHeight="1" x14ac:dyDescent="0.2">
      <c r="A653" s="108" t="str">
        <f>+'Employee ROP Information'!C653</f>
        <v>TAIBL, MONICA</v>
      </c>
      <c r="B653" s="109">
        <f>VLOOKUP($A653,'leave_time_2020-07-20115339am'!$D$2:$R$976,5,FALSE)</f>
        <v>189.75</v>
      </c>
      <c r="C653" s="110">
        <f>VLOOKUP($A653,'leave_time_2020-07-20115339am'!$D$2:$R$976,6,FALSE)</f>
        <v>78</v>
      </c>
      <c r="D653" s="111">
        <f>VLOOKUP($A653,'leave_time_2020-07-20115339am'!$D$2:$R$976,7,FALSE)</f>
        <v>61</v>
      </c>
      <c r="E653" s="109">
        <f>IF(((VLOOKUP($A653,'leave_time_2020-07-20115339am'!$D$2:$R$976,9,FALSE)&gt;480)),480,(VLOOKUP($A653,'leave_time_2020-07-20115339am'!$D$2:$R$976,9,FALSE)))</f>
        <v>237.41</v>
      </c>
      <c r="F653" s="110">
        <f>VLOOKUP($A653,'leave_time_2020-07-20115339am'!$D$2:$R$976,10,FALSE)</f>
        <v>51.996000000000002</v>
      </c>
      <c r="G653" s="111">
        <f>VLOOKUP($A653,'leave_time_2020-07-20115339am'!$D$2:$R$976,11,FALSE)</f>
        <v>14.5</v>
      </c>
      <c r="H653" s="109">
        <f>VLOOKUP($A653,'leave_time_2020-07-20115339am'!$D$2:$R$976,13,FALSE)</f>
        <v>7</v>
      </c>
      <c r="I653" s="110">
        <f>VLOOKUP($A653,'leave_time_2020-07-20115339am'!$D$2:$R$976,14,FALSE)</f>
        <v>24.5</v>
      </c>
      <c r="J653" s="111">
        <f>VLOOKUP($A653,'leave_time_2020-07-20115339am'!$D$2:$R$976,15,FALSE)</f>
        <v>27</v>
      </c>
    </row>
    <row r="654" spans="1:10" ht="14.85" customHeight="1" x14ac:dyDescent="0.2">
      <c r="A654" s="108" t="str">
        <f>+'Employee ROP Information'!C654</f>
        <v>TALLIS, SUSAN</v>
      </c>
      <c r="B654" s="109">
        <f>VLOOKUP($A654,'leave_time_2020-07-20115339am'!$D$2:$R$976,5,FALSE)</f>
        <v>21.667000000000002</v>
      </c>
      <c r="C654" s="110">
        <f>VLOOKUP($A654,'leave_time_2020-07-20115339am'!$D$2:$R$976,6,FALSE)</f>
        <v>21.667000000000002</v>
      </c>
      <c r="D654" s="111">
        <f>VLOOKUP($A654,'leave_time_2020-07-20115339am'!$D$2:$R$976,7,FALSE)</f>
        <v>0</v>
      </c>
      <c r="E654" s="109">
        <f>IF(((VLOOKUP($A654,'leave_time_2020-07-20115339am'!$D$2:$R$976,9,FALSE)&gt;480)),480,(VLOOKUP($A654,'leave_time_2020-07-20115339am'!$D$2:$R$976,9,FALSE)))</f>
        <v>13.667</v>
      </c>
      <c r="F654" s="110">
        <f>VLOOKUP($A654,'leave_time_2020-07-20115339am'!$D$2:$R$976,10,FALSE)</f>
        <v>21.667000000000002</v>
      </c>
      <c r="G654" s="111">
        <f>VLOOKUP($A654,'leave_time_2020-07-20115339am'!$D$2:$R$976,11,FALSE)</f>
        <v>8</v>
      </c>
      <c r="H654" s="109">
        <f>VLOOKUP($A654,'leave_time_2020-07-20115339am'!$D$2:$R$976,13,FALSE)</f>
        <v>0</v>
      </c>
      <c r="I654" s="110">
        <f>VLOOKUP($A654,'leave_time_2020-07-20115339am'!$D$2:$R$976,14,FALSE)</f>
        <v>0</v>
      </c>
      <c r="J654" s="111">
        <f>VLOOKUP($A654,'leave_time_2020-07-20115339am'!$D$2:$R$976,15,FALSE)</f>
        <v>0</v>
      </c>
    </row>
    <row r="655" spans="1:10" ht="14.85" customHeight="1" x14ac:dyDescent="0.2">
      <c r="A655" s="108" t="str">
        <f>+'Employee ROP Information'!C655</f>
        <v>TANGNEY, JUDY</v>
      </c>
      <c r="B655" s="109">
        <f>VLOOKUP($A655,'leave_time_2020-07-20115339am'!$D$2:$R$976,5,FALSE)</f>
        <v>262.75</v>
      </c>
      <c r="C655" s="110">
        <f>VLOOKUP($A655,'leave_time_2020-07-20115339am'!$D$2:$R$976,6,FALSE)</f>
        <v>156</v>
      </c>
      <c r="D655" s="111">
        <f>VLOOKUP($A655,'leave_time_2020-07-20115339am'!$D$2:$R$976,7,FALSE)</f>
        <v>78.25</v>
      </c>
      <c r="E655" s="109">
        <f>IF(((VLOOKUP($A655,'leave_time_2020-07-20115339am'!$D$2:$R$976,9,FALSE)&gt;480)),480,(VLOOKUP($A655,'leave_time_2020-07-20115339am'!$D$2:$R$976,9,FALSE)))</f>
        <v>480</v>
      </c>
      <c r="F655" s="110">
        <f>VLOOKUP($A655,'leave_time_2020-07-20115339am'!$D$2:$R$976,10,FALSE)</f>
        <v>104.004</v>
      </c>
      <c r="G655" s="111">
        <f>VLOOKUP($A655,'leave_time_2020-07-20115339am'!$D$2:$R$976,11,FALSE)</f>
        <v>0</v>
      </c>
      <c r="H655" s="109">
        <f>VLOOKUP($A655,'leave_time_2020-07-20115339am'!$D$2:$R$976,13,FALSE)</f>
        <v>0.125</v>
      </c>
      <c r="I655" s="110">
        <f>VLOOKUP($A655,'leave_time_2020-07-20115339am'!$D$2:$R$976,14,FALSE)</f>
        <v>87.5</v>
      </c>
      <c r="J655" s="111">
        <f>VLOOKUP($A655,'leave_time_2020-07-20115339am'!$D$2:$R$976,15,FALSE)</f>
        <v>95.75</v>
      </c>
    </row>
    <row r="656" spans="1:10" ht="14.85" customHeight="1" x14ac:dyDescent="0.2">
      <c r="A656" s="108" t="str">
        <f>+'Employee ROP Information'!C656</f>
        <v>TARRANT, ALICIA</v>
      </c>
      <c r="B656" s="109">
        <f>VLOOKUP($A656,'leave_time_2020-07-20115339am'!$D$2:$R$976,5,FALSE)</f>
        <v>183.09</v>
      </c>
      <c r="C656" s="110">
        <f>VLOOKUP($A656,'leave_time_2020-07-20115339am'!$D$2:$R$976,6,FALSE)</f>
        <v>104.004</v>
      </c>
      <c r="D656" s="111">
        <f>VLOOKUP($A656,'leave_time_2020-07-20115339am'!$D$2:$R$976,7,FALSE)</f>
        <v>0</v>
      </c>
      <c r="E656" s="109">
        <f>IF(((VLOOKUP($A656,'leave_time_2020-07-20115339am'!$D$2:$R$976,9,FALSE)&gt;480)),480,(VLOOKUP($A656,'leave_time_2020-07-20115339am'!$D$2:$R$976,9,FALSE)))</f>
        <v>86.34</v>
      </c>
      <c r="F656" s="110">
        <f>VLOOKUP($A656,'leave_time_2020-07-20115339am'!$D$2:$R$976,10,FALSE)</f>
        <v>104.004</v>
      </c>
      <c r="G656" s="111">
        <f>VLOOKUP($A656,'leave_time_2020-07-20115339am'!$D$2:$R$976,11,FALSE)</f>
        <v>127.5</v>
      </c>
      <c r="H656" s="109">
        <f>VLOOKUP($A656,'leave_time_2020-07-20115339am'!$D$2:$R$976,13,FALSE)</f>
        <v>15.75</v>
      </c>
      <c r="I656" s="110">
        <f>VLOOKUP($A656,'leave_time_2020-07-20115339am'!$D$2:$R$976,14,FALSE)</f>
        <v>73.5</v>
      </c>
      <c r="J656" s="111">
        <f>VLOOKUP($A656,'leave_time_2020-07-20115339am'!$D$2:$R$976,15,FALSE)</f>
        <v>116.75</v>
      </c>
    </row>
    <row r="657" spans="1:10" ht="14.85" customHeight="1" x14ac:dyDescent="0.2">
      <c r="A657" s="108" t="str">
        <f>+'Employee ROP Information'!C657</f>
        <v>TARTARILLA, SABRINA</v>
      </c>
      <c r="B657" s="109">
        <f>VLOOKUP($A657,'leave_time_2020-07-20115339am'!$D$2:$R$976,5,FALSE)</f>
        <v>121.09</v>
      </c>
      <c r="C657" s="110">
        <f>VLOOKUP($A657,'leave_time_2020-07-20115339am'!$D$2:$R$976,6,FALSE)</f>
        <v>104.004</v>
      </c>
      <c r="D657" s="111">
        <f>VLOOKUP($A657,'leave_time_2020-07-20115339am'!$D$2:$R$976,7,FALSE)</f>
        <v>92</v>
      </c>
      <c r="E657" s="109">
        <f>IF(((VLOOKUP($A657,'leave_time_2020-07-20115339am'!$D$2:$R$976,9,FALSE)&gt;480)),480,(VLOOKUP($A657,'leave_time_2020-07-20115339am'!$D$2:$R$976,9,FALSE)))</f>
        <v>174.59</v>
      </c>
      <c r="F657" s="110">
        <f>VLOOKUP($A657,'leave_time_2020-07-20115339am'!$D$2:$R$976,10,FALSE)</f>
        <v>104.004</v>
      </c>
      <c r="G657" s="111">
        <f>VLOOKUP($A657,'leave_time_2020-07-20115339am'!$D$2:$R$976,11,FALSE)</f>
        <v>64.5</v>
      </c>
      <c r="H657" s="109">
        <f>VLOOKUP($A657,'leave_time_2020-07-20115339am'!$D$2:$R$976,13,FALSE)</f>
        <v>0</v>
      </c>
      <c r="I657" s="110">
        <f>VLOOKUP($A657,'leave_time_2020-07-20115339am'!$D$2:$R$976,14,FALSE)</f>
        <v>0</v>
      </c>
      <c r="J657" s="111">
        <f>VLOOKUP($A657,'leave_time_2020-07-20115339am'!$D$2:$R$976,15,FALSE)</f>
        <v>0</v>
      </c>
    </row>
    <row r="658" spans="1:10" ht="14.85" customHeight="1" x14ac:dyDescent="0.2">
      <c r="A658" s="108" t="str">
        <f>+'Employee ROP Information'!C658</f>
        <v>TAYLOR, JAY</v>
      </c>
      <c r="B658" s="109">
        <f>VLOOKUP($A658,'leave_time_2020-07-20115339am'!$D$2:$R$976,5,FALSE)</f>
        <v>260.5</v>
      </c>
      <c r="C658" s="110">
        <f>VLOOKUP($A658,'leave_time_2020-07-20115339am'!$D$2:$R$976,6,FALSE)</f>
        <v>156</v>
      </c>
      <c r="D658" s="111">
        <f>VLOOKUP($A658,'leave_time_2020-07-20115339am'!$D$2:$R$976,7,FALSE)</f>
        <v>236.5</v>
      </c>
      <c r="E658" s="109">
        <f>IF(((VLOOKUP($A658,'leave_time_2020-07-20115339am'!$D$2:$R$976,9,FALSE)&gt;480)),480,(VLOOKUP($A658,'leave_time_2020-07-20115339am'!$D$2:$R$976,9,FALSE)))</f>
        <v>480</v>
      </c>
      <c r="F658" s="110">
        <f>VLOOKUP($A658,'leave_time_2020-07-20115339am'!$D$2:$R$976,10,FALSE)</f>
        <v>104.004</v>
      </c>
      <c r="G658" s="111">
        <f>VLOOKUP($A658,'leave_time_2020-07-20115339am'!$D$2:$R$976,11,FALSE)</f>
        <v>21</v>
      </c>
      <c r="H658" s="109">
        <f>VLOOKUP($A658,'leave_time_2020-07-20115339am'!$D$2:$R$976,13,FALSE)</f>
        <v>0</v>
      </c>
      <c r="I658" s="110">
        <f>VLOOKUP($A658,'leave_time_2020-07-20115339am'!$D$2:$R$976,14,FALSE)</f>
        <v>0</v>
      </c>
      <c r="J658" s="111">
        <f>VLOOKUP($A658,'leave_time_2020-07-20115339am'!$D$2:$R$976,15,FALSE)</f>
        <v>0</v>
      </c>
    </row>
    <row r="659" spans="1:10" ht="14.85" customHeight="1" x14ac:dyDescent="0.2">
      <c r="A659" s="108" t="str">
        <f>+'Employee ROP Information'!C659</f>
        <v>TAYLOR, SUZANNE</v>
      </c>
      <c r="B659" s="109">
        <f>VLOOKUP($A659,'leave_time_2020-07-20115339am'!$D$2:$R$976,5,FALSE)</f>
        <v>123.25</v>
      </c>
      <c r="C659" s="110">
        <f>VLOOKUP($A659,'leave_time_2020-07-20115339am'!$D$2:$R$976,6,FALSE)</f>
        <v>156</v>
      </c>
      <c r="D659" s="111">
        <f>VLOOKUP($A659,'leave_time_2020-07-20115339am'!$D$2:$R$976,7,FALSE)</f>
        <v>144</v>
      </c>
      <c r="E659" s="109">
        <f>IF(((VLOOKUP($A659,'leave_time_2020-07-20115339am'!$D$2:$R$976,9,FALSE)&gt;480)),480,(VLOOKUP($A659,'leave_time_2020-07-20115339am'!$D$2:$R$976,9,FALSE)))</f>
        <v>464.09</v>
      </c>
      <c r="F659" s="110">
        <f>VLOOKUP($A659,'leave_time_2020-07-20115339am'!$D$2:$R$976,10,FALSE)</f>
        <v>104.004</v>
      </c>
      <c r="G659" s="111">
        <f>VLOOKUP($A659,'leave_time_2020-07-20115339am'!$D$2:$R$976,11,FALSE)</f>
        <v>17</v>
      </c>
      <c r="H659" s="109">
        <f>VLOOKUP($A659,'leave_time_2020-07-20115339am'!$D$2:$R$976,13,FALSE)</f>
        <v>0</v>
      </c>
      <c r="I659" s="110">
        <f>VLOOKUP($A659,'leave_time_2020-07-20115339am'!$D$2:$R$976,14,FALSE)</f>
        <v>0</v>
      </c>
      <c r="J659" s="111">
        <f>VLOOKUP($A659,'leave_time_2020-07-20115339am'!$D$2:$R$976,15,FALSE)</f>
        <v>0</v>
      </c>
    </row>
    <row r="660" spans="1:10" ht="14.85" customHeight="1" x14ac:dyDescent="0.2">
      <c r="A660" s="108" t="str">
        <f>+'Employee ROP Information'!C660</f>
        <v>THEN, ROSARIO</v>
      </c>
      <c r="B660" s="109">
        <f>VLOOKUP($A660,'leave_time_2020-07-20115339am'!$D$2:$R$976,5,FALSE)</f>
        <v>184.59</v>
      </c>
      <c r="C660" s="110">
        <f>VLOOKUP($A660,'leave_time_2020-07-20115339am'!$D$2:$R$976,6,FALSE)</f>
        <v>104.004</v>
      </c>
      <c r="D660" s="111">
        <f>VLOOKUP($A660,'leave_time_2020-07-20115339am'!$D$2:$R$976,7,FALSE)</f>
        <v>44</v>
      </c>
      <c r="E660" s="109">
        <f>IF(((VLOOKUP($A660,'leave_time_2020-07-20115339am'!$D$2:$R$976,9,FALSE)&gt;480)),480,(VLOOKUP($A660,'leave_time_2020-07-20115339am'!$D$2:$R$976,9,FALSE)))</f>
        <v>99.34</v>
      </c>
      <c r="F660" s="110">
        <f>VLOOKUP($A660,'leave_time_2020-07-20115339am'!$D$2:$R$976,10,FALSE)</f>
        <v>104.004</v>
      </c>
      <c r="G660" s="111">
        <f>VLOOKUP($A660,'leave_time_2020-07-20115339am'!$D$2:$R$976,11,FALSE)</f>
        <v>60</v>
      </c>
      <c r="H660" s="109">
        <f>VLOOKUP($A660,'leave_time_2020-07-20115339am'!$D$2:$R$976,13,FALSE)</f>
        <v>0</v>
      </c>
      <c r="I660" s="110">
        <f>VLOOKUP($A660,'leave_time_2020-07-20115339am'!$D$2:$R$976,14,FALSE)</f>
        <v>0</v>
      </c>
      <c r="J660" s="111">
        <f>VLOOKUP($A660,'leave_time_2020-07-20115339am'!$D$2:$R$976,15,FALSE)</f>
        <v>0</v>
      </c>
    </row>
    <row r="661" spans="1:10" ht="14.85" customHeight="1" x14ac:dyDescent="0.2">
      <c r="A661" s="108" t="str">
        <f>+'Employee ROP Information'!C661</f>
        <v>THOMAS, CAROL</v>
      </c>
      <c r="B661" s="109">
        <f>VLOOKUP($A661,'leave_time_2020-07-20115339am'!$D$2:$R$976,5,FALSE)</f>
        <v>109.84</v>
      </c>
      <c r="C661" s="110">
        <f>VLOOKUP($A661,'leave_time_2020-07-20115339am'!$D$2:$R$976,6,FALSE)</f>
        <v>104.004</v>
      </c>
      <c r="D661" s="111">
        <f>VLOOKUP($A661,'leave_time_2020-07-20115339am'!$D$2:$R$976,7,FALSE)</f>
        <v>102</v>
      </c>
      <c r="E661" s="109">
        <f>IF(((VLOOKUP($A661,'leave_time_2020-07-20115339am'!$D$2:$R$976,9,FALSE)&gt;480)),480,(VLOOKUP($A661,'leave_time_2020-07-20115339am'!$D$2:$R$976,9,FALSE)))</f>
        <v>214.84</v>
      </c>
      <c r="F661" s="110">
        <f>VLOOKUP($A661,'leave_time_2020-07-20115339am'!$D$2:$R$976,10,FALSE)</f>
        <v>104.004</v>
      </c>
      <c r="G661" s="111">
        <f>VLOOKUP($A661,'leave_time_2020-07-20115339am'!$D$2:$R$976,11,FALSE)</f>
        <v>115</v>
      </c>
      <c r="H661" s="109">
        <f>VLOOKUP($A661,'leave_time_2020-07-20115339am'!$D$2:$R$976,13,FALSE)</f>
        <v>0</v>
      </c>
      <c r="I661" s="110">
        <f>VLOOKUP($A661,'leave_time_2020-07-20115339am'!$D$2:$R$976,14,FALSE)</f>
        <v>0</v>
      </c>
      <c r="J661" s="111">
        <f>VLOOKUP($A661,'leave_time_2020-07-20115339am'!$D$2:$R$976,15,FALSE)</f>
        <v>0</v>
      </c>
    </row>
    <row r="662" spans="1:10" ht="14.85" customHeight="1" x14ac:dyDescent="0.2">
      <c r="A662" s="108" t="str">
        <f>+'Employee ROP Information'!C662</f>
        <v>THOMAS, CELIA</v>
      </c>
      <c r="B662" s="109">
        <f>VLOOKUP($A662,'leave_time_2020-07-20115339am'!$D$2:$R$976,5,FALSE)</f>
        <v>57.59</v>
      </c>
      <c r="C662" s="110">
        <f>VLOOKUP($A662,'leave_time_2020-07-20115339am'!$D$2:$R$976,6,FALSE)</f>
        <v>121.33799999999999</v>
      </c>
      <c r="D662" s="111">
        <f>VLOOKUP($A662,'leave_time_2020-07-20115339am'!$D$2:$R$976,7,FALSE)</f>
        <v>112</v>
      </c>
      <c r="E662" s="109">
        <f>IF(((VLOOKUP($A662,'leave_time_2020-07-20115339am'!$D$2:$R$976,9,FALSE)&gt;480)),480,(VLOOKUP($A662,'leave_time_2020-07-20115339am'!$D$2:$R$976,9,FALSE)))</f>
        <v>208.59</v>
      </c>
      <c r="F662" s="110">
        <f>VLOOKUP($A662,'leave_time_2020-07-20115339am'!$D$2:$R$976,10,FALSE)</f>
        <v>137.33799999999999</v>
      </c>
      <c r="G662" s="111">
        <f>VLOOKUP($A662,'leave_time_2020-07-20115339am'!$D$2:$R$976,11,FALSE)</f>
        <v>43.75</v>
      </c>
      <c r="H662" s="109">
        <f>VLOOKUP($A662,'leave_time_2020-07-20115339am'!$D$2:$R$976,13,FALSE)</f>
        <v>0</v>
      </c>
      <c r="I662" s="110">
        <f>VLOOKUP($A662,'leave_time_2020-07-20115339am'!$D$2:$R$976,14,FALSE)</f>
        <v>0</v>
      </c>
      <c r="J662" s="111">
        <f>VLOOKUP($A662,'leave_time_2020-07-20115339am'!$D$2:$R$976,15,FALSE)</f>
        <v>0</v>
      </c>
    </row>
    <row r="663" spans="1:10" ht="14.85" customHeight="1" x14ac:dyDescent="0.2">
      <c r="A663" s="108" t="str">
        <f>+'Employee ROP Information'!C663</f>
        <v>THOMAS, PATRICIA</v>
      </c>
      <c r="B663" s="109">
        <f>VLOOKUP($A663,'leave_time_2020-07-20115339am'!$D$2:$R$976,5,FALSE)</f>
        <v>272.82799999999997</v>
      </c>
      <c r="C663" s="110">
        <f>VLOOKUP($A663,'leave_time_2020-07-20115339am'!$D$2:$R$976,6,FALSE)</f>
        <v>166.66399999999999</v>
      </c>
      <c r="D663" s="111">
        <f>VLOOKUP($A663,'leave_time_2020-07-20115339am'!$D$2:$R$976,7,FALSE)</f>
        <v>23.75</v>
      </c>
      <c r="E663" s="109">
        <f>IF(((VLOOKUP($A663,'leave_time_2020-07-20115339am'!$D$2:$R$976,9,FALSE)&gt;480)),480,(VLOOKUP($A663,'leave_time_2020-07-20115339am'!$D$2:$R$976,9,FALSE)))</f>
        <v>203.59</v>
      </c>
      <c r="F663" s="110">
        <f>VLOOKUP($A663,'leave_time_2020-07-20115339am'!$D$2:$R$976,10,FALSE)</f>
        <v>104.004</v>
      </c>
      <c r="G663" s="111">
        <f>VLOOKUP($A663,'leave_time_2020-07-20115339am'!$D$2:$R$976,11,FALSE)</f>
        <v>11.5</v>
      </c>
      <c r="H663" s="109">
        <f>VLOOKUP($A663,'leave_time_2020-07-20115339am'!$D$2:$R$976,13,FALSE)</f>
        <v>25.25</v>
      </c>
      <c r="I663" s="110">
        <f>VLOOKUP($A663,'leave_time_2020-07-20115339am'!$D$2:$R$976,14,FALSE)</f>
        <v>59.75</v>
      </c>
      <c r="J663" s="111">
        <f>VLOOKUP($A663,'leave_time_2020-07-20115339am'!$D$2:$R$976,15,FALSE)</f>
        <v>71</v>
      </c>
    </row>
    <row r="664" spans="1:10" ht="14.85" customHeight="1" x14ac:dyDescent="0.2">
      <c r="A664" s="108" t="str">
        <f>+'Employee ROP Information'!C664</f>
        <v>THOME, AMY</v>
      </c>
      <c r="B664" s="109">
        <f>VLOOKUP($A664,'leave_time_2020-07-20115339am'!$D$2:$R$976,5,FALSE)</f>
        <v>104.84</v>
      </c>
      <c r="C664" s="110">
        <f>VLOOKUP($A664,'leave_time_2020-07-20115339am'!$D$2:$R$976,6,FALSE)</f>
        <v>104.004</v>
      </c>
      <c r="D664" s="111">
        <f>VLOOKUP($A664,'leave_time_2020-07-20115339am'!$D$2:$R$976,7,FALSE)</f>
        <v>63</v>
      </c>
      <c r="E664" s="109">
        <f>IF(((VLOOKUP($A664,'leave_time_2020-07-20115339am'!$D$2:$R$976,9,FALSE)&gt;480)),480,(VLOOKUP($A664,'leave_time_2020-07-20115339am'!$D$2:$R$976,9,FALSE)))</f>
        <v>248.84</v>
      </c>
      <c r="F664" s="110">
        <f>VLOOKUP($A664,'leave_time_2020-07-20115339am'!$D$2:$R$976,10,FALSE)</f>
        <v>104.004</v>
      </c>
      <c r="G664" s="111">
        <f>VLOOKUP($A664,'leave_time_2020-07-20115339am'!$D$2:$R$976,11,FALSE)</f>
        <v>10.5</v>
      </c>
      <c r="H664" s="109">
        <f>VLOOKUP($A664,'leave_time_2020-07-20115339am'!$D$2:$R$976,13,FALSE)</f>
        <v>0</v>
      </c>
      <c r="I664" s="110">
        <f>VLOOKUP($A664,'leave_time_2020-07-20115339am'!$D$2:$R$976,14,FALSE)</f>
        <v>67.75</v>
      </c>
      <c r="J664" s="111">
        <f>VLOOKUP($A664,'leave_time_2020-07-20115339am'!$D$2:$R$976,15,FALSE)</f>
        <v>87.25</v>
      </c>
    </row>
    <row r="665" spans="1:10" ht="14.85" customHeight="1" x14ac:dyDescent="0.2">
      <c r="A665" s="108" t="str">
        <f>+'Employee ROP Information'!C665</f>
        <v>THOMPSON, MARIA</v>
      </c>
      <c r="B665" s="109">
        <f>VLOOKUP($A665,'leave_time_2020-07-20115339am'!$D$2:$R$976,5,FALSE)</f>
        <v>398.16500000000002</v>
      </c>
      <c r="C665" s="110">
        <f>VLOOKUP($A665,'leave_time_2020-07-20115339am'!$D$2:$R$976,6,FALSE)</f>
        <v>129.99600000000001</v>
      </c>
      <c r="D665" s="111">
        <f>VLOOKUP($A665,'leave_time_2020-07-20115339am'!$D$2:$R$976,7,FALSE)</f>
        <v>55.5</v>
      </c>
      <c r="E665" s="109">
        <f>IF(((VLOOKUP($A665,'leave_time_2020-07-20115339am'!$D$2:$R$976,9,FALSE)&gt;480)),480,(VLOOKUP($A665,'leave_time_2020-07-20115339am'!$D$2:$R$976,9,FALSE)))</f>
        <v>480</v>
      </c>
      <c r="F665" s="110">
        <f>VLOOKUP($A665,'leave_time_2020-07-20115339am'!$D$2:$R$976,10,FALSE)</f>
        <v>104.004</v>
      </c>
      <c r="G665" s="111">
        <f>VLOOKUP($A665,'leave_time_2020-07-20115339am'!$D$2:$R$976,11,FALSE)</f>
        <v>71.5</v>
      </c>
      <c r="H665" s="109">
        <f>VLOOKUP($A665,'leave_time_2020-07-20115339am'!$D$2:$R$976,13,FALSE)</f>
        <v>0</v>
      </c>
      <c r="I665" s="110">
        <f>VLOOKUP($A665,'leave_time_2020-07-20115339am'!$D$2:$R$976,14,FALSE)</f>
        <v>25.5</v>
      </c>
      <c r="J665" s="111">
        <f>VLOOKUP($A665,'leave_time_2020-07-20115339am'!$D$2:$R$976,15,FALSE)</f>
        <v>25.5</v>
      </c>
    </row>
    <row r="666" spans="1:10" ht="14.85" customHeight="1" x14ac:dyDescent="0.2">
      <c r="A666" s="108" t="str">
        <f>+'Employee ROP Information'!C666</f>
        <v>THOMPSON, TURA</v>
      </c>
      <c r="B666" s="109">
        <f>VLOOKUP($A666,'leave_time_2020-07-20115339am'!$D$2:$R$976,5,FALSE)</f>
        <v>124.5</v>
      </c>
      <c r="C666" s="110">
        <f>VLOOKUP($A666,'leave_time_2020-07-20115339am'!$D$2:$R$976,6,FALSE)</f>
        <v>124.5</v>
      </c>
      <c r="D666" s="111">
        <f>VLOOKUP($A666,'leave_time_2020-07-20115339am'!$D$2:$R$976,7,FALSE)</f>
        <v>0</v>
      </c>
      <c r="E666" s="109">
        <f>IF(((VLOOKUP($A666,'leave_time_2020-07-20115339am'!$D$2:$R$976,9,FALSE)&gt;480)),480,(VLOOKUP($A666,'leave_time_2020-07-20115339am'!$D$2:$R$976,9,FALSE)))</f>
        <v>125</v>
      </c>
      <c r="F666" s="110">
        <f>VLOOKUP($A666,'leave_time_2020-07-20115339am'!$D$2:$R$976,10,FALSE)</f>
        <v>125</v>
      </c>
      <c r="G666" s="111">
        <f>VLOOKUP($A666,'leave_time_2020-07-20115339am'!$D$2:$R$976,11,FALSE)</f>
        <v>0</v>
      </c>
      <c r="H666" s="109">
        <f>VLOOKUP($A666,'leave_time_2020-07-20115339am'!$D$2:$R$976,13,FALSE)</f>
        <v>0</v>
      </c>
      <c r="I666" s="110">
        <f>VLOOKUP($A666,'leave_time_2020-07-20115339am'!$D$2:$R$976,14,FALSE)</f>
        <v>0</v>
      </c>
      <c r="J666" s="111">
        <f>VLOOKUP($A666,'leave_time_2020-07-20115339am'!$D$2:$R$976,15,FALSE)</f>
        <v>0</v>
      </c>
    </row>
    <row r="667" spans="1:10" ht="14.85" customHeight="1" x14ac:dyDescent="0.2">
      <c r="A667" s="108" t="str">
        <f>+'Employee ROP Information'!C667</f>
        <v>THORNTON, LINDA</v>
      </c>
      <c r="B667" s="109">
        <f>VLOOKUP($A667,'leave_time_2020-07-20115339am'!$D$2:$R$976,5,FALSE)</f>
        <v>34.667999999999999</v>
      </c>
      <c r="C667" s="110">
        <f>VLOOKUP($A667,'leave_time_2020-07-20115339am'!$D$2:$R$976,6,FALSE)</f>
        <v>34.667999999999999</v>
      </c>
      <c r="D667" s="111">
        <f>VLOOKUP($A667,'leave_time_2020-07-20115339am'!$D$2:$R$976,7,FALSE)</f>
        <v>0</v>
      </c>
      <c r="E667" s="109">
        <f>IF(((VLOOKUP($A667,'leave_time_2020-07-20115339am'!$D$2:$R$976,9,FALSE)&gt;480)),480,(VLOOKUP($A667,'leave_time_2020-07-20115339am'!$D$2:$R$976,9,FALSE)))</f>
        <v>34.667999999999999</v>
      </c>
      <c r="F667" s="110">
        <f>VLOOKUP($A667,'leave_time_2020-07-20115339am'!$D$2:$R$976,10,FALSE)</f>
        <v>34.667999999999999</v>
      </c>
      <c r="G667" s="111">
        <f>VLOOKUP($A667,'leave_time_2020-07-20115339am'!$D$2:$R$976,11,FALSE)</f>
        <v>0</v>
      </c>
      <c r="H667" s="109">
        <f>VLOOKUP($A667,'leave_time_2020-07-20115339am'!$D$2:$R$976,13,FALSE)</f>
        <v>20</v>
      </c>
      <c r="I667" s="110">
        <f>VLOOKUP($A667,'leave_time_2020-07-20115339am'!$D$2:$R$976,14,FALSE)</f>
        <v>30.5</v>
      </c>
      <c r="J667" s="111">
        <f>VLOOKUP($A667,'leave_time_2020-07-20115339am'!$D$2:$R$976,15,FALSE)</f>
        <v>10.5</v>
      </c>
    </row>
    <row r="668" spans="1:10" ht="14.85" customHeight="1" x14ac:dyDescent="0.2">
      <c r="A668" s="108" t="str">
        <f>+'Employee ROP Information'!C668</f>
        <v>THORP, CATHERINE</v>
      </c>
      <c r="B668" s="109">
        <f>VLOOKUP($A668,'leave_time_2020-07-20115339am'!$D$2:$R$976,5,FALSE)</f>
        <v>135.577</v>
      </c>
      <c r="C668" s="110">
        <f>VLOOKUP($A668,'leave_time_2020-07-20115339am'!$D$2:$R$976,6,FALSE)</f>
        <v>129.99600000000001</v>
      </c>
      <c r="D668" s="111">
        <f>VLOOKUP($A668,'leave_time_2020-07-20115339am'!$D$2:$R$976,7,FALSE)</f>
        <v>48</v>
      </c>
      <c r="E668" s="109">
        <f>IF(((VLOOKUP($A668,'leave_time_2020-07-20115339am'!$D$2:$R$976,9,FALSE)&gt;480)),480,(VLOOKUP($A668,'leave_time_2020-07-20115339am'!$D$2:$R$976,9,FALSE)))</f>
        <v>155.173</v>
      </c>
      <c r="F668" s="110">
        <f>VLOOKUP($A668,'leave_time_2020-07-20115339am'!$D$2:$R$976,10,FALSE)</f>
        <v>104.004</v>
      </c>
      <c r="G668" s="111">
        <f>VLOOKUP($A668,'leave_time_2020-07-20115339am'!$D$2:$R$976,11,FALSE)</f>
        <v>75.5</v>
      </c>
      <c r="H668" s="109">
        <f>VLOOKUP($A668,'leave_time_2020-07-20115339am'!$D$2:$R$976,13,FALSE)</f>
        <v>0</v>
      </c>
      <c r="I668" s="110">
        <f>VLOOKUP($A668,'leave_time_2020-07-20115339am'!$D$2:$R$976,14,FALSE)</f>
        <v>0</v>
      </c>
      <c r="J668" s="111">
        <f>VLOOKUP($A668,'leave_time_2020-07-20115339am'!$D$2:$R$976,15,FALSE)</f>
        <v>0</v>
      </c>
    </row>
    <row r="669" spans="1:10" ht="14.85" customHeight="1" x14ac:dyDescent="0.2">
      <c r="A669" s="108" t="str">
        <f>+'Employee ROP Information'!C669</f>
        <v>THREATTS, FELICIA</v>
      </c>
      <c r="B669" s="109">
        <f>VLOOKUP($A669,'leave_time_2020-07-20115339am'!$D$2:$R$976,5,FALSE)</f>
        <v>396.75</v>
      </c>
      <c r="C669" s="110">
        <f>VLOOKUP($A669,'leave_time_2020-07-20115339am'!$D$2:$R$976,6,FALSE)</f>
        <v>240</v>
      </c>
      <c r="D669" s="111">
        <f>VLOOKUP($A669,'leave_time_2020-07-20115339am'!$D$2:$R$976,7,FALSE)</f>
        <v>136</v>
      </c>
      <c r="E669" s="109">
        <f>IF(((VLOOKUP($A669,'leave_time_2020-07-20115339am'!$D$2:$R$976,9,FALSE)&gt;480)),480,(VLOOKUP($A669,'leave_time_2020-07-20115339am'!$D$2:$R$976,9,FALSE)))</f>
        <v>455.84</v>
      </c>
      <c r="F669" s="110">
        <f>VLOOKUP($A669,'leave_time_2020-07-20115339am'!$D$2:$R$976,10,FALSE)</f>
        <v>104.004</v>
      </c>
      <c r="G669" s="111">
        <f>VLOOKUP($A669,'leave_time_2020-07-20115339am'!$D$2:$R$976,11,FALSE)</f>
        <v>43.5</v>
      </c>
      <c r="H669" s="109">
        <f>VLOOKUP($A669,'leave_time_2020-07-20115339am'!$D$2:$R$976,13,FALSE)</f>
        <v>0</v>
      </c>
      <c r="I669" s="110">
        <f>VLOOKUP($A669,'leave_time_2020-07-20115339am'!$D$2:$R$976,14,FALSE)</f>
        <v>0</v>
      </c>
      <c r="J669" s="111">
        <f>VLOOKUP($A669,'leave_time_2020-07-20115339am'!$D$2:$R$976,15,FALSE)</f>
        <v>0</v>
      </c>
    </row>
    <row r="670" spans="1:10" ht="14.85" customHeight="1" x14ac:dyDescent="0.2">
      <c r="A670" s="108" t="str">
        <f>+'Employee ROP Information'!C670</f>
        <v>TORRANCE, BRITTNEY</v>
      </c>
      <c r="B670" s="109">
        <f>VLOOKUP($A670,'leave_time_2020-07-20115339am'!$D$2:$R$976,5,FALSE)</f>
        <v>83.34</v>
      </c>
      <c r="C670" s="110">
        <f>VLOOKUP($A670,'leave_time_2020-07-20115339am'!$D$2:$R$976,6,FALSE)</f>
        <v>104.004</v>
      </c>
      <c r="D670" s="111">
        <f>VLOOKUP($A670,'leave_time_2020-07-20115339am'!$D$2:$R$976,7,FALSE)</f>
        <v>56</v>
      </c>
      <c r="E670" s="109">
        <f>IF(((VLOOKUP($A670,'leave_time_2020-07-20115339am'!$D$2:$R$976,9,FALSE)&gt;480)),480,(VLOOKUP($A670,'leave_time_2020-07-20115339am'!$D$2:$R$976,9,FALSE)))</f>
        <v>104.34</v>
      </c>
      <c r="F670" s="110">
        <f>VLOOKUP($A670,'leave_time_2020-07-20115339am'!$D$2:$R$976,10,FALSE)</f>
        <v>104.004</v>
      </c>
      <c r="G670" s="111">
        <f>VLOOKUP($A670,'leave_time_2020-07-20115339am'!$D$2:$R$976,11,FALSE)</f>
        <v>48</v>
      </c>
      <c r="H670" s="109">
        <f>VLOOKUP($A670,'leave_time_2020-07-20115339am'!$D$2:$R$976,13,FALSE)</f>
        <v>0</v>
      </c>
      <c r="I670" s="110">
        <f>VLOOKUP($A670,'leave_time_2020-07-20115339am'!$D$2:$R$976,14,FALSE)</f>
        <v>0</v>
      </c>
      <c r="J670" s="111">
        <f>VLOOKUP($A670,'leave_time_2020-07-20115339am'!$D$2:$R$976,15,FALSE)</f>
        <v>0</v>
      </c>
    </row>
    <row r="671" spans="1:10" ht="14.85" customHeight="1" x14ac:dyDescent="0.2">
      <c r="A671" s="108" t="str">
        <f>+'Employee ROP Information'!C671</f>
        <v>TOWASNICKI, DEBRA</v>
      </c>
      <c r="B671" s="109">
        <f>VLOOKUP($A671,'leave_time_2020-07-20115339am'!$D$2:$R$976,5,FALSE)</f>
        <v>95.337000000000003</v>
      </c>
      <c r="C671" s="110">
        <f>VLOOKUP($A671,'leave_time_2020-07-20115339am'!$D$2:$R$976,6,FALSE)</f>
        <v>95.337000000000003</v>
      </c>
      <c r="D671" s="111">
        <f>VLOOKUP($A671,'leave_time_2020-07-20115339am'!$D$2:$R$976,7,FALSE)</f>
        <v>0</v>
      </c>
      <c r="E671" s="109">
        <f>IF(((VLOOKUP($A671,'leave_time_2020-07-20115339am'!$D$2:$R$976,9,FALSE)&gt;480)),480,(VLOOKUP($A671,'leave_time_2020-07-20115339am'!$D$2:$R$976,9,FALSE)))</f>
        <v>87.337000000000003</v>
      </c>
      <c r="F671" s="110">
        <f>VLOOKUP($A671,'leave_time_2020-07-20115339am'!$D$2:$R$976,10,FALSE)</f>
        <v>95.337000000000003</v>
      </c>
      <c r="G671" s="111">
        <f>VLOOKUP($A671,'leave_time_2020-07-20115339am'!$D$2:$R$976,11,FALSE)</f>
        <v>8</v>
      </c>
      <c r="H671" s="109">
        <f>VLOOKUP($A671,'leave_time_2020-07-20115339am'!$D$2:$R$976,13,FALSE)</f>
        <v>19.5</v>
      </c>
      <c r="I671" s="110">
        <f>VLOOKUP($A671,'leave_time_2020-07-20115339am'!$D$2:$R$976,14,FALSE)</f>
        <v>68</v>
      </c>
      <c r="J671" s="111">
        <f>VLOOKUP($A671,'leave_time_2020-07-20115339am'!$D$2:$R$976,15,FALSE)</f>
        <v>48.5</v>
      </c>
    </row>
    <row r="672" spans="1:10" ht="14.85" customHeight="1" x14ac:dyDescent="0.2">
      <c r="A672" s="108" t="str">
        <f>+'Employee ROP Information'!C672</f>
        <v>TOWNES, MARY</v>
      </c>
      <c r="B672" s="109">
        <f>VLOOKUP($A672,'leave_time_2020-07-20115339am'!$D$2:$R$976,5,FALSE)</f>
        <v>143</v>
      </c>
      <c r="C672" s="110">
        <f>VLOOKUP($A672,'leave_time_2020-07-20115339am'!$D$2:$R$976,6,FALSE)</f>
        <v>78</v>
      </c>
      <c r="D672" s="111">
        <f>VLOOKUP($A672,'leave_time_2020-07-20115339am'!$D$2:$R$976,7,FALSE)</f>
        <v>65</v>
      </c>
      <c r="E672" s="109">
        <f>IF(((VLOOKUP($A672,'leave_time_2020-07-20115339am'!$D$2:$R$976,9,FALSE)&gt;480)),480,(VLOOKUP($A672,'leave_time_2020-07-20115339am'!$D$2:$R$976,9,FALSE)))</f>
        <v>480</v>
      </c>
      <c r="F672" s="110">
        <f>VLOOKUP($A672,'leave_time_2020-07-20115339am'!$D$2:$R$976,10,FALSE)</f>
        <v>51.996000000000002</v>
      </c>
      <c r="G672" s="111">
        <f>VLOOKUP($A672,'leave_time_2020-07-20115339am'!$D$2:$R$976,11,FALSE)</f>
        <v>15</v>
      </c>
      <c r="H672" s="109">
        <f>VLOOKUP($A672,'leave_time_2020-07-20115339am'!$D$2:$R$976,13,FALSE)</f>
        <v>2</v>
      </c>
      <c r="I672" s="110">
        <f>VLOOKUP($A672,'leave_time_2020-07-20115339am'!$D$2:$R$976,14,FALSE)</f>
        <v>5</v>
      </c>
      <c r="J672" s="111">
        <f>VLOOKUP($A672,'leave_time_2020-07-20115339am'!$D$2:$R$976,15,FALSE)</f>
        <v>3</v>
      </c>
    </row>
    <row r="673" spans="1:10" ht="14.85" customHeight="1" x14ac:dyDescent="0.2">
      <c r="A673" s="108" t="str">
        <f>+'Employee ROP Information'!C673</f>
        <v>TRIPP, DEBRA</v>
      </c>
      <c r="B673" s="109">
        <f>VLOOKUP($A673,'leave_time_2020-07-20115339am'!$D$2:$R$976,5,FALSE)</f>
        <v>75</v>
      </c>
      <c r="C673" s="110">
        <f>VLOOKUP($A673,'leave_time_2020-07-20115339am'!$D$2:$R$976,6,FALSE)</f>
        <v>156</v>
      </c>
      <c r="D673" s="111">
        <f>VLOOKUP($A673,'leave_time_2020-07-20115339am'!$D$2:$R$976,7,FALSE)</f>
        <v>114</v>
      </c>
      <c r="E673" s="109">
        <f>IF(((VLOOKUP($A673,'leave_time_2020-07-20115339am'!$D$2:$R$976,9,FALSE)&gt;480)),480,(VLOOKUP($A673,'leave_time_2020-07-20115339am'!$D$2:$R$976,9,FALSE)))</f>
        <v>41.09</v>
      </c>
      <c r="F673" s="110">
        <f>VLOOKUP($A673,'leave_time_2020-07-20115339am'!$D$2:$R$976,10,FALSE)</f>
        <v>104.004</v>
      </c>
      <c r="G673" s="111">
        <f>VLOOKUP($A673,'leave_time_2020-07-20115339am'!$D$2:$R$976,11,FALSE)</f>
        <v>72.25</v>
      </c>
      <c r="H673" s="109">
        <f>VLOOKUP($A673,'leave_time_2020-07-20115339am'!$D$2:$R$976,13,FALSE)</f>
        <v>0.125</v>
      </c>
      <c r="I673" s="110">
        <f>VLOOKUP($A673,'leave_time_2020-07-20115339am'!$D$2:$R$976,14,FALSE)</f>
        <v>3.25</v>
      </c>
      <c r="J673" s="111">
        <f>VLOOKUP($A673,'leave_time_2020-07-20115339am'!$D$2:$R$976,15,FALSE)</f>
        <v>3.25</v>
      </c>
    </row>
    <row r="674" spans="1:10" ht="14.85" customHeight="1" x14ac:dyDescent="0.2">
      <c r="A674" s="108" t="str">
        <f>+'Employee ROP Information'!C674</f>
        <v>TRIVENTO, VANESSA</v>
      </c>
      <c r="B674" s="109">
        <f>VLOOKUP($A674,'leave_time_2020-07-20115339am'!$D$2:$R$976,5,FALSE)</f>
        <v>247.25</v>
      </c>
      <c r="C674" s="110">
        <f>VLOOKUP($A674,'leave_time_2020-07-20115339am'!$D$2:$R$976,6,FALSE)</f>
        <v>220</v>
      </c>
      <c r="D674" s="111">
        <f>VLOOKUP($A674,'leave_time_2020-07-20115339am'!$D$2:$R$976,7,FALSE)</f>
        <v>162</v>
      </c>
      <c r="E674" s="109">
        <f>IF(((VLOOKUP($A674,'leave_time_2020-07-20115339am'!$D$2:$R$976,9,FALSE)&gt;480)),480,(VLOOKUP($A674,'leave_time_2020-07-20115339am'!$D$2:$R$976,9,FALSE)))</f>
        <v>168.923</v>
      </c>
      <c r="F674" s="110">
        <f>VLOOKUP($A674,'leave_time_2020-07-20115339am'!$D$2:$R$976,10,FALSE)</f>
        <v>95.337000000000003</v>
      </c>
      <c r="G674" s="111">
        <f>VLOOKUP($A674,'leave_time_2020-07-20115339am'!$D$2:$R$976,11,FALSE)</f>
        <v>32</v>
      </c>
      <c r="H674" s="109">
        <f>VLOOKUP($A674,'leave_time_2020-07-20115339am'!$D$2:$R$976,13,FALSE)</f>
        <v>0</v>
      </c>
      <c r="I674" s="110">
        <f>VLOOKUP($A674,'leave_time_2020-07-20115339am'!$D$2:$R$976,14,FALSE)</f>
        <v>0</v>
      </c>
      <c r="J674" s="111">
        <f>VLOOKUP($A674,'leave_time_2020-07-20115339am'!$D$2:$R$976,15,FALSE)</f>
        <v>0</v>
      </c>
    </row>
    <row r="675" spans="1:10" ht="14.85" customHeight="1" x14ac:dyDescent="0.2">
      <c r="A675" s="108" t="str">
        <f>+'Employee ROP Information'!C675</f>
        <v>TROJCA, TIFFANY</v>
      </c>
      <c r="B675" s="109">
        <f>VLOOKUP($A675,'leave_time_2020-07-20115339am'!$D$2:$R$976,5,FALSE)</f>
        <v>24.501000000000001</v>
      </c>
      <c r="C675" s="110">
        <f>VLOOKUP($A675,'leave_time_2020-07-20115339am'!$D$2:$R$976,6,FALSE)</f>
        <v>32.500999999999998</v>
      </c>
      <c r="D675" s="111">
        <f>VLOOKUP($A675,'leave_time_2020-07-20115339am'!$D$2:$R$976,7,FALSE)</f>
        <v>8</v>
      </c>
      <c r="E675" s="109">
        <f>IF(((VLOOKUP($A675,'leave_time_2020-07-20115339am'!$D$2:$R$976,9,FALSE)&gt;480)),480,(VLOOKUP($A675,'leave_time_2020-07-20115339am'!$D$2:$R$976,9,FALSE)))</f>
        <v>21.501000000000001</v>
      </c>
      <c r="F675" s="110">
        <f>VLOOKUP($A675,'leave_time_2020-07-20115339am'!$D$2:$R$976,10,FALSE)</f>
        <v>32.500999999999998</v>
      </c>
      <c r="G675" s="111">
        <f>VLOOKUP($A675,'leave_time_2020-07-20115339am'!$D$2:$R$976,11,FALSE)</f>
        <v>11</v>
      </c>
      <c r="H675" s="109">
        <f>VLOOKUP($A675,'leave_time_2020-07-20115339am'!$D$2:$R$976,13,FALSE)</f>
        <v>0</v>
      </c>
      <c r="I675" s="110">
        <f>VLOOKUP($A675,'leave_time_2020-07-20115339am'!$D$2:$R$976,14,FALSE)</f>
        <v>0</v>
      </c>
      <c r="J675" s="111">
        <f>VLOOKUP($A675,'leave_time_2020-07-20115339am'!$D$2:$R$976,15,FALSE)</f>
        <v>0</v>
      </c>
    </row>
    <row r="676" spans="1:10" ht="14.85" customHeight="1" x14ac:dyDescent="0.2">
      <c r="A676" s="108" t="str">
        <f>+'Employee ROP Information'!C676</f>
        <v>TROTTER, TRACY</v>
      </c>
      <c r="B676" s="109">
        <f>VLOOKUP($A676,'leave_time_2020-07-20115339am'!$D$2:$R$976,5,FALSE)</f>
        <v>272</v>
      </c>
      <c r="C676" s="110">
        <f>VLOOKUP($A676,'leave_time_2020-07-20115339am'!$D$2:$R$976,6,FALSE)</f>
        <v>156</v>
      </c>
      <c r="D676" s="111">
        <f>VLOOKUP($A676,'leave_time_2020-07-20115339am'!$D$2:$R$976,7,FALSE)</f>
        <v>141</v>
      </c>
      <c r="E676" s="109">
        <f>IF(((VLOOKUP($A676,'leave_time_2020-07-20115339am'!$D$2:$R$976,9,FALSE)&gt;480)),480,(VLOOKUP($A676,'leave_time_2020-07-20115339am'!$D$2:$R$976,9,FALSE)))</f>
        <v>480</v>
      </c>
      <c r="F676" s="110">
        <f>VLOOKUP($A676,'leave_time_2020-07-20115339am'!$D$2:$R$976,10,FALSE)</f>
        <v>104.004</v>
      </c>
      <c r="G676" s="111">
        <f>VLOOKUP($A676,'leave_time_2020-07-20115339am'!$D$2:$R$976,11,FALSE)</f>
        <v>49.25</v>
      </c>
      <c r="H676" s="109">
        <f>VLOOKUP($A676,'leave_time_2020-07-20115339am'!$D$2:$R$976,13,FALSE)</f>
        <v>0</v>
      </c>
      <c r="I676" s="110">
        <f>VLOOKUP($A676,'leave_time_2020-07-20115339am'!$D$2:$R$976,14,FALSE)</f>
        <v>0</v>
      </c>
      <c r="J676" s="111">
        <f>VLOOKUP($A676,'leave_time_2020-07-20115339am'!$D$2:$R$976,15,FALSE)</f>
        <v>0</v>
      </c>
    </row>
    <row r="677" spans="1:10" ht="14.85" customHeight="1" x14ac:dyDescent="0.2">
      <c r="A677" s="108" t="str">
        <f>+'Employee ROP Information'!C677</f>
        <v>TRUE, JENNIFER</v>
      </c>
      <c r="B677" s="109">
        <f>VLOOKUP($A677,'leave_time_2020-07-20115339am'!$D$2:$R$976,5,FALSE)</f>
        <v>69.506</v>
      </c>
      <c r="C677" s="110">
        <f>VLOOKUP($A677,'leave_time_2020-07-20115339am'!$D$2:$R$976,6,FALSE)</f>
        <v>106.17</v>
      </c>
      <c r="D677" s="111">
        <f>VLOOKUP($A677,'leave_time_2020-07-20115339am'!$D$2:$R$976,7,FALSE)</f>
        <v>78.5</v>
      </c>
      <c r="E677" s="109">
        <f>IF(((VLOOKUP($A677,'leave_time_2020-07-20115339am'!$D$2:$R$976,9,FALSE)&gt;480)),480,(VLOOKUP($A677,'leave_time_2020-07-20115339am'!$D$2:$R$976,9,FALSE)))</f>
        <v>180.34</v>
      </c>
      <c r="F677" s="110">
        <f>VLOOKUP($A677,'leave_time_2020-07-20115339am'!$D$2:$R$976,10,FALSE)</f>
        <v>104.004</v>
      </c>
      <c r="G677" s="111">
        <f>VLOOKUP($A677,'leave_time_2020-07-20115339am'!$D$2:$R$976,11,FALSE)</f>
        <v>106.75</v>
      </c>
      <c r="H677" s="109">
        <f>VLOOKUP($A677,'leave_time_2020-07-20115339am'!$D$2:$R$976,13,FALSE)</f>
        <v>0</v>
      </c>
      <c r="I677" s="110">
        <f>VLOOKUP($A677,'leave_time_2020-07-20115339am'!$D$2:$R$976,14,FALSE)</f>
        <v>0</v>
      </c>
      <c r="J677" s="111">
        <f>VLOOKUP($A677,'leave_time_2020-07-20115339am'!$D$2:$R$976,15,FALSE)</f>
        <v>0</v>
      </c>
    </row>
    <row r="678" spans="1:10" ht="14.85" customHeight="1" x14ac:dyDescent="0.2">
      <c r="A678" s="108" t="str">
        <f>+'Employee ROP Information'!C678</f>
        <v>TRUETT, DANIELLA</v>
      </c>
      <c r="B678" s="109">
        <f>VLOOKUP($A678,'leave_time_2020-07-20115339am'!$D$2:$R$976,5,FALSE)</f>
        <v>35.917999999999999</v>
      </c>
      <c r="C678" s="110">
        <f>VLOOKUP($A678,'leave_time_2020-07-20115339am'!$D$2:$R$976,6,FALSE)</f>
        <v>47.667999999999999</v>
      </c>
      <c r="D678" s="111">
        <f>VLOOKUP($A678,'leave_time_2020-07-20115339am'!$D$2:$R$976,7,FALSE)</f>
        <v>11.75</v>
      </c>
      <c r="E678" s="109">
        <f>IF(((VLOOKUP($A678,'leave_time_2020-07-20115339am'!$D$2:$R$976,9,FALSE)&gt;480)),480,(VLOOKUP($A678,'leave_time_2020-07-20115339am'!$D$2:$R$976,9,FALSE)))</f>
        <v>31.417999999999999</v>
      </c>
      <c r="F678" s="110">
        <f>VLOOKUP($A678,'leave_time_2020-07-20115339am'!$D$2:$R$976,10,FALSE)</f>
        <v>47.667999999999999</v>
      </c>
      <c r="G678" s="111">
        <f>VLOOKUP($A678,'leave_time_2020-07-20115339am'!$D$2:$R$976,11,FALSE)</f>
        <v>16.25</v>
      </c>
      <c r="H678" s="109">
        <f>VLOOKUP($A678,'leave_time_2020-07-20115339am'!$D$2:$R$976,13,FALSE)</f>
        <v>0</v>
      </c>
      <c r="I678" s="110">
        <f>VLOOKUP($A678,'leave_time_2020-07-20115339am'!$D$2:$R$976,14,FALSE)</f>
        <v>0</v>
      </c>
      <c r="J678" s="111">
        <f>VLOOKUP($A678,'leave_time_2020-07-20115339am'!$D$2:$R$976,15,FALSE)</f>
        <v>0</v>
      </c>
    </row>
    <row r="679" spans="1:10" ht="14.85" customHeight="1" x14ac:dyDescent="0.2">
      <c r="A679" s="108" t="str">
        <f>+'Employee ROP Information'!C679</f>
        <v>TRUMP, SUSAN</v>
      </c>
      <c r="B679" s="109">
        <f>VLOOKUP($A679,'leave_time_2020-07-20115339am'!$D$2:$R$976,5,FALSE)</f>
        <v>191.66200000000001</v>
      </c>
      <c r="C679" s="110">
        <f>VLOOKUP($A679,'leave_time_2020-07-20115339am'!$D$2:$R$976,6,FALSE)</f>
        <v>129.99600000000001</v>
      </c>
      <c r="D679" s="111">
        <f>VLOOKUP($A679,'leave_time_2020-07-20115339am'!$D$2:$R$976,7,FALSE)</f>
        <v>74</v>
      </c>
      <c r="E679" s="109">
        <f>IF(((VLOOKUP($A679,'leave_time_2020-07-20115339am'!$D$2:$R$976,9,FALSE)&gt;480)),480,(VLOOKUP($A679,'leave_time_2020-07-20115339am'!$D$2:$R$976,9,FALSE)))</f>
        <v>452.34</v>
      </c>
      <c r="F679" s="110">
        <f>VLOOKUP($A679,'leave_time_2020-07-20115339am'!$D$2:$R$976,10,FALSE)</f>
        <v>104.004</v>
      </c>
      <c r="G679" s="111">
        <f>VLOOKUP($A679,'leave_time_2020-07-20115339am'!$D$2:$R$976,11,FALSE)</f>
        <v>44</v>
      </c>
      <c r="H679" s="109">
        <f>VLOOKUP($A679,'leave_time_2020-07-20115339am'!$D$2:$R$976,13,FALSE)</f>
        <v>0</v>
      </c>
      <c r="I679" s="110">
        <f>VLOOKUP($A679,'leave_time_2020-07-20115339am'!$D$2:$R$976,14,FALSE)</f>
        <v>0</v>
      </c>
      <c r="J679" s="111">
        <f>VLOOKUP($A679,'leave_time_2020-07-20115339am'!$D$2:$R$976,15,FALSE)</f>
        <v>0</v>
      </c>
    </row>
    <row r="680" spans="1:10" ht="14.85" customHeight="1" x14ac:dyDescent="0.2">
      <c r="A680" s="108" t="str">
        <f>+'Employee ROP Information'!C680</f>
        <v>TUGGERSON, JENNIFER</v>
      </c>
      <c r="B680" s="109">
        <f>VLOOKUP($A680,'leave_time_2020-07-20115339am'!$D$2:$R$976,5,FALSE)</f>
        <v>83</v>
      </c>
      <c r="C680" s="110">
        <f>VLOOKUP($A680,'leave_time_2020-07-20115339am'!$D$2:$R$976,6,FALSE)</f>
        <v>156</v>
      </c>
      <c r="D680" s="111">
        <f>VLOOKUP($A680,'leave_time_2020-07-20115339am'!$D$2:$R$976,7,FALSE)</f>
        <v>106.5</v>
      </c>
      <c r="E680" s="109">
        <f>IF(((VLOOKUP($A680,'leave_time_2020-07-20115339am'!$D$2:$R$976,9,FALSE)&gt;480)),480,(VLOOKUP($A680,'leave_time_2020-07-20115339am'!$D$2:$R$976,9,FALSE)))</f>
        <v>49.59</v>
      </c>
      <c r="F680" s="110">
        <f>VLOOKUP($A680,'leave_time_2020-07-20115339am'!$D$2:$R$976,10,FALSE)</f>
        <v>104.004</v>
      </c>
      <c r="G680" s="111">
        <f>VLOOKUP($A680,'leave_time_2020-07-20115339am'!$D$2:$R$976,11,FALSE)</f>
        <v>69.5</v>
      </c>
      <c r="H680" s="109">
        <f>VLOOKUP($A680,'leave_time_2020-07-20115339am'!$D$2:$R$976,13,FALSE)</f>
        <v>0</v>
      </c>
      <c r="I680" s="110">
        <f>VLOOKUP($A680,'leave_time_2020-07-20115339am'!$D$2:$R$976,14,FALSE)</f>
        <v>4.5</v>
      </c>
      <c r="J680" s="111">
        <f>VLOOKUP($A680,'leave_time_2020-07-20115339am'!$D$2:$R$976,15,FALSE)</f>
        <v>4.5</v>
      </c>
    </row>
    <row r="681" spans="1:10" ht="14.85" customHeight="1" x14ac:dyDescent="0.2">
      <c r="A681" s="108" t="str">
        <f>+'Employee ROP Information'!C681</f>
        <v>TURCO, ELINOR</v>
      </c>
      <c r="B681" s="109">
        <f>VLOOKUP($A681,'leave_time_2020-07-20115339am'!$D$2:$R$976,5,FALSE)</f>
        <v>226.74600000000001</v>
      </c>
      <c r="C681" s="110">
        <f>VLOOKUP($A681,'leave_time_2020-07-20115339am'!$D$2:$R$976,6,FALSE)</f>
        <v>147.33199999999999</v>
      </c>
      <c r="D681" s="111">
        <f>VLOOKUP($A681,'leave_time_2020-07-20115339am'!$D$2:$R$976,7,FALSE)</f>
        <v>107</v>
      </c>
      <c r="E681" s="109">
        <f>IF(((VLOOKUP($A681,'leave_time_2020-07-20115339am'!$D$2:$R$976,9,FALSE)&gt;480)),480,(VLOOKUP($A681,'leave_time_2020-07-20115339am'!$D$2:$R$976,9,FALSE)))</f>
        <v>193.59</v>
      </c>
      <c r="F681" s="110">
        <f>VLOOKUP($A681,'leave_time_2020-07-20115339am'!$D$2:$R$976,10,FALSE)</f>
        <v>104.004</v>
      </c>
      <c r="G681" s="111">
        <f>VLOOKUP($A681,'leave_time_2020-07-20115339am'!$D$2:$R$976,11,FALSE)</f>
        <v>68.25</v>
      </c>
      <c r="H681" s="109">
        <f>VLOOKUP($A681,'leave_time_2020-07-20115339am'!$D$2:$R$976,13,FALSE)</f>
        <v>0</v>
      </c>
      <c r="I681" s="110">
        <f>VLOOKUP($A681,'leave_time_2020-07-20115339am'!$D$2:$R$976,14,FALSE)</f>
        <v>0</v>
      </c>
      <c r="J681" s="111">
        <f>VLOOKUP($A681,'leave_time_2020-07-20115339am'!$D$2:$R$976,15,FALSE)</f>
        <v>0</v>
      </c>
    </row>
    <row r="682" spans="1:10" ht="14.85" customHeight="1" x14ac:dyDescent="0.2">
      <c r="A682" s="108" t="str">
        <f>+'Employee ROP Information'!C682</f>
        <v>TURCOTTE, THOMAS</v>
      </c>
      <c r="B682" s="109">
        <f>VLOOKUP($A682,'leave_time_2020-07-20115339am'!$D$2:$R$976,5,FALSE)</f>
        <v>422.75</v>
      </c>
      <c r="C682" s="110">
        <f>VLOOKUP($A682,'leave_time_2020-07-20115339am'!$D$2:$R$976,6,FALSE)</f>
        <v>156</v>
      </c>
      <c r="D682" s="111">
        <f>VLOOKUP($A682,'leave_time_2020-07-20115339am'!$D$2:$R$976,7,FALSE)</f>
        <v>55</v>
      </c>
      <c r="E682" s="109">
        <f>IF(((VLOOKUP($A682,'leave_time_2020-07-20115339am'!$D$2:$R$976,9,FALSE)&gt;480)),480,(VLOOKUP($A682,'leave_time_2020-07-20115339am'!$D$2:$R$976,9,FALSE)))</f>
        <v>480</v>
      </c>
      <c r="F682" s="110">
        <f>VLOOKUP($A682,'leave_time_2020-07-20115339am'!$D$2:$R$976,10,FALSE)</f>
        <v>104.004</v>
      </c>
      <c r="G682" s="111">
        <f>VLOOKUP($A682,'leave_time_2020-07-20115339am'!$D$2:$R$976,11,FALSE)</f>
        <v>16.75</v>
      </c>
      <c r="H682" s="109">
        <f>VLOOKUP($A682,'leave_time_2020-07-20115339am'!$D$2:$R$976,13,FALSE)</f>
        <v>18.25</v>
      </c>
      <c r="I682" s="110">
        <f>VLOOKUP($A682,'leave_time_2020-07-20115339am'!$D$2:$R$976,14,FALSE)</f>
        <v>37.5</v>
      </c>
      <c r="J682" s="111">
        <f>VLOOKUP($A682,'leave_time_2020-07-20115339am'!$D$2:$R$976,15,FALSE)</f>
        <v>24.75</v>
      </c>
    </row>
    <row r="683" spans="1:10" ht="14.85" customHeight="1" x14ac:dyDescent="0.2">
      <c r="A683" s="108" t="str">
        <f>+'Employee ROP Information'!C683</f>
        <v>TURNER, ARI</v>
      </c>
      <c r="B683" s="109">
        <f>VLOOKUP($A683,'leave_time_2020-07-20115339am'!$D$2:$R$976,5,FALSE)</f>
        <v>279.58999999999997</v>
      </c>
      <c r="C683" s="110">
        <f>VLOOKUP($A683,'leave_time_2020-07-20115339am'!$D$2:$R$976,6,FALSE)</f>
        <v>104.004</v>
      </c>
      <c r="D683" s="111">
        <f>VLOOKUP($A683,'leave_time_2020-07-20115339am'!$D$2:$R$976,7,FALSE)</f>
        <v>17</v>
      </c>
      <c r="E683" s="109">
        <f>IF(((VLOOKUP($A683,'leave_time_2020-07-20115339am'!$D$2:$R$976,9,FALSE)&gt;480)),480,(VLOOKUP($A683,'leave_time_2020-07-20115339am'!$D$2:$R$976,9,FALSE)))</f>
        <v>196.09</v>
      </c>
      <c r="F683" s="110">
        <f>VLOOKUP($A683,'leave_time_2020-07-20115339am'!$D$2:$R$976,10,FALSE)</f>
        <v>104.004</v>
      </c>
      <c r="G683" s="111">
        <f>VLOOKUP($A683,'leave_time_2020-07-20115339am'!$D$2:$R$976,11,FALSE)</f>
        <v>66.5</v>
      </c>
      <c r="H683" s="109">
        <f>VLOOKUP($A683,'leave_time_2020-07-20115339am'!$D$2:$R$976,13,FALSE)</f>
        <v>0</v>
      </c>
      <c r="I683" s="110">
        <f>VLOOKUP($A683,'leave_time_2020-07-20115339am'!$D$2:$R$976,14,FALSE)</f>
        <v>40</v>
      </c>
      <c r="J683" s="111">
        <f>VLOOKUP($A683,'leave_time_2020-07-20115339am'!$D$2:$R$976,15,FALSE)</f>
        <v>83.75</v>
      </c>
    </row>
    <row r="684" spans="1:10" ht="14.85" customHeight="1" x14ac:dyDescent="0.2">
      <c r="A684" s="108" t="str">
        <f>+'Employee ROP Information'!C684</f>
        <v>TURNER, DOMINIQUE</v>
      </c>
      <c r="B684" s="109">
        <f>VLOOKUP($A684,'leave_time_2020-07-20115339am'!$D$2:$R$976,5,FALSE)</f>
        <v>-8.577</v>
      </c>
      <c r="C684" s="110">
        <f>VLOOKUP($A684,'leave_time_2020-07-20115339am'!$D$2:$R$976,6,FALSE)</f>
        <v>101.837</v>
      </c>
      <c r="D684" s="111">
        <f>VLOOKUP($A684,'leave_time_2020-07-20115339am'!$D$2:$R$976,7,FALSE)</f>
        <v>235</v>
      </c>
      <c r="E684" s="109">
        <f>IF(((VLOOKUP($A684,'leave_time_2020-07-20115339am'!$D$2:$R$976,9,FALSE)&gt;480)),480,(VLOOKUP($A684,'leave_time_2020-07-20115339am'!$D$2:$R$976,9,FALSE)))</f>
        <v>90.423000000000002</v>
      </c>
      <c r="F684" s="110">
        <f>VLOOKUP($A684,'leave_time_2020-07-20115339am'!$D$2:$R$976,10,FALSE)</f>
        <v>101.837</v>
      </c>
      <c r="G684" s="111">
        <f>VLOOKUP($A684,'leave_time_2020-07-20115339am'!$D$2:$R$976,11,FALSE)</f>
        <v>176</v>
      </c>
      <c r="H684" s="109">
        <f>VLOOKUP($A684,'leave_time_2020-07-20115339am'!$D$2:$R$976,13,FALSE)</f>
        <v>0</v>
      </c>
      <c r="I684" s="110">
        <f>VLOOKUP($A684,'leave_time_2020-07-20115339am'!$D$2:$R$976,14,FALSE)</f>
        <v>0</v>
      </c>
      <c r="J684" s="111">
        <f>VLOOKUP($A684,'leave_time_2020-07-20115339am'!$D$2:$R$976,15,FALSE)</f>
        <v>0</v>
      </c>
    </row>
    <row r="685" spans="1:10" ht="14.85" customHeight="1" x14ac:dyDescent="0.2">
      <c r="A685" s="108" t="str">
        <f>+'Employee ROP Information'!C685</f>
        <v>TYSON, CHRISTELLA</v>
      </c>
      <c r="B685" s="109">
        <f>VLOOKUP($A685,'leave_time_2020-07-20115339am'!$D$2:$R$976,5,FALSE)</f>
        <v>135.166</v>
      </c>
      <c r="C685" s="110">
        <f>VLOOKUP($A685,'leave_time_2020-07-20115339am'!$D$2:$R$976,6,FALSE)</f>
        <v>127.83</v>
      </c>
      <c r="D685" s="111">
        <f>VLOOKUP($A685,'leave_time_2020-07-20115339am'!$D$2:$R$976,7,FALSE)</f>
        <v>32</v>
      </c>
      <c r="E685" s="109">
        <f>IF(((VLOOKUP($A685,'leave_time_2020-07-20115339am'!$D$2:$R$976,9,FALSE)&gt;480)),480,(VLOOKUP($A685,'leave_time_2020-07-20115339am'!$D$2:$R$976,9,FALSE)))</f>
        <v>393.34</v>
      </c>
      <c r="F685" s="110">
        <f>VLOOKUP($A685,'leave_time_2020-07-20115339am'!$D$2:$R$976,10,FALSE)</f>
        <v>104.004</v>
      </c>
      <c r="G685" s="111">
        <f>VLOOKUP($A685,'leave_time_2020-07-20115339am'!$D$2:$R$976,11,FALSE)</f>
        <v>68</v>
      </c>
      <c r="H685" s="109">
        <f>VLOOKUP($A685,'leave_time_2020-07-20115339am'!$D$2:$R$976,13,FALSE)</f>
        <v>0</v>
      </c>
      <c r="I685" s="110">
        <f>VLOOKUP($A685,'leave_time_2020-07-20115339am'!$D$2:$R$976,14,FALSE)</f>
        <v>0</v>
      </c>
      <c r="J685" s="111">
        <f>VLOOKUP($A685,'leave_time_2020-07-20115339am'!$D$2:$R$976,15,FALSE)</f>
        <v>0</v>
      </c>
    </row>
    <row r="686" spans="1:10" ht="14.85" customHeight="1" x14ac:dyDescent="0.2">
      <c r="A686" s="108" t="str">
        <f>+'Employee ROP Information'!C686</f>
        <v>UGARTE, RITA</v>
      </c>
      <c r="B686" s="109">
        <f>VLOOKUP($A686,'leave_time_2020-07-20115339am'!$D$2:$R$976,5,FALSE)</f>
        <v>132.333</v>
      </c>
      <c r="C686" s="110">
        <f>VLOOKUP($A686,'leave_time_2020-07-20115339am'!$D$2:$R$976,6,FALSE)</f>
        <v>145.333</v>
      </c>
      <c r="D686" s="111">
        <f>VLOOKUP($A686,'leave_time_2020-07-20115339am'!$D$2:$R$976,7,FALSE)</f>
        <v>32</v>
      </c>
      <c r="E686" s="109">
        <f>IF(((VLOOKUP($A686,'leave_time_2020-07-20115339am'!$D$2:$R$976,9,FALSE)&gt;480)),480,(VLOOKUP($A686,'leave_time_2020-07-20115339am'!$D$2:$R$976,9,FALSE)))</f>
        <v>61.002000000000002</v>
      </c>
      <c r="F686" s="110">
        <f>VLOOKUP($A686,'leave_time_2020-07-20115339am'!$D$2:$R$976,10,FALSE)</f>
        <v>61.002000000000002</v>
      </c>
      <c r="G686" s="111">
        <f>VLOOKUP($A686,'leave_time_2020-07-20115339am'!$D$2:$R$976,11,FALSE)</f>
        <v>0</v>
      </c>
      <c r="H686" s="109">
        <f>VLOOKUP($A686,'leave_time_2020-07-20115339am'!$D$2:$R$976,13,FALSE)</f>
        <v>0</v>
      </c>
      <c r="I686" s="110">
        <f>VLOOKUP($A686,'leave_time_2020-07-20115339am'!$D$2:$R$976,14,FALSE)</f>
        <v>0</v>
      </c>
      <c r="J686" s="111">
        <f>VLOOKUP($A686,'leave_time_2020-07-20115339am'!$D$2:$R$976,15,FALSE)</f>
        <v>0</v>
      </c>
    </row>
    <row r="687" spans="1:10" ht="14.85" customHeight="1" x14ac:dyDescent="0.2">
      <c r="A687" s="108" t="str">
        <f>+'Employee ROP Information'!C687</f>
        <v>ULM, CONSTANCE</v>
      </c>
      <c r="B687" s="109">
        <f>VLOOKUP($A687,'leave_time_2020-07-20115339am'!$D$2:$R$976,5,FALSE)</f>
        <v>85.09</v>
      </c>
      <c r="C687" s="110">
        <f>VLOOKUP($A687,'leave_time_2020-07-20115339am'!$D$2:$R$976,6,FALSE)</f>
        <v>104.004</v>
      </c>
      <c r="D687" s="111">
        <f>VLOOKUP($A687,'leave_time_2020-07-20115339am'!$D$2:$R$976,7,FALSE)</f>
        <v>84.5</v>
      </c>
      <c r="E687" s="109">
        <f>IF(((VLOOKUP($A687,'leave_time_2020-07-20115339am'!$D$2:$R$976,9,FALSE)&gt;480)),480,(VLOOKUP($A687,'leave_time_2020-07-20115339am'!$D$2:$R$976,9,FALSE)))</f>
        <v>175.84</v>
      </c>
      <c r="F687" s="110">
        <f>VLOOKUP($A687,'leave_time_2020-07-20115339am'!$D$2:$R$976,10,FALSE)</f>
        <v>104.004</v>
      </c>
      <c r="G687" s="111">
        <f>VLOOKUP($A687,'leave_time_2020-07-20115339am'!$D$2:$R$976,11,FALSE)</f>
        <v>79.75</v>
      </c>
      <c r="H687" s="109">
        <f>VLOOKUP($A687,'leave_time_2020-07-20115339am'!$D$2:$R$976,13,FALSE)</f>
        <v>0</v>
      </c>
      <c r="I687" s="110">
        <f>VLOOKUP($A687,'leave_time_2020-07-20115339am'!$D$2:$R$976,14,FALSE)</f>
        <v>0</v>
      </c>
      <c r="J687" s="111">
        <f>VLOOKUP($A687,'leave_time_2020-07-20115339am'!$D$2:$R$976,15,FALSE)</f>
        <v>0</v>
      </c>
    </row>
    <row r="688" spans="1:10" ht="14.85" customHeight="1" x14ac:dyDescent="0.2">
      <c r="A688" s="108" t="str">
        <f>+'Employee ROP Information'!C688</f>
        <v>VALLADARES, SONIA</v>
      </c>
      <c r="B688" s="109">
        <f>VLOOKUP($A688,'leave_time_2020-07-20115339am'!$D$2:$R$976,5,FALSE)</f>
        <v>404</v>
      </c>
      <c r="C688" s="110">
        <f>VLOOKUP($A688,'leave_time_2020-07-20115339am'!$D$2:$R$976,6,FALSE)</f>
        <v>240</v>
      </c>
      <c r="D688" s="111">
        <f>VLOOKUP($A688,'leave_time_2020-07-20115339am'!$D$2:$R$976,7,FALSE)</f>
        <v>204</v>
      </c>
      <c r="E688" s="109">
        <f>IF(((VLOOKUP($A688,'leave_time_2020-07-20115339am'!$D$2:$R$976,9,FALSE)&gt;480)),480,(VLOOKUP($A688,'leave_time_2020-07-20115339am'!$D$2:$R$976,9,FALSE)))</f>
        <v>480</v>
      </c>
      <c r="F688" s="110">
        <f>VLOOKUP($A688,'leave_time_2020-07-20115339am'!$D$2:$R$976,10,FALSE)</f>
        <v>104.004</v>
      </c>
      <c r="G688" s="111">
        <f>VLOOKUP($A688,'leave_time_2020-07-20115339am'!$D$2:$R$976,11,FALSE)</f>
        <v>14</v>
      </c>
      <c r="H688" s="109">
        <f>VLOOKUP($A688,'leave_time_2020-07-20115339am'!$D$2:$R$976,13,FALSE)</f>
        <v>0</v>
      </c>
      <c r="I688" s="110">
        <f>VLOOKUP($A688,'leave_time_2020-07-20115339am'!$D$2:$R$976,14,FALSE)</f>
        <v>0</v>
      </c>
      <c r="J688" s="111">
        <f>VLOOKUP($A688,'leave_time_2020-07-20115339am'!$D$2:$R$976,15,FALSE)</f>
        <v>0</v>
      </c>
    </row>
    <row r="689" spans="1:10" ht="14.85" customHeight="1" x14ac:dyDescent="0.2">
      <c r="A689" s="108" t="str">
        <f>+'Employee ROP Information'!C689</f>
        <v>VALLEY, SAMANTHA</v>
      </c>
      <c r="B689" s="109">
        <f>VLOOKUP($A689,'leave_time_2020-07-20115339am'!$D$2:$R$976,5,FALSE)</f>
        <v>52.503</v>
      </c>
      <c r="C689" s="110">
        <f>VLOOKUP($A689,'leave_time_2020-07-20115339am'!$D$2:$R$976,6,FALSE)</f>
        <v>78.003</v>
      </c>
      <c r="D689" s="111">
        <f>VLOOKUP($A689,'leave_time_2020-07-20115339am'!$D$2:$R$976,7,FALSE)</f>
        <v>25.5</v>
      </c>
      <c r="E689" s="109">
        <f>IF(((VLOOKUP($A689,'leave_time_2020-07-20115339am'!$D$2:$R$976,9,FALSE)&gt;480)),480,(VLOOKUP($A689,'leave_time_2020-07-20115339am'!$D$2:$R$976,9,FALSE)))</f>
        <v>74.003</v>
      </c>
      <c r="F689" s="110">
        <f>VLOOKUP($A689,'leave_time_2020-07-20115339am'!$D$2:$R$976,10,FALSE)</f>
        <v>78.003</v>
      </c>
      <c r="G689" s="111">
        <f>VLOOKUP($A689,'leave_time_2020-07-20115339am'!$D$2:$R$976,11,FALSE)</f>
        <v>4</v>
      </c>
      <c r="H689" s="109">
        <f>VLOOKUP($A689,'leave_time_2020-07-20115339am'!$D$2:$R$976,13,FALSE)</f>
        <v>29</v>
      </c>
      <c r="I689" s="110">
        <f>VLOOKUP($A689,'leave_time_2020-07-20115339am'!$D$2:$R$976,14,FALSE)</f>
        <v>51.5</v>
      </c>
      <c r="J689" s="111">
        <f>VLOOKUP($A689,'leave_time_2020-07-20115339am'!$D$2:$R$976,15,FALSE)</f>
        <v>22.5</v>
      </c>
    </row>
    <row r="690" spans="1:10" ht="14.85" customHeight="1" x14ac:dyDescent="0.2">
      <c r="A690" s="108" t="str">
        <f>+'Employee ROP Information'!C690</f>
        <v>VAN SLUYTMAN, MICHAEL</v>
      </c>
      <c r="B690" s="109">
        <f>VLOOKUP($A690,'leave_time_2020-07-20115339am'!$D$2:$R$976,5,FALSE)</f>
        <v>53.337000000000003</v>
      </c>
      <c r="C690" s="110">
        <f>VLOOKUP($A690,'leave_time_2020-07-20115339am'!$D$2:$R$976,6,FALSE)</f>
        <v>88.837000000000003</v>
      </c>
      <c r="D690" s="111">
        <f>VLOOKUP($A690,'leave_time_2020-07-20115339am'!$D$2:$R$976,7,FALSE)</f>
        <v>35.5</v>
      </c>
      <c r="E690" s="109">
        <f>IF(((VLOOKUP($A690,'leave_time_2020-07-20115339am'!$D$2:$R$976,9,FALSE)&gt;480)),480,(VLOOKUP($A690,'leave_time_2020-07-20115339am'!$D$2:$R$976,9,FALSE)))</f>
        <v>35.837000000000003</v>
      </c>
      <c r="F690" s="110">
        <f>VLOOKUP($A690,'leave_time_2020-07-20115339am'!$D$2:$R$976,10,FALSE)</f>
        <v>88.837000000000003</v>
      </c>
      <c r="G690" s="111">
        <f>VLOOKUP($A690,'leave_time_2020-07-20115339am'!$D$2:$R$976,11,FALSE)</f>
        <v>53</v>
      </c>
      <c r="H690" s="109">
        <f>VLOOKUP($A690,'leave_time_2020-07-20115339am'!$D$2:$R$976,13,FALSE)</f>
        <v>0</v>
      </c>
      <c r="I690" s="110">
        <f>VLOOKUP($A690,'leave_time_2020-07-20115339am'!$D$2:$R$976,14,FALSE)</f>
        <v>0.5</v>
      </c>
      <c r="J690" s="111">
        <f>VLOOKUP($A690,'leave_time_2020-07-20115339am'!$D$2:$R$976,15,FALSE)</f>
        <v>0.5</v>
      </c>
    </row>
    <row r="691" spans="1:10" ht="14.85" customHeight="1" x14ac:dyDescent="0.2">
      <c r="A691" s="108" t="str">
        <f>+'Employee ROP Information'!C691</f>
        <v>VANBIBBER, KIMBERLY</v>
      </c>
      <c r="B691" s="109">
        <f>VLOOKUP($A691,'leave_time_2020-07-20115339am'!$D$2:$R$976,5,FALSE)</f>
        <v>92.007000000000005</v>
      </c>
      <c r="C691" s="110">
        <f>VLOOKUP($A691,'leave_time_2020-07-20115339am'!$D$2:$R$976,6,FALSE)</f>
        <v>104.004</v>
      </c>
      <c r="D691" s="111">
        <f>VLOOKUP($A691,'leave_time_2020-07-20115339am'!$D$2:$R$976,7,FALSE)</f>
        <v>81.5</v>
      </c>
      <c r="E691" s="109">
        <f>IF(((VLOOKUP($A691,'leave_time_2020-07-20115339am'!$D$2:$R$976,9,FALSE)&gt;480)),480,(VLOOKUP($A691,'leave_time_2020-07-20115339am'!$D$2:$R$976,9,FALSE)))</f>
        <v>273.33999999999997</v>
      </c>
      <c r="F691" s="110">
        <f>VLOOKUP($A691,'leave_time_2020-07-20115339am'!$D$2:$R$976,10,FALSE)</f>
        <v>104.004</v>
      </c>
      <c r="G691" s="111">
        <f>VLOOKUP($A691,'leave_time_2020-07-20115339am'!$D$2:$R$976,11,FALSE)</f>
        <v>56</v>
      </c>
      <c r="H691" s="109">
        <f>VLOOKUP($A691,'leave_time_2020-07-20115339am'!$D$2:$R$976,13,FALSE)</f>
        <v>0</v>
      </c>
      <c r="I691" s="110">
        <f>VLOOKUP($A691,'leave_time_2020-07-20115339am'!$D$2:$R$976,14,FALSE)</f>
        <v>3</v>
      </c>
      <c r="J691" s="111">
        <f>VLOOKUP($A691,'leave_time_2020-07-20115339am'!$D$2:$R$976,15,FALSE)</f>
        <v>3</v>
      </c>
    </row>
    <row r="692" spans="1:10" ht="14.85" customHeight="1" x14ac:dyDescent="0.2">
      <c r="A692" s="108" t="str">
        <f>+'Employee ROP Information'!C692</f>
        <v>VANWHY, DONNA</v>
      </c>
      <c r="B692" s="109">
        <f>VLOOKUP($A692,'leave_time_2020-07-20115339am'!$D$2:$R$976,5,FALSE)</f>
        <v>47.076000000000001</v>
      </c>
      <c r="C692" s="110">
        <f>VLOOKUP($A692,'leave_time_2020-07-20115339am'!$D$2:$R$976,6,FALSE)</f>
        <v>129.99600000000001</v>
      </c>
      <c r="D692" s="111">
        <f>VLOOKUP($A692,'leave_time_2020-07-20115339am'!$D$2:$R$976,7,FALSE)</f>
        <v>176</v>
      </c>
      <c r="E692" s="109">
        <f>IF(((VLOOKUP($A692,'leave_time_2020-07-20115339am'!$D$2:$R$976,9,FALSE)&gt;480)),480,(VLOOKUP($A692,'leave_time_2020-07-20115339am'!$D$2:$R$976,9,FALSE)))</f>
        <v>243.67400000000001</v>
      </c>
      <c r="F692" s="110">
        <f>VLOOKUP($A692,'leave_time_2020-07-20115339am'!$D$2:$R$976,10,FALSE)</f>
        <v>104.004</v>
      </c>
      <c r="G692" s="111">
        <f>VLOOKUP($A692,'leave_time_2020-07-20115339am'!$D$2:$R$976,11,FALSE)</f>
        <v>55.25</v>
      </c>
      <c r="H692" s="109">
        <f>VLOOKUP($A692,'leave_time_2020-07-20115339am'!$D$2:$R$976,13,FALSE)</f>
        <v>0</v>
      </c>
      <c r="I692" s="110">
        <f>VLOOKUP($A692,'leave_time_2020-07-20115339am'!$D$2:$R$976,14,FALSE)</f>
        <v>0</v>
      </c>
      <c r="J692" s="111">
        <f>VLOOKUP($A692,'leave_time_2020-07-20115339am'!$D$2:$R$976,15,FALSE)</f>
        <v>0</v>
      </c>
    </row>
    <row r="693" spans="1:10" ht="14.85" customHeight="1" x14ac:dyDescent="0.2">
      <c r="A693" s="108" t="str">
        <f>+'Employee ROP Information'!C693</f>
        <v>VARGAS DE PEREZ CORU, JENNY</v>
      </c>
      <c r="B693" s="109">
        <f>VLOOKUP($A693,'leave_time_2020-07-20115339am'!$D$2:$R$976,5,FALSE)</f>
        <v>36.831000000000003</v>
      </c>
      <c r="C693" s="110">
        <f>VLOOKUP($A693,'leave_time_2020-07-20115339am'!$D$2:$R$976,6,FALSE)</f>
        <v>36.831000000000003</v>
      </c>
      <c r="D693" s="111">
        <f>VLOOKUP($A693,'leave_time_2020-07-20115339am'!$D$2:$R$976,7,FALSE)</f>
        <v>0</v>
      </c>
      <c r="E693" s="109">
        <f>IF(((VLOOKUP($A693,'leave_time_2020-07-20115339am'!$D$2:$R$976,9,FALSE)&gt;480)),480,(VLOOKUP($A693,'leave_time_2020-07-20115339am'!$D$2:$R$976,9,FALSE)))</f>
        <v>36.831000000000003</v>
      </c>
      <c r="F693" s="110">
        <f>VLOOKUP($A693,'leave_time_2020-07-20115339am'!$D$2:$R$976,10,FALSE)</f>
        <v>36.831000000000003</v>
      </c>
      <c r="G693" s="111">
        <f>VLOOKUP($A693,'leave_time_2020-07-20115339am'!$D$2:$R$976,11,FALSE)</f>
        <v>0</v>
      </c>
      <c r="H693" s="109">
        <f>VLOOKUP($A693,'leave_time_2020-07-20115339am'!$D$2:$R$976,13,FALSE)</f>
        <v>18</v>
      </c>
      <c r="I693" s="110">
        <f>VLOOKUP($A693,'leave_time_2020-07-20115339am'!$D$2:$R$976,14,FALSE)</f>
        <v>30</v>
      </c>
      <c r="J693" s="111">
        <f>VLOOKUP($A693,'leave_time_2020-07-20115339am'!$D$2:$R$976,15,FALSE)</f>
        <v>12</v>
      </c>
    </row>
    <row r="694" spans="1:10" ht="14.85" customHeight="1" x14ac:dyDescent="0.2">
      <c r="A694" s="108" t="str">
        <f>+'Employee ROP Information'!C694</f>
        <v>VEGA, ANNA</v>
      </c>
      <c r="B694" s="109">
        <f>VLOOKUP($A694,'leave_time_2020-07-20115339am'!$D$2:$R$976,5,FALSE)</f>
        <v>169.34</v>
      </c>
      <c r="C694" s="110">
        <f>VLOOKUP($A694,'leave_time_2020-07-20115339am'!$D$2:$R$976,6,FALSE)</f>
        <v>104.004</v>
      </c>
      <c r="D694" s="111">
        <f>VLOOKUP($A694,'leave_time_2020-07-20115339am'!$D$2:$R$976,7,FALSE)</f>
        <v>0</v>
      </c>
      <c r="E694" s="109">
        <f>IF(((VLOOKUP($A694,'leave_time_2020-07-20115339am'!$D$2:$R$976,9,FALSE)&gt;480)),480,(VLOOKUP($A694,'leave_time_2020-07-20115339am'!$D$2:$R$976,9,FALSE)))</f>
        <v>130.84</v>
      </c>
      <c r="F694" s="110">
        <f>VLOOKUP($A694,'leave_time_2020-07-20115339am'!$D$2:$R$976,10,FALSE)</f>
        <v>104.004</v>
      </c>
      <c r="G694" s="111">
        <f>VLOOKUP($A694,'leave_time_2020-07-20115339am'!$D$2:$R$976,11,FALSE)</f>
        <v>85.5</v>
      </c>
      <c r="H694" s="109">
        <f>VLOOKUP($A694,'leave_time_2020-07-20115339am'!$D$2:$R$976,13,FALSE)</f>
        <v>3.125</v>
      </c>
      <c r="I694" s="110">
        <f>VLOOKUP($A694,'leave_time_2020-07-20115339am'!$D$2:$R$976,14,FALSE)</f>
        <v>52.75</v>
      </c>
      <c r="J694" s="111">
        <f>VLOOKUP($A694,'leave_time_2020-07-20115339am'!$D$2:$R$976,15,FALSE)</f>
        <v>53.75</v>
      </c>
    </row>
    <row r="695" spans="1:10" ht="14.85" customHeight="1" x14ac:dyDescent="0.2">
      <c r="A695" s="108" t="str">
        <f>+'Employee ROP Information'!C695</f>
        <v>VICKERS, CHRISTINA</v>
      </c>
      <c r="B695" s="109">
        <f>VLOOKUP($A695,'leave_time_2020-07-20115339am'!$D$2:$R$976,5,FALSE)</f>
        <v>18.335999999999999</v>
      </c>
      <c r="C695" s="110">
        <f>VLOOKUP($A695,'leave_time_2020-07-20115339am'!$D$2:$R$976,6,FALSE)</f>
        <v>82.335999999999999</v>
      </c>
      <c r="D695" s="111">
        <f>VLOOKUP($A695,'leave_time_2020-07-20115339am'!$D$2:$R$976,7,FALSE)</f>
        <v>64</v>
      </c>
      <c r="E695" s="109">
        <f>IF(((VLOOKUP($A695,'leave_time_2020-07-20115339am'!$D$2:$R$976,9,FALSE)&gt;480)),480,(VLOOKUP($A695,'leave_time_2020-07-20115339am'!$D$2:$R$976,9,FALSE)))</f>
        <v>62.335999999999999</v>
      </c>
      <c r="F695" s="110">
        <f>VLOOKUP($A695,'leave_time_2020-07-20115339am'!$D$2:$R$976,10,FALSE)</f>
        <v>82.335999999999999</v>
      </c>
      <c r="G695" s="111">
        <f>VLOOKUP($A695,'leave_time_2020-07-20115339am'!$D$2:$R$976,11,FALSE)</f>
        <v>20</v>
      </c>
      <c r="H695" s="109">
        <f>VLOOKUP($A695,'leave_time_2020-07-20115339am'!$D$2:$R$976,13,FALSE)</f>
        <v>0</v>
      </c>
      <c r="I695" s="110">
        <f>VLOOKUP($A695,'leave_time_2020-07-20115339am'!$D$2:$R$976,14,FALSE)</f>
        <v>0</v>
      </c>
      <c r="J695" s="111">
        <f>VLOOKUP($A695,'leave_time_2020-07-20115339am'!$D$2:$R$976,15,FALSE)</f>
        <v>0</v>
      </c>
    </row>
    <row r="696" spans="1:10" ht="14.85" customHeight="1" x14ac:dyDescent="0.2">
      <c r="A696" s="108" t="str">
        <f>+'Employee ROP Information'!C696</f>
        <v>VILLARREAL, RACHEL</v>
      </c>
      <c r="B696" s="109">
        <f>VLOOKUP($A696,'leave_time_2020-07-20115339am'!$D$2:$R$976,5,FALSE)</f>
        <v>427.37200000000001</v>
      </c>
      <c r="C696" s="110">
        <f>VLOOKUP($A696,'leave_time_2020-07-20115339am'!$D$2:$R$976,6,FALSE)</f>
        <v>427.37200000000001</v>
      </c>
      <c r="D696" s="111">
        <f>VLOOKUP($A696,'leave_time_2020-07-20115339am'!$D$2:$R$976,7,FALSE)</f>
        <v>0</v>
      </c>
      <c r="E696" s="109">
        <f>IF(((VLOOKUP($A696,'leave_time_2020-07-20115339am'!$D$2:$R$976,9,FALSE)&gt;480)),480,(VLOOKUP($A696,'leave_time_2020-07-20115339am'!$D$2:$R$976,9,FALSE)))</f>
        <v>440.00299999999999</v>
      </c>
      <c r="F696" s="110">
        <f>VLOOKUP($A696,'leave_time_2020-07-20115339am'!$D$2:$R$976,10,FALSE)</f>
        <v>440.00299999999999</v>
      </c>
      <c r="G696" s="111">
        <f>VLOOKUP($A696,'leave_time_2020-07-20115339am'!$D$2:$R$976,11,FALSE)</f>
        <v>0</v>
      </c>
      <c r="H696" s="109">
        <f>VLOOKUP($A696,'leave_time_2020-07-20115339am'!$D$2:$R$976,13,FALSE)</f>
        <v>0</v>
      </c>
      <c r="I696" s="110">
        <f>VLOOKUP($A696,'leave_time_2020-07-20115339am'!$D$2:$R$976,14,FALSE)</f>
        <v>0</v>
      </c>
      <c r="J696" s="111">
        <f>VLOOKUP($A696,'leave_time_2020-07-20115339am'!$D$2:$R$976,15,FALSE)</f>
        <v>0</v>
      </c>
    </row>
    <row r="697" spans="1:10" ht="14.85" customHeight="1" x14ac:dyDescent="0.2">
      <c r="A697" s="108" t="str">
        <f>+'Employee ROP Information'!C697</f>
        <v>VINCENT, PATRICK</v>
      </c>
      <c r="B697" s="109">
        <f>VLOOKUP($A697,'leave_time_2020-07-20115339am'!$D$2:$R$976,5,FALSE)</f>
        <v>159.24299999999999</v>
      </c>
      <c r="C697" s="110">
        <f>VLOOKUP($A697,'leave_time_2020-07-20115339am'!$D$2:$R$976,6,FALSE)</f>
        <v>129.99600000000001</v>
      </c>
      <c r="D697" s="111">
        <f>VLOOKUP($A697,'leave_time_2020-07-20115339am'!$D$2:$R$976,7,FALSE)</f>
        <v>103</v>
      </c>
      <c r="E697" s="109">
        <f>IF(((VLOOKUP($A697,'leave_time_2020-07-20115339am'!$D$2:$R$976,9,FALSE)&gt;480)),480,(VLOOKUP($A697,'leave_time_2020-07-20115339am'!$D$2:$R$976,9,FALSE)))</f>
        <v>313.58999999999997</v>
      </c>
      <c r="F697" s="110">
        <f>VLOOKUP($A697,'leave_time_2020-07-20115339am'!$D$2:$R$976,10,FALSE)</f>
        <v>104.004</v>
      </c>
      <c r="G697" s="111">
        <f>VLOOKUP($A697,'leave_time_2020-07-20115339am'!$D$2:$R$976,11,FALSE)</f>
        <v>47</v>
      </c>
      <c r="H697" s="109">
        <f>VLOOKUP($A697,'leave_time_2020-07-20115339am'!$D$2:$R$976,13,FALSE)</f>
        <v>0</v>
      </c>
      <c r="I697" s="110">
        <f>VLOOKUP($A697,'leave_time_2020-07-20115339am'!$D$2:$R$976,14,FALSE)</f>
        <v>0</v>
      </c>
      <c r="J697" s="111">
        <f>VLOOKUP($A697,'leave_time_2020-07-20115339am'!$D$2:$R$976,15,FALSE)</f>
        <v>0</v>
      </c>
    </row>
    <row r="698" spans="1:10" ht="14.85" customHeight="1" x14ac:dyDescent="0.2">
      <c r="A698" s="108" t="str">
        <f>+'Employee ROP Information'!C698</f>
        <v>VINSON, DEBRA</v>
      </c>
      <c r="B698" s="109">
        <f>VLOOKUP($A698,'leave_time_2020-07-20115339am'!$D$2:$R$976,5,FALSE)</f>
        <v>267.25</v>
      </c>
      <c r="C698" s="110">
        <f>VLOOKUP($A698,'leave_time_2020-07-20115339am'!$D$2:$R$976,6,FALSE)</f>
        <v>156</v>
      </c>
      <c r="D698" s="111">
        <f>VLOOKUP($A698,'leave_time_2020-07-20115339am'!$D$2:$R$976,7,FALSE)</f>
        <v>149</v>
      </c>
      <c r="E698" s="109">
        <f>IF(((VLOOKUP($A698,'leave_time_2020-07-20115339am'!$D$2:$R$976,9,FALSE)&gt;480)),480,(VLOOKUP($A698,'leave_time_2020-07-20115339am'!$D$2:$R$976,9,FALSE)))</f>
        <v>263.58999999999997</v>
      </c>
      <c r="F698" s="110">
        <f>VLOOKUP($A698,'leave_time_2020-07-20115339am'!$D$2:$R$976,10,FALSE)</f>
        <v>104.004</v>
      </c>
      <c r="G698" s="111">
        <f>VLOOKUP($A698,'leave_time_2020-07-20115339am'!$D$2:$R$976,11,FALSE)</f>
        <v>60.5</v>
      </c>
      <c r="H698" s="109">
        <f>VLOOKUP($A698,'leave_time_2020-07-20115339am'!$D$2:$R$976,13,FALSE)</f>
        <v>0</v>
      </c>
      <c r="I698" s="110">
        <f>VLOOKUP($A698,'leave_time_2020-07-20115339am'!$D$2:$R$976,14,FALSE)</f>
        <v>0</v>
      </c>
      <c r="J698" s="111">
        <f>VLOOKUP($A698,'leave_time_2020-07-20115339am'!$D$2:$R$976,15,FALSE)</f>
        <v>0</v>
      </c>
    </row>
    <row r="699" spans="1:10" ht="14.85" customHeight="1" x14ac:dyDescent="0.2">
      <c r="A699" s="108" t="str">
        <f>+'Employee ROP Information'!C699</f>
        <v>VISNAW, DIANE</v>
      </c>
      <c r="B699" s="109">
        <f>VLOOKUP($A699,'leave_time_2020-07-20115339am'!$D$2:$R$976,5,FALSE)</f>
        <v>126.33799999999999</v>
      </c>
      <c r="C699" s="110">
        <f>VLOOKUP($A699,'leave_time_2020-07-20115339am'!$D$2:$R$976,6,FALSE)</f>
        <v>104.004</v>
      </c>
      <c r="D699" s="111">
        <f>VLOOKUP($A699,'leave_time_2020-07-20115339am'!$D$2:$R$976,7,FALSE)</f>
        <v>1.5</v>
      </c>
      <c r="E699" s="109">
        <f>IF(((VLOOKUP($A699,'leave_time_2020-07-20115339am'!$D$2:$R$976,9,FALSE)&gt;480)),480,(VLOOKUP($A699,'leave_time_2020-07-20115339am'!$D$2:$R$976,9,FALSE)))</f>
        <v>79.837999999999994</v>
      </c>
      <c r="F699" s="110">
        <f>VLOOKUP($A699,'leave_time_2020-07-20115339am'!$D$2:$R$976,10,FALSE)</f>
        <v>104.004</v>
      </c>
      <c r="G699" s="111">
        <f>VLOOKUP($A699,'leave_time_2020-07-20115339am'!$D$2:$R$976,11,FALSE)</f>
        <v>48</v>
      </c>
      <c r="H699" s="109">
        <f>VLOOKUP($A699,'leave_time_2020-07-20115339am'!$D$2:$R$976,13,FALSE)</f>
        <v>19.5</v>
      </c>
      <c r="I699" s="110">
        <f>VLOOKUP($A699,'leave_time_2020-07-20115339am'!$D$2:$R$976,14,FALSE)</f>
        <v>72.5</v>
      </c>
      <c r="J699" s="111">
        <f>VLOOKUP($A699,'leave_time_2020-07-20115339am'!$D$2:$R$976,15,FALSE)</f>
        <v>85</v>
      </c>
    </row>
    <row r="700" spans="1:10" ht="14.85" customHeight="1" x14ac:dyDescent="0.2">
      <c r="A700" s="108" t="str">
        <f>+'Employee ROP Information'!C700</f>
        <v>VITAL, MARCELINA</v>
      </c>
      <c r="B700" s="109">
        <f>VLOOKUP($A700,'leave_time_2020-07-20115339am'!$D$2:$R$976,5,FALSE)</f>
        <v>161.917</v>
      </c>
      <c r="C700" s="110">
        <f>VLOOKUP($A700,'leave_time_2020-07-20115339am'!$D$2:$R$976,6,FALSE)</f>
        <v>164.667</v>
      </c>
      <c r="D700" s="111">
        <f>VLOOKUP($A700,'leave_time_2020-07-20115339am'!$D$2:$R$976,7,FALSE)</f>
        <v>108</v>
      </c>
      <c r="E700" s="109">
        <f>IF(((VLOOKUP($A700,'leave_time_2020-07-20115339am'!$D$2:$R$976,9,FALSE)&gt;480)),480,(VLOOKUP($A700,'leave_time_2020-07-20115339am'!$D$2:$R$976,9,FALSE)))</f>
        <v>73.007000000000005</v>
      </c>
      <c r="F700" s="110">
        <f>VLOOKUP($A700,'leave_time_2020-07-20115339am'!$D$2:$R$976,10,FALSE)</f>
        <v>112.67100000000001</v>
      </c>
      <c r="G700" s="111">
        <f>VLOOKUP($A700,'leave_time_2020-07-20115339am'!$D$2:$R$976,11,FALSE)</f>
        <v>58</v>
      </c>
      <c r="H700" s="109">
        <f>VLOOKUP($A700,'leave_time_2020-07-20115339am'!$D$2:$R$976,13,FALSE)</f>
        <v>0</v>
      </c>
      <c r="I700" s="110">
        <f>VLOOKUP($A700,'leave_time_2020-07-20115339am'!$D$2:$R$976,14,FALSE)</f>
        <v>0</v>
      </c>
      <c r="J700" s="111">
        <f>VLOOKUP($A700,'leave_time_2020-07-20115339am'!$D$2:$R$976,15,FALSE)</f>
        <v>0</v>
      </c>
    </row>
    <row r="701" spans="1:10" ht="14.85" customHeight="1" x14ac:dyDescent="0.2">
      <c r="A701" s="108" t="str">
        <f>+'Employee ROP Information'!C701</f>
        <v>VOCELLE, CHARLES</v>
      </c>
      <c r="B701" s="109">
        <f>VLOOKUP($A701,'leave_time_2020-07-20115339am'!$D$2:$R$976,5,FALSE)</f>
        <v>403</v>
      </c>
      <c r="C701" s="110">
        <f>VLOOKUP($A701,'leave_time_2020-07-20115339am'!$D$2:$R$976,6,FALSE)</f>
        <v>156</v>
      </c>
      <c r="D701" s="111">
        <f>VLOOKUP($A701,'leave_time_2020-07-20115339am'!$D$2:$R$976,7,FALSE)</f>
        <v>42</v>
      </c>
      <c r="E701" s="109">
        <f>IF(((VLOOKUP($A701,'leave_time_2020-07-20115339am'!$D$2:$R$976,9,FALSE)&gt;480)),480,(VLOOKUP($A701,'leave_time_2020-07-20115339am'!$D$2:$R$976,9,FALSE)))</f>
        <v>480</v>
      </c>
      <c r="F701" s="110">
        <f>VLOOKUP($A701,'leave_time_2020-07-20115339am'!$D$2:$R$976,10,FALSE)</f>
        <v>104.004</v>
      </c>
      <c r="G701" s="111">
        <f>VLOOKUP($A701,'leave_time_2020-07-20115339am'!$D$2:$R$976,11,FALSE)</f>
        <v>31.5</v>
      </c>
      <c r="H701" s="109">
        <f>VLOOKUP($A701,'leave_time_2020-07-20115339am'!$D$2:$R$976,13,FALSE)</f>
        <v>8</v>
      </c>
      <c r="I701" s="110">
        <f>VLOOKUP($A701,'leave_time_2020-07-20115339am'!$D$2:$R$976,14,FALSE)</f>
        <v>8</v>
      </c>
      <c r="J701" s="111">
        <f>VLOOKUP($A701,'leave_time_2020-07-20115339am'!$D$2:$R$976,15,FALSE)</f>
        <v>0</v>
      </c>
    </row>
    <row r="702" spans="1:10" ht="14.85" customHeight="1" x14ac:dyDescent="0.2">
      <c r="A702" s="108" t="str">
        <f>+'Employee ROP Information'!C702</f>
        <v>VOLLMER, KEITH</v>
      </c>
      <c r="B702" s="109">
        <f>VLOOKUP($A702,'leave_time_2020-07-20115339am'!$D$2:$R$976,5,FALSE)</f>
        <v>97.33</v>
      </c>
      <c r="C702" s="110">
        <f>VLOOKUP($A702,'leave_time_2020-07-20115339am'!$D$2:$R$976,6,FALSE)</f>
        <v>129.99600000000001</v>
      </c>
      <c r="D702" s="111">
        <f>VLOOKUP($A702,'leave_time_2020-07-20115339am'!$D$2:$R$976,7,FALSE)</f>
        <v>87</v>
      </c>
      <c r="E702" s="109">
        <f>IF(((VLOOKUP($A702,'leave_time_2020-07-20115339am'!$D$2:$R$976,9,FALSE)&gt;480)),480,(VLOOKUP($A702,'leave_time_2020-07-20115339am'!$D$2:$R$976,9,FALSE)))</f>
        <v>480</v>
      </c>
      <c r="F702" s="110">
        <f>VLOOKUP($A702,'leave_time_2020-07-20115339am'!$D$2:$R$976,10,FALSE)</f>
        <v>104.004</v>
      </c>
      <c r="G702" s="111">
        <f>VLOOKUP($A702,'leave_time_2020-07-20115339am'!$D$2:$R$976,11,FALSE)</f>
        <v>81.5</v>
      </c>
      <c r="H702" s="109">
        <f>VLOOKUP($A702,'leave_time_2020-07-20115339am'!$D$2:$R$976,13,FALSE)</f>
        <v>0</v>
      </c>
      <c r="I702" s="110">
        <f>VLOOKUP($A702,'leave_time_2020-07-20115339am'!$D$2:$R$976,14,FALSE)</f>
        <v>0</v>
      </c>
      <c r="J702" s="111">
        <f>VLOOKUP($A702,'leave_time_2020-07-20115339am'!$D$2:$R$976,15,FALSE)</f>
        <v>0</v>
      </c>
    </row>
    <row r="703" spans="1:10" ht="14.85" customHeight="1" x14ac:dyDescent="0.2">
      <c r="A703" s="108" t="str">
        <f>+'Employee ROP Information'!C703</f>
        <v>VON SKAL, GLENN</v>
      </c>
      <c r="B703" s="109">
        <f>VLOOKUP($A703,'leave_time_2020-07-20115339am'!$D$2:$R$976,5,FALSE)</f>
        <v>117.123</v>
      </c>
      <c r="C703" s="110">
        <f>VLOOKUP($A703,'leave_time_2020-07-20115339am'!$D$2:$R$976,6,FALSE)</f>
        <v>125.123</v>
      </c>
      <c r="D703" s="111">
        <f>VLOOKUP($A703,'leave_time_2020-07-20115339am'!$D$2:$R$976,7,FALSE)</f>
        <v>8</v>
      </c>
      <c r="E703" s="109">
        <f>IF(((VLOOKUP($A703,'leave_time_2020-07-20115339am'!$D$2:$R$976,9,FALSE)&gt;480)),480,(VLOOKUP($A703,'leave_time_2020-07-20115339am'!$D$2:$R$976,9,FALSE)))</f>
        <v>37.92</v>
      </c>
      <c r="F703" s="110">
        <f>VLOOKUP($A703,'leave_time_2020-07-20115339am'!$D$2:$R$976,10,FALSE)</f>
        <v>93.17</v>
      </c>
      <c r="G703" s="111">
        <f>VLOOKUP($A703,'leave_time_2020-07-20115339am'!$D$2:$R$976,11,FALSE)</f>
        <v>55.25</v>
      </c>
      <c r="H703" s="109">
        <f>VLOOKUP($A703,'leave_time_2020-07-20115339am'!$D$2:$R$976,13,FALSE)</f>
        <v>0</v>
      </c>
      <c r="I703" s="110">
        <f>VLOOKUP($A703,'leave_time_2020-07-20115339am'!$D$2:$R$976,14,FALSE)</f>
        <v>0</v>
      </c>
      <c r="J703" s="111">
        <f>VLOOKUP($A703,'leave_time_2020-07-20115339am'!$D$2:$R$976,15,FALSE)</f>
        <v>0</v>
      </c>
    </row>
    <row r="704" spans="1:10" ht="14.85" customHeight="1" x14ac:dyDescent="0.2">
      <c r="A704" s="108" t="str">
        <f>+'Employee ROP Information'!C704</f>
        <v>WADDLE, MARITZA</v>
      </c>
      <c r="B704" s="109">
        <f>VLOOKUP($A704,'leave_time_2020-07-20115339am'!$D$2:$R$976,5,FALSE)</f>
        <v>89.334000000000003</v>
      </c>
      <c r="C704" s="110">
        <f>VLOOKUP($A704,'leave_time_2020-07-20115339am'!$D$2:$R$976,6,FALSE)</f>
        <v>86.668000000000006</v>
      </c>
      <c r="D704" s="111">
        <f>VLOOKUP($A704,'leave_time_2020-07-20115339am'!$D$2:$R$976,7,FALSE)</f>
        <v>8</v>
      </c>
      <c r="E704" s="109">
        <f>IF(((VLOOKUP($A704,'leave_time_2020-07-20115339am'!$D$2:$R$976,9,FALSE)&gt;480)),480,(VLOOKUP($A704,'leave_time_2020-07-20115339am'!$D$2:$R$976,9,FALSE)))</f>
        <v>91.834000000000003</v>
      </c>
      <c r="F704" s="110">
        <f>VLOOKUP($A704,'leave_time_2020-07-20115339am'!$D$2:$R$976,10,FALSE)</f>
        <v>86.668000000000006</v>
      </c>
      <c r="G704" s="111">
        <f>VLOOKUP($A704,'leave_time_2020-07-20115339am'!$D$2:$R$976,11,FALSE)</f>
        <v>16.5</v>
      </c>
      <c r="H704" s="109">
        <f>VLOOKUP($A704,'leave_time_2020-07-20115339am'!$D$2:$R$976,13,FALSE)</f>
        <v>-16.5</v>
      </c>
      <c r="I704" s="110">
        <f>VLOOKUP($A704,'leave_time_2020-07-20115339am'!$D$2:$R$976,14,FALSE)</f>
        <v>31.5</v>
      </c>
      <c r="J704" s="111">
        <f>VLOOKUP($A704,'leave_time_2020-07-20115339am'!$D$2:$R$976,15,FALSE)</f>
        <v>48</v>
      </c>
    </row>
    <row r="705" spans="1:10" ht="14.85" customHeight="1" x14ac:dyDescent="0.2">
      <c r="A705" s="108" t="str">
        <f>+'Employee ROP Information'!C705</f>
        <v>WALDER, JEAN</v>
      </c>
      <c r="B705" s="109">
        <f>VLOOKUP($A705,'leave_time_2020-07-20115339am'!$D$2:$R$976,5,FALSE)</f>
        <v>416</v>
      </c>
      <c r="C705" s="110">
        <f>VLOOKUP($A705,'leave_time_2020-07-20115339am'!$D$2:$R$976,6,FALSE)</f>
        <v>147.33199999999999</v>
      </c>
      <c r="D705" s="111">
        <f>VLOOKUP($A705,'leave_time_2020-07-20115339am'!$D$2:$R$976,7,FALSE)</f>
        <v>60</v>
      </c>
      <c r="E705" s="109">
        <f>IF(((VLOOKUP($A705,'leave_time_2020-07-20115339am'!$D$2:$R$976,9,FALSE)&gt;480)),480,(VLOOKUP($A705,'leave_time_2020-07-20115339am'!$D$2:$R$976,9,FALSE)))</f>
        <v>419.08699999999999</v>
      </c>
      <c r="F705" s="110">
        <f>VLOOKUP($A705,'leave_time_2020-07-20115339am'!$D$2:$R$976,10,FALSE)</f>
        <v>104.004</v>
      </c>
      <c r="G705" s="111">
        <f>VLOOKUP($A705,'leave_time_2020-07-20115339am'!$D$2:$R$976,11,FALSE)</f>
        <v>160.5</v>
      </c>
      <c r="H705" s="109">
        <f>VLOOKUP($A705,'leave_time_2020-07-20115339am'!$D$2:$R$976,13,FALSE)</f>
        <v>0</v>
      </c>
      <c r="I705" s="110">
        <f>VLOOKUP($A705,'leave_time_2020-07-20115339am'!$D$2:$R$976,14,FALSE)</f>
        <v>15.5</v>
      </c>
      <c r="J705" s="111">
        <f>VLOOKUP($A705,'leave_time_2020-07-20115339am'!$D$2:$R$976,15,FALSE)</f>
        <v>53</v>
      </c>
    </row>
    <row r="706" spans="1:10" ht="14.85" customHeight="1" x14ac:dyDescent="0.2">
      <c r="A706" s="108" t="str">
        <f>+'Employee ROP Information'!C706</f>
        <v>WALKER, MONTOYA</v>
      </c>
      <c r="B706" s="109">
        <f>VLOOKUP($A706,'leave_time_2020-07-20115339am'!$D$2:$R$976,5,FALSE)</f>
        <v>73.088999999999999</v>
      </c>
      <c r="C706" s="110">
        <f>VLOOKUP($A706,'leave_time_2020-07-20115339am'!$D$2:$R$976,6,FALSE)</f>
        <v>104.004</v>
      </c>
      <c r="D706" s="111">
        <f>VLOOKUP($A706,'leave_time_2020-07-20115339am'!$D$2:$R$976,7,FALSE)</f>
        <v>80.75</v>
      </c>
      <c r="E706" s="109">
        <f>IF(((VLOOKUP($A706,'leave_time_2020-07-20115339am'!$D$2:$R$976,9,FALSE)&gt;480)),480,(VLOOKUP($A706,'leave_time_2020-07-20115339am'!$D$2:$R$976,9,FALSE)))</f>
        <v>30.338999999999999</v>
      </c>
      <c r="F706" s="110">
        <f>VLOOKUP($A706,'leave_time_2020-07-20115339am'!$D$2:$R$976,10,FALSE)</f>
        <v>104.004</v>
      </c>
      <c r="G706" s="111">
        <f>VLOOKUP($A706,'leave_time_2020-07-20115339am'!$D$2:$R$976,11,FALSE)</f>
        <v>120</v>
      </c>
      <c r="H706" s="109">
        <f>VLOOKUP($A706,'leave_time_2020-07-20115339am'!$D$2:$R$976,13,FALSE)</f>
        <v>0.1</v>
      </c>
      <c r="I706" s="110">
        <f>VLOOKUP($A706,'leave_time_2020-07-20115339am'!$D$2:$R$976,14,FALSE)</f>
        <v>53.5</v>
      </c>
      <c r="J706" s="111">
        <f>VLOOKUP($A706,'leave_time_2020-07-20115339am'!$D$2:$R$976,15,FALSE)</f>
        <v>60.5</v>
      </c>
    </row>
    <row r="707" spans="1:10" ht="14.85" customHeight="1" x14ac:dyDescent="0.2">
      <c r="A707" s="108" t="str">
        <f>+'Employee ROP Information'!C707</f>
        <v>WALKER-BURGOS, ISABEL</v>
      </c>
      <c r="B707" s="109">
        <f>VLOOKUP($A707,'leave_time_2020-07-20115339am'!$D$2:$R$976,5,FALSE)</f>
        <v>116.34</v>
      </c>
      <c r="C707" s="110">
        <f>VLOOKUP($A707,'leave_time_2020-07-20115339am'!$D$2:$R$976,6,FALSE)</f>
        <v>104.004</v>
      </c>
      <c r="D707" s="111">
        <f>VLOOKUP($A707,'leave_time_2020-07-20115339am'!$D$2:$R$976,7,FALSE)</f>
        <v>50.5</v>
      </c>
      <c r="E707" s="109">
        <f>IF(((VLOOKUP($A707,'leave_time_2020-07-20115339am'!$D$2:$R$976,9,FALSE)&gt;480)),480,(VLOOKUP($A707,'leave_time_2020-07-20115339am'!$D$2:$R$976,9,FALSE)))</f>
        <v>158.84</v>
      </c>
      <c r="F707" s="110">
        <f>VLOOKUP($A707,'leave_time_2020-07-20115339am'!$D$2:$R$976,10,FALSE)</f>
        <v>104.004</v>
      </c>
      <c r="G707" s="111">
        <f>VLOOKUP($A707,'leave_time_2020-07-20115339am'!$D$2:$R$976,11,FALSE)</f>
        <v>8</v>
      </c>
      <c r="H707" s="109">
        <f>VLOOKUP($A707,'leave_time_2020-07-20115339am'!$D$2:$R$976,13,FALSE)</f>
        <v>0</v>
      </c>
      <c r="I707" s="110">
        <f>VLOOKUP($A707,'leave_time_2020-07-20115339am'!$D$2:$R$976,14,FALSE)</f>
        <v>15</v>
      </c>
      <c r="J707" s="111">
        <f>VLOOKUP($A707,'leave_time_2020-07-20115339am'!$D$2:$R$976,15,FALSE)</f>
        <v>35.5</v>
      </c>
    </row>
    <row r="708" spans="1:10" ht="14.85" customHeight="1" x14ac:dyDescent="0.2">
      <c r="A708" s="108" t="str">
        <f>+'Employee ROP Information'!C708</f>
        <v>WALL, TAYLOR</v>
      </c>
      <c r="B708" s="109">
        <f>VLOOKUP($A708,'leave_time_2020-07-20115339am'!$D$2:$R$976,5,FALSE)</f>
        <v>341</v>
      </c>
      <c r="C708" s="110">
        <f>VLOOKUP($A708,'leave_time_2020-07-20115339am'!$D$2:$R$976,6,FALSE)</f>
        <v>156</v>
      </c>
      <c r="D708" s="111">
        <f>VLOOKUP($A708,'leave_time_2020-07-20115339am'!$D$2:$R$976,7,FALSE)</f>
        <v>158</v>
      </c>
      <c r="E708" s="109">
        <f>IF(((VLOOKUP($A708,'leave_time_2020-07-20115339am'!$D$2:$R$976,9,FALSE)&gt;480)),480,(VLOOKUP($A708,'leave_time_2020-07-20115339am'!$D$2:$R$976,9,FALSE)))</f>
        <v>480</v>
      </c>
      <c r="F708" s="110">
        <f>VLOOKUP($A708,'leave_time_2020-07-20115339am'!$D$2:$R$976,10,FALSE)</f>
        <v>104.004</v>
      </c>
      <c r="G708" s="111">
        <f>VLOOKUP($A708,'leave_time_2020-07-20115339am'!$D$2:$R$976,11,FALSE)</f>
        <v>107</v>
      </c>
      <c r="H708" s="109">
        <f>VLOOKUP($A708,'leave_time_2020-07-20115339am'!$D$2:$R$976,13,FALSE)</f>
        <v>0</v>
      </c>
      <c r="I708" s="110">
        <f>VLOOKUP($A708,'leave_time_2020-07-20115339am'!$D$2:$R$976,14,FALSE)</f>
        <v>0</v>
      </c>
      <c r="J708" s="111">
        <f>VLOOKUP($A708,'leave_time_2020-07-20115339am'!$D$2:$R$976,15,FALSE)</f>
        <v>0</v>
      </c>
    </row>
    <row r="709" spans="1:10" ht="14.85" customHeight="1" x14ac:dyDescent="0.2">
      <c r="A709" s="108" t="str">
        <f>+'Employee ROP Information'!C709</f>
        <v>WALSH, KEVIN</v>
      </c>
      <c r="B709" s="109">
        <f>VLOOKUP($A709,'leave_time_2020-07-20115339am'!$D$2:$R$976,5,FALSE)</f>
        <v>101.247</v>
      </c>
      <c r="C709" s="110">
        <f>VLOOKUP($A709,'leave_time_2020-07-20115339am'!$D$2:$R$976,6,FALSE)</f>
        <v>140.833</v>
      </c>
      <c r="D709" s="111">
        <f>VLOOKUP($A709,'leave_time_2020-07-20115339am'!$D$2:$R$976,7,FALSE)</f>
        <v>93.5</v>
      </c>
      <c r="E709" s="109">
        <f>IF(((VLOOKUP($A709,'leave_time_2020-07-20115339am'!$D$2:$R$976,9,FALSE)&gt;480)),480,(VLOOKUP($A709,'leave_time_2020-07-20115339am'!$D$2:$R$976,9,FALSE)))</f>
        <v>89.423000000000002</v>
      </c>
      <c r="F709" s="110">
        <f>VLOOKUP($A709,'leave_time_2020-07-20115339am'!$D$2:$R$976,10,FALSE)</f>
        <v>95.337000000000003</v>
      </c>
      <c r="G709" s="111">
        <f>VLOOKUP($A709,'leave_time_2020-07-20115339am'!$D$2:$R$976,11,FALSE)</f>
        <v>133</v>
      </c>
      <c r="H709" s="109">
        <f>VLOOKUP($A709,'leave_time_2020-07-20115339am'!$D$2:$R$976,13,FALSE)</f>
        <v>0</v>
      </c>
      <c r="I709" s="110">
        <f>VLOOKUP($A709,'leave_time_2020-07-20115339am'!$D$2:$R$976,14,FALSE)</f>
        <v>1.5</v>
      </c>
      <c r="J709" s="111">
        <f>VLOOKUP($A709,'leave_time_2020-07-20115339am'!$D$2:$R$976,15,FALSE)</f>
        <v>1.5</v>
      </c>
    </row>
    <row r="710" spans="1:10" ht="14.85" customHeight="1" x14ac:dyDescent="0.2">
      <c r="A710" s="108" t="str">
        <f>+'Employee ROP Information'!C710</f>
        <v>WALSH, LORI</v>
      </c>
      <c r="B710" s="109">
        <f>VLOOKUP($A710,'leave_time_2020-07-20115339am'!$D$2:$R$976,5,FALSE)</f>
        <v>191.25</v>
      </c>
      <c r="C710" s="110">
        <f>VLOOKUP($A710,'leave_time_2020-07-20115339am'!$D$2:$R$976,6,FALSE)</f>
        <v>156</v>
      </c>
      <c r="D710" s="111">
        <f>VLOOKUP($A710,'leave_time_2020-07-20115339am'!$D$2:$R$976,7,FALSE)</f>
        <v>72</v>
      </c>
      <c r="E710" s="109">
        <f>IF(((VLOOKUP($A710,'leave_time_2020-07-20115339am'!$D$2:$R$976,9,FALSE)&gt;480)),480,(VLOOKUP($A710,'leave_time_2020-07-20115339am'!$D$2:$R$976,9,FALSE)))</f>
        <v>99.34</v>
      </c>
      <c r="F710" s="110">
        <f>VLOOKUP($A710,'leave_time_2020-07-20115339am'!$D$2:$R$976,10,FALSE)</f>
        <v>104.004</v>
      </c>
      <c r="G710" s="111">
        <f>VLOOKUP($A710,'leave_time_2020-07-20115339am'!$D$2:$R$976,11,FALSE)</f>
        <v>73.25</v>
      </c>
      <c r="H710" s="109">
        <f>VLOOKUP($A710,'leave_time_2020-07-20115339am'!$D$2:$R$976,13,FALSE)</f>
        <v>0</v>
      </c>
      <c r="I710" s="110">
        <f>VLOOKUP($A710,'leave_time_2020-07-20115339am'!$D$2:$R$976,14,FALSE)</f>
        <v>7.5</v>
      </c>
      <c r="J710" s="111">
        <f>VLOOKUP($A710,'leave_time_2020-07-20115339am'!$D$2:$R$976,15,FALSE)</f>
        <v>10.5</v>
      </c>
    </row>
    <row r="711" spans="1:10" ht="14.85" customHeight="1" x14ac:dyDescent="0.2">
      <c r="A711" s="108" t="str">
        <f>+'Employee ROP Information'!C711</f>
        <v>WARRINGTON, EMMA</v>
      </c>
      <c r="B711" s="109">
        <f>VLOOKUP($A711,'leave_time_2020-07-20115339am'!$D$2:$R$976,5,FALSE)</f>
        <v>118.17100000000001</v>
      </c>
      <c r="C711" s="110">
        <f>VLOOKUP($A711,'leave_time_2020-07-20115339am'!$D$2:$R$976,6,FALSE)</f>
        <v>104.004</v>
      </c>
      <c r="D711" s="111">
        <f>VLOOKUP($A711,'leave_time_2020-07-20115339am'!$D$2:$R$976,7,FALSE)</f>
        <v>11</v>
      </c>
      <c r="E711" s="109">
        <f>IF(((VLOOKUP($A711,'leave_time_2020-07-20115339am'!$D$2:$R$976,9,FALSE)&gt;480)),480,(VLOOKUP($A711,'leave_time_2020-07-20115339am'!$D$2:$R$976,9,FALSE)))</f>
        <v>152.67099999999999</v>
      </c>
      <c r="F711" s="110">
        <f>VLOOKUP($A711,'leave_time_2020-07-20115339am'!$D$2:$R$976,10,FALSE)</f>
        <v>104.004</v>
      </c>
      <c r="G711" s="111">
        <f>VLOOKUP($A711,'leave_time_2020-07-20115339am'!$D$2:$R$976,11,FALSE)</f>
        <v>32.5</v>
      </c>
      <c r="H711" s="109">
        <f>VLOOKUP($A711,'leave_time_2020-07-20115339am'!$D$2:$R$976,13,FALSE)</f>
        <v>0</v>
      </c>
      <c r="I711" s="110">
        <f>VLOOKUP($A711,'leave_time_2020-07-20115339am'!$D$2:$R$976,14,FALSE)</f>
        <v>21</v>
      </c>
      <c r="J711" s="111">
        <f>VLOOKUP($A711,'leave_time_2020-07-20115339am'!$D$2:$R$976,15,FALSE)</f>
        <v>21</v>
      </c>
    </row>
    <row r="712" spans="1:10" ht="14.85" customHeight="1" x14ac:dyDescent="0.2">
      <c r="A712" s="108" t="str">
        <f>+'Employee ROP Information'!C712</f>
        <v>WASHINGTON, ALICIA</v>
      </c>
      <c r="B712" s="109">
        <f>VLOOKUP($A712,'leave_time_2020-07-20115339am'!$D$2:$R$976,5,FALSE)</f>
        <v>79.337000000000003</v>
      </c>
      <c r="C712" s="110">
        <f>VLOOKUP($A712,'leave_time_2020-07-20115339am'!$D$2:$R$976,6,FALSE)</f>
        <v>95.337000000000003</v>
      </c>
      <c r="D712" s="111">
        <f>VLOOKUP($A712,'leave_time_2020-07-20115339am'!$D$2:$R$976,7,FALSE)</f>
        <v>16</v>
      </c>
      <c r="E712" s="109">
        <f>IF(((VLOOKUP($A712,'leave_time_2020-07-20115339am'!$D$2:$R$976,9,FALSE)&gt;480)),480,(VLOOKUP($A712,'leave_time_2020-07-20115339am'!$D$2:$R$976,9,FALSE)))</f>
        <v>95.337000000000003</v>
      </c>
      <c r="F712" s="110">
        <f>VLOOKUP($A712,'leave_time_2020-07-20115339am'!$D$2:$R$976,10,FALSE)</f>
        <v>95.337000000000003</v>
      </c>
      <c r="G712" s="111">
        <f>VLOOKUP($A712,'leave_time_2020-07-20115339am'!$D$2:$R$976,11,FALSE)</f>
        <v>0</v>
      </c>
      <c r="H712" s="109">
        <f>VLOOKUP($A712,'leave_time_2020-07-20115339am'!$D$2:$R$976,13,FALSE)</f>
        <v>-10</v>
      </c>
      <c r="I712" s="110">
        <f>VLOOKUP($A712,'leave_time_2020-07-20115339am'!$D$2:$R$976,14,FALSE)</f>
        <v>29</v>
      </c>
      <c r="J712" s="111">
        <f>VLOOKUP($A712,'leave_time_2020-07-20115339am'!$D$2:$R$976,15,FALSE)</f>
        <v>39</v>
      </c>
    </row>
    <row r="713" spans="1:10" ht="14.85" customHeight="1" x14ac:dyDescent="0.2">
      <c r="A713" s="108" t="str">
        <f>+'Employee ROP Information'!C713</f>
        <v>WATERMAN, AMY</v>
      </c>
      <c r="B713" s="109">
        <f>VLOOKUP($A713,'leave_time_2020-07-20115339am'!$D$2:$R$976,5,FALSE)</f>
        <v>67.424000000000007</v>
      </c>
      <c r="C713" s="110">
        <f>VLOOKUP($A713,'leave_time_2020-07-20115339am'!$D$2:$R$976,6,FALSE)</f>
        <v>104.004</v>
      </c>
      <c r="D713" s="111">
        <f>VLOOKUP($A713,'leave_time_2020-07-20115339am'!$D$2:$R$976,7,FALSE)</f>
        <v>64</v>
      </c>
      <c r="E713" s="109">
        <f>IF(((VLOOKUP($A713,'leave_time_2020-07-20115339am'!$D$2:$R$976,9,FALSE)&gt;480)),480,(VLOOKUP($A713,'leave_time_2020-07-20115339am'!$D$2:$R$976,9,FALSE)))</f>
        <v>26.09</v>
      </c>
      <c r="F713" s="110">
        <f>VLOOKUP($A713,'leave_time_2020-07-20115339am'!$D$2:$R$976,10,FALSE)</f>
        <v>104.004</v>
      </c>
      <c r="G713" s="111">
        <f>VLOOKUP($A713,'leave_time_2020-07-20115339am'!$D$2:$R$976,11,FALSE)</f>
        <v>129</v>
      </c>
      <c r="H713" s="109">
        <f>VLOOKUP($A713,'leave_time_2020-07-20115339am'!$D$2:$R$976,13,FALSE)</f>
        <v>0</v>
      </c>
      <c r="I713" s="110">
        <f>VLOOKUP($A713,'leave_time_2020-07-20115339am'!$D$2:$R$976,14,FALSE)</f>
        <v>0</v>
      </c>
      <c r="J713" s="111">
        <f>VLOOKUP($A713,'leave_time_2020-07-20115339am'!$D$2:$R$976,15,FALSE)</f>
        <v>0</v>
      </c>
    </row>
    <row r="714" spans="1:10" ht="14.85" customHeight="1" x14ac:dyDescent="0.2">
      <c r="A714" s="108" t="str">
        <f>+'Employee ROP Information'!C714</f>
        <v>WATERS JACOBS, LAVETTA</v>
      </c>
      <c r="B714" s="109">
        <f>VLOOKUP($A714,'leave_time_2020-07-20115339am'!$D$2:$R$976,5,FALSE)</f>
        <v>139.16</v>
      </c>
      <c r="C714" s="110">
        <f>VLOOKUP($A714,'leave_time_2020-07-20115339am'!$D$2:$R$976,6,FALSE)</f>
        <v>129.99600000000001</v>
      </c>
      <c r="D714" s="111">
        <f>VLOOKUP($A714,'leave_time_2020-07-20115339am'!$D$2:$R$976,7,FALSE)</f>
        <v>107.75</v>
      </c>
      <c r="E714" s="109">
        <f>IF(((VLOOKUP($A714,'leave_time_2020-07-20115339am'!$D$2:$R$976,9,FALSE)&gt;480)),480,(VLOOKUP($A714,'leave_time_2020-07-20115339am'!$D$2:$R$976,9,FALSE)))</f>
        <v>131.09</v>
      </c>
      <c r="F714" s="110">
        <f>VLOOKUP($A714,'leave_time_2020-07-20115339am'!$D$2:$R$976,10,FALSE)</f>
        <v>104.004</v>
      </c>
      <c r="G714" s="111">
        <f>VLOOKUP($A714,'leave_time_2020-07-20115339am'!$D$2:$R$976,11,FALSE)</f>
        <v>60.75</v>
      </c>
      <c r="H714" s="109">
        <f>VLOOKUP($A714,'leave_time_2020-07-20115339am'!$D$2:$R$976,13,FALSE)</f>
        <v>0</v>
      </c>
      <c r="I714" s="110">
        <f>VLOOKUP($A714,'leave_time_2020-07-20115339am'!$D$2:$R$976,14,FALSE)</f>
        <v>0</v>
      </c>
      <c r="J714" s="111">
        <f>VLOOKUP($A714,'leave_time_2020-07-20115339am'!$D$2:$R$976,15,FALSE)</f>
        <v>0</v>
      </c>
    </row>
    <row r="715" spans="1:10" ht="14.85" customHeight="1" x14ac:dyDescent="0.2">
      <c r="A715" s="108" t="str">
        <f>+'Employee ROP Information'!C715</f>
        <v>WATERS, JUSTIN</v>
      </c>
      <c r="B715" s="109">
        <f>VLOOKUP($A715,'leave_time_2020-07-20115339am'!$D$2:$R$976,5,FALSE)</f>
        <v>47.337000000000003</v>
      </c>
      <c r="C715" s="110">
        <f>VLOOKUP($A715,'leave_time_2020-07-20115339am'!$D$2:$R$976,6,FALSE)</f>
        <v>95.337000000000003</v>
      </c>
      <c r="D715" s="111">
        <f>VLOOKUP($A715,'leave_time_2020-07-20115339am'!$D$2:$R$976,7,FALSE)</f>
        <v>48</v>
      </c>
      <c r="E715" s="109">
        <f>IF(((VLOOKUP($A715,'leave_time_2020-07-20115339am'!$D$2:$R$976,9,FALSE)&gt;480)),480,(VLOOKUP($A715,'leave_time_2020-07-20115339am'!$D$2:$R$976,9,FALSE)))</f>
        <v>71.337000000000003</v>
      </c>
      <c r="F715" s="110">
        <f>VLOOKUP($A715,'leave_time_2020-07-20115339am'!$D$2:$R$976,10,FALSE)</f>
        <v>95.337000000000003</v>
      </c>
      <c r="G715" s="111">
        <f>VLOOKUP($A715,'leave_time_2020-07-20115339am'!$D$2:$R$976,11,FALSE)</f>
        <v>24</v>
      </c>
      <c r="H715" s="109">
        <f>VLOOKUP($A715,'leave_time_2020-07-20115339am'!$D$2:$R$976,13,FALSE)</f>
        <v>0</v>
      </c>
      <c r="I715" s="110">
        <f>VLOOKUP($A715,'leave_time_2020-07-20115339am'!$D$2:$R$976,14,FALSE)</f>
        <v>0</v>
      </c>
      <c r="J715" s="111">
        <f>VLOOKUP($A715,'leave_time_2020-07-20115339am'!$D$2:$R$976,15,FALSE)</f>
        <v>8</v>
      </c>
    </row>
    <row r="716" spans="1:10" ht="14.85" customHeight="1" x14ac:dyDescent="0.2">
      <c r="A716" s="108" t="str">
        <f>+'Employee ROP Information'!C716</f>
        <v>WEAVER, KASEY</v>
      </c>
      <c r="B716" s="109">
        <f>VLOOKUP($A716,'leave_time_2020-07-20115339am'!$D$2:$R$976,5,FALSE)</f>
        <v>60.423000000000002</v>
      </c>
      <c r="C716" s="110">
        <f>VLOOKUP($A716,'leave_time_2020-07-20115339am'!$D$2:$R$976,6,FALSE)</f>
        <v>104.004</v>
      </c>
      <c r="D716" s="111">
        <f>VLOOKUP($A716,'leave_time_2020-07-20115339am'!$D$2:$R$976,7,FALSE)</f>
        <v>50.75</v>
      </c>
      <c r="E716" s="109">
        <f>IF(((VLOOKUP($A716,'leave_time_2020-07-20115339am'!$D$2:$R$976,9,FALSE)&gt;480)),480,(VLOOKUP($A716,'leave_time_2020-07-20115339am'!$D$2:$R$976,9,FALSE)))</f>
        <v>82.006</v>
      </c>
      <c r="F716" s="110">
        <f>VLOOKUP($A716,'leave_time_2020-07-20115339am'!$D$2:$R$976,10,FALSE)</f>
        <v>104.004</v>
      </c>
      <c r="G716" s="111">
        <f>VLOOKUP($A716,'leave_time_2020-07-20115339am'!$D$2:$R$976,11,FALSE)</f>
        <v>68</v>
      </c>
      <c r="H716" s="109">
        <f>VLOOKUP($A716,'leave_time_2020-07-20115339am'!$D$2:$R$976,13,FALSE)</f>
        <v>0</v>
      </c>
      <c r="I716" s="110">
        <f>VLOOKUP($A716,'leave_time_2020-07-20115339am'!$D$2:$R$976,14,FALSE)</f>
        <v>0</v>
      </c>
      <c r="J716" s="111">
        <f>VLOOKUP($A716,'leave_time_2020-07-20115339am'!$D$2:$R$976,15,FALSE)</f>
        <v>0</v>
      </c>
    </row>
    <row r="717" spans="1:10" ht="14.85" customHeight="1" x14ac:dyDescent="0.2">
      <c r="A717" s="108" t="str">
        <f>+'Employee ROP Information'!C717</f>
        <v>WEBB, SANDRA</v>
      </c>
      <c r="B717" s="109">
        <f>VLOOKUP($A717,'leave_time_2020-07-20115339am'!$D$2:$R$976,5,FALSE)</f>
        <v>387</v>
      </c>
      <c r="C717" s="110">
        <f>VLOOKUP($A717,'leave_time_2020-07-20115339am'!$D$2:$R$976,6,FALSE)</f>
        <v>156</v>
      </c>
      <c r="D717" s="111">
        <f>VLOOKUP($A717,'leave_time_2020-07-20115339am'!$D$2:$R$976,7,FALSE)</f>
        <v>74</v>
      </c>
      <c r="E717" s="109">
        <f>IF(((VLOOKUP($A717,'leave_time_2020-07-20115339am'!$D$2:$R$976,9,FALSE)&gt;480)),480,(VLOOKUP($A717,'leave_time_2020-07-20115339am'!$D$2:$R$976,9,FALSE)))</f>
        <v>480</v>
      </c>
      <c r="F717" s="110">
        <f>VLOOKUP($A717,'leave_time_2020-07-20115339am'!$D$2:$R$976,10,FALSE)</f>
        <v>104.004</v>
      </c>
      <c r="G717" s="111">
        <f>VLOOKUP($A717,'leave_time_2020-07-20115339am'!$D$2:$R$976,11,FALSE)</f>
        <v>20</v>
      </c>
      <c r="H717" s="109">
        <f>VLOOKUP($A717,'leave_time_2020-07-20115339am'!$D$2:$R$976,13,FALSE)</f>
        <v>0</v>
      </c>
      <c r="I717" s="110">
        <f>VLOOKUP($A717,'leave_time_2020-07-20115339am'!$D$2:$R$976,14,FALSE)</f>
        <v>0</v>
      </c>
      <c r="J717" s="111">
        <f>VLOOKUP($A717,'leave_time_2020-07-20115339am'!$D$2:$R$976,15,FALSE)</f>
        <v>0</v>
      </c>
    </row>
    <row r="718" spans="1:10" ht="14.85" customHeight="1" x14ac:dyDescent="0.2">
      <c r="A718" s="108" t="str">
        <f>+'Employee ROP Information'!C718</f>
        <v>WELCH, ANNE</v>
      </c>
      <c r="B718" s="109">
        <f>VLOOKUP($A718,'leave_time_2020-07-20115339am'!$D$2:$R$976,5,FALSE)</f>
        <v>0</v>
      </c>
      <c r="C718" s="110">
        <f>VLOOKUP($A718,'leave_time_2020-07-20115339am'!$D$2:$R$976,6,FALSE)</f>
        <v>0</v>
      </c>
      <c r="D718" s="111">
        <f>VLOOKUP($A718,'leave_time_2020-07-20115339am'!$D$2:$R$976,7,FALSE)</f>
        <v>0</v>
      </c>
      <c r="E718" s="109">
        <f>IF(((VLOOKUP($A718,'leave_time_2020-07-20115339am'!$D$2:$R$976,9,FALSE)&gt;480)),480,(VLOOKUP($A718,'leave_time_2020-07-20115339am'!$D$2:$R$976,9,FALSE)))</f>
        <v>0</v>
      </c>
      <c r="F718" s="110">
        <f>VLOOKUP($A718,'leave_time_2020-07-20115339am'!$D$2:$R$976,10,FALSE)</f>
        <v>0</v>
      </c>
      <c r="G718" s="111">
        <f>VLOOKUP($A718,'leave_time_2020-07-20115339am'!$D$2:$R$976,11,FALSE)</f>
        <v>0</v>
      </c>
      <c r="H718" s="109">
        <f>VLOOKUP($A718,'leave_time_2020-07-20115339am'!$D$2:$R$976,13,FALSE)</f>
        <v>0</v>
      </c>
      <c r="I718" s="110">
        <f>VLOOKUP($A718,'leave_time_2020-07-20115339am'!$D$2:$R$976,14,FALSE)</f>
        <v>0</v>
      </c>
      <c r="J718" s="111">
        <f>VLOOKUP($A718,'leave_time_2020-07-20115339am'!$D$2:$R$976,15,FALSE)</f>
        <v>0</v>
      </c>
    </row>
    <row r="719" spans="1:10" ht="14.85" customHeight="1" x14ac:dyDescent="0.2">
      <c r="A719" s="108" t="str">
        <f>+'Employee ROP Information'!C719</f>
        <v>WELLS, DEBORAH</v>
      </c>
      <c r="B719" s="109">
        <f>VLOOKUP($A719,'leave_time_2020-07-20115339am'!$D$2:$R$976,5,FALSE)</f>
        <v>55.585999999999999</v>
      </c>
      <c r="C719" s="110">
        <f>VLOOKUP($A719,'leave_time_2020-07-20115339am'!$D$2:$R$976,6,FALSE)</f>
        <v>69.335999999999999</v>
      </c>
      <c r="D719" s="111">
        <f>VLOOKUP($A719,'leave_time_2020-07-20115339am'!$D$2:$R$976,7,FALSE)</f>
        <v>13.75</v>
      </c>
      <c r="E719" s="109">
        <f>IF(((VLOOKUP($A719,'leave_time_2020-07-20115339am'!$D$2:$R$976,9,FALSE)&gt;480)),480,(VLOOKUP($A719,'leave_time_2020-07-20115339am'!$D$2:$R$976,9,FALSE)))</f>
        <v>69.335999999999999</v>
      </c>
      <c r="F719" s="110">
        <f>VLOOKUP($A719,'leave_time_2020-07-20115339am'!$D$2:$R$976,10,FALSE)</f>
        <v>69.335999999999999</v>
      </c>
      <c r="G719" s="111">
        <f>VLOOKUP($A719,'leave_time_2020-07-20115339am'!$D$2:$R$976,11,FALSE)</f>
        <v>0</v>
      </c>
      <c r="H719" s="109">
        <f>VLOOKUP($A719,'leave_time_2020-07-20115339am'!$D$2:$R$976,13,FALSE)</f>
        <v>1.625</v>
      </c>
      <c r="I719" s="110">
        <f>VLOOKUP($A719,'leave_time_2020-07-20115339am'!$D$2:$R$976,14,FALSE)</f>
        <v>8.625</v>
      </c>
      <c r="J719" s="111">
        <f>VLOOKUP($A719,'leave_time_2020-07-20115339am'!$D$2:$R$976,15,FALSE)</f>
        <v>7</v>
      </c>
    </row>
    <row r="720" spans="1:10" ht="14.85" customHeight="1" x14ac:dyDescent="0.2">
      <c r="A720" s="108" t="str">
        <f>+'Employee ROP Information'!C720</f>
        <v>WETHERELL, LISA</v>
      </c>
      <c r="B720" s="109">
        <f>VLOOKUP($A720,'leave_time_2020-07-20115339am'!$D$2:$R$976,5,FALSE)</f>
        <v>34.667999999999999</v>
      </c>
      <c r="C720" s="110">
        <f>VLOOKUP($A720,'leave_time_2020-07-20115339am'!$D$2:$R$976,6,FALSE)</f>
        <v>34.667999999999999</v>
      </c>
      <c r="D720" s="111">
        <f>VLOOKUP($A720,'leave_time_2020-07-20115339am'!$D$2:$R$976,7,FALSE)</f>
        <v>0</v>
      </c>
      <c r="E720" s="109">
        <f>IF(((VLOOKUP($A720,'leave_time_2020-07-20115339am'!$D$2:$R$976,9,FALSE)&gt;480)),480,(VLOOKUP($A720,'leave_time_2020-07-20115339am'!$D$2:$R$976,9,FALSE)))</f>
        <v>34.667999999999999</v>
      </c>
      <c r="F720" s="110">
        <f>VLOOKUP($A720,'leave_time_2020-07-20115339am'!$D$2:$R$976,10,FALSE)</f>
        <v>34.667999999999999</v>
      </c>
      <c r="G720" s="111">
        <f>VLOOKUP($A720,'leave_time_2020-07-20115339am'!$D$2:$R$976,11,FALSE)</f>
        <v>0</v>
      </c>
      <c r="H720" s="109">
        <f>VLOOKUP($A720,'leave_time_2020-07-20115339am'!$D$2:$R$976,13,FALSE)</f>
        <v>0</v>
      </c>
      <c r="I720" s="110">
        <f>VLOOKUP($A720,'leave_time_2020-07-20115339am'!$D$2:$R$976,14,FALSE)</f>
        <v>3.75</v>
      </c>
      <c r="J720" s="111">
        <f>VLOOKUP($A720,'leave_time_2020-07-20115339am'!$D$2:$R$976,15,FALSE)</f>
        <v>3.75</v>
      </c>
    </row>
    <row r="721" spans="1:10" ht="14.85" customHeight="1" x14ac:dyDescent="0.2">
      <c r="A721" s="108" t="str">
        <f>+'Employee ROP Information'!C721</f>
        <v>WHILDEN, KATIE</v>
      </c>
      <c r="B721" s="109">
        <f>VLOOKUP($A721,'leave_time_2020-07-20115339am'!$D$2:$R$976,5,FALSE)</f>
        <v>97.506</v>
      </c>
      <c r="C721" s="110">
        <f>VLOOKUP($A721,'leave_time_2020-07-20115339am'!$D$2:$R$976,6,FALSE)</f>
        <v>104.004</v>
      </c>
      <c r="D721" s="111">
        <f>VLOOKUP($A721,'leave_time_2020-07-20115339am'!$D$2:$R$976,7,FALSE)</f>
        <v>87.5</v>
      </c>
      <c r="E721" s="109">
        <f>IF(((VLOOKUP($A721,'leave_time_2020-07-20115339am'!$D$2:$R$976,9,FALSE)&gt;480)),480,(VLOOKUP($A721,'leave_time_2020-07-20115339am'!$D$2:$R$976,9,FALSE)))</f>
        <v>35.340000000000003</v>
      </c>
      <c r="F721" s="110">
        <f>VLOOKUP($A721,'leave_time_2020-07-20115339am'!$D$2:$R$976,10,FALSE)</f>
        <v>104.004</v>
      </c>
      <c r="G721" s="111">
        <f>VLOOKUP($A721,'leave_time_2020-07-20115339am'!$D$2:$R$976,11,FALSE)</f>
        <v>109.5</v>
      </c>
      <c r="H721" s="109">
        <f>VLOOKUP($A721,'leave_time_2020-07-20115339am'!$D$2:$R$976,13,FALSE)</f>
        <v>0</v>
      </c>
      <c r="I721" s="110">
        <f>VLOOKUP($A721,'leave_time_2020-07-20115339am'!$D$2:$R$976,14,FALSE)</f>
        <v>0</v>
      </c>
      <c r="J721" s="111">
        <f>VLOOKUP($A721,'leave_time_2020-07-20115339am'!$D$2:$R$976,15,FALSE)</f>
        <v>0</v>
      </c>
    </row>
    <row r="722" spans="1:10" ht="14.85" customHeight="1" x14ac:dyDescent="0.2">
      <c r="A722" s="108" t="str">
        <f>+'Employee ROP Information'!C722</f>
        <v>WHITE, PAULETTE</v>
      </c>
      <c r="B722" s="109">
        <f>VLOOKUP($A722,'leave_time_2020-07-20115339am'!$D$2:$R$976,5,FALSE)</f>
        <v>246</v>
      </c>
      <c r="C722" s="110">
        <f>VLOOKUP($A722,'leave_time_2020-07-20115339am'!$D$2:$R$976,6,FALSE)</f>
        <v>156</v>
      </c>
      <c r="D722" s="111">
        <f>VLOOKUP($A722,'leave_time_2020-07-20115339am'!$D$2:$R$976,7,FALSE)</f>
        <v>101</v>
      </c>
      <c r="E722" s="109">
        <f>IF(((VLOOKUP($A722,'leave_time_2020-07-20115339am'!$D$2:$R$976,9,FALSE)&gt;480)),480,(VLOOKUP($A722,'leave_time_2020-07-20115339am'!$D$2:$R$976,9,FALSE)))</f>
        <v>327.84</v>
      </c>
      <c r="F722" s="110">
        <f>VLOOKUP($A722,'leave_time_2020-07-20115339am'!$D$2:$R$976,10,FALSE)</f>
        <v>104.004</v>
      </c>
      <c r="G722" s="111">
        <f>VLOOKUP($A722,'leave_time_2020-07-20115339am'!$D$2:$R$976,11,FALSE)</f>
        <v>94.5</v>
      </c>
      <c r="H722" s="109">
        <f>VLOOKUP($A722,'leave_time_2020-07-20115339am'!$D$2:$R$976,13,FALSE)</f>
        <v>0</v>
      </c>
      <c r="I722" s="110">
        <f>VLOOKUP($A722,'leave_time_2020-07-20115339am'!$D$2:$R$976,14,FALSE)</f>
        <v>62</v>
      </c>
      <c r="J722" s="111">
        <f>VLOOKUP($A722,'leave_time_2020-07-20115339am'!$D$2:$R$976,15,FALSE)</f>
        <v>63.5</v>
      </c>
    </row>
    <row r="723" spans="1:10" ht="14.85" customHeight="1" x14ac:dyDescent="0.2">
      <c r="A723" s="108" t="str">
        <f>+'Employee ROP Information'!C723</f>
        <v>WICKENHAUSER, JENNA</v>
      </c>
      <c r="B723" s="109">
        <f>VLOOKUP($A723,'leave_time_2020-07-20115339am'!$D$2:$R$976,5,FALSE)</f>
        <v>157.09</v>
      </c>
      <c r="C723" s="110">
        <f>VLOOKUP($A723,'leave_time_2020-07-20115339am'!$D$2:$R$976,6,FALSE)</f>
        <v>104.004</v>
      </c>
      <c r="D723" s="111">
        <f>VLOOKUP($A723,'leave_time_2020-07-20115339am'!$D$2:$R$976,7,FALSE)</f>
        <v>35</v>
      </c>
      <c r="E723" s="109">
        <f>IF(((VLOOKUP($A723,'leave_time_2020-07-20115339am'!$D$2:$R$976,9,FALSE)&gt;480)),480,(VLOOKUP($A723,'leave_time_2020-07-20115339am'!$D$2:$R$976,9,FALSE)))</f>
        <v>278.08999999999997</v>
      </c>
      <c r="F723" s="110">
        <f>VLOOKUP($A723,'leave_time_2020-07-20115339am'!$D$2:$R$976,10,FALSE)</f>
        <v>104.004</v>
      </c>
      <c r="G723" s="111">
        <f>VLOOKUP($A723,'leave_time_2020-07-20115339am'!$D$2:$R$976,11,FALSE)</f>
        <v>34</v>
      </c>
      <c r="H723" s="109">
        <f>VLOOKUP($A723,'leave_time_2020-07-20115339am'!$D$2:$R$976,13,FALSE)</f>
        <v>8</v>
      </c>
      <c r="I723" s="110">
        <f>VLOOKUP($A723,'leave_time_2020-07-20115339am'!$D$2:$R$976,14,FALSE)</f>
        <v>8.5</v>
      </c>
      <c r="J723" s="111">
        <f>VLOOKUP($A723,'leave_time_2020-07-20115339am'!$D$2:$R$976,15,FALSE)</f>
        <v>0.5</v>
      </c>
    </row>
    <row r="724" spans="1:10" ht="14.85" customHeight="1" x14ac:dyDescent="0.2">
      <c r="A724" s="108" t="str">
        <f>+'Employee ROP Information'!C724</f>
        <v>WILCOX, KENISHA</v>
      </c>
      <c r="B724" s="109">
        <f>VLOOKUP($A724,'leave_time_2020-07-20115339am'!$D$2:$R$976,5,FALSE)</f>
        <v>61.335999999999999</v>
      </c>
      <c r="C724" s="110">
        <f>VLOOKUP($A724,'leave_time_2020-07-20115339am'!$D$2:$R$976,6,FALSE)</f>
        <v>69.335999999999999</v>
      </c>
      <c r="D724" s="111">
        <f>VLOOKUP($A724,'leave_time_2020-07-20115339am'!$D$2:$R$976,7,FALSE)</f>
        <v>8</v>
      </c>
      <c r="E724" s="109">
        <f>IF(((VLOOKUP($A724,'leave_time_2020-07-20115339am'!$D$2:$R$976,9,FALSE)&gt;480)),480,(VLOOKUP($A724,'leave_time_2020-07-20115339am'!$D$2:$R$976,9,FALSE)))</f>
        <v>53.335999999999999</v>
      </c>
      <c r="F724" s="110">
        <f>VLOOKUP($A724,'leave_time_2020-07-20115339am'!$D$2:$R$976,10,FALSE)</f>
        <v>69.335999999999999</v>
      </c>
      <c r="G724" s="111">
        <f>VLOOKUP($A724,'leave_time_2020-07-20115339am'!$D$2:$R$976,11,FALSE)</f>
        <v>16</v>
      </c>
      <c r="H724" s="109">
        <f>VLOOKUP($A724,'leave_time_2020-07-20115339am'!$D$2:$R$976,13,FALSE)</f>
        <v>0</v>
      </c>
      <c r="I724" s="110">
        <f>VLOOKUP($A724,'leave_time_2020-07-20115339am'!$D$2:$R$976,14,FALSE)</f>
        <v>0</v>
      </c>
      <c r="J724" s="111">
        <f>VLOOKUP($A724,'leave_time_2020-07-20115339am'!$D$2:$R$976,15,FALSE)</f>
        <v>0</v>
      </c>
    </row>
    <row r="725" spans="1:10" ht="14.85" customHeight="1" x14ac:dyDescent="0.2">
      <c r="A725" s="108" t="str">
        <f>+'Employee ROP Information'!C725</f>
        <v>WILD, HANI</v>
      </c>
      <c r="B725" s="109">
        <f>VLOOKUP($A725,'leave_time_2020-07-20115339am'!$D$2:$R$976,5,FALSE)</f>
        <v>66.671000000000006</v>
      </c>
      <c r="C725" s="110">
        <f>VLOOKUP($A725,'leave_time_2020-07-20115339am'!$D$2:$R$976,6,FALSE)</f>
        <v>104.004</v>
      </c>
      <c r="D725" s="111">
        <f>VLOOKUP($A725,'leave_time_2020-07-20115339am'!$D$2:$R$976,7,FALSE)</f>
        <v>46</v>
      </c>
      <c r="E725" s="109">
        <f>IF(((VLOOKUP($A725,'leave_time_2020-07-20115339am'!$D$2:$R$976,9,FALSE)&gt;480)),480,(VLOOKUP($A725,'leave_time_2020-07-20115339am'!$D$2:$R$976,9,FALSE)))</f>
        <v>58.170999999999999</v>
      </c>
      <c r="F725" s="110">
        <f>VLOOKUP($A725,'leave_time_2020-07-20115339am'!$D$2:$R$976,10,FALSE)</f>
        <v>104.004</v>
      </c>
      <c r="G725" s="111">
        <f>VLOOKUP($A725,'leave_time_2020-07-20115339am'!$D$2:$R$976,11,FALSE)</f>
        <v>54.5</v>
      </c>
      <c r="H725" s="109">
        <f>VLOOKUP($A725,'leave_time_2020-07-20115339am'!$D$2:$R$976,13,FALSE)</f>
        <v>0</v>
      </c>
      <c r="I725" s="110">
        <f>VLOOKUP($A725,'leave_time_2020-07-20115339am'!$D$2:$R$976,14,FALSE)</f>
        <v>0</v>
      </c>
      <c r="J725" s="111">
        <f>VLOOKUP($A725,'leave_time_2020-07-20115339am'!$D$2:$R$976,15,FALSE)</f>
        <v>0</v>
      </c>
    </row>
    <row r="726" spans="1:10" ht="14.85" customHeight="1" x14ac:dyDescent="0.2">
      <c r="A726" s="108" t="str">
        <f>+'Employee ROP Information'!C726</f>
        <v>WILKES, SAFFA</v>
      </c>
      <c r="B726" s="109">
        <f>VLOOKUP($A726,'leave_time_2020-07-20115339am'!$D$2:$R$976,5,FALSE)</f>
        <v>0</v>
      </c>
      <c r="C726" s="110">
        <f>VLOOKUP($A726,'leave_time_2020-07-20115339am'!$D$2:$R$976,6,FALSE)</f>
        <v>0</v>
      </c>
      <c r="D726" s="111">
        <f>VLOOKUP($A726,'leave_time_2020-07-20115339am'!$D$2:$R$976,7,FALSE)</f>
        <v>0</v>
      </c>
      <c r="E726" s="109">
        <f>IF(((VLOOKUP($A726,'leave_time_2020-07-20115339am'!$D$2:$R$976,9,FALSE)&gt;480)),480,(VLOOKUP($A726,'leave_time_2020-07-20115339am'!$D$2:$R$976,9,FALSE)))</f>
        <v>0</v>
      </c>
      <c r="F726" s="110">
        <f>VLOOKUP($A726,'leave_time_2020-07-20115339am'!$D$2:$R$976,10,FALSE)</f>
        <v>0</v>
      </c>
      <c r="G726" s="111">
        <f>VLOOKUP($A726,'leave_time_2020-07-20115339am'!$D$2:$R$976,11,FALSE)</f>
        <v>0</v>
      </c>
      <c r="H726" s="109">
        <f>VLOOKUP($A726,'leave_time_2020-07-20115339am'!$D$2:$R$976,13,FALSE)</f>
        <v>0</v>
      </c>
      <c r="I726" s="110">
        <f>VLOOKUP($A726,'leave_time_2020-07-20115339am'!$D$2:$R$976,14,FALSE)</f>
        <v>0</v>
      </c>
      <c r="J726" s="111">
        <f>VLOOKUP($A726,'leave_time_2020-07-20115339am'!$D$2:$R$976,15,FALSE)</f>
        <v>0</v>
      </c>
    </row>
    <row r="727" spans="1:10" ht="14.85" customHeight="1" x14ac:dyDescent="0.2">
      <c r="A727" s="108" t="str">
        <f>+'Employee ROP Information'!C727</f>
        <v>WILLIAMS, ALICE</v>
      </c>
      <c r="B727" s="109">
        <f>VLOOKUP($A727,'leave_time_2020-07-20115339am'!$D$2:$R$976,5,FALSE)</f>
        <v>397</v>
      </c>
      <c r="C727" s="110">
        <f>VLOOKUP($A727,'leave_time_2020-07-20115339am'!$D$2:$R$976,6,FALSE)</f>
        <v>156</v>
      </c>
      <c r="D727" s="111">
        <f>VLOOKUP($A727,'leave_time_2020-07-20115339am'!$D$2:$R$976,7,FALSE)</f>
        <v>116</v>
      </c>
      <c r="E727" s="109">
        <f>IF(((VLOOKUP($A727,'leave_time_2020-07-20115339am'!$D$2:$R$976,9,FALSE)&gt;480)),480,(VLOOKUP($A727,'leave_time_2020-07-20115339am'!$D$2:$R$976,9,FALSE)))</f>
        <v>480</v>
      </c>
      <c r="F727" s="110">
        <f>VLOOKUP($A727,'leave_time_2020-07-20115339am'!$D$2:$R$976,10,FALSE)</f>
        <v>104.004</v>
      </c>
      <c r="G727" s="111">
        <f>VLOOKUP($A727,'leave_time_2020-07-20115339am'!$D$2:$R$976,11,FALSE)</f>
        <v>24</v>
      </c>
      <c r="H727" s="109">
        <f>VLOOKUP($A727,'leave_time_2020-07-20115339am'!$D$2:$R$976,13,FALSE)</f>
        <v>0</v>
      </c>
      <c r="I727" s="110">
        <f>VLOOKUP($A727,'leave_time_2020-07-20115339am'!$D$2:$R$976,14,FALSE)</f>
        <v>0</v>
      </c>
      <c r="J727" s="111">
        <f>VLOOKUP($A727,'leave_time_2020-07-20115339am'!$D$2:$R$976,15,FALSE)</f>
        <v>0</v>
      </c>
    </row>
    <row r="728" spans="1:10" ht="14.85" customHeight="1" x14ac:dyDescent="0.2">
      <c r="A728" s="108" t="str">
        <f>+'Employee ROP Information'!C728</f>
        <v>WILLIAMS, DOMINIQUE</v>
      </c>
      <c r="B728" s="109">
        <f>VLOOKUP($A728,'leave_time_2020-07-20115339am'!$D$2:$R$976,5,FALSE)</f>
        <v>50.34</v>
      </c>
      <c r="C728" s="110">
        <f>VLOOKUP($A728,'leave_time_2020-07-20115339am'!$D$2:$R$976,6,FALSE)</f>
        <v>104.004</v>
      </c>
      <c r="D728" s="111">
        <f>VLOOKUP($A728,'leave_time_2020-07-20115339am'!$D$2:$R$976,7,FALSE)</f>
        <v>112</v>
      </c>
      <c r="E728" s="109">
        <f>IF(((VLOOKUP($A728,'leave_time_2020-07-20115339am'!$D$2:$R$976,9,FALSE)&gt;480)),480,(VLOOKUP($A728,'leave_time_2020-07-20115339am'!$D$2:$R$976,9,FALSE)))</f>
        <v>52.09</v>
      </c>
      <c r="F728" s="110">
        <f>VLOOKUP($A728,'leave_time_2020-07-20115339am'!$D$2:$R$976,10,FALSE)</f>
        <v>104.004</v>
      </c>
      <c r="G728" s="111">
        <f>VLOOKUP($A728,'leave_time_2020-07-20115339am'!$D$2:$R$976,11,FALSE)</f>
        <v>97.75</v>
      </c>
      <c r="H728" s="109">
        <f>VLOOKUP($A728,'leave_time_2020-07-20115339am'!$D$2:$R$976,13,FALSE)</f>
        <v>0</v>
      </c>
      <c r="I728" s="110">
        <f>VLOOKUP($A728,'leave_time_2020-07-20115339am'!$D$2:$R$976,14,FALSE)</f>
        <v>0</v>
      </c>
      <c r="J728" s="111">
        <f>VLOOKUP($A728,'leave_time_2020-07-20115339am'!$D$2:$R$976,15,FALSE)</f>
        <v>0</v>
      </c>
    </row>
    <row r="729" spans="1:10" ht="14.85" customHeight="1" x14ac:dyDescent="0.2">
      <c r="A729" s="108" t="str">
        <f>+'Employee ROP Information'!C729</f>
        <v>WILLIAMS, ERICA</v>
      </c>
      <c r="B729" s="109">
        <f>VLOOKUP($A729,'leave_time_2020-07-20115339am'!$D$2:$R$976,5,FALSE)</f>
        <v>104.59</v>
      </c>
      <c r="C729" s="110">
        <f>VLOOKUP($A729,'leave_time_2020-07-20115339am'!$D$2:$R$976,6,FALSE)</f>
        <v>104.004</v>
      </c>
      <c r="D729" s="111">
        <f>VLOOKUP($A729,'leave_time_2020-07-20115339am'!$D$2:$R$976,7,FALSE)</f>
        <v>50.5</v>
      </c>
      <c r="E729" s="109">
        <f>IF(((VLOOKUP($A729,'leave_time_2020-07-20115339am'!$D$2:$R$976,9,FALSE)&gt;480)),480,(VLOOKUP($A729,'leave_time_2020-07-20115339am'!$D$2:$R$976,9,FALSE)))</f>
        <v>85.34</v>
      </c>
      <c r="F729" s="110">
        <f>VLOOKUP($A729,'leave_time_2020-07-20115339am'!$D$2:$R$976,10,FALSE)</f>
        <v>104.004</v>
      </c>
      <c r="G729" s="111">
        <f>VLOOKUP($A729,'leave_time_2020-07-20115339am'!$D$2:$R$976,11,FALSE)</f>
        <v>68.25</v>
      </c>
      <c r="H729" s="109">
        <f>VLOOKUP($A729,'leave_time_2020-07-20115339am'!$D$2:$R$976,13,FALSE)</f>
        <v>0</v>
      </c>
      <c r="I729" s="110">
        <f>VLOOKUP($A729,'leave_time_2020-07-20115339am'!$D$2:$R$976,14,FALSE)</f>
        <v>0</v>
      </c>
      <c r="J729" s="111">
        <f>VLOOKUP($A729,'leave_time_2020-07-20115339am'!$D$2:$R$976,15,FALSE)</f>
        <v>0</v>
      </c>
    </row>
    <row r="730" spans="1:10" ht="14.85" customHeight="1" x14ac:dyDescent="0.2">
      <c r="A730" s="108" t="str">
        <f>+'Employee ROP Information'!C730</f>
        <v>WILLIAMS, HEATHER</v>
      </c>
      <c r="B730" s="109">
        <f>VLOOKUP($A730,'leave_time_2020-07-20115339am'!$D$2:$R$976,5,FALSE)</f>
        <v>137.00700000000001</v>
      </c>
      <c r="C730" s="110">
        <f>VLOOKUP($A730,'leave_time_2020-07-20115339am'!$D$2:$R$976,6,FALSE)</f>
        <v>104.004</v>
      </c>
      <c r="D730" s="111">
        <f>VLOOKUP($A730,'leave_time_2020-07-20115339am'!$D$2:$R$976,7,FALSE)</f>
        <v>72</v>
      </c>
      <c r="E730" s="109">
        <f>IF(((VLOOKUP($A730,'leave_time_2020-07-20115339am'!$D$2:$R$976,9,FALSE)&gt;480)),480,(VLOOKUP($A730,'leave_time_2020-07-20115339am'!$D$2:$R$976,9,FALSE)))</f>
        <v>93.507000000000005</v>
      </c>
      <c r="F730" s="110">
        <f>VLOOKUP($A730,'leave_time_2020-07-20115339am'!$D$2:$R$976,10,FALSE)</f>
        <v>104.004</v>
      </c>
      <c r="G730" s="111">
        <f>VLOOKUP($A730,'leave_time_2020-07-20115339am'!$D$2:$R$976,11,FALSE)</f>
        <v>35</v>
      </c>
      <c r="H730" s="109">
        <f>VLOOKUP($A730,'leave_time_2020-07-20115339am'!$D$2:$R$976,13,FALSE)</f>
        <v>0</v>
      </c>
      <c r="I730" s="110">
        <f>VLOOKUP($A730,'leave_time_2020-07-20115339am'!$D$2:$R$976,14,FALSE)</f>
        <v>0</v>
      </c>
      <c r="J730" s="111">
        <f>VLOOKUP($A730,'leave_time_2020-07-20115339am'!$D$2:$R$976,15,FALSE)</f>
        <v>0</v>
      </c>
    </row>
    <row r="731" spans="1:10" ht="14.85" customHeight="1" x14ac:dyDescent="0.2">
      <c r="A731" s="108" t="str">
        <f>+'Employee ROP Information'!C731</f>
        <v>WILLIAMS, INDIA</v>
      </c>
      <c r="B731" s="109">
        <f>VLOOKUP($A731,'leave_time_2020-07-20115339am'!$D$2:$R$976,5,FALSE)</f>
        <v>55.503</v>
      </c>
      <c r="C731" s="110">
        <f>VLOOKUP($A731,'leave_time_2020-07-20115339am'!$D$2:$R$976,6,FALSE)</f>
        <v>84.503</v>
      </c>
      <c r="D731" s="111">
        <f>VLOOKUP($A731,'leave_time_2020-07-20115339am'!$D$2:$R$976,7,FALSE)</f>
        <v>29</v>
      </c>
      <c r="E731" s="109">
        <f>IF(((VLOOKUP($A731,'leave_time_2020-07-20115339am'!$D$2:$R$976,9,FALSE)&gt;480)),480,(VLOOKUP($A731,'leave_time_2020-07-20115339am'!$D$2:$R$976,9,FALSE)))</f>
        <v>84.503</v>
      </c>
      <c r="F731" s="110">
        <f>VLOOKUP($A731,'leave_time_2020-07-20115339am'!$D$2:$R$976,10,FALSE)</f>
        <v>84.503</v>
      </c>
      <c r="G731" s="111">
        <f>VLOOKUP($A731,'leave_time_2020-07-20115339am'!$D$2:$R$976,11,FALSE)</f>
        <v>0</v>
      </c>
      <c r="H731" s="109">
        <f>VLOOKUP($A731,'leave_time_2020-07-20115339am'!$D$2:$R$976,13,FALSE)</f>
        <v>0</v>
      </c>
      <c r="I731" s="110">
        <f>VLOOKUP($A731,'leave_time_2020-07-20115339am'!$D$2:$R$976,14,FALSE)</f>
        <v>1</v>
      </c>
      <c r="J731" s="111">
        <f>VLOOKUP($A731,'leave_time_2020-07-20115339am'!$D$2:$R$976,15,FALSE)</f>
        <v>1</v>
      </c>
    </row>
    <row r="732" spans="1:10" ht="14.85" customHeight="1" x14ac:dyDescent="0.2">
      <c r="A732" s="108" t="str">
        <f>+'Employee ROP Information'!C732</f>
        <v>WILLIAMS, KELWYN</v>
      </c>
      <c r="B732" s="109">
        <f>VLOOKUP($A732,'leave_time_2020-07-20115339am'!$D$2:$R$976,5,FALSE)</f>
        <v>281.91000000000003</v>
      </c>
      <c r="C732" s="110">
        <f>VLOOKUP($A732,'leave_time_2020-07-20115339am'!$D$2:$R$976,6,FALSE)</f>
        <v>129.99600000000001</v>
      </c>
      <c r="D732" s="111">
        <f>VLOOKUP($A732,'leave_time_2020-07-20115339am'!$D$2:$R$976,7,FALSE)</f>
        <v>81.5</v>
      </c>
      <c r="E732" s="109">
        <f>IF(((VLOOKUP($A732,'leave_time_2020-07-20115339am'!$D$2:$R$976,9,FALSE)&gt;480)),480,(VLOOKUP($A732,'leave_time_2020-07-20115339am'!$D$2:$R$976,9,FALSE)))</f>
        <v>126.59</v>
      </c>
      <c r="F732" s="110">
        <f>VLOOKUP($A732,'leave_time_2020-07-20115339am'!$D$2:$R$976,10,FALSE)</f>
        <v>104.004</v>
      </c>
      <c r="G732" s="111">
        <f>VLOOKUP($A732,'leave_time_2020-07-20115339am'!$D$2:$R$976,11,FALSE)</f>
        <v>108</v>
      </c>
      <c r="H732" s="109">
        <f>VLOOKUP($A732,'leave_time_2020-07-20115339am'!$D$2:$R$976,13,FALSE)</f>
        <v>8</v>
      </c>
      <c r="I732" s="110">
        <f>VLOOKUP($A732,'leave_time_2020-07-20115339am'!$D$2:$R$976,14,FALSE)</f>
        <v>8</v>
      </c>
      <c r="J732" s="111">
        <f>VLOOKUP($A732,'leave_time_2020-07-20115339am'!$D$2:$R$976,15,FALSE)</f>
        <v>0</v>
      </c>
    </row>
    <row r="733" spans="1:10" ht="14.85" customHeight="1" x14ac:dyDescent="0.2">
      <c r="A733" s="108" t="str">
        <f>+'Employee ROP Information'!C733</f>
        <v>WILLIAMS, LAURIE</v>
      </c>
      <c r="B733" s="109">
        <f>VLOOKUP($A733,'leave_time_2020-07-20115339am'!$D$2:$R$976,5,FALSE)</f>
        <v>96.75</v>
      </c>
      <c r="C733" s="110">
        <f>VLOOKUP($A733,'leave_time_2020-07-20115339am'!$D$2:$R$976,6,FALSE)</f>
        <v>156</v>
      </c>
      <c r="D733" s="111">
        <f>VLOOKUP($A733,'leave_time_2020-07-20115339am'!$D$2:$R$976,7,FALSE)</f>
        <v>140.75</v>
      </c>
      <c r="E733" s="109">
        <f>IF(((VLOOKUP($A733,'leave_time_2020-07-20115339am'!$D$2:$R$976,9,FALSE)&gt;480)),480,(VLOOKUP($A733,'leave_time_2020-07-20115339am'!$D$2:$R$976,9,FALSE)))</f>
        <v>105.34</v>
      </c>
      <c r="F733" s="110">
        <f>VLOOKUP($A733,'leave_time_2020-07-20115339am'!$D$2:$R$976,10,FALSE)</f>
        <v>104.004</v>
      </c>
      <c r="G733" s="111">
        <f>VLOOKUP($A733,'leave_time_2020-07-20115339am'!$D$2:$R$976,11,FALSE)</f>
        <v>66.75</v>
      </c>
      <c r="H733" s="109">
        <f>VLOOKUP($A733,'leave_time_2020-07-20115339am'!$D$2:$R$976,13,FALSE)</f>
        <v>0.125</v>
      </c>
      <c r="I733" s="110">
        <f>VLOOKUP($A733,'leave_time_2020-07-20115339am'!$D$2:$R$976,14,FALSE)</f>
        <v>3</v>
      </c>
      <c r="J733" s="111">
        <f>VLOOKUP($A733,'leave_time_2020-07-20115339am'!$D$2:$R$976,15,FALSE)</f>
        <v>3</v>
      </c>
    </row>
    <row r="734" spans="1:10" ht="14.85" customHeight="1" x14ac:dyDescent="0.2">
      <c r="A734" s="108" t="str">
        <f>+'Employee ROP Information'!C734</f>
        <v>WILLIAMS, NIA</v>
      </c>
      <c r="B734" s="109">
        <f>VLOOKUP($A734,'leave_time_2020-07-20115339am'!$D$2:$R$976,5,FALSE)</f>
        <v>17.172999999999998</v>
      </c>
      <c r="C734" s="110">
        <f>VLOOKUP($A734,'leave_time_2020-07-20115339am'!$D$2:$R$976,6,FALSE)</f>
        <v>101.837</v>
      </c>
      <c r="D734" s="111">
        <f>VLOOKUP($A734,'leave_time_2020-07-20115339am'!$D$2:$R$976,7,FALSE)</f>
        <v>95</v>
      </c>
      <c r="E734" s="109">
        <f>IF(((VLOOKUP($A734,'leave_time_2020-07-20115339am'!$D$2:$R$976,9,FALSE)&gt;480)),480,(VLOOKUP($A734,'leave_time_2020-07-20115339am'!$D$2:$R$976,9,FALSE)))</f>
        <v>24.422999999999998</v>
      </c>
      <c r="F734" s="110">
        <f>VLOOKUP($A734,'leave_time_2020-07-20115339am'!$D$2:$R$976,10,FALSE)</f>
        <v>101.837</v>
      </c>
      <c r="G734" s="111">
        <f>VLOOKUP($A734,'leave_time_2020-07-20115339am'!$D$2:$R$976,11,FALSE)</f>
        <v>78.25</v>
      </c>
      <c r="H734" s="109">
        <f>VLOOKUP($A734,'leave_time_2020-07-20115339am'!$D$2:$R$976,13,FALSE)</f>
        <v>0</v>
      </c>
      <c r="I734" s="110">
        <f>VLOOKUP($A734,'leave_time_2020-07-20115339am'!$D$2:$R$976,14,FALSE)</f>
        <v>0</v>
      </c>
      <c r="J734" s="111">
        <f>VLOOKUP($A734,'leave_time_2020-07-20115339am'!$D$2:$R$976,15,FALSE)</f>
        <v>0</v>
      </c>
    </row>
    <row r="735" spans="1:10" ht="14.85" customHeight="1" x14ac:dyDescent="0.2">
      <c r="A735" s="108" t="str">
        <f>+'Employee ROP Information'!C735</f>
        <v>WILSON, ADENA</v>
      </c>
      <c r="B735" s="109">
        <f>VLOOKUP($A735,'leave_time_2020-07-20115339am'!$D$2:$R$976,5,FALSE)</f>
        <v>47.338000000000001</v>
      </c>
      <c r="C735" s="110">
        <f>VLOOKUP($A735,'leave_time_2020-07-20115339am'!$D$2:$R$976,6,FALSE)</f>
        <v>104.004</v>
      </c>
      <c r="D735" s="111">
        <f>VLOOKUP($A735,'leave_time_2020-07-20115339am'!$D$2:$R$976,7,FALSE)</f>
        <v>87</v>
      </c>
      <c r="E735" s="109">
        <f>IF(((VLOOKUP($A735,'leave_time_2020-07-20115339am'!$D$2:$R$976,9,FALSE)&gt;480)),480,(VLOOKUP($A735,'leave_time_2020-07-20115339am'!$D$2:$R$976,9,FALSE)))</f>
        <v>54.588000000000001</v>
      </c>
      <c r="F735" s="110">
        <f>VLOOKUP($A735,'leave_time_2020-07-20115339am'!$D$2:$R$976,10,FALSE)</f>
        <v>104.004</v>
      </c>
      <c r="G735" s="111">
        <f>VLOOKUP($A735,'leave_time_2020-07-20115339am'!$D$2:$R$976,11,FALSE)</f>
        <v>62.25</v>
      </c>
      <c r="H735" s="109">
        <f>VLOOKUP($A735,'leave_time_2020-07-20115339am'!$D$2:$R$976,13,FALSE)</f>
        <v>0</v>
      </c>
      <c r="I735" s="110">
        <f>VLOOKUP($A735,'leave_time_2020-07-20115339am'!$D$2:$R$976,14,FALSE)</f>
        <v>0</v>
      </c>
      <c r="J735" s="111">
        <f>VLOOKUP($A735,'leave_time_2020-07-20115339am'!$D$2:$R$976,15,FALSE)</f>
        <v>0</v>
      </c>
    </row>
    <row r="736" spans="1:10" ht="14.85" customHeight="1" x14ac:dyDescent="0.2">
      <c r="A736" s="108" t="str">
        <f>+'Employee ROP Information'!C736</f>
        <v>WILSON, JILLIAN</v>
      </c>
      <c r="B736" s="109">
        <f>VLOOKUP($A736,'leave_time_2020-07-20115339am'!$D$2:$R$976,5,FALSE)</f>
        <v>347.91300000000001</v>
      </c>
      <c r="C736" s="110">
        <f>VLOOKUP($A736,'leave_time_2020-07-20115339am'!$D$2:$R$976,6,FALSE)</f>
        <v>119.163</v>
      </c>
      <c r="D736" s="111">
        <f>VLOOKUP($A736,'leave_time_2020-07-20115339am'!$D$2:$R$976,7,FALSE)</f>
        <v>152</v>
      </c>
      <c r="E736" s="109">
        <f>IF(((VLOOKUP($A736,'leave_time_2020-07-20115339am'!$D$2:$R$976,9,FALSE)&gt;480)),480,(VLOOKUP($A736,'leave_time_2020-07-20115339am'!$D$2:$R$976,9,FALSE)))</f>
        <v>480</v>
      </c>
      <c r="F736" s="110">
        <f>VLOOKUP($A736,'leave_time_2020-07-20115339am'!$D$2:$R$976,10,FALSE)</f>
        <v>95.337000000000003</v>
      </c>
      <c r="G736" s="111">
        <f>VLOOKUP($A736,'leave_time_2020-07-20115339am'!$D$2:$R$976,11,FALSE)</f>
        <v>8</v>
      </c>
      <c r="H736" s="109">
        <f>VLOOKUP($A736,'leave_time_2020-07-20115339am'!$D$2:$R$976,13,FALSE)</f>
        <v>0</v>
      </c>
      <c r="I736" s="110">
        <f>VLOOKUP($A736,'leave_time_2020-07-20115339am'!$D$2:$R$976,14,FALSE)</f>
        <v>0</v>
      </c>
      <c r="J736" s="111">
        <f>VLOOKUP($A736,'leave_time_2020-07-20115339am'!$D$2:$R$976,15,FALSE)</f>
        <v>0</v>
      </c>
    </row>
    <row r="737" spans="1:10" ht="14.85" customHeight="1" x14ac:dyDescent="0.2">
      <c r="A737" s="108" t="str">
        <f>+'Employee ROP Information'!C737</f>
        <v>WILSON, KAREN</v>
      </c>
      <c r="B737" s="109">
        <f>VLOOKUP($A737,'leave_time_2020-07-20115339am'!$D$2:$R$976,5,FALSE)</f>
        <v>54.006</v>
      </c>
      <c r="C737" s="110">
        <f>VLOOKUP($A737,'leave_time_2020-07-20115339am'!$D$2:$R$976,6,FALSE)</f>
        <v>104.004</v>
      </c>
      <c r="D737" s="111">
        <f>VLOOKUP($A737,'leave_time_2020-07-20115339am'!$D$2:$R$976,7,FALSE)</f>
        <v>96</v>
      </c>
      <c r="E737" s="109">
        <f>IF(((VLOOKUP($A737,'leave_time_2020-07-20115339am'!$D$2:$R$976,9,FALSE)&gt;480)),480,(VLOOKUP($A737,'leave_time_2020-07-20115339am'!$D$2:$R$976,9,FALSE)))</f>
        <v>51.006</v>
      </c>
      <c r="F737" s="110">
        <f>VLOOKUP($A737,'leave_time_2020-07-20115339am'!$D$2:$R$976,10,FALSE)</f>
        <v>104.004</v>
      </c>
      <c r="G737" s="111">
        <f>VLOOKUP($A737,'leave_time_2020-07-20115339am'!$D$2:$R$976,11,FALSE)</f>
        <v>71</v>
      </c>
      <c r="H737" s="109">
        <f>VLOOKUP($A737,'leave_time_2020-07-20115339am'!$D$2:$R$976,13,FALSE)</f>
        <v>0</v>
      </c>
      <c r="I737" s="110">
        <f>VLOOKUP($A737,'leave_time_2020-07-20115339am'!$D$2:$R$976,14,FALSE)</f>
        <v>0</v>
      </c>
      <c r="J737" s="111">
        <f>VLOOKUP($A737,'leave_time_2020-07-20115339am'!$D$2:$R$976,15,FALSE)</f>
        <v>0</v>
      </c>
    </row>
    <row r="738" spans="1:10" ht="14.85" customHeight="1" x14ac:dyDescent="0.2">
      <c r="A738" s="108" t="str">
        <f>+'Employee ROP Information'!C738</f>
        <v>WILSON, PAIGE</v>
      </c>
      <c r="B738" s="109">
        <f>VLOOKUP($A738,'leave_time_2020-07-20115339am'!$D$2:$R$976,5,FALSE)</f>
        <v>19.995999999999999</v>
      </c>
      <c r="C738" s="110">
        <f>VLOOKUP($A738,'leave_time_2020-07-20115339am'!$D$2:$R$976,6,FALSE)</f>
        <v>51.996000000000002</v>
      </c>
      <c r="D738" s="111">
        <f>VLOOKUP($A738,'leave_time_2020-07-20115339am'!$D$2:$R$976,7,FALSE)</f>
        <v>34.5</v>
      </c>
      <c r="E738" s="109">
        <f>IF(((VLOOKUP($A738,'leave_time_2020-07-20115339am'!$D$2:$R$976,9,FALSE)&gt;480)),480,(VLOOKUP($A738,'leave_time_2020-07-20115339am'!$D$2:$R$976,9,FALSE)))</f>
        <v>17.995999999999999</v>
      </c>
      <c r="F738" s="110">
        <f>VLOOKUP($A738,'leave_time_2020-07-20115339am'!$D$2:$R$976,10,FALSE)</f>
        <v>51.996000000000002</v>
      </c>
      <c r="G738" s="111">
        <f>VLOOKUP($A738,'leave_time_2020-07-20115339am'!$D$2:$R$976,11,FALSE)</f>
        <v>34.5</v>
      </c>
      <c r="H738" s="109">
        <f>VLOOKUP($A738,'leave_time_2020-07-20115339am'!$D$2:$R$976,13,FALSE)</f>
        <v>0</v>
      </c>
      <c r="I738" s="110">
        <f>VLOOKUP($A738,'leave_time_2020-07-20115339am'!$D$2:$R$976,14,FALSE)</f>
        <v>0</v>
      </c>
      <c r="J738" s="111">
        <f>VLOOKUP($A738,'leave_time_2020-07-20115339am'!$D$2:$R$976,15,FALSE)</f>
        <v>0</v>
      </c>
    </row>
    <row r="739" spans="1:10" ht="14.85" customHeight="1" x14ac:dyDescent="0.2">
      <c r="A739" s="108" t="str">
        <f>+'Employee ROP Information'!C739</f>
        <v>WIMSETT, MARY</v>
      </c>
      <c r="B739" s="109">
        <f>VLOOKUP($A739,'leave_time_2020-07-20115339am'!$D$2:$R$976,5,FALSE)</f>
        <v>212</v>
      </c>
      <c r="C739" s="110">
        <f>VLOOKUP($A739,'leave_time_2020-07-20115339am'!$D$2:$R$976,6,FALSE)</f>
        <v>78</v>
      </c>
      <c r="D739" s="111">
        <f>VLOOKUP($A739,'leave_time_2020-07-20115339am'!$D$2:$R$976,7,FALSE)</f>
        <v>36</v>
      </c>
      <c r="E739" s="109">
        <f>IF(((VLOOKUP($A739,'leave_time_2020-07-20115339am'!$D$2:$R$976,9,FALSE)&gt;480)),480,(VLOOKUP($A739,'leave_time_2020-07-20115339am'!$D$2:$R$976,9,FALSE)))</f>
        <v>480</v>
      </c>
      <c r="F739" s="110">
        <f>VLOOKUP($A739,'leave_time_2020-07-20115339am'!$D$2:$R$976,10,FALSE)</f>
        <v>51.996000000000002</v>
      </c>
      <c r="G739" s="111">
        <f>VLOOKUP($A739,'leave_time_2020-07-20115339am'!$D$2:$R$976,11,FALSE)</f>
        <v>0</v>
      </c>
      <c r="H739" s="109">
        <f>VLOOKUP($A739,'leave_time_2020-07-20115339am'!$D$2:$R$976,13,FALSE)</f>
        <v>0</v>
      </c>
      <c r="I739" s="110">
        <f>VLOOKUP($A739,'leave_time_2020-07-20115339am'!$D$2:$R$976,14,FALSE)</f>
        <v>0</v>
      </c>
      <c r="J739" s="111">
        <f>VLOOKUP($A739,'leave_time_2020-07-20115339am'!$D$2:$R$976,15,FALSE)</f>
        <v>4</v>
      </c>
    </row>
    <row r="740" spans="1:10" ht="14.85" customHeight="1" x14ac:dyDescent="0.2">
      <c r="A740" s="108" t="str">
        <f>+'Employee ROP Information'!C740</f>
        <v>WINDLE, DAVID</v>
      </c>
      <c r="B740" s="109">
        <f>VLOOKUP($A740,'leave_time_2020-07-20115339am'!$D$2:$R$976,5,FALSE)</f>
        <v>432</v>
      </c>
      <c r="C740" s="110">
        <f>VLOOKUP($A740,'leave_time_2020-07-20115339am'!$D$2:$R$976,6,FALSE)</f>
        <v>220</v>
      </c>
      <c r="D740" s="111">
        <f>VLOOKUP($A740,'leave_time_2020-07-20115339am'!$D$2:$R$976,7,FALSE)</f>
        <v>94</v>
      </c>
      <c r="E740" s="109">
        <f>IF(((VLOOKUP($A740,'leave_time_2020-07-20115339am'!$D$2:$R$976,9,FALSE)&gt;480)),480,(VLOOKUP($A740,'leave_time_2020-07-20115339am'!$D$2:$R$976,9,FALSE)))</f>
        <v>480</v>
      </c>
      <c r="F740" s="110">
        <f>VLOOKUP($A740,'leave_time_2020-07-20115339am'!$D$2:$R$976,10,FALSE)</f>
        <v>95.337000000000003</v>
      </c>
      <c r="G740" s="111">
        <f>VLOOKUP($A740,'leave_time_2020-07-20115339am'!$D$2:$R$976,11,FALSE)</f>
        <v>0</v>
      </c>
      <c r="H740" s="109">
        <f>VLOOKUP($A740,'leave_time_2020-07-20115339am'!$D$2:$R$976,13,FALSE)</f>
        <v>0</v>
      </c>
      <c r="I740" s="110">
        <f>VLOOKUP($A740,'leave_time_2020-07-20115339am'!$D$2:$R$976,14,FALSE)</f>
        <v>0</v>
      </c>
      <c r="J740" s="111">
        <f>VLOOKUP($A740,'leave_time_2020-07-20115339am'!$D$2:$R$976,15,FALSE)</f>
        <v>0</v>
      </c>
    </row>
    <row r="741" spans="1:10" ht="14.85" customHeight="1" x14ac:dyDescent="0.2">
      <c r="A741" s="108" t="str">
        <f>+'Employee ROP Information'!C741</f>
        <v>WITHEROW, AMY</v>
      </c>
      <c r="B741" s="109">
        <f>VLOOKUP($A741,'leave_time_2020-07-20115339am'!$D$2:$R$976,5,FALSE)</f>
        <v>84.337999999999994</v>
      </c>
      <c r="C741" s="110">
        <f>VLOOKUP($A741,'leave_time_2020-07-20115339am'!$D$2:$R$976,6,FALSE)</f>
        <v>104.004</v>
      </c>
      <c r="D741" s="111">
        <f>VLOOKUP($A741,'leave_time_2020-07-20115339am'!$D$2:$R$976,7,FALSE)</f>
        <v>35.5</v>
      </c>
      <c r="E741" s="109">
        <f>IF(((VLOOKUP($A741,'leave_time_2020-07-20115339am'!$D$2:$R$976,9,FALSE)&gt;480)),480,(VLOOKUP($A741,'leave_time_2020-07-20115339am'!$D$2:$R$976,9,FALSE)))</f>
        <v>127.83799999999999</v>
      </c>
      <c r="F741" s="110">
        <f>VLOOKUP($A741,'leave_time_2020-07-20115339am'!$D$2:$R$976,10,FALSE)</f>
        <v>104.004</v>
      </c>
      <c r="G741" s="111">
        <f>VLOOKUP($A741,'leave_time_2020-07-20115339am'!$D$2:$R$976,11,FALSE)</f>
        <v>0</v>
      </c>
      <c r="H741" s="109">
        <f>VLOOKUP($A741,'leave_time_2020-07-20115339am'!$D$2:$R$976,13,FALSE)</f>
        <v>0</v>
      </c>
      <c r="I741" s="110">
        <f>VLOOKUP($A741,'leave_time_2020-07-20115339am'!$D$2:$R$976,14,FALSE)</f>
        <v>0</v>
      </c>
      <c r="J741" s="111">
        <f>VLOOKUP($A741,'leave_time_2020-07-20115339am'!$D$2:$R$976,15,FALSE)</f>
        <v>0</v>
      </c>
    </row>
    <row r="742" spans="1:10" ht="14.85" customHeight="1" x14ac:dyDescent="0.2">
      <c r="A742" s="108" t="str">
        <f>+'Employee ROP Information'!C742</f>
        <v>WOODS, MADELYN</v>
      </c>
      <c r="B742" s="109">
        <f>VLOOKUP($A742,'leave_time_2020-07-20115339am'!$D$2:$R$976,5,FALSE)</f>
        <v>19.501000000000001</v>
      </c>
      <c r="C742" s="110">
        <f>VLOOKUP($A742,'leave_time_2020-07-20115339am'!$D$2:$R$976,6,FALSE)</f>
        <v>19.501000000000001</v>
      </c>
      <c r="D742" s="111">
        <f>VLOOKUP($A742,'leave_time_2020-07-20115339am'!$D$2:$R$976,7,FALSE)</f>
        <v>0</v>
      </c>
      <c r="E742" s="109">
        <f>IF(((VLOOKUP($A742,'leave_time_2020-07-20115339am'!$D$2:$R$976,9,FALSE)&gt;480)),480,(VLOOKUP($A742,'leave_time_2020-07-20115339am'!$D$2:$R$976,9,FALSE)))</f>
        <v>19.501000000000001</v>
      </c>
      <c r="F742" s="110">
        <f>VLOOKUP($A742,'leave_time_2020-07-20115339am'!$D$2:$R$976,10,FALSE)</f>
        <v>19.501000000000001</v>
      </c>
      <c r="G742" s="111">
        <f>VLOOKUP($A742,'leave_time_2020-07-20115339am'!$D$2:$R$976,11,FALSE)</f>
        <v>0</v>
      </c>
      <c r="H742" s="109">
        <f>VLOOKUP($A742,'leave_time_2020-07-20115339am'!$D$2:$R$976,13,FALSE)</f>
        <v>0</v>
      </c>
      <c r="I742" s="110">
        <f>VLOOKUP($A742,'leave_time_2020-07-20115339am'!$D$2:$R$976,14,FALSE)</f>
        <v>0</v>
      </c>
      <c r="J742" s="111">
        <f>VLOOKUP($A742,'leave_time_2020-07-20115339am'!$D$2:$R$976,15,FALSE)</f>
        <v>0</v>
      </c>
    </row>
    <row r="743" spans="1:10" ht="14.85" customHeight="1" x14ac:dyDescent="0.2">
      <c r="A743" s="108" t="str">
        <f>+'Employee ROP Information'!C743</f>
        <v>WOODS, SANDRA</v>
      </c>
      <c r="B743" s="109">
        <f>VLOOKUP($A743,'leave_time_2020-07-20115339am'!$D$2:$R$976,5,FALSE)</f>
        <v>219.75</v>
      </c>
      <c r="C743" s="110">
        <f>VLOOKUP($A743,'leave_time_2020-07-20115339am'!$D$2:$R$976,6,FALSE)</f>
        <v>156</v>
      </c>
      <c r="D743" s="111">
        <f>VLOOKUP($A743,'leave_time_2020-07-20115339am'!$D$2:$R$976,7,FALSE)</f>
        <v>180</v>
      </c>
      <c r="E743" s="109">
        <f>IF(((VLOOKUP($A743,'leave_time_2020-07-20115339am'!$D$2:$R$976,9,FALSE)&gt;480)),480,(VLOOKUP($A743,'leave_time_2020-07-20115339am'!$D$2:$R$976,9,FALSE)))</f>
        <v>480</v>
      </c>
      <c r="F743" s="110">
        <f>VLOOKUP($A743,'leave_time_2020-07-20115339am'!$D$2:$R$976,10,FALSE)</f>
        <v>104.004</v>
      </c>
      <c r="G743" s="111">
        <f>VLOOKUP($A743,'leave_time_2020-07-20115339am'!$D$2:$R$976,11,FALSE)</f>
        <v>57.5</v>
      </c>
      <c r="H743" s="109">
        <f>VLOOKUP($A743,'leave_time_2020-07-20115339am'!$D$2:$R$976,13,FALSE)</f>
        <v>0</v>
      </c>
      <c r="I743" s="110">
        <f>VLOOKUP($A743,'leave_time_2020-07-20115339am'!$D$2:$R$976,14,FALSE)</f>
        <v>0</v>
      </c>
      <c r="J743" s="111">
        <f>VLOOKUP($A743,'leave_time_2020-07-20115339am'!$D$2:$R$976,15,FALSE)</f>
        <v>0</v>
      </c>
    </row>
    <row r="744" spans="1:10" ht="14.85" customHeight="1" x14ac:dyDescent="0.2">
      <c r="A744" s="108" t="str">
        <f>+'Employee ROP Information'!C744</f>
        <v>WRIGHT, ANDREA</v>
      </c>
      <c r="B744" s="109">
        <f>VLOOKUP($A744,'leave_time_2020-07-20115339am'!$D$2:$R$976,5,FALSE)</f>
        <v>10.833</v>
      </c>
      <c r="C744" s="110">
        <f>VLOOKUP($A744,'leave_time_2020-07-20115339am'!$D$2:$R$976,6,FALSE)</f>
        <v>10.833</v>
      </c>
      <c r="D744" s="111">
        <f>VLOOKUP($A744,'leave_time_2020-07-20115339am'!$D$2:$R$976,7,FALSE)</f>
        <v>0</v>
      </c>
      <c r="E744" s="109">
        <f>IF(((VLOOKUP($A744,'leave_time_2020-07-20115339am'!$D$2:$R$976,9,FALSE)&gt;480)),480,(VLOOKUP($A744,'leave_time_2020-07-20115339am'!$D$2:$R$976,9,FALSE)))</f>
        <v>10.833</v>
      </c>
      <c r="F744" s="110">
        <f>VLOOKUP($A744,'leave_time_2020-07-20115339am'!$D$2:$R$976,10,FALSE)</f>
        <v>10.833</v>
      </c>
      <c r="G744" s="111">
        <f>VLOOKUP($A744,'leave_time_2020-07-20115339am'!$D$2:$R$976,11,FALSE)</f>
        <v>0</v>
      </c>
      <c r="H744" s="109">
        <f>VLOOKUP($A744,'leave_time_2020-07-20115339am'!$D$2:$R$976,13,FALSE)</f>
        <v>45.5</v>
      </c>
      <c r="I744" s="110">
        <f>VLOOKUP($A744,'leave_time_2020-07-20115339am'!$D$2:$R$976,14,FALSE)</f>
        <v>45.5</v>
      </c>
      <c r="J744" s="111">
        <f>VLOOKUP($A744,'leave_time_2020-07-20115339am'!$D$2:$R$976,15,FALSE)</f>
        <v>0</v>
      </c>
    </row>
    <row r="745" spans="1:10" ht="14.85" customHeight="1" x14ac:dyDescent="0.2">
      <c r="A745" s="108" t="str">
        <f>+'Employee ROP Information'!C745</f>
        <v>WRIGHT, ARTHUR</v>
      </c>
      <c r="B745" s="109">
        <f>VLOOKUP($A745,'leave_time_2020-07-20115339am'!$D$2:$R$976,5,FALSE)</f>
        <v>425</v>
      </c>
      <c r="C745" s="110">
        <f>VLOOKUP($A745,'leave_time_2020-07-20115339am'!$D$2:$R$976,6,FALSE)</f>
        <v>156</v>
      </c>
      <c r="D745" s="111">
        <f>VLOOKUP($A745,'leave_time_2020-07-20115339am'!$D$2:$R$976,7,FALSE)</f>
        <v>0</v>
      </c>
      <c r="E745" s="109">
        <f>IF(((VLOOKUP($A745,'leave_time_2020-07-20115339am'!$D$2:$R$976,9,FALSE)&gt;480)),480,(VLOOKUP($A745,'leave_time_2020-07-20115339am'!$D$2:$R$976,9,FALSE)))</f>
        <v>480</v>
      </c>
      <c r="F745" s="110">
        <f>VLOOKUP($A745,'leave_time_2020-07-20115339am'!$D$2:$R$976,10,FALSE)</f>
        <v>104.004</v>
      </c>
      <c r="G745" s="111">
        <f>VLOOKUP($A745,'leave_time_2020-07-20115339am'!$D$2:$R$976,11,FALSE)</f>
        <v>40</v>
      </c>
      <c r="H745" s="109">
        <f>VLOOKUP($A745,'leave_time_2020-07-20115339am'!$D$2:$R$976,13,FALSE)</f>
        <v>40.75</v>
      </c>
      <c r="I745" s="110">
        <f>VLOOKUP($A745,'leave_time_2020-07-20115339am'!$D$2:$R$976,14,FALSE)</f>
        <v>0</v>
      </c>
      <c r="J745" s="111">
        <f>VLOOKUP($A745,'leave_time_2020-07-20115339am'!$D$2:$R$976,15,FALSE)</f>
        <v>0</v>
      </c>
    </row>
    <row r="746" spans="1:10" ht="14.85" customHeight="1" x14ac:dyDescent="0.2">
      <c r="A746" s="108" t="str">
        <f>+'Employee ROP Information'!C746</f>
        <v>WRIGHT, BRIANCA</v>
      </c>
      <c r="B746" s="109">
        <f>VLOOKUP($A746,'leave_time_2020-07-20115339am'!$D$2:$R$976,5,FALSE)</f>
        <v>83.67</v>
      </c>
      <c r="C746" s="110">
        <f>VLOOKUP($A746,'leave_time_2020-07-20115339am'!$D$2:$R$976,6,FALSE)</f>
        <v>99.67</v>
      </c>
      <c r="D746" s="111">
        <f>VLOOKUP($A746,'leave_time_2020-07-20115339am'!$D$2:$R$976,7,FALSE)</f>
        <v>16</v>
      </c>
      <c r="E746" s="109">
        <f>IF(((VLOOKUP($A746,'leave_time_2020-07-20115339am'!$D$2:$R$976,9,FALSE)&gt;480)),480,(VLOOKUP($A746,'leave_time_2020-07-20115339am'!$D$2:$R$976,9,FALSE)))</f>
        <v>89.67</v>
      </c>
      <c r="F746" s="110">
        <f>VLOOKUP($A746,'leave_time_2020-07-20115339am'!$D$2:$R$976,10,FALSE)</f>
        <v>99.67</v>
      </c>
      <c r="G746" s="111">
        <f>VLOOKUP($A746,'leave_time_2020-07-20115339am'!$D$2:$R$976,11,FALSE)</f>
        <v>10</v>
      </c>
      <c r="H746" s="109">
        <f>VLOOKUP($A746,'leave_time_2020-07-20115339am'!$D$2:$R$976,13,FALSE)</f>
        <v>0</v>
      </c>
      <c r="I746" s="110">
        <f>VLOOKUP($A746,'leave_time_2020-07-20115339am'!$D$2:$R$976,14,FALSE)</f>
        <v>16</v>
      </c>
      <c r="J746" s="111">
        <f>VLOOKUP($A746,'leave_time_2020-07-20115339am'!$D$2:$R$976,15,FALSE)</f>
        <v>16</v>
      </c>
    </row>
    <row r="747" spans="1:10" ht="14.85" customHeight="1" x14ac:dyDescent="0.2">
      <c r="A747" s="108" t="str">
        <f>+'Employee ROP Information'!C747</f>
        <v>WYCHE, EBONY</v>
      </c>
      <c r="B747" s="109">
        <f>VLOOKUP($A747,'leave_time_2020-07-20115339am'!$D$2:$R$976,5,FALSE)</f>
        <v>43.006</v>
      </c>
      <c r="C747" s="110">
        <f>VLOOKUP($A747,'leave_time_2020-07-20115339am'!$D$2:$R$976,6,FALSE)</f>
        <v>93.17</v>
      </c>
      <c r="D747" s="111">
        <f>VLOOKUP($A747,'leave_time_2020-07-20115339am'!$D$2:$R$976,7,FALSE)</f>
        <v>68.25</v>
      </c>
      <c r="E747" s="109">
        <f>IF(((VLOOKUP($A747,'leave_time_2020-07-20115339am'!$D$2:$R$976,9,FALSE)&gt;480)),480,(VLOOKUP($A747,'leave_time_2020-07-20115339am'!$D$2:$R$976,9,FALSE)))</f>
        <v>35.506</v>
      </c>
      <c r="F747" s="110">
        <f>VLOOKUP($A747,'leave_time_2020-07-20115339am'!$D$2:$R$976,10,FALSE)</f>
        <v>93.17</v>
      </c>
      <c r="G747" s="111">
        <f>VLOOKUP($A747,'leave_time_2020-07-20115339am'!$D$2:$R$976,11,FALSE)</f>
        <v>65.5</v>
      </c>
      <c r="H747" s="109">
        <f>VLOOKUP($A747,'leave_time_2020-07-20115339am'!$D$2:$R$976,13,FALSE)</f>
        <v>0</v>
      </c>
      <c r="I747" s="110">
        <f>VLOOKUP($A747,'leave_time_2020-07-20115339am'!$D$2:$R$976,14,FALSE)</f>
        <v>0</v>
      </c>
      <c r="J747" s="111">
        <f>VLOOKUP($A747,'leave_time_2020-07-20115339am'!$D$2:$R$976,15,FALSE)</f>
        <v>0</v>
      </c>
    </row>
    <row r="748" spans="1:10" ht="14.85" customHeight="1" x14ac:dyDescent="0.2">
      <c r="A748" s="108" t="str">
        <f>+'Employee ROP Information'!C748</f>
        <v>YOUNG, ASHLEY</v>
      </c>
      <c r="B748" s="109">
        <f>VLOOKUP($A748,'leave_time_2020-07-20115339am'!$D$2:$R$976,5,FALSE)</f>
        <v>69.171999999999997</v>
      </c>
      <c r="C748" s="110">
        <f>VLOOKUP($A748,'leave_time_2020-07-20115339am'!$D$2:$R$976,6,FALSE)</f>
        <v>104.004</v>
      </c>
      <c r="D748" s="111">
        <f>VLOOKUP($A748,'leave_time_2020-07-20115339am'!$D$2:$R$976,7,FALSE)</f>
        <v>53.5</v>
      </c>
      <c r="E748" s="109">
        <f>IF(((VLOOKUP($A748,'leave_time_2020-07-20115339am'!$D$2:$R$976,9,FALSE)&gt;480)),480,(VLOOKUP($A748,'leave_time_2020-07-20115339am'!$D$2:$R$976,9,FALSE)))</f>
        <v>46.671999999999997</v>
      </c>
      <c r="F748" s="110">
        <f>VLOOKUP($A748,'leave_time_2020-07-20115339am'!$D$2:$R$976,10,FALSE)</f>
        <v>104.004</v>
      </c>
      <c r="G748" s="111">
        <f>VLOOKUP($A748,'leave_time_2020-07-20115339am'!$D$2:$R$976,11,FALSE)</f>
        <v>84</v>
      </c>
      <c r="H748" s="109">
        <f>VLOOKUP($A748,'leave_time_2020-07-20115339am'!$D$2:$R$976,13,FALSE)</f>
        <v>0</v>
      </c>
      <c r="I748" s="110">
        <f>VLOOKUP($A748,'leave_time_2020-07-20115339am'!$D$2:$R$976,14,FALSE)</f>
        <v>0</v>
      </c>
      <c r="J748" s="111">
        <f>VLOOKUP($A748,'leave_time_2020-07-20115339am'!$D$2:$R$976,15,FALSE)</f>
        <v>0</v>
      </c>
    </row>
    <row r="749" spans="1:10" ht="14.85" customHeight="1" x14ac:dyDescent="0.2">
      <c r="A749" s="108" t="str">
        <f>+'Employee ROP Information'!C749</f>
        <v>YOUNG, TOYNA</v>
      </c>
      <c r="B749" s="109">
        <f>VLOOKUP($A749,'leave_time_2020-07-20115339am'!$D$2:$R$976,5,FALSE)</f>
        <v>95.337000000000003</v>
      </c>
      <c r="C749" s="110">
        <f>VLOOKUP($A749,'leave_time_2020-07-20115339am'!$D$2:$R$976,6,FALSE)</f>
        <v>95.337000000000003</v>
      </c>
      <c r="D749" s="111">
        <f>VLOOKUP($A749,'leave_time_2020-07-20115339am'!$D$2:$R$976,7,FALSE)</f>
        <v>0</v>
      </c>
      <c r="E749" s="109">
        <f>IF(((VLOOKUP($A749,'leave_time_2020-07-20115339am'!$D$2:$R$976,9,FALSE)&gt;480)),480,(VLOOKUP($A749,'leave_time_2020-07-20115339am'!$D$2:$R$976,9,FALSE)))</f>
        <v>95.337000000000003</v>
      </c>
      <c r="F749" s="110">
        <f>VLOOKUP($A749,'leave_time_2020-07-20115339am'!$D$2:$R$976,10,FALSE)</f>
        <v>95.337000000000003</v>
      </c>
      <c r="G749" s="111">
        <f>VLOOKUP($A749,'leave_time_2020-07-20115339am'!$D$2:$R$976,11,FALSE)</f>
        <v>0</v>
      </c>
      <c r="H749" s="109">
        <f>VLOOKUP($A749,'leave_time_2020-07-20115339am'!$D$2:$R$976,13,FALSE)</f>
        <v>38.75</v>
      </c>
      <c r="I749" s="110">
        <f>VLOOKUP($A749,'leave_time_2020-07-20115339am'!$D$2:$R$976,14,FALSE)</f>
        <v>38.75</v>
      </c>
      <c r="J749" s="111">
        <f>VLOOKUP($A749,'leave_time_2020-07-20115339am'!$D$2:$R$976,15,FALSE)</f>
        <v>0</v>
      </c>
    </row>
    <row r="750" spans="1:10" ht="14.85" customHeight="1" x14ac:dyDescent="0.2">
      <c r="A750" s="108" t="str">
        <f>+'Employee ROP Information'!C750</f>
        <v>ZAMARRON, ERICA</v>
      </c>
      <c r="B750" s="109">
        <f>VLOOKUP($A750,'leave_time_2020-07-20115339am'!$D$2:$R$976,5,FALSE)</f>
        <v>32.497999999999998</v>
      </c>
      <c r="C750" s="110">
        <f>VLOOKUP($A750,'leave_time_2020-07-20115339am'!$D$2:$R$976,6,FALSE)</f>
        <v>32.497999999999998</v>
      </c>
      <c r="D750" s="111">
        <f>VLOOKUP($A750,'leave_time_2020-07-20115339am'!$D$2:$R$976,7,FALSE)</f>
        <v>0</v>
      </c>
      <c r="E750" s="109">
        <f>IF(((VLOOKUP($A750,'leave_time_2020-07-20115339am'!$D$2:$R$976,9,FALSE)&gt;480)),480,(VLOOKUP($A750,'leave_time_2020-07-20115339am'!$D$2:$R$976,9,FALSE)))</f>
        <v>32.497999999999998</v>
      </c>
      <c r="F750" s="110">
        <f>VLOOKUP($A750,'leave_time_2020-07-20115339am'!$D$2:$R$976,10,FALSE)</f>
        <v>32.497999999999998</v>
      </c>
      <c r="G750" s="111">
        <f>VLOOKUP($A750,'leave_time_2020-07-20115339am'!$D$2:$R$976,11,FALSE)</f>
        <v>0</v>
      </c>
      <c r="H750" s="109">
        <f>VLOOKUP($A750,'leave_time_2020-07-20115339am'!$D$2:$R$976,13,FALSE)</f>
        <v>0</v>
      </c>
      <c r="I750" s="110">
        <f>VLOOKUP($A750,'leave_time_2020-07-20115339am'!$D$2:$R$976,14,FALSE)</f>
        <v>0</v>
      </c>
      <c r="J750" s="111">
        <f>VLOOKUP($A750,'leave_time_2020-07-20115339am'!$D$2:$R$976,15,FALSE)</f>
        <v>0</v>
      </c>
    </row>
    <row r="751" spans="1:10" ht="14.85" customHeight="1" x14ac:dyDescent="0.2">
      <c r="A751" s="108" t="str">
        <f>+'Employee ROP Information'!C751</f>
        <v>ZEILE, KATHLEEN</v>
      </c>
      <c r="B751" s="109">
        <f>VLOOKUP($A751,'leave_time_2020-07-20115339am'!$D$2:$R$976,5,FALSE)</f>
        <v>150.09</v>
      </c>
      <c r="C751" s="110">
        <f>VLOOKUP($A751,'leave_time_2020-07-20115339am'!$D$2:$R$976,6,FALSE)</f>
        <v>104.004</v>
      </c>
      <c r="D751" s="111">
        <f>VLOOKUP($A751,'leave_time_2020-07-20115339am'!$D$2:$R$976,7,FALSE)</f>
        <v>18</v>
      </c>
      <c r="E751" s="109">
        <f>IF(((VLOOKUP($A751,'leave_time_2020-07-20115339am'!$D$2:$R$976,9,FALSE)&gt;480)),480,(VLOOKUP($A751,'leave_time_2020-07-20115339am'!$D$2:$R$976,9,FALSE)))</f>
        <v>191.59</v>
      </c>
      <c r="F751" s="110">
        <f>VLOOKUP($A751,'leave_time_2020-07-20115339am'!$D$2:$R$976,10,FALSE)</f>
        <v>104.004</v>
      </c>
      <c r="G751" s="111">
        <f>VLOOKUP($A751,'leave_time_2020-07-20115339am'!$D$2:$R$976,11,FALSE)</f>
        <v>48</v>
      </c>
      <c r="H751" s="109">
        <f>VLOOKUP($A751,'leave_time_2020-07-20115339am'!$D$2:$R$976,13,FALSE)</f>
        <v>2</v>
      </c>
      <c r="I751" s="110">
        <f>VLOOKUP($A751,'leave_time_2020-07-20115339am'!$D$2:$R$976,14,FALSE)</f>
        <v>48.5</v>
      </c>
      <c r="J751" s="111">
        <f>VLOOKUP($A751,'leave_time_2020-07-20115339am'!$D$2:$R$976,15,FALSE)</f>
        <v>46.5</v>
      </c>
    </row>
    <row r="752" spans="1:10" ht="14.85" customHeight="1" x14ac:dyDescent="0.2">
      <c r="A752" s="108" t="str">
        <f>+'Employee ROP Information'!C752</f>
        <v>ZIGLER, BETH</v>
      </c>
      <c r="B752" s="109">
        <f>VLOOKUP($A752,'leave_time_2020-07-20115339am'!$D$2:$R$976,5,FALSE)</f>
        <v>236.25</v>
      </c>
      <c r="C752" s="110">
        <f>VLOOKUP($A752,'leave_time_2020-07-20115339am'!$D$2:$R$976,6,FALSE)</f>
        <v>156</v>
      </c>
      <c r="D752" s="111">
        <f>VLOOKUP($A752,'leave_time_2020-07-20115339am'!$D$2:$R$976,7,FALSE)</f>
        <v>57.5</v>
      </c>
      <c r="E752" s="109">
        <f>IF(((VLOOKUP($A752,'leave_time_2020-07-20115339am'!$D$2:$R$976,9,FALSE)&gt;480)),480,(VLOOKUP($A752,'leave_time_2020-07-20115339am'!$D$2:$R$976,9,FALSE)))</f>
        <v>212.84</v>
      </c>
      <c r="F752" s="110">
        <f>VLOOKUP($A752,'leave_time_2020-07-20115339am'!$D$2:$R$976,10,FALSE)</f>
        <v>104.004</v>
      </c>
      <c r="G752" s="111">
        <f>VLOOKUP($A752,'leave_time_2020-07-20115339am'!$D$2:$R$976,11,FALSE)</f>
        <v>81</v>
      </c>
      <c r="H752" s="109">
        <f>VLOOKUP($A752,'leave_time_2020-07-20115339am'!$D$2:$R$976,13,FALSE)</f>
        <v>0</v>
      </c>
      <c r="I752" s="110">
        <f>VLOOKUP($A752,'leave_time_2020-07-20115339am'!$D$2:$R$976,14,FALSE)</f>
        <v>0</v>
      </c>
      <c r="J752" s="111">
        <f>VLOOKUP($A752,'leave_time_2020-07-20115339am'!$D$2:$R$976,15,FALSE)</f>
        <v>0</v>
      </c>
    </row>
    <row r="753" spans="1:10" ht="14.85" customHeight="1" x14ac:dyDescent="0.2">
      <c r="A753" s="108" t="str">
        <f>+'Employee ROP Information'!C753</f>
        <v>ZONA, DEAN</v>
      </c>
      <c r="B753" s="109">
        <f>VLOOKUP($A753,'leave_time_2020-07-20115339am'!$D$2:$R$976,5,FALSE)</f>
        <v>153.16399999999999</v>
      </c>
      <c r="C753" s="110">
        <f>VLOOKUP($A753,'leave_time_2020-07-20115339am'!$D$2:$R$976,6,FALSE)</f>
        <v>156</v>
      </c>
      <c r="D753" s="111">
        <f>VLOOKUP($A753,'leave_time_2020-07-20115339am'!$D$2:$R$976,7,FALSE)</f>
        <v>91</v>
      </c>
      <c r="E753" s="109">
        <f>IF(((VLOOKUP($A753,'leave_time_2020-07-20115339am'!$D$2:$R$976,9,FALSE)&gt;480)),480,(VLOOKUP($A753,'leave_time_2020-07-20115339am'!$D$2:$R$976,9,FALSE)))</f>
        <v>112.00700000000001</v>
      </c>
      <c r="F753" s="110">
        <f>VLOOKUP($A753,'leave_time_2020-07-20115339am'!$D$2:$R$976,10,FALSE)</f>
        <v>104.004</v>
      </c>
      <c r="G753" s="111">
        <f>VLOOKUP($A753,'leave_time_2020-07-20115339am'!$D$2:$R$976,11,FALSE)</f>
        <v>96.25</v>
      </c>
      <c r="H753" s="109">
        <f>VLOOKUP($A753,'leave_time_2020-07-20115339am'!$D$2:$R$976,13,FALSE)</f>
        <v>12</v>
      </c>
      <c r="I753" s="110">
        <f>VLOOKUP($A753,'leave_time_2020-07-20115339am'!$D$2:$R$976,14,FALSE)</f>
        <v>26</v>
      </c>
      <c r="J753" s="111">
        <f>VLOOKUP($A753,'leave_time_2020-07-20115339am'!$D$2:$R$976,15,FALSE)</f>
        <v>14.5</v>
      </c>
    </row>
    <row r="754" spans="1:10" ht="14.85" customHeight="1" x14ac:dyDescent="0.2">
      <c r="A754" s="108">
        <f>+'Employee ROP Information'!C754</f>
        <v>0</v>
      </c>
      <c r="B754" s="109"/>
      <c r="C754" s="110"/>
      <c r="D754" s="111"/>
      <c r="E754" s="109"/>
      <c r="F754" s="110"/>
      <c r="G754" s="111"/>
      <c r="H754" s="109"/>
      <c r="I754" s="110"/>
      <c r="J754" s="111"/>
    </row>
    <row r="755" spans="1:10" ht="14.85" customHeight="1" x14ac:dyDescent="0.2">
      <c r="A755" s="108">
        <f>+'Employee ROP Information'!C755</f>
        <v>0</v>
      </c>
      <c r="B755" s="109"/>
      <c r="C755" s="110"/>
      <c r="D755" s="111"/>
      <c r="E755" s="109"/>
      <c r="F755" s="110"/>
      <c r="G755" s="111"/>
      <c r="H755" s="109"/>
      <c r="I755" s="110"/>
      <c r="J755" s="111"/>
    </row>
    <row r="756" spans="1:10" ht="14.85" customHeight="1" x14ac:dyDescent="0.2">
      <c r="A756" s="108">
        <f>+'Employee ROP Information'!C756</f>
        <v>0</v>
      </c>
      <c r="B756" s="109"/>
      <c r="C756" s="110"/>
      <c r="D756" s="111"/>
      <c r="E756" s="109"/>
      <c r="F756" s="110"/>
      <c r="G756" s="111"/>
      <c r="H756" s="109"/>
      <c r="I756" s="110"/>
      <c r="J756" s="111"/>
    </row>
    <row r="757" spans="1:10" ht="14.85" customHeight="1" x14ac:dyDescent="0.2">
      <c r="A757" s="108">
        <f>+'Employee ROP Information'!C757</f>
        <v>0</v>
      </c>
      <c r="B757" s="109"/>
      <c r="C757" s="110"/>
      <c r="D757" s="111"/>
      <c r="E757" s="109"/>
      <c r="F757" s="110"/>
      <c r="G757" s="111"/>
      <c r="H757" s="109"/>
      <c r="I757" s="110"/>
      <c r="J757" s="111"/>
    </row>
    <row r="758" spans="1:10" ht="14.85" customHeight="1" x14ac:dyDescent="0.2">
      <c r="A758" s="108">
        <f>+'Employee ROP Information'!C758</f>
        <v>0</v>
      </c>
      <c r="B758" s="109"/>
      <c r="C758" s="110"/>
      <c r="D758" s="111"/>
      <c r="E758" s="109"/>
      <c r="F758" s="110"/>
      <c r="G758" s="111"/>
      <c r="H758" s="109"/>
      <c r="I758" s="110"/>
      <c r="J758" s="111"/>
    </row>
    <row r="759" spans="1:10" ht="14.85" customHeight="1" x14ac:dyDescent="0.2">
      <c r="A759" s="108">
        <f>+'Employee ROP Information'!C759</f>
        <v>0</v>
      </c>
      <c r="B759" s="109"/>
      <c r="C759" s="110"/>
      <c r="D759" s="111"/>
      <c r="E759" s="109"/>
      <c r="F759" s="110"/>
      <c r="G759" s="111"/>
      <c r="H759" s="109"/>
      <c r="I759" s="110"/>
      <c r="J759" s="111"/>
    </row>
    <row r="760" spans="1:10" ht="14.85" customHeight="1" x14ac:dyDescent="0.2">
      <c r="A760" s="108">
        <f>+'Employee ROP Information'!C760</f>
        <v>0</v>
      </c>
      <c r="B760" s="109"/>
      <c r="C760" s="110"/>
      <c r="D760" s="111"/>
      <c r="E760" s="109"/>
      <c r="F760" s="110"/>
      <c r="G760" s="111"/>
      <c r="H760" s="109"/>
      <c r="I760" s="110"/>
      <c r="J760" s="111"/>
    </row>
    <row r="761" spans="1:10" ht="14.85" customHeight="1" x14ac:dyDescent="0.2">
      <c r="A761" s="108">
        <f>+'Employee ROP Information'!C761</f>
        <v>0</v>
      </c>
      <c r="B761" s="109"/>
      <c r="C761" s="110"/>
      <c r="D761" s="111"/>
      <c r="E761" s="109"/>
      <c r="F761" s="110"/>
      <c r="G761" s="111"/>
      <c r="H761" s="109"/>
      <c r="I761" s="110"/>
      <c r="J761" s="111"/>
    </row>
    <row r="762" spans="1:10" ht="14.85" customHeight="1" x14ac:dyDescent="0.2">
      <c r="A762" s="108">
        <f>+'Employee ROP Information'!C762</f>
        <v>0</v>
      </c>
      <c r="B762" s="109"/>
      <c r="C762" s="110"/>
      <c r="D762" s="111"/>
      <c r="E762" s="109"/>
      <c r="F762" s="110"/>
      <c r="G762" s="111"/>
      <c r="H762" s="109"/>
      <c r="I762" s="110"/>
      <c r="J762" s="111"/>
    </row>
    <row r="763" spans="1:10" ht="14.85" customHeight="1" x14ac:dyDescent="0.2">
      <c r="A763" s="108">
        <f>+'Employee ROP Information'!C763</f>
        <v>0</v>
      </c>
      <c r="B763" s="109"/>
      <c r="C763" s="110"/>
      <c r="D763" s="111"/>
      <c r="E763" s="109"/>
      <c r="F763" s="110"/>
      <c r="G763" s="111"/>
      <c r="H763" s="109"/>
      <c r="I763" s="110"/>
      <c r="J763" s="111"/>
    </row>
    <row r="764" spans="1:10" ht="14.85" customHeight="1" x14ac:dyDescent="0.2">
      <c r="A764" s="108">
        <f>+'Employee ROP Information'!C764</f>
        <v>0</v>
      </c>
      <c r="B764" s="109"/>
      <c r="C764" s="110"/>
      <c r="D764" s="111"/>
      <c r="E764" s="109"/>
      <c r="F764" s="110"/>
      <c r="G764" s="111"/>
      <c r="H764" s="109"/>
      <c r="I764" s="110"/>
      <c r="J764" s="111"/>
    </row>
    <row r="765" spans="1:10" ht="14.85" customHeight="1" x14ac:dyDescent="0.2">
      <c r="A765" s="108">
        <f>+'Employee ROP Information'!C765</f>
        <v>0</v>
      </c>
      <c r="B765" s="109"/>
      <c r="C765" s="110"/>
      <c r="D765" s="111"/>
      <c r="E765" s="109"/>
      <c r="F765" s="110"/>
      <c r="G765" s="111"/>
      <c r="H765" s="109"/>
      <c r="I765" s="110"/>
      <c r="J765" s="111"/>
    </row>
    <row r="766" spans="1:10" ht="14.85" customHeight="1" x14ac:dyDescent="0.2">
      <c r="A766" s="108">
        <f>+'Employee ROP Information'!C766</f>
        <v>0</v>
      </c>
      <c r="B766" s="109"/>
      <c r="C766" s="110"/>
      <c r="D766" s="111"/>
      <c r="E766" s="109"/>
      <c r="F766" s="110"/>
      <c r="G766" s="111"/>
      <c r="H766" s="109"/>
      <c r="I766" s="110"/>
      <c r="J766" s="111"/>
    </row>
    <row r="767" spans="1:10" ht="14.85" customHeight="1" x14ac:dyDescent="0.2">
      <c r="A767" s="108">
        <f>+'Employee ROP Information'!C767</f>
        <v>0</v>
      </c>
      <c r="B767" s="109"/>
      <c r="C767" s="110"/>
      <c r="D767" s="111"/>
      <c r="E767" s="109"/>
      <c r="F767" s="110"/>
      <c r="G767" s="111"/>
      <c r="H767" s="109"/>
      <c r="I767" s="110"/>
      <c r="J767" s="111"/>
    </row>
    <row r="768" spans="1:10" ht="14.85" customHeight="1" x14ac:dyDescent="0.2">
      <c r="A768" s="108">
        <f>+'Employee ROP Information'!C768</f>
        <v>0</v>
      </c>
      <c r="B768" s="109"/>
      <c r="C768" s="110"/>
      <c r="D768" s="111"/>
      <c r="E768" s="109"/>
      <c r="F768" s="110"/>
      <c r="G768" s="111"/>
      <c r="H768" s="109"/>
      <c r="I768" s="110"/>
      <c r="J768" s="111"/>
    </row>
    <row r="769" spans="1:10" ht="14.85" customHeight="1" x14ac:dyDescent="0.2">
      <c r="A769" s="108">
        <f>+'Employee ROP Information'!C769</f>
        <v>0</v>
      </c>
      <c r="B769" s="109"/>
      <c r="C769" s="110"/>
      <c r="D769" s="111"/>
      <c r="E769" s="109"/>
      <c r="F769" s="110"/>
      <c r="G769" s="111"/>
      <c r="H769" s="109"/>
      <c r="I769" s="110"/>
      <c r="J769" s="111"/>
    </row>
    <row r="770" spans="1:10" ht="14.85" customHeight="1" x14ac:dyDescent="0.2">
      <c r="A770" s="108">
        <f>+'Employee ROP Information'!C770</f>
        <v>0</v>
      </c>
      <c r="B770" s="109"/>
      <c r="C770" s="110"/>
      <c r="D770" s="111"/>
      <c r="E770" s="109"/>
      <c r="F770" s="110"/>
      <c r="G770" s="111"/>
      <c r="H770" s="109"/>
      <c r="I770" s="110"/>
      <c r="J770" s="111"/>
    </row>
    <row r="771" spans="1:10" ht="14.85" customHeight="1" x14ac:dyDescent="0.2">
      <c r="A771" s="108">
        <f>+'Employee ROP Information'!C771</f>
        <v>0</v>
      </c>
      <c r="B771" s="109"/>
      <c r="C771" s="110"/>
      <c r="D771" s="111"/>
      <c r="E771" s="109"/>
      <c r="F771" s="110"/>
      <c r="G771" s="111"/>
      <c r="H771" s="109"/>
      <c r="I771" s="110"/>
      <c r="J771" s="111"/>
    </row>
    <row r="772" spans="1:10" ht="14.85" customHeight="1" x14ac:dyDescent="0.2">
      <c r="A772" s="108">
        <f>+'Employee ROP Information'!C772</f>
        <v>0</v>
      </c>
      <c r="B772" s="109"/>
      <c r="C772" s="110"/>
      <c r="D772" s="111"/>
      <c r="E772" s="109"/>
      <c r="F772" s="110"/>
      <c r="G772" s="111"/>
      <c r="H772" s="109"/>
      <c r="I772" s="110"/>
      <c r="J772" s="111"/>
    </row>
    <row r="773" spans="1:10" ht="14.85" customHeight="1" x14ac:dyDescent="0.2">
      <c r="A773" s="108">
        <f>+'Employee ROP Information'!C773</f>
        <v>0</v>
      </c>
      <c r="B773" s="109"/>
      <c r="C773" s="110"/>
      <c r="D773" s="111"/>
      <c r="E773" s="109"/>
      <c r="F773" s="110"/>
      <c r="G773" s="111"/>
      <c r="H773" s="109"/>
      <c r="I773" s="110"/>
      <c r="J773" s="111"/>
    </row>
    <row r="774" spans="1:10" ht="14.85" customHeight="1" x14ac:dyDescent="0.2">
      <c r="A774" s="108">
        <f>+'Employee ROP Information'!C774</f>
        <v>0</v>
      </c>
      <c r="B774" s="109"/>
      <c r="C774" s="110"/>
      <c r="D774" s="111"/>
      <c r="E774" s="109"/>
      <c r="F774" s="110"/>
      <c r="G774" s="111"/>
      <c r="H774" s="109"/>
      <c r="I774" s="110"/>
      <c r="J774" s="111"/>
    </row>
    <row r="775" spans="1:10" ht="14.85" customHeight="1" x14ac:dyDescent="0.2">
      <c r="A775" s="108">
        <f>+'Employee ROP Information'!C775</f>
        <v>0</v>
      </c>
      <c r="B775" s="109"/>
      <c r="C775" s="110"/>
      <c r="D775" s="111"/>
      <c r="E775" s="109"/>
      <c r="F775" s="110"/>
      <c r="G775" s="111"/>
      <c r="H775" s="109"/>
      <c r="I775" s="110"/>
      <c r="J775" s="111"/>
    </row>
    <row r="776" spans="1:10" ht="14.85" customHeight="1" x14ac:dyDescent="0.2">
      <c r="A776" s="108">
        <f>+'Employee ROP Information'!C776</f>
        <v>0</v>
      </c>
      <c r="B776" s="109"/>
      <c r="C776" s="110"/>
      <c r="D776" s="111"/>
      <c r="E776" s="109"/>
      <c r="F776" s="110"/>
      <c r="G776" s="111"/>
      <c r="H776" s="109"/>
      <c r="I776" s="110"/>
      <c r="J776" s="111"/>
    </row>
    <row r="777" spans="1:10" ht="14.85" customHeight="1" x14ac:dyDescent="0.2">
      <c r="A777" s="108">
        <f>+'Employee ROP Information'!C777</f>
        <v>0</v>
      </c>
      <c r="B777" s="109"/>
      <c r="C777" s="110"/>
      <c r="D777" s="111"/>
      <c r="E777" s="109"/>
      <c r="F777" s="110"/>
      <c r="G777" s="111"/>
      <c r="H777" s="109"/>
      <c r="I777" s="110"/>
      <c r="J777" s="111"/>
    </row>
    <row r="778" spans="1:10" ht="14.85" customHeight="1" x14ac:dyDescent="0.2">
      <c r="A778" s="108">
        <f>+'Employee ROP Information'!C778</f>
        <v>0</v>
      </c>
      <c r="B778" s="109"/>
      <c r="C778" s="110"/>
      <c r="D778" s="111"/>
      <c r="E778" s="109"/>
      <c r="F778" s="110"/>
      <c r="G778" s="111"/>
      <c r="H778" s="109"/>
      <c r="I778" s="110"/>
      <c r="J778" s="111"/>
    </row>
    <row r="779" spans="1:10" ht="14.85" customHeight="1" x14ac:dyDescent="0.2">
      <c r="A779" s="108">
        <f>+'Employee ROP Information'!C779</f>
        <v>0</v>
      </c>
      <c r="B779" s="109"/>
      <c r="C779" s="110"/>
      <c r="D779" s="111"/>
      <c r="E779" s="109"/>
      <c r="F779" s="110"/>
      <c r="G779" s="111"/>
      <c r="H779" s="109"/>
      <c r="I779" s="110"/>
      <c r="J779" s="111"/>
    </row>
    <row r="780" spans="1:10" ht="14.85" customHeight="1" x14ac:dyDescent="0.2">
      <c r="A780" s="108">
        <f>+'Employee ROP Information'!C780</f>
        <v>0</v>
      </c>
      <c r="B780" s="109"/>
      <c r="C780" s="110"/>
      <c r="D780" s="111"/>
      <c r="E780" s="109"/>
      <c r="F780" s="110"/>
      <c r="G780" s="111"/>
      <c r="H780" s="109"/>
      <c r="I780" s="110"/>
      <c r="J780" s="111"/>
    </row>
    <row r="781" spans="1:10" ht="14.85" customHeight="1" x14ac:dyDescent="0.2">
      <c r="A781" s="108">
        <f>+'Employee ROP Information'!C781</f>
        <v>0</v>
      </c>
      <c r="B781" s="109"/>
      <c r="C781" s="110"/>
      <c r="D781" s="111"/>
      <c r="E781" s="109"/>
      <c r="F781" s="110"/>
      <c r="G781" s="111"/>
      <c r="H781" s="109"/>
      <c r="I781" s="110"/>
      <c r="J781" s="111"/>
    </row>
    <row r="782" spans="1:10" ht="14.85" customHeight="1" x14ac:dyDescent="0.2">
      <c r="A782" s="108">
        <f>+'Employee ROP Information'!C782</f>
        <v>0</v>
      </c>
      <c r="B782" s="109"/>
      <c r="C782" s="110"/>
      <c r="D782" s="111"/>
      <c r="E782" s="109"/>
      <c r="F782" s="110"/>
      <c r="G782" s="111"/>
      <c r="H782" s="109"/>
      <c r="I782" s="110"/>
      <c r="J782" s="111"/>
    </row>
    <row r="783" spans="1:10" ht="14.85" customHeight="1" x14ac:dyDescent="0.2">
      <c r="A783" s="108">
        <f>+'Employee ROP Information'!C783</f>
        <v>0</v>
      </c>
      <c r="B783" s="109"/>
      <c r="C783" s="110"/>
      <c r="D783" s="111"/>
      <c r="E783" s="109"/>
      <c r="F783" s="110"/>
      <c r="G783" s="111"/>
      <c r="H783" s="109"/>
      <c r="I783" s="110"/>
      <c r="J783" s="111"/>
    </row>
    <row r="784" spans="1:10" ht="14.85" customHeight="1" x14ac:dyDescent="0.2">
      <c r="A784" s="108">
        <f>+'Employee ROP Information'!C784</f>
        <v>0</v>
      </c>
      <c r="B784" s="109"/>
      <c r="C784" s="110"/>
      <c r="D784" s="111"/>
      <c r="E784" s="109"/>
      <c r="F784" s="110"/>
      <c r="G784" s="111"/>
      <c r="H784" s="109"/>
      <c r="I784" s="110"/>
      <c r="J784" s="111"/>
    </row>
    <row r="785" spans="1:10" ht="14.85" customHeight="1" x14ac:dyDescent="0.2">
      <c r="A785" s="108">
        <f>+'Employee ROP Information'!C785</f>
        <v>0</v>
      </c>
      <c r="B785" s="109"/>
      <c r="C785" s="110"/>
      <c r="D785" s="111"/>
      <c r="E785" s="109"/>
      <c r="F785" s="110"/>
      <c r="G785" s="111"/>
      <c r="H785" s="109"/>
      <c r="I785" s="110"/>
      <c r="J785" s="111"/>
    </row>
    <row r="786" spans="1:10" ht="14.85" customHeight="1" x14ac:dyDescent="0.2">
      <c r="A786" s="108">
        <f>+'Employee ROP Information'!C786</f>
        <v>0</v>
      </c>
      <c r="B786" s="109"/>
      <c r="C786" s="110"/>
      <c r="D786" s="111"/>
      <c r="E786" s="109"/>
      <c r="F786" s="110"/>
      <c r="G786" s="111"/>
      <c r="H786" s="109"/>
      <c r="I786" s="110"/>
      <c r="J786" s="111"/>
    </row>
    <row r="787" spans="1:10" ht="14.85" customHeight="1" x14ac:dyDescent="0.2">
      <c r="A787" s="108">
        <f>+'Employee ROP Information'!C787</f>
        <v>0</v>
      </c>
      <c r="B787" s="109"/>
      <c r="C787" s="110"/>
      <c r="D787" s="111"/>
      <c r="E787" s="109"/>
      <c r="F787" s="110"/>
      <c r="G787" s="111"/>
      <c r="H787" s="109"/>
      <c r="I787" s="110"/>
      <c r="J787" s="111"/>
    </row>
    <row r="788" spans="1:10" ht="14.85" customHeight="1" x14ac:dyDescent="0.2">
      <c r="A788" s="108">
        <f>+'Employee ROP Information'!C788</f>
        <v>0</v>
      </c>
      <c r="B788" s="109"/>
      <c r="C788" s="110"/>
      <c r="D788" s="111"/>
      <c r="E788" s="109"/>
      <c r="F788" s="110"/>
      <c r="G788" s="111"/>
      <c r="H788" s="109"/>
      <c r="I788" s="110"/>
      <c r="J788" s="111"/>
    </row>
    <row r="789" spans="1:10" ht="14.85" customHeight="1" x14ac:dyDescent="0.2">
      <c r="A789" s="108">
        <f>+'Employee ROP Information'!C789</f>
        <v>0</v>
      </c>
      <c r="B789" s="109"/>
      <c r="C789" s="110"/>
      <c r="D789" s="111"/>
      <c r="E789" s="109"/>
      <c r="F789" s="110"/>
      <c r="G789" s="111"/>
      <c r="H789" s="109"/>
      <c r="I789" s="110"/>
      <c r="J789" s="111"/>
    </row>
    <row r="790" spans="1:10" ht="14.85" customHeight="1" x14ac:dyDescent="0.2">
      <c r="A790" s="108">
        <f>+'Employee ROP Information'!C790</f>
        <v>0</v>
      </c>
      <c r="B790" s="109"/>
      <c r="C790" s="110"/>
      <c r="D790" s="111"/>
      <c r="E790" s="109"/>
      <c r="F790" s="110"/>
      <c r="G790" s="111"/>
      <c r="H790" s="109"/>
      <c r="I790" s="110"/>
      <c r="J790" s="111"/>
    </row>
    <row r="791" spans="1:10" ht="14.85" customHeight="1" x14ac:dyDescent="0.2">
      <c r="A791" s="108">
        <f>+'Employee ROP Information'!C791</f>
        <v>0</v>
      </c>
      <c r="B791" s="109"/>
      <c r="C791" s="110"/>
      <c r="D791" s="111"/>
      <c r="E791" s="109"/>
      <c r="F791" s="110"/>
      <c r="G791" s="111"/>
      <c r="H791" s="109"/>
      <c r="I791" s="110"/>
      <c r="J791" s="111"/>
    </row>
    <row r="792" spans="1:10" ht="14.85" customHeight="1" x14ac:dyDescent="0.2">
      <c r="A792" s="108">
        <f>+'Employee ROP Information'!C792</f>
        <v>0</v>
      </c>
      <c r="B792" s="109"/>
      <c r="C792" s="110"/>
      <c r="D792" s="111"/>
      <c r="E792" s="109"/>
      <c r="F792" s="110"/>
      <c r="G792" s="111"/>
      <c r="H792" s="109"/>
      <c r="I792" s="110"/>
      <c r="J792" s="111"/>
    </row>
    <row r="793" spans="1:10" ht="14.85" customHeight="1" x14ac:dyDescent="0.2">
      <c r="A793" s="108">
        <f>+'Employee ROP Information'!C793</f>
        <v>0</v>
      </c>
      <c r="B793" s="109"/>
      <c r="C793" s="110"/>
      <c r="D793" s="111"/>
      <c r="E793" s="109"/>
      <c r="F793" s="110"/>
      <c r="G793" s="111"/>
      <c r="H793" s="109"/>
      <c r="I793" s="110"/>
      <c r="J793" s="111"/>
    </row>
    <row r="794" spans="1:10" ht="14.85" customHeight="1" x14ac:dyDescent="0.2">
      <c r="A794" s="108">
        <f>+'Employee ROP Information'!C794</f>
        <v>0</v>
      </c>
      <c r="B794" s="109"/>
      <c r="C794" s="110"/>
      <c r="D794" s="111"/>
      <c r="E794" s="109"/>
      <c r="F794" s="110"/>
      <c r="G794" s="111"/>
      <c r="H794" s="109"/>
      <c r="I794" s="110"/>
      <c r="J794" s="111"/>
    </row>
    <row r="795" spans="1:10" ht="14.85" customHeight="1" x14ac:dyDescent="0.2">
      <c r="A795" s="108">
        <f>+'Employee ROP Information'!C795</f>
        <v>0</v>
      </c>
      <c r="B795" s="109"/>
      <c r="C795" s="110"/>
      <c r="D795" s="111"/>
      <c r="E795" s="109"/>
      <c r="F795" s="110"/>
      <c r="G795" s="111"/>
      <c r="H795" s="109"/>
      <c r="I795" s="110"/>
      <c r="J795" s="111"/>
    </row>
    <row r="796" spans="1:10" ht="14.85" customHeight="1" x14ac:dyDescent="0.2">
      <c r="A796" s="108">
        <f>+'Employee ROP Information'!C796</f>
        <v>0</v>
      </c>
      <c r="B796" s="109"/>
      <c r="C796" s="110"/>
      <c r="D796" s="111"/>
      <c r="E796" s="109"/>
      <c r="F796" s="110"/>
      <c r="G796" s="111"/>
      <c r="H796" s="109"/>
      <c r="I796" s="110"/>
      <c r="J796" s="111"/>
    </row>
    <row r="797" spans="1:10" ht="14.85" customHeight="1" x14ac:dyDescent="0.2">
      <c r="A797" s="108">
        <f>+'Employee ROP Information'!C797</f>
        <v>0</v>
      </c>
      <c r="B797" s="109"/>
      <c r="C797" s="110"/>
      <c r="D797" s="111"/>
      <c r="E797" s="109"/>
      <c r="F797" s="110"/>
      <c r="G797" s="111"/>
      <c r="H797" s="109"/>
      <c r="I797" s="110"/>
      <c r="J797" s="111"/>
    </row>
    <row r="798" spans="1:10" ht="14.85" customHeight="1" x14ac:dyDescent="0.2">
      <c r="A798" s="108">
        <f>+'Employee ROP Information'!C798</f>
        <v>0</v>
      </c>
      <c r="B798" s="109"/>
      <c r="C798" s="110"/>
      <c r="D798" s="111"/>
      <c r="E798" s="109"/>
      <c r="F798" s="110"/>
      <c r="G798" s="111"/>
      <c r="H798" s="109"/>
      <c r="I798" s="110"/>
      <c r="J798" s="111"/>
    </row>
    <row r="799" spans="1:10" ht="14.85" customHeight="1" x14ac:dyDescent="0.2">
      <c r="A799" s="108">
        <f>+'Employee ROP Information'!C799</f>
        <v>0</v>
      </c>
      <c r="B799" s="109"/>
      <c r="C799" s="110"/>
      <c r="D799" s="111"/>
      <c r="E799" s="109"/>
      <c r="F799" s="110"/>
      <c r="G799" s="111"/>
      <c r="H799" s="109"/>
      <c r="I799" s="110"/>
      <c r="J799" s="111"/>
    </row>
    <row r="800" spans="1:10" ht="14.85" customHeight="1" x14ac:dyDescent="0.2">
      <c r="A800" s="108">
        <f>+'Employee ROP Information'!C800</f>
        <v>0</v>
      </c>
      <c r="B800" s="109"/>
      <c r="C800" s="110"/>
      <c r="D800" s="111"/>
      <c r="E800" s="109"/>
      <c r="F800" s="110"/>
      <c r="G800" s="111"/>
      <c r="H800" s="109"/>
      <c r="I800" s="110"/>
      <c r="J800" s="111"/>
    </row>
    <row r="801" spans="1:10" ht="14.85" customHeight="1" x14ac:dyDescent="0.2">
      <c r="A801" s="108">
        <f>+'Employee ROP Information'!C801</f>
        <v>0</v>
      </c>
      <c r="B801" s="109"/>
      <c r="C801" s="110"/>
      <c r="D801" s="111"/>
      <c r="E801" s="109"/>
      <c r="F801" s="110"/>
      <c r="G801" s="111"/>
      <c r="H801" s="109"/>
      <c r="I801" s="110"/>
      <c r="J801" s="111"/>
    </row>
    <row r="802" spans="1:10" ht="14.85" customHeight="1" x14ac:dyDescent="0.2">
      <c r="A802" s="108">
        <f>+'Employee ROP Information'!C802</f>
        <v>0</v>
      </c>
      <c r="B802" s="109"/>
      <c r="C802" s="110"/>
      <c r="D802" s="111"/>
      <c r="E802" s="109"/>
      <c r="F802" s="110"/>
      <c r="G802" s="111"/>
      <c r="H802" s="109"/>
      <c r="I802" s="110"/>
      <c r="J802" s="111"/>
    </row>
    <row r="803" spans="1:10" ht="14.85" customHeight="1" x14ac:dyDescent="0.2">
      <c r="A803" s="108">
        <f>+'Employee ROP Information'!C803</f>
        <v>0</v>
      </c>
      <c r="B803" s="109"/>
      <c r="C803" s="110"/>
      <c r="D803" s="111"/>
      <c r="E803" s="109"/>
      <c r="F803" s="110"/>
      <c r="G803" s="111"/>
      <c r="H803" s="109"/>
      <c r="I803" s="110"/>
      <c r="J803" s="111"/>
    </row>
    <row r="804" spans="1:10" ht="14.85" customHeight="1" x14ac:dyDescent="0.2">
      <c r="A804" s="108">
        <f>+'Employee ROP Information'!C804</f>
        <v>0</v>
      </c>
      <c r="B804" s="109"/>
      <c r="C804" s="110"/>
      <c r="D804" s="111"/>
      <c r="E804" s="109"/>
      <c r="F804" s="110"/>
      <c r="G804" s="111"/>
      <c r="H804" s="109"/>
      <c r="I804" s="110"/>
      <c r="J804" s="111"/>
    </row>
    <row r="805" spans="1:10" ht="14.85" customHeight="1" x14ac:dyDescent="0.2">
      <c r="A805" s="108">
        <f>+'Employee ROP Information'!C805</f>
        <v>0</v>
      </c>
      <c r="B805" s="109"/>
      <c r="C805" s="110"/>
      <c r="D805" s="111"/>
      <c r="E805" s="109"/>
      <c r="F805" s="110"/>
      <c r="G805" s="111"/>
      <c r="H805" s="109"/>
      <c r="I805" s="110"/>
      <c r="J805" s="111"/>
    </row>
    <row r="806" spans="1:10" ht="14.85" customHeight="1" x14ac:dyDescent="0.2">
      <c r="A806" s="108">
        <f>+'Employee ROP Information'!C806</f>
        <v>0</v>
      </c>
      <c r="B806" s="109"/>
      <c r="C806" s="110"/>
      <c r="D806" s="111"/>
      <c r="E806" s="109"/>
      <c r="F806" s="110"/>
      <c r="G806" s="111"/>
      <c r="H806" s="109"/>
      <c r="I806" s="110"/>
      <c r="J806" s="111"/>
    </row>
    <row r="807" spans="1:10" ht="14.85" customHeight="1" x14ac:dyDescent="0.2">
      <c r="A807" s="108">
        <f>+'Employee ROP Information'!C807</f>
        <v>0</v>
      </c>
      <c r="B807" s="109"/>
      <c r="C807" s="110"/>
      <c r="D807" s="111"/>
      <c r="E807" s="109"/>
      <c r="F807" s="110"/>
      <c r="G807" s="111"/>
      <c r="H807" s="109"/>
      <c r="I807" s="110"/>
      <c r="J807" s="111"/>
    </row>
    <row r="808" spans="1:10" ht="14.85" customHeight="1" x14ac:dyDescent="0.2">
      <c r="A808" s="108">
        <f>+'Employee ROP Information'!C808</f>
        <v>0</v>
      </c>
      <c r="B808" s="109"/>
      <c r="C808" s="110"/>
      <c r="D808" s="111"/>
      <c r="E808" s="109"/>
      <c r="F808" s="110"/>
      <c r="G808" s="111"/>
      <c r="H808" s="109"/>
      <c r="I808" s="110"/>
      <c r="J808" s="111"/>
    </row>
    <row r="809" spans="1:10" ht="14.85" customHeight="1" x14ac:dyDescent="0.2">
      <c r="A809" s="108">
        <f>+'Employee ROP Information'!C809</f>
        <v>0</v>
      </c>
      <c r="B809" s="109"/>
      <c r="C809" s="110"/>
      <c r="D809" s="111"/>
      <c r="E809" s="109"/>
      <c r="F809" s="110"/>
      <c r="G809" s="111"/>
      <c r="H809" s="109"/>
      <c r="I809" s="110"/>
      <c r="J809" s="111"/>
    </row>
    <row r="810" spans="1:10" ht="14.85" customHeight="1" x14ac:dyDescent="0.2">
      <c r="A810" s="108">
        <f>+'Employee ROP Information'!C810</f>
        <v>0</v>
      </c>
      <c r="B810" s="109"/>
      <c r="C810" s="110"/>
      <c r="D810" s="111"/>
      <c r="E810" s="109"/>
      <c r="F810" s="110"/>
      <c r="G810" s="111"/>
      <c r="H810" s="109"/>
      <c r="I810" s="110"/>
      <c r="J810" s="111"/>
    </row>
    <row r="811" spans="1:10" ht="14.85" customHeight="1" x14ac:dyDescent="0.2">
      <c r="A811" s="108">
        <f>+'Employee ROP Information'!C811</f>
        <v>0</v>
      </c>
      <c r="B811" s="109"/>
      <c r="C811" s="110"/>
      <c r="D811" s="111"/>
      <c r="E811" s="109"/>
      <c r="F811" s="110"/>
      <c r="G811" s="111"/>
      <c r="H811" s="109"/>
      <c r="I811" s="110"/>
      <c r="J811" s="111"/>
    </row>
    <row r="812" spans="1:10" ht="14.85" customHeight="1" x14ac:dyDescent="0.2">
      <c r="A812" s="108">
        <f>+'Employee ROP Information'!C812</f>
        <v>0</v>
      </c>
      <c r="B812" s="109"/>
      <c r="C812" s="110"/>
      <c r="D812" s="111"/>
      <c r="E812" s="109"/>
      <c r="F812" s="110"/>
      <c r="G812" s="111"/>
      <c r="H812" s="109"/>
      <c r="I812" s="110"/>
      <c r="J812" s="111"/>
    </row>
    <row r="813" spans="1:10" ht="14.85" customHeight="1" x14ac:dyDescent="0.2">
      <c r="A813" s="108">
        <f>+'Employee ROP Information'!C813</f>
        <v>0</v>
      </c>
      <c r="B813" s="109"/>
      <c r="C813" s="110"/>
      <c r="D813" s="111"/>
      <c r="E813" s="109"/>
      <c r="F813" s="110"/>
      <c r="G813" s="111"/>
      <c r="H813" s="109"/>
      <c r="I813" s="110"/>
      <c r="J813" s="111"/>
    </row>
    <row r="814" spans="1:10" ht="14.85" customHeight="1" x14ac:dyDescent="0.2">
      <c r="A814" s="108">
        <f>+'Employee ROP Information'!C814</f>
        <v>0</v>
      </c>
      <c r="B814" s="109"/>
      <c r="C814" s="110"/>
      <c r="D814" s="111"/>
      <c r="E814" s="109"/>
      <c r="F814" s="110"/>
      <c r="G814" s="111"/>
      <c r="H814" s="109"/>
      <c r="I814" s="110"/>
      <c r="J814" s="111"/>
    </row>
    <row r="815" spans="1:10" ht="14.85" customHeight="1" x14ac:dyDescent="0.2">
      <c r="A815" s="108">
        <f>+'Employee ROP Information'!C815</f>
        <v>0</v>
      </c>
      <c r="B815" s="109"/>
      <c r="C815" s="110"/>
      <c r="D815" s="111"/>
      <c r="E815" s="109"/>
      <c r="F815" s="110"/>
      <c r="G815" s="111"/>
      <c r="H815" s="109"/>
      <c r="I815" s="110"/>
      <c r="J815" s="111"/>
    </row>
    <row r="816" spans="1:10" ht="14.85" customHeight="1" x14ac:dyDescent="0.2">
      <c r="A816" s="108">
        <f>+'Employee ROP Information'!C816</f>
        <v>0</v>
      </c>
      <c r="B816" s="109"/>
      <c r="C816" s="110"/>
      <c r="D816" s="111"/>
      <c r="E816" s="109"/>
      <c r="F816" s="110"/>
      <c r="G816" s="111"/>
      <c r="H816" s="109"/>
      <c r="I816" s="110"/>
      <c r="J816" s="111"/>
    </row>
    <row r="817" spans="1:10" ht="14.85" customHeight="1" x14ac:dyDescent="0.2">
      <c r="A817" s="108">
        <f>+'Employee ROP Information'!C817</f>
        <v>0</v>
      </c>
      <c r="B817" s="109"/>
      <c r="C817" s="110"/>
      <c r="D817" s="111"/>
      <c r="E817" s="109"/>
      <c r="F817" s="110"/>
      <c r="G817" s="111"/>
      <c r="H817" s="109"/>
      <c r="I817" s="110"/>
      <c r="J817" s="111"/>
    </row>
    <row r="818" spans="1:10" ht="14.85" customHeight="1" x14ac:dyDescent="0.2">
      <c r="A818" s="108">
        <f>+'Employee ROP Information'!C818</f>
        <v>0</v>
      </c>
      <c r="B818" s="109"/>
      <c r="C818" s="110"/>
      <c r="D818" s="111"/>
      <c r="E818" s="109"/>
      <c r="F818" s="110"/>
      <c r="G818" s="111"/>
      <c r="H818" s="109"/>
      <c r="I818" s="110"/>
      <c r="J818" s="111"/>
    </row>
    <row r="819" spans="1:10" ht="14.85" customHeight="1" x14ac:dyDescent="0.2">
      <c r="A819" s="108">
        <f>+'Employee ROP Information'!C819</f>
        <v>0</v>
      </c>
      <c r="B819" s="109"/>
      <c r="C819" s="110"/>
      <c r="D819" s="111"/>
      <c r="E819" s="109"/>
      <c r="F819" s="110"/>
      <c r="G819" s="111"/>
      <c r="H819" s="109"/>
      <c r="I819" s="110"/>
      <c r="J819" s="111"/>
    </row>
    <row r="820" spans="1:10" ht="14.85" customHeight="1" x14ac:dyDescent="0.2">
      <c r="A820" s="108">
        <f>+'Employee ROP Information'!C820</f>
        <v>0</v>
      </c>
      <c r="B820" s="109"/>
      <c r="C820" s="110"/>
      <c r="D820" s="111"/>
      <c r="E820" s="109"/>
      <c r="F820" s="110"/>
      <c r="G820" s="111"/>
      <c r="H820" s="109"/>
      <c r="I820" s="110"/>
      <c r="J820" s="111"/>
    </row>
    <row r="821" spans="1:10" ht="14.85" customHeight="1" x14ac:dyDescent="0.2">
      <c r="A821" s="108">
        <f>+'Employee ROP Information'!C821</f>
        <v>0</v>
      </c>
      <c r="B821" s="109"/>
      <c r="C821" s="110"/>
      <c r="D821" s="111"/>
      <c r="E821" s="109"/>
      <c r="F821" s="110"/>
      <c r="G821" s="111"/>
      <c r="H821" s="109"/>
      <c r="I821" s="110"/>
      <c r="J821" s="111"/>
    </row>
    <row r="822" spans="1:10" ht="14.85" customHeight="1" x14ac:dyDescent="0.2">
      <c r="A822" s="108">
        <f>+'Employee ROP Information'!C822</f>
        <v>0</v>
      </c>
      <c r="B822" s="109"/>
      <c r="C822" s="110"/>
      <c r="D822" s="111"/>
      <c r="E822" s="109"/>
      <c r="F822" s="110"/>
      <c r="G822" s="111"/>
      <c r="H822" s="109"/>
      <c r="I822" s="110"/>
      <c r="J822" s="111"/>
    </row>
    <row r="823" spans="1:10" ht="14.85" customHeight="1" x14ac:dyDescent="0.2">
      <c r="A823" s="108">
        <f>+'Employee ROP Information'!C823</f>
        <v>0</v>
      </c>
      <c r="B823" s="109"/>
      <c r="C823" s="110"/>
      <c r="D823" s="111"/>
      <c r="E823" s="109"/>
      <c r="F823" s="110"/>
      <c r="G823" s="111"/>
      <c r="H823" s="109"/>
      <c r="I823" s="110"/>
      <c r="J823" s="111"/>
    </row>
    <row r="824" spans="1:10" ht="14.85" customHeight="1" x14ac:dyDescent="0.2">
      <c r="A824" s="108">
        <f>+'Employee ROP Information'!C824</f>
        <v>0</v>
      </c>
      <c r="B824" s="109"/>
      <c r="C824" s="110"/>
      <c r="D824" s="111"/>
      <c r="E824" s="109"/>
      <c r="F824" s="110"/>
      <c r="G824" s="111"/>
      <c r="H824" s="109"/>
      <c r="I824" s="110"/>
      <c r="J824" s="111"/>
    </row>
    <row r="825" spans="1:10" ht="14.85" customHeight="1" x14ac:dyDescent="0.2">
      <c r="A825" s="108">
        <f>+'Employee ROP Information'!C825</f>
        <v>0</v>
      </c>
      <c r="B825" s="109"/>
      <c r="C825" s="110"/>
      <c r="D825" s="111"/>
      <c r="E825" s="109"/>
      <c r="F825" s="110"/>
      <c r="G825" s="111"/>
      <c r="H825" s="109"/>
      <c r="I825" s="110"/>
      <c r="J825" s="111"/>
    </row>
    <row r="826" spans="1:10" ht="14.85" customHeight="1" x14ac:dyDescent="0.2">
      <c r="A826" s="108">
        <f>+'Employee ROP Information'!C826</f>
        <v>0</v>
      </c>
      <c r="B826" s="109"/>
      <c r="C826" s="110"/>
      <c r="D826" s="111"/>
      <c r="E826" s="109"/>
      <c r="F826" s="110"/>
      <c r="G826" s="111"/>
      <c r="H826" s="109"/>
      <c r="I826" s="110"/>
      <c r="J826" s="111"/>
    </row>
    <row r="827" spans="1:10" ht="14.85" customHeight="1" x14ac:dyDescent="0.2">
      <c r="A827" s="108">
        <f>+'Employee ROP Information'!C827</f>
        <v>0</v>
      </c>
      <c r="B827" s="109"/>
      <c r="C827" s="110"/>
      <c r="D827" s="111"/>
      <c r="E827" s="109"/>
      <c r="F827" s="110"/>
      <c r="G827" s="111"/>
      <c r="H827" s="109"/>
      <c r="I827" s="110"/>
      <c r="J827" s="111"/>
    </row>
    <row r="828" spans="1:10" ht="14.85" customHeight="1" x14ac:dyDescent="0.2">
      <c r="A828" s="108">
        <f>+'Employee ROP Information'!C828</f>
        <v>0</v>
      </c>
      <c r="B828" s="109"/>
      <c r="C828" s="110"/>
      <c r="D828" s="111"/>
      <c r="E828" s="109"/>
      <c r="F828" s="110"/>
      <c r="G828" s="111"/>
      <c r="H828" s="109"/>
      <c r="I828" s="110"/>
      <c r="J828" s="111"/>
    </row>
    <row r="829" spans="1:10" ht="14.85" customHeight="1" x14ac:dyDescent="0.2">
      <c r="A829" s="108">
        <f>+'Employee ROP Information'!C829</f>
        <v>0</v>
      </c>
      <c r="B829" s="109"/>
      <c r="C829" s="110"/>
      <c r="D829" s="111"/>
      <c r="E829" s="109"/>
      <c r="F829" s="110"/>
      <c r="G829" s="111"/>
      <c r="H829" s="109"/>
      <c r="I829" s="110"/>
      <c r="J829" s="111"/>
    </row>
    <row r="830" spans="1:10" ht="14.85" customHeight="1" x14ac:dyDescent="0.2">
      <c r="A830" s="108">
        <f>+'Employee ROP Information'!C830</f>
        <v>0</v>
      </c>
      <c r="B830" s="109"/>
      <c r="C830" s="110"/>
      <c r="D830" s="111"/>
      <c r="E830" s="109"/>
      <c r="F830" s="110"/>
      <c r="G830" s="111"/>
      <c r="H830" s="109"/>
      <c r="I830" s="110"/>
      <c r="J830" s="111"/>
    </row>
    <row r="831" spans="1:10" ht="14.85" customHeight="1" x14ac:dyDescent="0.2">
      <c r="A831" s="108">
        <f>+'Employee ROP Information'!C831</f>
        <v>0</v>
      </c>
      <c r="B831" s="109"/>
      <c r="C831" s="110"/>
      <c r="D831" s="111"/>
      <c r="E831" s="109"/>
      <c r="F831" s="110"/>
      <c r="G831" s="111"/>
      <c r="H831" s="109"/>
      <c r="I831" s="110"/>
      <c r="J831" s="111"/>
    </row>
    <row r="832" spans="1:10" ht="14.85" customHeight="1" x14ac:dyDescent="0.2">
      <c r="A832" s="108">
        <f>+'Employee ROP Information'!C832</f>
        <v>0</v>
      </c>
      <c r="B832" s="109"/>
      <c r="C832" s="110"/>
      <c r="D832" s="111"/>
      <c r="E832" s="109"/>
      <c r="F832" s="110"/>
      <c r="G832" s="111"/>
      <c r="H832" s="109"/>
      <c r="I832" s="110"/>
      <c r="J832" s="111"/>
    </row>
    <row r="833" spans="1:10" ht="14.85" customHeight="1" x14ac:dyDescent="0.2">
      <c r="A833" s="108">
        <f>+'Employee ROP Information'!C833</f>
        <v>0</v>
      </c>
      <c r="B833" s="109"/>
      <c r="C833" s="110"/>
      <c r="D833" s="111"/>
      <c r="E833" s="109"/>
      <c r="F833" s="110"/>
      <c r="G833" s="111"/>
      <c r="H833" s="109"/>
      <c r="I833" s="110"/>
      <c r="J833" s="111"/>
    </row>
    <row r="834" spans="1:10" ht="14.85" customHeight="1" x14ac:dyDescent="0.2">
      <c r="A834" s="108">
        <f>+'Employee ROP Information'!C834</f>
        <v>0</v>
      </c>
      <c r="B834" s="109"/>
      <c r="C834" s="110"/>
      <c r="D834" s="111"/>
      <c r="E834" s="109"/>
      <c r="F834" s="110"/>
      <c r="G834" s="111"/>
      <c r="H834" s="109"/>
      <c r="I834" s="110"/>
      <c r="J834" s="111"/>
    </row>
    <row r="835" spans="1:10" ht="14.85" customHeight="1" x14ac:dyDescent="0.2">
      <c r="A835" s="108">
        <f>+'Employee ROP Information'!C835</f>
        <v>0</v>
      </c>
      <c r="B835" s="109"/>
      <c r="C835" s="110"/>
      <c r="D835" s="111"/>
      <c r="E835" s="109"/>
      <c r="F835" s="110"/>
      <c r="G835" s="111"/>
      <c r="H835" s="109"/>
      <c r="I835" s="110"/>
      <c r="J835" s="111"/>
    </row>
    <row r="836" spans="1:10" ht="14.85" customHeight="1" x14ac:dyDescent="0.2">
      <c r="A836" s="108">
        <f>+'Employee ROP Information'!C836</f>
        <v>0</v>
      </c>
      <c r="B836" s="109"/>
      <c r="C836" s="110"/>
      <c r="D836" s="111"/>
      <c r="E836" s="109"/>
      <c r="F836" s="110"/>
      <c r="G836" s="111"/>
      <c r="H836" s="109"/>
      <c r="I836" s="110"/>
      <c r="J836" s="111"/>
    </row>
    <row r="837" spans="1:10" ht="14.85" customHeight="1" x14ac:dyDescent="0.2">
      <c r="A837" s="108">
        <f>+'Employee ROP Information'!C837</f>
        <v>0</v>
      </c>
      <c r="B837" s="109"/>
      <c r="C837" s="110"/>
      <c r="D837" s="111"/>
      <c r="E837" s="109"/>
      <c r="F837" s="110"/>
      <c r="G837" s="111"/>
      <c r="H837" s="109"/>
      <c r="I837" s="110"/>
      <c r="J837" s="111"/>
    </row>
    <row r="838" spans="1:10" ht="14.85" customHeight="1" x14ac:dyDescent="0.2">
      <c r="A838" s="108">
        <f>+'Employee ROP Information'!C838</f>
        <v>0</v>
      </c>
      <c r="B838" s="109"/>
      <c r="C838" s="110"/>
      <c r="D838" s="111"/>
      <c r="E838" s="109"/>
      <c r="F838" s="110"/>
      <c r="G838" s="111"/>
      <c r="H838" s="109"/>
      <c r="I838" s="110"/>
      <c r="J838" s="111"/>
    </row>
    <row r="839" spans="1:10" ht="14.85" customHeight="1" x14ac:dyDescent="0.2">
      <c r="A839" s="108">
        <f>+'Employee ROP Information'!C839</f>
        <v>0</v>
      </c>
      <c r="B839" s="109"/>
      <c r="C839" s="110"/>
      <c r="D839" s="111"/>
      <c r="E839" s="109"/>
      <c r="F839" s="110"/>
      <c r="G839" s="111"/>
      <c r="H839" s="109"/>
      <c r="I839" s="110"/>
      <c r="J839" s="111"/>
    </row>
    <row r="840" spans="1:10" ht="14.85" customHeight="1" x14ac:dyDescent="0.2">
      <c r="A840" s="108">
        <f>+'Employee ROP Information'!C840</f>
        <v>0</v>
      </c>
      <c r="B840" s="109"/>
      <c r="C840" s="110"/>
      <c r="D840" s="111"/>
      <c r="E840" s="109"/>
      <c r="F840" s="110"/>
      <c r="G840" s="111"/>
      <c r="H840" s="109"/>
      <c r="I840" s="110"/>
      <c r="J840" s="111"/>
    </row>
    <row r="841" spans="1:10" ht="14.85" customHeight="1" x14ac:dyDescent="0.2">
      <c r="A841" s="108">
        <f>+'Employee ROP Information'!C841</f>
        <v>0</v>
      </c>
      <c r="B841" s="109"/>
      <c r="C841" s="110"/>
      <c r="D841" s="111"/>
      <c r="E841" s="109"/>
      <c r="F841" s="110"/>
      <c r="G841" s="111"/>
      <c r="H841" s="109"/>
      <c r="I841" s="110"/>
      <c r="J841" s="111"/>
    </row>
    <row r="842" spans="1:10" ht="14.85" customHeight="1" x14ac:dyDescent="0.2">
      <c r="A842" s="108">
        <f>+'Employee ROP Information'!C842</f>
        <v>0</v>
      </c>
      <c r="B842" s="109"/>
      <c r="C842" s="110"/>
      <c r="D842" s="111"/>
      <c r="E842" s="109"/>
      <c r="F842" s="110"/>
      <c r="G842" s="111"/>
      <c r="H842" s="109"/>
      <c r="I842" s="110"/>
      <c r="J842" s="111"/>
    </row>
    <row r="843" spans="1:10" ht="14.85" customHeight="1" x14ac:dyDescent="0.2">
      <c r="A843" s="108">
        <f>+'Employee ROP Information'!C843</f>
        <v>0</v>
      </c>
      <c r="B843" s="109"/>
      <c r="C843" s="110"/>
      <c r="D843" s="111"/>
      <c r="E843" s="109"/>
      <c r="F843" s="110"/>
      <c r="G843" s="111"/>
      <c r="H843" s="109"/>
      <c r="I843" s="110"/>
      <c r="J843" s="111"/>
    </row>
    <row r="844" spans="1:10" ht="14.85" customHeight="1" x14ac:dyDescent="0.2">
      <c r="A844" s="108">
        <f>+'Employee ROP Information'!C844</f>
        <v>0</v>
      </c>
      <c r="B844" s="109"/>
      <c r="C844" s="110"/>
      <c r="D844" s="111"/>
      <c r="E844" s="109"/>
      <c r="F844" s="110"/>
      <c r="G844" s="111"/>
      <c r="H844" s="109"/>
      <c r="I844" s="110"/>
      <c r="J844" s="111"/>
    </row>
    <row r="845" spans="1:10" ht="14.85" customHeight="1" x14ac:dyDescent="0.2">
      <c r="A845" s="108">
        <f>+'Employee ROP Information'!C845</f>
        <v>0</v>
      </c>
      <c r="B845" s="109"/>
      <c r="C845" s="110"/>
      <c r="D845" s="111"/>
      <c r="E845" s="109"/>
      <c r="F845" s="110"/>
      <c r="G845" s="111"/>
      <c r="H845" s="109"/>
      <c r="I845" s="110"/>
      <c r="J845" s="111"/>
    </row>
    <row r="846" spans="1:10" ht="14.85" customHeight="1" x14ac:dyDescent="0.2">
      <c r="A846" s="108">
        <f>+'Employee ROP Information'!C846</f>
        <v>0</v>
      </c>
      <c r="B846" s="109"/>
      <c r="C846" s="110"/>
      <c r="D846" s="111"/>
      <c r="E846" s="109"/>
      <c r="F846" s="110"/>
      <c r="G846" s="111"/>
      <c r="H846" s="109"/>
      <c r="I846" s="110"/>
      <c r="J846" s="111"/>
    </row>
    <row r="847" spans="1:10" ht="14.85" customHeight="1" x14ac:dyDescent="0.2">
      <c r="A847" s="108">
        <f>+'Employee ROP Information'!C847</f>
        <v>0</v>
      </c>
      <c r="B847" s="109"/>
      <c r="C847" s="110"/>
      <c r="D847" s="111"/>
      <c r="E847" s="109"/>
      <c r="F847" s="110"/>
      <c r="G847" s="111"/>
      <c r="H847" s="109"/>
      <c r="I847" s="110"/>
      <c r="J847" s="111"/>
    </row>
    <row r="848" spans="1:10" ht="14.85" customHeight="1" x14ac:dyDescent="0.2">
      <c r="A848" s="108">
        <f>+'Employee ROP Information'!C848</f>
        <v>0</v>
      </c>
      <c r="B848" s="109"/>
      <c r="C848" s="110"/>
      <c r="D848" s="111"/>
      <c r="E848" s="109"/>
      <c r="F848" s="110"/>
      <c r="G848" s="111"/>
      <c r="H848" s="109"/>
      <c r="I848" s="110"/>
      <c r="J848" s="111"/>
    </row>
    <row r="849" spans="1:10" ht="14.85" customHeight="1" x14ac:dyDescent="0.2">
      <c r="A849" s="108">
        <f>+'Employee ROP Information'!C849</f>
        <v>0</v>
      </c>
      <c r="B849" s="109"/>
      <c r="C849" s="110"/>
      <c r="D849" s="111"/>
      <c r="E849" s="109"/>
      <c r="F849" s="110"/>
      <c r="G849" s="111"/>
      <c r="H849" s="109"/>
      <c r="I849" s="110"/>
      <c r="J849" s="111"/>
    </row>
    <row r="850" spans="1:10" ht="14.85" customHeight="1" x14ac:dyDescent="0.2">
      <c r="A850" s="108">
        <f>+'Employee ROP Information'!C850</f>
        <v>0</v>
      </c>
      <c r="B850" s="109"/>
      <c r="C850" s="110"/>
      <c r="D850" s="111"/>
      <c r="E850" s="109"/>
      <c r="F850" s="110"/>
      <c r="G850" s="111"/>
      <c r="H850" s="109"/>
      <c r="I850" s="110"/>
      <c r="J850" s="111"/>
    </row>
    <row r="851" spans="1:10" ht="14.85" customHeight="1" x14ac:dyDescent="0.2">
      <c r="A851" s="108">
        <f>+'Employee ROP Information'!C851</f>
        <v>0</v>
      </c>
      <c r="B851" s="109"/>
      <c r="C851" s="110"/>
      <c r="D851" s="111"/>
      <c r="E851" s="109"/>
      <c r="F851" s="110"/>
      <c r="G851" s="111"/>
      <c r="H851" s="109"/>
      <c r="I851" s="110"/>
      <c r="J851" s="111"/>
    </row>
    <row r="852" spans="1:10" ht="14.85" customHeight="1" x14ac:dyDescent="0.2">
      <c r="A852" s="108">
        <f>+'Employee ROP Information'!C852</f>
        <v>0</v>
      </c>
      <c r="B852" s="109"/>
      <c r="C852" s="110"/>
      <c r="D852" s="111"/>
      <c r="E852" s="109"/>
      <c r="F852" s="110"/>
      <c r="G852" s="111"/>
      <c r="H852" s="109"/>
      <c r="I852" s="110"/>
      <c r="J852" s="111"/>
    </row>
    <row r="853" spans="1:10" ht="14.85" customHeight="1" x14ac:dyDescent="0.2">
      <c r="A853" s="108">
        <f>+'Employee ROP Information'!C853</f>
        <v>0</v>
      </c>
      <c r="B853" s="109"/>
      <c r="C853" s="110"/>
      <c r="D853" s="111"/>
      <c r="E853" s="109"/>
      <c r="F853" s="110"/>
      <c r="G853" s="111"/>
      <c r="H853" s="109"/>
      <c r="I853" s="110"/>
      <c r="J853" s="111"/>
    </row>
    <row r="854" spans="1:10" ht="14.85" customHeight="1" x14ac:dyDescent="0.2">
      <c r="A854" s="108">
        <f>+'Employee ROP Information'!C854</f>
        <v>0</v>
      </c>
      <c r="B854" s="109"/>
      <c r="C854" s="110"/>
      <c r="D854" s="111"/>
      <c r="E854" s="109"/>
      <c r="F854" s="110"/>
      <c r="G854" s="111"/>
      <c r="H854" s="109"/>
      <c r="I854" s="110"/>
      <c r="J854" s="111"/>
    </row>
    <row r="855" spans="1:10" ht="14.85" customHeight="1" x14ac:dyDescent="0.2">
      <c r="A855" s="108">
        <f>+'Employee ROP Information'!C855</f>
        <v>0</v>
      </c>
      <c r="B855" s="109"/>
      <c r="C855" s="110"/>
      <c r="D855" s="111"/>
      <c r="E855" s="109"/>
      <c r="F855" s="110"/>
      <c r="G855" s="111"/>
      <c r="H855" s="109"/>
      <c r="I855" s="110"/>
      <c r="J855" s="111"/>
    </row>
    <row r="856" spans="1:10" ht="14.85" customHeight="1" x14ac:dyDescent="0.2">
      <c r="A856" s="108">
        <f>+'Employee ROP Information'!C856</f>
        <v>0</v>
      </c>
      <c r="B856" s="109"/>
      <c r="C856" s="110"/>
      <c r="D856" s="111"/>
      <c r="E856" s="109"/>
      <c r="F856" s="110"/>
      <c r="G856" s="111"/>
      <c r="H856" s="109"/>
      <c r="I856" s="110"/>
      <c r="J856" s="111"/>
    </row>
    <row r="857" spans="1:10" ht="14.85" customHeight="1" x14ac:dyDescent="0.2">
      <c r="A857" s="108">
        <f>+'Employee ROP Information'!C857</f>
        <v>0</v>
      </c>
      <c r="B857" s="109"/>
      <c r="C857" s="110"/>
      <c r="D857" s="111"/>
      <c r="E857" s="109"/>
      <c r="F857" s="110"/>
      <c r="G857" s="111"/>
      <c r="H857" s="109"/>
      <c r="I857" s="110"/>
      <c r="J857" s="111"/>
    </row>
    <row r="858" spans="1:10" ht="14.85" customHeight="1" x14ac:dyDescent="0.2">
      <c r="A858" s="108">
        <f>+'Employee ROP Information'!C858</f>
        <v>0</v>
      </c>
      <c r="B858" s="109"/>
      <c r="C858" s="110"/>
      <c r="D858" s="111"/>
      <c r="E858" s="109"/>
      <c r="F858" s="110"/>
      <c r="G858" s="111"/>
      <c r="H858" s="109"/>
      <c r="I858" s="110"/>
      <c r="J858" s="111"/>
    </row>
    <row r="859" spans="1:10" ht="14.85" customHeight="1" x14ac:dyDescent="0.2">
      <c r="A859" s="108">
        <f>+'Employee ROP Information'!C859</f>
        <v>0</v>
      </c>
      <c r="B859" s="109"/>
      <c r="C859" s="110"/>
      <c r="D859" s="111"/>
      <c r="E859" s="109"/>
      <c r="F859" s="110"/>
      <c r="G859" s="111"/>
      <c r="H859" s="109"/>
      <c r="I859" s="110"/>
      <c r="J859" s="111"/>
    </row>
    <row r="860" spans="1:10" ht="14.85" customHeight="1" x14ac:dyDescent="0.2">
      <c r="A860" s="108">
        <f>+'Employee ROP Information'!C860</f>
        <v>0</v>
      </c>
      <c r="B860" s="109"/>
      <c r="C860" s="110"/>
      <c r="D860" s="111"/>
      <c r="E860" s="109"/>
      <c r="F860" s="110"/>
      <c r="G860" s="111"/>
      <c r="H860" s="109"/>
      <c r="I860" s="110"/>
      <c r="J860" s="111"/>
    </row>
    <row r="861" spans="1:10" ht="14.85" customHeight="1" x14ac:dyDescent="0.2">
      <c r="A861" s="108">
        <f>+'Employee ROP Information'!C861</f>
        <v>0</v>
      </c>
      <c r="B861" s="109"/>
      <c r="C861" s="110"/>
      <c r="D861" s="111"/>
      <c r="E861" s="109"/>
      <c r="F861" s="110"/>
      <c r="G861" s="111"/>
      <c r="H861" s="109"/>
      <c r="I861" s="110"/>
      <c r="J861" s="111"/>
    </row>
    <row r="862" spans="1:10" ht="14.85" customHeight="1" x14ac:dyDescent="0.2">
      <c r="A862" s="108">
        <f>+'Employee ROP Information'!C862</f>
        <v>0</v>
      </c>
      <c r="B862" s="109"/>
      <c r="C862" s="110"/>
      <c r="D862" s="111"/>
      <c r="E862" s="109"/>
      <c r="F862" s="110"/>
      <c r="G862" s="111"/>
      <c r="H862" s="109"/>
      <c r="I862" s="110"/>
      <c r="J862" s="111"/>
    </row>
    <row r="863" spans="1:10" ht="14.85" customHeight="1" x14ac:dyDescent="0.2">
      <c r="A863" s="108">
        <f>+'Employee ROP Information'!C863</f>
        <v>0</v>
      </c>
      <c r="B863" s="109"/>
      <c r="C863" s="110"/>
      <c r="D863" s="111"/>
      <c r="E863" s="109"/>
      <c r="F863" s="110"/>
      <c r="G863" s="111"/>
      <c r="H863" s="109"/>
      <c r="I863" s="110"/>
      <c r="J863" s="111"/>
    </row>
    <row r="864" spans="1:10" ht="14.85" customHeight="1" x14ac:dyDescent="0.2">
      <c r="A864" s="108">
        <f>+'Employee ROP Information'!C864</f>
        <v>0</v>
      </c>
      <c r="B864" s="109"/>
      <c r="C864" s="110"/>
      <c r="D864" s="111"/>
      <c r="E864" s="109"/>
      <c r="F864" s="110"/>
      <c r="G864" s="111"/>
      <c r="H864" s="109"/>
      <c r="I864" s="110"/>
      <c r="J864" s="111"/>
    </row>
    <row r="865" spans="1:10" ht="14.85" customHeight="1" x14ac:dyDescent="0.2">
      <c r="A865" s="108">
        <f>+'Employee ROP Information'!C865</f>
        <v>0</v>
      </c>
      <c r="B865" s="109"/>
      <c r="C865" s="110"/>
      <c r="D865" s="111"/>
      <c r="E865" s="109"/>
      <c r="F865" s="110"/>
      <c r="G865" s="111"/>
      <c r="H865" s="109"/>
      <c r="I865" s="110"/>
      <c r="J865" s="111"/>
    </row>
    <row r="866" spans="1:10" ht="14.85" customHeight="1" x14ac:dyDescent="0.2">
      <c r="A866" s="108">
        <f>+'Employee ROP Information'!C866</f>
        <v>0</v>
      </c>
      <c r="B866" s="109"/>
      <c r="C866" s="110"/>
      <c r="D866" s="111"/>
      <c r="E866" s="109"/>
      <c r="F866" s="110"/>
      <c r="G866" s="111"/>
      <c r="H866" s="109"/>
      <c r="I866" s="110"/>
      <c r="J866" s="111"/>
    </row>
    <row r="867" spans="1:10" ht="14.85" customHeight="1" x14ac:dyDescent="0.2">
      <c r="A867" s="108">
        <f>+'Employee ROP Information'!C867</f>
        <v>0</v>
      </c>
      <c r="B867" s="109"/>
      <c r="C867" s="110"/>
      <c r="D867" s="111"/>
      <c r="E867" s="109"/>
      <c r="F867" s="110"/>
      <c r="G867" s="111"/>
      <c r="H867" s="109"/>
      <c r="I867" s="110"/>
      <c r="J867" s="111"/>
    </row>
    <row r="868" spans="1:10" ht="14.85" customHeight="1" x14ac:dyDescent="0.2">
      <c r="A868" s="108">
        <f>+'Employee ROP Information'!C868</f>
        <v>0</v>
      </c>
      <c r="B868" s="109"/>
      <c r="C868" s="110"/>
      <c r="D868" s="111"/>
      <c r="E868" s="109"/>
      <c r="F868" s="110"/>
      <c r="G868" s="111"/>
      <c r="H868" s="109"/>
      <c r="I868" s="110"/>
      <c r="J868" s="111"/>
    </row>
    <row r="869" spans="1:10" ht="14.85" customHeight="1" x14ac:dyDescent="0.2">
      <c r="A869" s="108">
        <f>+'Employee ROP Information'!C869</f>
        <v>0</v>
      </c>
      <c r="B869" s="109"/>
      <c r="C869" s="110"/>
      <c r="D869" s="111"/>
      <c r="E869" s="109"/>
      <c r="F869" s="110"/>
      <c r="G869" s="111"/>
      <c r="H869" s="109"/>
      <c r="I869" s="110"/>
      <c r="J869" s="111"/>
    </row>
    <row r="870" spans="1:10" ht="14.85" customHeight="1" x14ac:dyDescent="0.2">
      <c r="A870" s="108">
        <f>+'Employee ROP Information'!C870</f>
        <v>0</v>
      </c>
      <c r="B870" s="109"/>
      <c r="C870" s="110"/>
      <c r="D870" s="111"/>
      <c r="E870" s="109"/>
      <c r="F870" s="110"/>
      <c r="G870" s="111"/>
      <c r="H870" s="109"/>
      <c r="I870" s="110"/>
      <c r="J870" s="111"/>
    </row>
    <row r="871" spans="1:10" ht="14.85" customHeight="1" x14ac:dyDescent="0.2">
      <c r="A871" s="108">
        <f>+'Employee ROP Information'!C871</f>
        <v>0</v>
      </c>
      <c r="B871" s="109"/>
      <c r="C871" s="110"/>
      <c r="D871" s="111"/>
      <c r="E871" s="109"/>
      <c r="F871" s="110"/>
      <c r="G871" s="111"/>
      <c r="H871" s="109"/>
      <c r="I871" s="110"/>
      <c r="J871" s="111"/>
    </row>
    <row r="872" spans="1:10" ht="14.85" customHeight="1" x14ac:dyDescent="0.2">
      <c r="A872" s="108">
        <f>+'Employee ROP Information'!C872</f>
        <v>0</v>
      </c>
      <c r="B872" s="109"/>
      <c r="C872" s="110"/>
      <c r="D872" s="111"/>
      <c r="E872" s="109"/>
      <c r="F872" s="110"/>
      <c r="G872" s="111"/>
      <c r="H872" s="109"/>
      <c r="I872" s="110"/>
      <c r="J872" s="111"/>
    </row>
    <row r="873" spans="1:10" ht="14.85" customHeight="1" x14ac:dyDescent="0.2">
      <c r="A873" s="108">
        <f>+'Employee ROP Information'!C873</f>
        <v>0</v>
      </c>
      <c r="B873" s="109"/>
      <c r="C873" s="110"/>
      <c r="D873" s="111"/>
      <c r="E873" s="109"/>
      <c r="F873" s="110"/>
      <c r="G873" s="111"/>
      <c r="H873" s="109"/>
      <c r="I873" s="110"/>
      <c r="J873" s="111"/>
    </row>
    <row r="874" spans="1:10" ht="14.85" customHeight="1" x14ac:dyDescent="0.2">
      <c r="A874" s="108">
        <f>+'Employee ROP Information'!C874</f>
        <v>0</v>
      </c>
      <c r="B874" s="109"/>
      <c r="C874" s="110"/>
      <c r="D874" s="111"/>
      <c r="E874" s="109"/>
      <c r="F874" s="110"/>
      <c r="G874" s="111"/>
      <c r="H874" s="109"/>
      <c r="I874" s="110"/>
      <c r="J874" s="111"/>
    </row>
    <row r="875" spans="1:10" ht="14.85" customHeight="1" x14ac:dyDescent="0.2">
      <c r="A875" s="108">
        <f>+'Employee ROP Information'!C875</f>
        <v>0</v>
      </c>
      <c r="B875" s="109"/>
      <c r="C875" s="110"/>
      <c r="D875" s="111"/>
      <c r="E875" s="109"/>
      <c r="F875" s="110"/>
      <c r="G875" s="111"/>
      <c r="H875" s="109"/>
      <c r="I875" s="110"/>
      <c r="J875" s="111"/>
    </row>
    <row r="876" spans="1:10" ht="14.85" customHeight="1" x14ac:dyDescent="0.2">
      <c r="A876" s="108">
        <f>+'Employee ROP Information'!C876</f>
        <v>0</v>
      </c>
      <c r="B876" s="109"/>
      <c r="C876" s="110"/>
      <c r="D876" s="111"/>
      <c r="E876" s="109"/>
      <c r="F876" s="110"/>
      <c r="G876" s="111"/>
      <c r="H876" s="109"/>
      <c r="I876" s="110"/>
      <c r="J876" s="111"/>
    </row>
    <row r="877" spans="1:10" ht="14.85" customHeight="1" x14ac:dyDescent="0.2">
      <c r="A877" s="108">
        <f>+'Employee ROP Information'!C877</f>
        <v>0</v>
      </c>
      <c r="B877" s="109"/>
      <c r="C877" s="110"/>
      <c r="D877" s="111"/>
      <c r="E877" s="109"/>
      <c r="F877" s="110"/>
      <c r="G877" s="111"/>
      <c r="H877" s="109"/>
      <c r="I877" s="110"/>
      <c r="J877" s="111"/>
    </row>
    <row r="878" spans="1:10" ht="14.85" customHeight="1" x14ac:dyDescent="0.2">
      <c r="A878" s="108">
        <f>+'Employee ROP Information'!C878</f>
        <v>0</v>
      </c>
      <c r="B878" s="109"/>
      <c r="C878" s="110"/>
      <c r="D878" s="111"/>
      <c r="E878" s="109"/>
      <c r="F878" s="110"/>
      <c r="G878" s="111"/>
      <c r="H878" s="109"/>
      <c r="I878" s="110"/>
      <c r="J878" s="111"/>
    </row>
    <row r="879" spans="1:10" ht="14.85" customHeight="1" x14ac:dyDescent="0.2">
      <c r="A879" s="108">
        <f>+'Employee ROP Information'!C879</f>
        <v>0</v>
      </c>
      <c r="B879" s="109"/>
      <c r="C879" s="110"/>
      <c r="D879" s="111"/>
      <c r="E879" s="109"/>
      <c r="F879" s="110"/>
      <c r="G879" s="111"/>
      <c r="H879" s="109"/>
      <c r="I879" s="110"/>
      <c r="J879" s="111"/>
    </row>
    <row r="880" spans="1:10" ht="14.85" customHeight="1" x14ac:dyDescent="0.2">
      <c r="A880" s="108">
        <f>+'Employee ROP Information'!C880</f>
        <v>0</v>
      </c>
      <c r="B880" s="109"/>
      <c r="C880" s="110"/>
      <c r="D880" s="111"/>
      <c r="E880" s="109"/>
      <c r="F880" s="110"/>
      <c r="G880" s="111"/>
      <c r="H880" s="109"/>
      <c r="I880" s="110"/>
      <c r="J880" s="111"/>
    </row>
    <row r="881" spans="1:10" ht="14.85" customHeight="1" x14ac:dyDescent="0.2">
      <c r="A881" s="108">
        <f>+'Employee ROP Information'!C881</f>
        <v>0</v>
      </c>
      <c r="B881" s="109"/>
      <c r="C881" s="110"/>
      <c r="D881" s="111"/>
      <c r="E881" s="109"/>
      <c r="F881" s="110"/>
      <c r="G881" s="111"/>
      <c r="H881" s="109"/>
      <c r="I881" s="110"/>
      <c r="J881" s="111"/>
    </row>
    <row r="882" spans="1:10" ht="14.85" customHeight="1" x14ac:dyDescent="0.2">
      <c r="A882" s="108">
        <f>+'Employee ROP Information'!C882</f>
        <v>0</v>
      </c>
      <c r="B882" s="109"/>
      <c r="C882" s="110"/>
      <c r="D882" s="111"/>
      <c r="E882" s="109"/>
      <c r="F882" s="110"/>
      <c r="G882" s="111"/>
      <c r="H882" s="109"/>
      <c r="I882" s="110"/>
      <c r="J882" s="111"/>
    </row>
    <row r="883" spans="1:10" ht="14.85" customHeight="1" x14ac:dyDescent="0.2">
      <c r="A883" s="108">
        <f>+'Employee ROP Information'!C883</f>
        <v>0</v>
      </c>
      <c r="B883" s="109"/>
      <c r="C883" s="110"/>
      <c r="D883" s="111"/>
      <c r="E883" s="109"/>
      <c r="F883" s="110"/>
      <c r="G883" s="111"/>
      <c r="H883" s="109"/>
      <c r="I883" s="110"/>
      <c r="J883" s="111"/>
    </row>
    <row r="884" spans="1:10" ht="14.85" customHeight="1" x14ac:dyDescent="0.2">
      <c r="A884" s="108">
        <f>+'Employee ROP Information'!C884</f>
        <v>0</v>
      </c>
      <c r="B884" s="109"/>
      <c r="C884" s="110"/>
      <c r="D884" s="111"/>
      <c r="E884" s="109"/>
      <c r="F884" s="110"/>
      <c r="G884" s="111"/>
      <c r="H884" s="109"/>
      <c r="I884" s="110"/>
      <c r="J884" s="111"/>
    </row>
    <row r="885" spans="1:10" ht="14.85" customHeight="1" x14ac:dyDescent="0.2">
      <c r="A885" s="108">
        <f>+'Employee ROP Information'!C885</f>
        <v>0</v>
      </c>
      <c r="B885" s="109"/>
      <c r="C885" s="110"/>
      <c r="D885" s="111"/>
      <c r="E885" s="109"/>
      <c r="F885" s="110"/>
      <c r="G885" s="111"/>
      <c r="H885" s="109"/>
      <c r="I885" s="110"/>
      <c r="J885" s="111"/>
    </row>
    <row r="886" spans="1:10" ht="14.85" customHeight="1" x14ac:dyDescent="0.2">
      <c r="A886" s="108">
        <f>+'Employee ROP Information'!C886</f>
        <v>0</v>
      </c>
      <c r="B886" s="109"/>
      <c r="C886" s="110"/>
      <c r="D886" s="111"/>
      <c r="E886" s="109"/>
      <c r="F886" s="110"/>
      <c r="G886" s="111"/>
      <c r="H886" s="109"/>
      <c r="I886" s="110"/>
      <c r="J886" s="111"/>
    </row>
    <row r="887" spans="1:10" ht="14.85" customHeight="1" x14ac:dyDescent="0.2">
      <c r="A887" s="108">
        <f>+'Employee ROP Information'!C887</f>
        <v>0</v>
      </c>
      <c r="B887" s="109"/>
      <c r="C887" s="110"/>
      <c r="D887" s="111"/>
      <c r="E887" s="109"/>
      <c r="F887" s="110"/>
      <c r="G887" s="111"/>
      <c r="H887" s="109"/>
      <c r="I887" s="110"/>
      <c r="J887" s="111"/>
    </row>
    <row r="888" spans="1:10" ht="14.85" customHeight="1" x14ac:dyDescent="0.2">
      <c r="A888" s="108">
        <f>+'Employee ROP Information'!C888</f>
        <v>0</v>
      </c>
      <c r="B888" s="109"/>
      <c r="C888" s="110"/>
      <c r="D888" s="111"/>
      <c r="E888" s="109"/>
      <c r="F888" s="110"/>
      <c r="G888" s="111"/>
      <c r="H888" s="109"/>
      <c r="I888" s="110"/>
      <c r="J888" s="111"/>
    </row>
    <row r="889" spans="1:10" ht="14.85" customHeight="1" x14ac:dyDescent="0.2">
      <c r="A889" s="108">
        <f>+'Employee ROP Information'!C889</f>
        <v>0</v>
      </c>
      <c r="B889" s="109"/>
      <c r="C889" s="110"/>
      <c r="D889" s="111"/>
      <c r="E889" s="109"/>
      <c r="F889" s="110"/>
      <c r="G889" s="111"/>
      <c r="H889" s="109"/>
      <c r="I889" s="110"/>
      <c r="J889" s="111"/>
    </row>
    <row r="890" spans="1:10" ht="14.85" customHeight="1" x14ac:dyDescent="0.2">
      <c r="A890" s="108">
        <f>+'Employee ROP Information'!C890</f>
        <v>0</v>
      </c>
      <c r="B890" s="109"/>
      <c r="C890" s="110"/>
      <c r="D890" s="111"/>
      <c r="E890" s="109"/>
      <c r="F890" s="110"/>
      <c r="G890" s="111"/>
      <c r="H890" s="109"/>
      <c r="I890" s="110"/>
      <c r="J890" s="111"/>
    </row>
    <row r="891" spans="1:10" ht="14.85" customHeight="1" x14ac:dyDescent="0.2">
      <c r="A891" s="108">
        <f>+'Employee ROP Information'!C891</f>
        <v>0</v>
      </c>
      <c r="B891" s="109"/>
      <c r="C891" s="110"/>
      <c r="D891" s="111"/>
      <c r="E891" s="109"/>
      <c r="F891" s="110"/>
      <c r="G891" s="111"/>
      <c r="H891" s="109"/>
      <c r="I891" s="110"/>
      <c r="J891" s="111"/>
    </row>
    <row r="892" spans="1:10" ht="14.85" customHeight="1" x14ac:dyDescent="0.2">
      <c r="A892" s="108">
        <f>+'Employee ROP Information'!C892</f>
        <v>0</v>
      </c>
      <c r="B892" s="109"/>
      <c r="C892" s="110"/>
      <c r="D892" s="111"/>
      <c r="E892" s="109"/>
      <c r="F892" s="110"/>
      <c r="G892" s="111"/>
      <c r="H892" s="109"/>
      <c r="I892" s="110"/>
      <c r="J892" s="111"/>
    </row>
    <row r="893" spans="1:10" ht="14.85" customHeight="1" x14ac:dyDescent="0.2">
      <c r="A893" s="108">
        <f>+'Employee ROP Information'!C893</f>
        <v>0</v>
      </c>
      <c r="B893" s="109"/>
      <c r="C893" s="110"/>
      <c r="D893" s="111"/>
      <c r="E893" s="109"/>
      <c r="F893" s="110"/>
      <c r="G893" s="111"/>
      <c r="H893" s="109"/>
      <c r="I893" s="110"/>
      <c r="J893" s="111"/>
    </row>
    <row r="894" spans="1:10" ht="14.85" customHeight="1" x14ac:dyDescent="0.2">
      <c r="A894" s="108">
        <f>+'Employee ROP Information'!C894</f>
        <v>0</v>
      </c>
      <c r="B894" s="109"/>
      <c r="C894" s="110"/>
      <c r="D894" s="111"/>
      <c r="E894" s="109"/>
      <c r="F894" s="110"/>
      <c r="G894" s="111"/>
      <c r="H894" s="109"/>
      <c r="I894" s="110"/>
      <c r="J894" s="111"/>
    </row>
    <row r="895" spans="1:10" ht="14.85" customHeight="1" x14ac:dyDescent="0.2">
      <c r="A895" s="108">
        <f>+'Employee ROP Information'!C895</f>
        <v>0</v>
      </c>
      <c r="B895" s="109"/>
      <c r="C895" s="110"/>
      <c r="D895" s="111"/>
      <c r="E895" s="109"/>
      <c r="F895" s="110"/>
      <c r="G895" s="111"/>
      <c r="H895" s="109"/>
      <c r="I895" s="110"/>
      <c r="J895" s="111"/>
    </row>
    <row r="896" spans="1:10" ht="14.85" customHeight="1" x14ac:dyDescent="0.2">
      <c r="A896" s="108">
        <f>+'Employee ROP Information'!C896</f>
        <v>0</v>
      </c>
      <c r="B896" s="109"/>
      <c r="C896" s="110"/>
      <c r="D896" s="111"/>
      <c r="E896" s="109"/>
      <c r="F896" s="110"/>
      <c r="G896" s="111"/>
      <c r="H896" s="109"/>
      <c r="I896" s="110"/>
      <c r="J896" s="111"/>
    </row>
    <row r="897" spans="1:10" ht="14.85" customHeight="1" x14ac:dyDescent="0.2">
      <c r="A897" s="108">
        <f>+'Employee ROP Information'!C897</f>
        <v>0</v>
      </c>
      <c r="B897" s="109"/>
      <c r="C897" s="110"/>
      <c r="D897" s="111"/>
      <c r="E897" s="109"/>
      <c r="F897" s="110"/>
      <c r="G897" s="111"/>
      <c r="H897" s="109"/>
      <c r="I897" s="110"/>
      <c r="J897" s="111"/>
    </row>
    <row r="898" spans="1:10" ht="14.85" customHeight="1" x14ac:dyDescent="0.2">
      <c r="A898" s="108">
        <f>+'Employee ROP Information'!C898</f>
        <v>0</v>
      </c>
      <c r="B898" s="109"/>
      <c r="C898" s="110"/>
      <c r="D898" s="111"/>
      <c r="E898" s="109"/>
      <c r="F898" s="110"/>
      <c r="G898" s="111"/>
      <c r="H898" s="109"/>
      <c r="I898" s="110"/>
      <c r="J898" s="111"/>
    </row>
    <row r="899" spans="1:10" ht="14.85" customHeight="1" x14ac:dyDescent="0.2">
      <c r="A899" s="108">
        <f>+'Employee ROP Information'!C899</f>
        <v>0</v>
      </c>
      <c r="B899" s="109"/>
      <c r="C899" s="110"/>
      <c r="D899" s="111"/>
      <c r="E899" s="109"/>
      <c r="F899" s="110"/>
      <c r="G899" s="111"/>
      <c r="H899" s="109"/>
      <c r="I899" s="110"/>
      <c r="J899" s="111"/>
    </row>
    <row r="900" spans="1:10" ht="14.85" customHeight="1" x14ac:dyDescent="0.2">
      <c r="A900" s="108">
        <f>+'Employee ROP Information'!C900</f>
        <v>0</v>
      </c>
      <c r="B900" s="109"/>
      <c r="C900" s="110"/>
      <c r="D900" s="111"/>
      <c r="E900" s="109"/>
      <c r="F900" s="110"/>
      <c r="G900" s="111"/>
      <c r="H900" s="109"/>
      <c r="I900" s="110"/>
      <c r="J900" s="111"/>
    </row>
    <row r="901" spans="1:10" ht="14.85" customHeight="1" x14ac:dyDescent="0.2">
      <c r="A901" s="108">
        <f>+'Employee ROP Information'!C901</f>
        <v>0</v>
      </c>
      <c r="B901" s="109"/>
      <c r="C901" s="110"/>
      <c r="D901" s="111"/>
      <c r="E901" s="109"/>
      <c r="F901" s="110"/>
      <c r="G901" s="111"/>
      <c r="H901" s="109"/>
      <c r="I901" s="110"/>
      <c r="J901" s="111"/>
    </row>
    <row r="902" spans="1:10" ht="14.85" customHeight="1" x14ac:dyDescent="0.2">
      <c r="A902" s="108">
        <f>+'Employee ROP Information'!C902</f>
        <v>0</v>
      </c>
      <c r="B902" s="109"/>
      <c r="C902" s="110"/>
      <c r="D902" s="111"/>
      <c r="E902" s="109"/>
      <c r="F902" s="110"/>
      <c r="G902" s="111"/>
      <c r="H902" s="109"/>
      <c r="I902" s="110"/>
      <c r="J902" s="111"/>
    </row>
    <row r="903" spans="1:10" ht="14.85" customHeight="1" x14ac:dyDescent="0.2">
      <c r="A903" s="108">
        <f>+'Employee ROP Information'!C903</f>
        <v>0</v>
      </c>
      <c r="B903" s="109"/>
      <c r="C903" s="110"/>
      <c r="D903" s="111"/>
      <c r="E903" s="109"/>
      <c r="F903" s="110"/>
      <c r="G903" s="111"/>
      <c r="H903" s="109"/>
      <c r="I903" s="110"/>
      <c r="J903" s="111"/>
    </row>
    <row r="904" spans="1:10" ht="14.85" customHeight="1" x14ac:dyDescent="0.2">
      <c r="A904" s="108">
        <f>+'Employee ROP Information'!C904</f>
        <v>0</v>
      </c>
      <c r="B904" s="109"/>
      <c r="C904" s="110"/>
      <c r="D904" s="111"/>
      <c r="E904" s="109"/>
      <c r="F904" s="110"/>
      <c r="G904" s="111"/>
      <c r="H904" s="109"/>
      <c r="I904" s="110"/>
      <c r="J904" s="111"/>
    </row>
    <row r="905" spans="1:10" ht="14.85" customHeight="1" x14ac:dyDescent="0.2">
      <c r="A905" s="108">
        <f>+'Employee ROP Information'!C905</f>
        <v>0</v>
      </c>
      <c r="B905" s="109"/>
      <c r="C905" s="110"/>
      <c r="D905" s="111"/>
      <c r="E905" s="109"/>
      <c r="F905" s="110"/>
      <c r="G905" s="111"/>
      <c r="H905" s="109"/>
      <c r="I905" s="110"/>
      <c r="J905" s="111"/>
    </row>
    <row r="906" spans="1:10" ht="14.85" customHeight="1" x14ac:dyDescent="0.2">
      <c r="A906" s="108">
        <f>+'Employee ROP Information'!C906</f>
        <v>0</v>
      </c>
      <c r="B906" s="109"/>
      <c r="C906" s="110"/>
      <c r="D906" s="111"/>
      <c r="E906" s="109"/>
      <c r="F906" s="110"/>
      <c r="G906" s="111"/>
      <c r="H906" s="109"/>
      <c r="I906" s="110"/>
      <c r="J906" s="111"/>
    </row>
    <row r="907" spans="1:10" ht="14.85" customHeight="1" x14ac:dyDescent="0.2">
      <c r="A907" s="108">
        <f>+'Employee ROP Information'!C907</f>
        <v>0</v>
      </c>
      <c r="B907" s="109"/>
      <c r="C907" s="110"/>
      <c r="D907" s="111"/>
      <c r="E907" s="109"/>
      <c r="F907" s="110"/>
      <c r="G907" s="111"/>
      <c r="H907" s="109"/>
      <c r="I907" s="110"/>
      <c r="J907" s="111"/>
    </row>
    <row r="908" spans="1:10" ht="14.85" customHeight="1" x14ac:dyDescent="0.2">
      <c r="A908" s="108">
        <f>+'Employee ROP Information'!C908</f>
        <v>0</v>
      </c>
      <c r="B908" s="109"/>
      <c r="C908" s="110"/>
      <c r="D908" s="111"/>
      <c r="E908" s="109"/>
      <c r="F908" s="110"/>
      <c r="G908" s="111"/>
      <c r="H908" s="109"/>
      <c r="I908" s="110"/>
      <c r="J908" s="111"/>
    </row>
    <row r="909" spans="1:10" ht="14.85" customHeight="1" x14ac:dyDescent="0.2">
      <c r="A909" s="108">
        <f>+'Employee ROP Information'!C909</f>
        <v>0</v>
      </c>
      <c r="B909" s="109"/>
      <c r="C909" s="110"/>
      <c r="D909" s="111"/>
      <c r="E909" s="109"/>
      <c r="F909" s="110"/>
      <c r="G909" s="111"/>
      <c r="H909" s="109"/>
      <c r="I909" s="110"/>
      <c r="J909" s="111"/>
    </row>
    <row r="910" spans="1:10" ht="14.85" customHeight="1" x14ac:dyDescent="0.2">
      <c r="A910" s="108">
        <f>+'Employee ROP Information'!C910</f>
        <v>0</v>
      </c>
      <c r="B910" s="109"/>
      <c r="C910" s="110"/>
      <c r="D910" s="111"/>
      <c r="E910" s="109"/>
      <c r="F910" s="110"/>
      <c r="G910" s="111"/>
      <c r="H910" s="109"/>
      <c r="I910" s="110"/>
      <c r="J910" s="111"/>
    </row>
    <row r="911" spans="1:10" ht="14.85" customHeight="1" x14ac:dyDescent="0.2">
      <c r="A911" s="108">
        <f>+'Employee ROP Information'!C911</f>
        <v>0</v>
      </c>
      <c r="B911" s="109"/>
      <c r="C911" s="110"/>
      <c r="D911" s="111"/>
      <c r="E911" s="109"/>
      <c r="F911" s="110"/>
      <c r="G911" s="111"/>
      <c r="H911" s="109"/>
      <c r="I911" s="110"/>
      <c r="J911" s="111"/>
    </row>
    <row r="912" spans="1:10" ht="14.85" customHeight="1" x14ac:dyDescent="0.2">
      <c r="A912" s="108">
        <f>+'Employee ROP Information'!C912</f>
        <v>0</v>
      </c>
      <c r="B912" s="109"/>
      <c r="C912" s="110"/>
      <c r="D912" s="111"/>
      <c r="E912" s="109"/>
      <c r="F912" s="110"/>
      <c r="G912" s="111"/>
      <c r="H912" s="109"/>
      <c r="I912" s="110"/>
      <c r="J912" s="111"/>
    </row>
    <row r="913" spans="1:10" ht="14.85" customHeight="1" x14ac:dyDescent="0.2">
      <c r="A913" s="108">
        <f>+'Employee ROP Information'!C913</f>
        <v>0</v>
      </c>
      <c r="B913" s="109"/>
      <c r="C913" s="110"/>
      <c r="D913" s="111"/>
      <c r="E913" s="109"/>
      <c r="F913" s="110"/>
      <c r="G913" s="111"/>
      <c r="H913" s="109"/>
      <c r="I913" s="110"/>
      <c r="J913" s="111"/>
    </row>
    <row r="914" spans="1:10" ht="14.85" customHeight="1" x14ac:dyDescent="0.2">
      <c r="A914" s="108">
        <f>+'Employee ROP Information'!C914</f>
        <v>0</v>
      </c>
      <c r="B914" s="109"/>
      <c r="C914" s="110"/>
      <c r="D914" s="111"/>
      <c r="E914" s="109"/>
      <c r="F914" s="110"/>
      <c r="G914" s="111"/>
      <c r="H914" s="109"/>
      <c r="I914" s="110"/>
      <c r="J914" s="111"/>
    </row>
    <row r="915" spans="1:10" ht="14.85" customHeight="1" x14ac:dyDescent="0.2">
      <c r="A915" s="108">
        <f>+'Employee ROP Information'!C915</f>
        <v>0</v>
      </c>
      <c r="B915" s="109"/>
      <c r="C915" s="110"/>
      <c r="D915" s="111"/>
      <c r="E915" s="109"/>
      <c r="F915" s="110"/>
      <c r="G915" s="111"/>
      <c r="H915" s="109"/>
      <c r="I915" s="110"/>
      <c r="J915" s="111"/>
    </row>
    <row r="916" spans="1:10" ht="14.85" customHeight="1" x14ac:dyDescent="0.2">
      <c r="A916" s="108">
        <f>+'Employee ROP Information'!C916</f>
        <v>0</v>
      </c>
      <c r="B916" s="109"/>
      <c r="C916" s="110"/>
      <c r="D916" s="111"/>
      <c r="E916" s="109"/>
      <c r="F916" s="110"/>
      <c r="G916" s="111"/>
      <c r="H916" s="109"/>
      <c r="I916" s="110"/>
      <c r="J916" s="111"/>
    </row>
    <row r="917" spans="1:10" ht="14.85" customHeight="1" x14ac:dyDescent="0.2">
      <c r="A917" s="108">
        <f>+'Employee ROP Information'!C917</f>
        <v>0</v>
      </c>
      <c r="B917" s="109"/>
      <c r="C917" s="110"/>
      <c r="D917" s="111"/>
      <c r="E917" s="109"/>
      <c r="F917" s="110"/>
      <c r="G917" s="111"/>
      <c r="H917" s="109"/>
      <c r="I917" s="110"/>
      <c r="J917" s="111"/>
    </row>
    <row r="918" spans="1:10" ht="14.85" customHeight="1" x14ac:dyDescent="0.2">
      <c r="A918" s="108">
        <f>+'Employee ROP Information'!C918</f>
        <v>0</v>
      </c>
      <c r="B918" s="109"/>
      <c r="C918" s="110"/>
      <c r="D918" s="111"/>
      <c r="E918" s="109"/>
      <c r="F918" s="110"/>
      <c r="G918" s="111"/>
      <c r="H918" s="109"/>
      <c r="I918" s="110"/>
      <c r="J918" s="111"/>
    </row>
    <row r="919" spans="1:10" ht="14.85" customHeight="1" x14ac:dyDescent="0.2">
      <c r="A919" s="108">
        <f>+'Employee ROP Information'!C919</f>
        <v>0</v>
      </c>
      <c r="B919" s="109"/>
      <c r="C919" s="110"/>
      <c r="D919" s="111"/>
      <c r="E919" s="109"/>
      <c r="F919" s="110"/>
      <c r="G919" s="111"/>
      <c r="H919" s="109"/>
      <c r="I919" s="110"/>
      <c r="J919" s="111"/>
    </row>
    <row r="920" spans="1:10" ht="14.85" customHeight="1" x14ac:dyDescent="0.2">
      <c r="A920" s="108">
        <f>+'Employee ROP Information'!C920</f>
        <v>0</v>
      </c>
      <c r="B920" s="109"/>
      <c r="C920" s="110"/>
      <c r="D920" s="111"/>
      <c r="E920" s="109"/>
      <c r="F920" s="110"/>
      <c r="G920" s="111"/>
      <c r="H920" s="109"/>
      <c r="I920" s="110"/>
      <c r="J920" s="111"/>
    </row>
    <row r="921" spans="1:10" ht="14.85" customHeight="1" x14ac:dyDescent="0.2">
      <c r="A921" s="108">
        <f>+'Employee ROP Information'!C921</f>
        <v>0</v>
      </c>
      <c r="B921" s="109"/>
      <c r="C921" s="110"/>
      <c r="D921" s="111"/>
      <c r="E921" s="109"/>
      <c r="F921" s="110"/>
      <c r="G921" s="111"/>
      <c r="H921" s="109"/>
      <c r="I921" s="110"/>
      <c r="J921" s="111"/>
    </row>
    <row r="922" spans="1:10" ht="14.85" customHeight="1" x14ac:dyDescent="0.2">
      <c r="A922" s="108">
        <f>+'Employee ROP Information'!C922</f>
        <v>0</v>
      </c>
      <c r="B922" s="109"/>
      <c r="C922" s="110"/>
      <c r="D922" s="111"/>
      <c r="E922" s="109"/>
      <c r="F922" s="110"/>
      <c r="G922" s="111"/>
      <c r="H922" s="109"/>
      <c r="I922" s="110"/>
      <c r="J922" s="111"/>
    </row>
    <row r="923" spans="1:10" ht="14.85" customHeight="1" x14ac:dyDescent="0.2">
      <c r="A923" s="108">
        <f>+'Employee ROP Information'!C923</f>
        <v>0</v>
      </c>
      <c r="B923" s="109"/>
      <c r="C923" s="110"/>
      <c r="D923" s="111"/>
      <c r="E923" s="109"/>
      <c r="F923" s="110"/>
      <c r="G923" s="111"/>
      <c r="H923" s="109"/>
      <c r="I923" s="110"/>
      <c r="J923" s="111"/>
    </row>
    <row r="924" spans="1:10" ht="14.85" customHeight="1" x14ac:dyDescent="0.2">
      <c r="A924" s="108">
        <f>+'Employee ROP Information'!C924</f>
        <v>0</v>
      </c>
      <c r="B924" s="109"/>
      <c r="C924" s="110"/>
      <c r="D924" s="111"/>
      <c r="E924" s="109"/>
      <c r="F924" s="110"/>
      <c r="G924" s="111"/>
      <c r="H924" s="109"/>
      <c r="I924" s="110"/>
      <c r="J924" s="111"/>
    </row>
    <row r="925" spans="1:10" ht="14.85" customHeight="1" x14ac:dyDescent="0.2">
      <c r="A925" s="108">
        <f>+'Employee ROP Information'!C925</f>
        <v>0</v>
      </c>
      <c r="B925" s="109"/>
      <c r="C925" s="110"/>
      <c r="D925" s="111"/>
      <c r="E925" s="109"/>
      <c r="F925" s="110"/>
      <c r="G925" s="111"/>
      <c r="H925" s="109"/>
      <c r="I925" s="110"/>
      <c r="J925" s="111"/>
    </row>
    <row r="926" spans="1:10" ht="14.85" customHeight="1" x14ac:dyDescent="0.2">
      <c r="A926" s="108">
        <f>+'Employee ROP Information'!C926</f>
        <v>0</v>
      </c>
      <c r="B926" s="109"/>
      <c r="C926" s="110"/>
      <c r="D926" s="111"/>
      <c r="E926" s="109"/>
      <c r="F926" s="110"/>
      <c r="G926" s="111"/>
      <c r="H926" s="109"/>
      <c r="I926" s="110"/>
      <c r="J926" s="111"/>
    </row>
    <row r="927" spans="1:10" ht="14.85" customHeight="1" x14ac:dyDescent="0.2">
      <c r="A927" s="108">
        <f>+'Employee ROP Information'!C927</f>
        <v>0</v>
      </c>
      <c r="B927" s="109"/>
      <c r="C927" s="110"/>
      <c r="D927" s="111"/>
      <c r="E927" s="109"/>
      <c r="F927" s="110"/>
      <c r="G927" s="111"/>
      <c r="H927" s="109"/>
      <c r="I927" s="110"/>
      <c r="J927" s="111"/>
    </row>
    <row r="928" spans="1:10" ht="14.85" customHeight="1" x14ac:dyDescent="0.2">
      <c r="A928" s="108">
        <f>+'Employee ROP Information'!C928</f>
        <v>0</v>
      </c>
      <c r="B928" s="109"/>
      <c r="C928" s="110"/>
      <c r="D928" s="111"/>
      <c r="E928" s="109"/>
      <c r="F928" s="110"/>
      <c r="G928" s="111"/>
      <c r="H928" s="109"/>
      <c r="I928" s="110"/>
      <c r="J928" s="111"/>
    </row>
    <row r="929" spans="1:10" ht="14.85" customHeight="1" x14ac:dyDescent="0.2">
      <c r="A929" s="108">
        <f>+'Employee ROP Information'!C929</f>
        <v>0</v>
      </c>
      <c r="B929" s="109"/>
      <c r="C929" s="110"/>
      <c r="D929" s="111"/>
      <c r="E929" s="109"/>
      <c r="F929" s="110"/>
      <c r="G929" s="111"/>
      <c r="H929" s="109"/>
      <c r="I929" s="110"/>
      <c r="J929" s="111"/>
    </row>
    <row r="930" spans="1:10" ht="14.85" customHeight="1" x14ac:dyDescent="0.2">
      <c r="A930" s="108">
        <f>+'Employee ROP Information'!C930</f>
        <v>0</v>
      </c>
      <c r="B930" s="109"/>
      <c r="C930" s="110"/>
      <c r="D930" s="111"/>
      <c r="E930" s="109"/>
      <c r="F930" s="110"/>
      <c r="G930" s="111"/>
      <c r="H930" s="109"/>
      <c r="I930" s="110"/>
      <c r="J930" s="111"/>
    </row>
    <row r="931" spans="1:10" ht="14.85" customHeight="1" x14ac:dyDescent="0.2">
      <c r="A931" s="108">
        <f>+'Employee ROP Information'!C931</f>
        <v>0</v>
      </c>
      <c r="B931" s="109"/>
      <c r="C931" s="110"/>
      <c r="D931" s="111"/>
      <c r="E931" s="109"/>
      <c r="F931" s="110"/>
      <c r="G931" s="111"/>
      <c r="H931" s="109"/>
      <c r="I931" s="110"/>
      <c r="J931" s="111"/>
    </row>
    <row r="932" spans="1:10" ht="14.85" customHeight="1" x14ac:dyDescent="0.2">
      <c r="A932" s="108">
        <f>+'Employee ROP Information'!C932</f>
        <v>0</v>
      </c>
      <c r="B932" s="109"/>
      <c r="C932" s="110"/>
      <c r="D932" s="111"/>
      <c r="E932" s="109"/>
      <c r="F932" s="110"/>
      <c r="G932" s="111"/>
      <c r="H932" s="109"/>
      <c r="I932" s="110"/>
      <c r="J932" s="111"/>
    </row>
    <row r="933" spans="1:10" ht="14.85" customHeight="1" x14ac:dyDescent="0.2">
      <c r="A933" s="108">
        <f>+'Employee ROP Information'!C933</f>
        <v>0</v>
      </c>
      <c r="B933" s="109"/>
      <c r="C933" s="110"/>
      <c r="D933" s="111"/>
      <c r="E933" s="109"/>
      <c r="F933" s="110"/>
      <c r="G933" s="111"/>
      <c r="H933" s="109"/>
      <c r="I933" s="110"/>
      <c r="J933" s="111"/>
    </row>
    <row r="934" spans="1:10" ht="14.85" customHeight="1" x14ac:dyDescent="0.2">
      <c r="A934" s="108">
        <f>+'Employee ROP Information'!C934</f>
        <v>0</v>
      </c>
      <c r="B934" s="109"/>
      <c r="C934" s="110"/>
      <c r="D934" s="111"/>
      <c r="E934" s="109"/>
      <c r="F934" s="110"/>
      <c r="G934" s="111"/>
      <c r="H934" s="109"/>
      <c r="I934" s="110"/>
      <c r="J934" s="111"/>
    </row>
    <row r="935" spans="1:10" ht="14.85" customHeight="1" x14ac:dyDescent="0.2">
      <c r="A935" s="108">
        <f>+'Employee ROP Information'!C935</f>
        <v>0</v>
      </c>
      <c r="B935" s="109"/>
      <c r="C935" s="110"/>
      <c r="D935" s="111"/>
      <c r="E935" s="109"/>
      <c r="F935" s="110"/>
      <c r="G935" s="111"/>
      <c r="H935" s="109"/>
      <c r="I935" s="110"/>
      <c r="J935" s="111"/>
    </row>
    <row r="936" spans="1:10" ht="14.85" customHeight="1" x14ac:dyDescent="0.2">
      <c r="A936" s="108">
        <f>+'Employee ROP Information'!C936</f>
        <v>0</v>
      </c>
      <c r="B936" s="109"/>
      <c r="C936" s="110"/>
      <c r="D936" s="111"/>
      <c r="E936" s="109"/>
      <c r="F936" s="110"/>
      <c r="G936" s="111"/>
      <c r="H936" s="109"/>
      <c r="I936" s="110"/>
      <c r="J936" s="111"/>
    </row>
    <row r="937" spans="1:10" ht="14.85" customHeight="1" x14ac:dyDescent="0.2">
      <c r="A937" s="108">
        <f>+'Employee ROP Information'!C937</f>
        <v>0</v>
      </c>
      <c r="B937" s="109"/>
      <c r="C937" s="110"/>
      <c r="D937" s="111"/>
      <c r="E937" s="109"/>
      <c r="F937" s="110"/>
      <c r="G937" s="111"/>
      <c r="H937" s="109"/>
      <c r="I937" s="110"/>
      <c r="J937" s="111"/>
    </row>
    <row r="938" spans="1:10" ht="14.85" customHeight="1" x14ac:dyDescent="0.2">
      <c r="A938" s="108">
        <f>+'Employee ROP Information'!C938</f>
        <v>0</v>
      </c>
      <c r="B938" s="109"/>
      <c r="C938" s="110"/>
      <c r="D938" s="111"/>
      <c r="E938" s="109"/>
      <c r="F938" s="110"/>
      <c r="G938" s="111"/>
      <c r="H938" s="109"/>
      <c r="I938" s="110"/>
      <c r="J938" s="111"/>
    </row>
    <row r="939" spans="1:10" ht="14.85" customHeight="1" x14ac:dyDescent="0.2">
      <c r="A939" s="108">
        <f>+'Employee ROP Information'!C939</f>
        <v>0</v>
      </c>
      <c r="B939" s="109"/>
      <c r="C939" s="110"/>
      <c r="D939" s="111"/>
      <c r="E939" s="109"/>
      <c r="F939" s="110"/>
      <c r="G939" s="111"/>
      <c r="H939" s="109"/>
      <c r="I939" s="110"/>
      <c r="J939" s="111"/>
    </row>
    <row r="940" spans="1:10" ht="14.85" customHeight="1" x14ac:dyDescent="0.2">
      <c r="A940" s="108">
        <f>+'Employee ROP Information'!C940</f>
        <v>0</v>
      </c>
      <c r="B940" s="109"/>
      <c r="C940" s="110"/>
      <c r="D940" s="111"/>
      <c r="E940" s="109"/>
      <c r="F940" s="110"/>
      <c r="G940" s="111"/>
      <c r="H940" s="109"/>
      <c r="I940" s="110"/>
      <c r="J940" s="111"/>
    </row>
    <row r="941" spans="1:10" ht="14.85" customHeight="1" x14ac:dyDescent="0.2">
      <c r="A941" s="108">
        <f>+'Employee ROP Information'!C941</f>
        <v>0</v>
      </c>
      <c r="B941" s="109"/>
      <c r="C941" s="110"/>
      <c r="D941" s="111"/>
      <c r="E941" s="109"/>
      <c r="F941" s="110"/>
      <c r="G941" s="111"/>
      <c r="H941" s="109"/>
      <c r="I941" s="110"/>
      <c r="J941" s="111"/>
    </row>
    <row r="942" spans="1:10" ht="14.85" customHeight="1" x14ac:dyDescent="0.2">
      <c r="A942" s="108">
        <f>+'Employee ROP Information'!C942</f>
        <v>0</v>
      </c>
      <c r="B942" s="109"/>
      <c r="C942" s="110"/>
      <c r="D942" s="111"/>
      <c r="E942" s="109"/>
      <c r="F942" s="110"/>
      <c r="G942" s="111"/>
      <c r="H942" s="109"/>
      <c r="I942" s="110"/>
      <c r="J942" s="111"/>
    </row>
    <row r="943" spans="1:10" ht="14.85" customHeight="1" x14ac:dyDescent="0.2">
      <c r="A943" s="108">
        <f>+'Employee ROP Information'!C943</f>
        <v>0</v>
      </c>
      <c r="B943" s="109"/>
      <c r="C943" s="110"/>
      <c r="D943" s="111"/>
      <c r="E943" s="109"/>
      <c r="F943" s="110"/>
      <c r="G943" s="111"/>
      <c r="H943" s="109"/>
      <c r="I943" s="110"/>
      <c r="J943" s="111"/>
    </row>
    <row r="944" spans="1:10" ht="14.85" customHeight="1" x14ac:dyDescent="0.2">
      <c r="A944" s="108">
        <f>+'Employee ROP Information'!C944</f>
        <v>0</v>
      </c>
      <c r="B944" s="109"/>
      <c r="C944" s="110"/>
      <c r="D944" s="111"/>
      <c r="E944" s="109"/>
      <c r="F944" s="110"/>
      <c r="G944" s="111"/>
      <c r="H944" s="109"/>
      <c r="I944" s="110"/>
      <c r="J944" s="111"/>
    </row>
    <row r="945" spans="1:10" ht="14.85" customHeight="1" x14ac:dyDescent="0.2">
      <c r="A945" s="108">
        <f>+'Employee ROP Information'!C945</f>
        <v>0</v>
      </c>
      <c r="B945" s="109"/>
      <c r="C945" s="110"/>
      <c r="D945" s="111"/>
      <c r="E945" s="109"/>
      <c r="F945" s="110"/>
      <c r="G945" s="111"/>
      <c r="H945" s="109"/>
      <c r="I945" s="110"/>
      <c r="J945" s="111"/>
    </row>
    <row r="946" spans="1:10" ht="14.85" customHeight="1" x14ac:dyDescent="0.2">
      <c r="A946" s="108">
        <f>+'Employee ROP Information'!C946</f>
        <v>0</v>
      </c>
      <c r="B946" s="109"/>
      <c r="C946" s="110"/>
      <c r="D946" s="111"/>
      <c r="E946" s="109"/>
      <c r="F946" s="110"/>
      <c r="G946" s="111"/>
      <c r="H946" s="109"/>
      <c r="I946" s="110"/>
      <c r="J946" s="111"/>
    </row>
    <row r="947" spans="1:10" ht="14.85" customHeight="1" x14ac:dyDescent="0.2">
      <c r="A947" s="108">
        <f>+'Employee ROP Information'!C947</f>
        <v>0</v>
      </c>
      <c r="B947" s="109"/>
      <c r="C947" s="110"/>
      <c r="D947" s="111"/>
      <c r="E947" s="109"/>
      <c r="F947" s="110"/>
      <c r="G947" s="111"/>
      <c r="H947" s="109"/>
      <c r="I947" s="110"/>
      <c r="J947" s="111"/>
    </row>
    <row r="948" spans="1:10" ht="14.85" customHeight="1" x14ac:dyDescent="0.2">
      <c r="A948" s="108">
        <f>+'Employee ROP Information'!C948</f>
        <v>0</v>
      </c>
      <c r="B948" s="109"/>
      <c r="C948" s="110"/>
      <c r="D948" s="111"/>
      <c r="E948" s="109"/>
      <c r="F948" s="110"/>
      <c r="G948" s="111"/>
      <c r="H948" s="109"/>
      <c r="I948" s="110"/>
      <c r="J948" s="111"/>
    </row>
    <row r="949" spans="1:10" ht="14.85" customHeight="1" x14ac:dyDescent="0.2">
      <c r="A949" s="108">
        <f>+'Employee ROP Information'!C949</f>
        <v>0</v>
      </c>
      <c r="B949" s="109"/>
      <c r="C949" s="110"/>
      <c r="D949" s="111"/>
      <c r="E949" s="109"/>
      <c r="F949" s="110"/>
      <c r="G949" s="111"/>
      <c r="H949" s="109"/>
      <c r="I949" s="110"/>
      <c r="J949" s="111"/>
    </row>
    <row r="950" spans="1:10" ht="14.85" customHeight="1" x14ac:dyDescent="0.2">
      <c r="A950" s="108">
        <f>+'Employee ROP Information'!C950</f>
        <v>0</v>
      </c>
      <c r="B950" s="109"/>
      <c r="C950" s="110"/>
      <c r="D950" s="111"/>
      <c r="E950" s="109"/>
      <c r="F950" s="110"/>
      <c r="G950" s="111"/>
      <c r="H950" s="109"/>
      <c r="I950" s="110"/>
      <c r="J950" s="111"/>
    </row>
    <row r="951" spans="1:10" ht="14.85" customHeight="1" x14ac:dyDescent="0.2">
      <c r="A951" s="108">
        <f>+'Employee ROP Information'!C951</f>
        <v>0</v>
      </c>
      <c r="B951" s="109"/>
      <c r="C951" s="110"/>
      <c r="D951" s="111"/>
      <c r="E951" s="109"/>
      <c r="F951" s="110"/>
      <c r="G951" s="111"/>
      <c r="H951" s="109"/>
      <c r="I951" s="110"/>
      <c r="J951" s="111"/>
    </row>
    <row r="952" spans="1:10" ht="14.85" customHeight="1" x14ac:dyDescent="0.2">
      <c r="A952" s="108">
        <f>+'Employee ROP Information'!C952</f>
        <v>0</v>
      </c>
      <c r="B952" s="109"/>
      <c r="C952" s="110"/>
      <c r="D952" s="111"/>
      <c r="E952" s="109"/>
      <c r="F952" s="110"/>
      <c r="G952" s="111"/>
      <c r="H952" s="109"/>
      <c r="I952" s="110"/>
      <c r="J952" s="111"/>
    </row>
    <row r="953" spans="1:10" ht="14.85" customHeight="1" x14ac:dyDescent="0.2">
      <c r="A953" s="108">
        <f>+'Employee ROP Information'!C953</f>
        <v>0</v>
      </c>
      <c r="B953" s="109"/>
      <c r="C953" s="110"/>
      <c r="D953" s="111"/>
      <c r="E953" s="109"/>
      <c r="F953" s="110"/>
      <c r="G953" s="111"/>
      <c r="H953" s="109"/>
      <c r="I953" s="110"/>
      <c r="J953" s="111"/>
    </row>
    <row r="954" spans="1:10" ht="14.85" customHeight="1" x14ac:dyDescent="0.2">
      <c r="A954" s="108">
        <f>+'Employee ROP Information'!C954</f>
        <v>0</v>
      </c>
      <c r="B954" s="109"/>
      <c r="C954" s="110"/>
      <c r="D954" s="111"/>
      <c r="E954" s="109"/>
      <c r="F954" s="110"/>
      <c r="G954" s="111"/>
      <c r="H954" s="109"/>
      <c r="I954" s="110"/>
      <c r="J954" s="111"/>
    </row>
    <row r="955" spans="1:10" ht="14.85" customHeight="1" x14ac:dyDescent="0.2">
      <c r="A955" s="108">
        <f>+'Employee ROP Information'!C955</f>
        <v>0</v>
      </c>
      <c r="B955" s="109"/>
      <c r="C955" s="110"/>
      <c r="D955" s="111"/>
      <c r="E955" s="109"/>
      <c r="F955" s="110"/>
      <c r="G955" s="111"/>
      <c r="H955" s="109"/>
      <c r="I955" s="110"/>
      <c r="J955" s="111"/>
    </row>
    <row r="956" spans="1:10" ht="14.85" customHeight="1" x14ac:dyDescent="0.2">
      <c r="A956" s="108">
        <f>+'Employee ROP Information'!C956</f>
        <v>0</v>
      </c>
      <c r="B956" s="109"/>
      <c r="C956" s="110"/>
      <c r="D956" s="111"/>
      <c r="E956" s="109"/>
      <c r="F956" s="110"/>
      <c r="G956" s="111"/>
      <c r="H956" s="109"/>
      <c r="I956" s="110"/>
      <c r="J956" s="111"/>
    </row>
    <row r="957" spans="1:10" ht="14.85" customHeight="1" x14ac:dyDescent="0.2">
      <c r="A957" s="108">
        <f>+'Employee ROP Information'!C957</f>
        <v>0</v>
      </c>
      <c r="B957" s="109"/>
      <c r="C957" s="110"/>
      <c r="D957" s="111"/>
      <c r="E957" s="109"/>
      <c r="F957" s="110"/>
      <c r="G957" s="111"/>
      <c r="H957" s="109"/>
      <c r="I957" s="110"/>
      <c r="J957" s="111"/>
    </row>
    <row r="958" spans="1:10" ht="14.85" customHeight="1" x14ac:dyDescent="0.2">
      <c r="A958" s="108">
        <f>+'Employee ROP Information'!C958</f>
        <v>0</v>
      </c>
      <c r="B958" s="109"/>
      <c r="C958" s="110"/>
      <c r="D958" s="111"/>
      <c r="E958" s="109"/>
      <c r="F958" s="110"/>
      <c r="G958" s="111"/>
      <c r="H958" s="109"/>
      <c r="I958" s="110"/>
      <c r="J958" s="111"/>
    </row>
    <row r="959" spans="1:10" ht="14.85" customHeight="1" x14ac:dyDescent="0.2">
      <c r="A959" s="108">
        <f>+'Employee ROP Information'!C959</f>
        <v>0</v>
      </c>
      <c r="B959" s="109"/>
      <c r="C959" s="110"/>
      <c r="D959" s="111"/>
      <c r="E959" s="109"/>
      <c r="F959" s="110"/>
      <c r="G959" s="111"/>
      <c r="H959" s="109"/>
      <c r="I959" s="110"/>
      <c r="J959" s="111"/>
    </row>
    <row r="960" spans="1:10" ht="14.85" customHeight="1" x14ac:dyDescent="0.2">
      <c r="A960" s="108">
        <f>+'Employee ROP Information'!C960</f>
        <v>0</v>
      </c>
      <c r="B960" s="109"/>
      <c r="C960" s="110"/>
      <c r="D960" s="111"/>
      <c r="E960" s="109"/>
      <c r="F960" s="110"/>
      <c r="G960" s="111"/>
      <c r="H960" s="109"/>
      <c r="I960" s="110"/>
      <c r="J960" s="111"/>
    </row>
    <row r="961" spans="1:10" ht="14.85" customHeight="1" x14ac:dyDescent="0.2">
      <c r="A961" s="108">
        <f>+'Employee ROP Information'!C961</f>
        <v>0</v>
      </c>
      <c r="B961" s="109"/>
      <c r="C961" s="110"/>
      <c r="D961" s="111"/>
      <c r="E961" s="109"/>
      <c r="F961" s="110"/>
      <c r="G961" s="111"/>
      <c r="H961" s="109"/>
      <c r="I961" s="110"/>
      <c r="J961" s="111"/>
    </row>
    <row r="962" spans="1:10" ht="14.85" customHeight="1" x14ac:dyDescent="0.2">
      <c r="A962" s="108">
        <f>+'Employee ROP Information'!C962</f>
        <v>0</v>
      </c>
      <c r="B962" s="109"/>
      <c r="C962" s="110"/>
      <c r="D962" s="111"/>
      <c r="E962" s="109"/>
      <c r="F962" s="110"/>
      <c r="G962" s="111"/>
      <c r="H962" s="109"/>
      <c r="I962" s="110"/>
      <c r="J962" s="111"/>
    </row>
    <row r="963" spans="1:10" ht="14.85" customHeight="1" x14ac:dyDescent="0.2">
      <c r="A963" s="108">
        <f>+'Employee ROP Information'!C963</f>
        <v>0</v>
      </c>
      <c r="B963" s="109"/>
      <c r="C963" s="110"/>
      <c r="D963" s="111"/>
      <c r="E963" s="109"/>
      <c r="F963" s="110"/>
      <c r="G963" s="111"/>
      <c r="H963" s="109"/>
      <c r="I963" s="110"/>
      <c r="J963" s="111"/>
    </row>
    <row r="964" spans="1:10" ht="14.85" customHeight="1" x14ac:dyDescent="0.2">
      <c r="A964" s="108">
        <f>+'Employee ROP Information'!C964</f>
        <v>0</v>
      </c>
      <c r="B964" s="109"/>
      <c r="C964" s="110"/>
      <c r="D964" s="111"/>
      <c r="E964" s="109"/>
      <c r="F964" s="110"/>
      <c r="G964" s="111"/>
      <c r="H964" s="109"/>
      <c r="I964" s="110"/>
      <c r="J964" s="111"/>
    </row>
    <row r="965" spans="1:10" ht="14.85" customHeight="1" x14ac:dyDescent="0.2">
      <c r="A965" s="108">
        <f>+'Employee ROP Information'!C965</f>
        <v>0</v>
      </c>
      <c r="B965" s="109"/>
      <c r="C965" s="110"/>
      <c r="D965" s="111"/>
      <c r="E965" s="109"/>
      <c r="F965" s="110"/>
      <c r="G965" s="111"/>
      <c r="H965" s="109"/>
      <c r="I965" s="110"/>
      <c r="J965" s="111"/>
    </row>
    <row r="966" spans="1:10" ht="14.85" customHeight="1" x14ac:dyDescent="0.2">
      <c r="A966" s="108">
        <f>+'Employee ROP Information'!C966</f>
        <v>0</v>
      </c>
      <c r="B966" s="109"/>
      <c r="C966" s="110"/>
      <c r="D966" s="111"/>
      <c r="E966" s="109"/>
      <c r="F966" s="110"/>
      <c r="G966" s="111"/>
      <c r="H966" s="109"/>
      <c r="I966" s="110"/>
      <c r="J966" s="111"/>
    </row>
    <row r="967" spans="1:10" ht="14.85" customHeight="1" x14ac:dyDescent="0.2">
      <c r="A967" s="108">
        <f>+'Employee ROP Information'!C967</f>
        <v>0</v>
      </c>
      <c r="B967" s="109"/>
      <c r="C967" s="110"/>
      <c r="D967" s="111"/>
      <c r="E967" s="109"/>
      <c r="F967" s="110"/>
      <c r="G967" s="111"/>
      <c r="H967" s="109"/>
      <c r="I967" s="110"/>
      <c r="J967" s="111"/>
    </row>
    <row r="968" spans="1:10" ht="14.85" customHeight="1" x14ac:dyDescent="0.2">
      <c r="A968" s="108">
        <f>+'Employee ROP Information'!C968</f>
        <v>0</v>
      </c>
      <c r="B968" s="109"/>
      <c r="C968" s="110"/>
      <c r="D968" s="111"/>
      <c r="E968" s="109"/>
      <c r="F968" s="110"/>
      <c r="G968" s="111"/>
      <c r="H968" s="109"/>
      <c r="I968" s="110"/>
      <c r="J968" s="111"/>
    </row>
    <row r="969" spans="1:10" ht="14.85" customHeight="1" x14ac:dyDescent="0.2">
      <c r="A969" s="108">
        <f>+'Employee ROP Information'!C969</f>
        <v>0</v>
      </c>
      <c r="B969" s="109"/>
      <c r="C969" s="110"/>
      <c r="D969" s="111"/>
      <c r="E969" s="109"/>
      <c r="F969" s="110"/>
      <c r="G969" s="111"/>
      <c r="H969" s="109"/>
      <c r="I969" s="110"/>
      <c r="J969" s="111"/>
    </row>
    <row r="970" spans="1:10" ht="14.85" customHeight="1" x14ac:dyDescent="0.2">
      <c r="A970" s="108">
        <f>+'Employee ROP Information'!C970</f>
        <v>0</v>
      </c>
      <c r="B970" s="109"/>
      <c r="C970" s="110"/>
      <c r="D970" s="111"/>
      <c r="E970" s="109"/>
      <c r="F970" s="110"/>
      <c r="G970" s="111"/>
      <c r="H970" s="109"/>
      <c r="I970" s="110"/>
      <c r="J970" s="111"/>
    </row>
    <row r="971" spans="1:10" ht="14.85" customHeight="1" x14ac:dyDescent="0.2">
      <c r="A971" s="108">
        <f>+'Employee ROP Information'!C971</f>
        <v>0</v>
      </c>
      <c r="B971" s="109"/>
      <c r="C971" s="110"/>
      <c r="D971" s="111"/>
      <c r="E971" s="109"/>
      <c r="F971" s="110"/>
      <c r="G971" s="111"/>
      <c r="H971" s="109"/>
      <c r="I971" s="110"/>
      <c r="J971" s="111"/>
    </row>
    <row r="972" spans="1:10" ht="14.85" customHeight="1" x14ac:dyDescent="0.2">
      <c r="A972" s="108">
        <f>+'Employee ROP Information'!C972</f>
        <v>0</v>
      </c>
      <c r="B972" s="109"/>
      <c r="C972" s="110"/>
      <c r="D972" s="111"/>
      <c r="E972" s="109"/>
      <c r="F972" s="110"/>
      <c r="G972" s="111"/>
      <c r="H972" s="109"/>
      <c r="I972" s="110"/>
      <c r="J972" s="111"/>
    </row>
    <row r="973" spans="1:10" ht="14.85" customHeight="1" x14ac:dyDescent="0.2">
      <c r="A973" s="108">
        <f>+'Employee ROP Information'!C973</f>
        <v>0</v>
      </c>
      <c r="B973" s="109"/>
      <c r="C973" s="110"/>
      <c r="D973" s="111"/>
      <c r="E973" s="109"/>
      <c r="F973" s="110"/>
      <c r="G973" s="111"/>
      <c r="H973" s="109"/>
      <c r="I973" s="110"/>
      <c r="J973" s="111"/>
    </row>
    <row r="974" spans="1:10" ht="14.85" customHeight="1" x14ac:dyDescent="0.2">
      <c r="A974" s="108">
        <f>+'Employee ROP Information'!C974</f>
        <v>0</v>
      </c>
      <c r="B974" s="109"/>
      <c r="C974" s="110"/>
      <c r="D974" s="111"/>
      <c r="E974" s="109"/>
      <c r="F974" s="110"/>
      <c r="G974" s="111"/>
      <c r="H974" s="109"/>
      <c r="I974" s="110"/>
      <c r="J974" s="111"/>
    </row>
    <row r="975" spans="1:10" ht="14.85" customHeight="1" x14ac:dyDescent="0.2">
      <c r="A975" s="108">
        <f>+'Employee ROP Information'!C975</f>
        <v>0</v>
      </c>
      <c r="B975" s="109"/>
      <c r="C975" s="110"/>
      <c r="D975" s="111"/>
      <c r="E975" s="109"/>
      <c r="F975" s="110"/>
      <c r="G975" s="111"/>
      <c r="H975" s="109"/>
      <c r="I975" s="110"/>
      <c r="J975" s="111"/>
    </row>
    <row r="976" spans="1:10" ht="14.85" customHeight="1" x14ac:dyDescent="0.2">
      <c r="A976" s="108">
        <f>+'Employee ROP Information'!C976</f>
        <v>0</v>
      </c>
      <c r="B976" s="109"/>
      <c r="C976" s="110"/>
      <c r="D976" s="111"/>
      <c r="E976" s="109"/>
      <c r="F976" s="110"/>
      <c r="G976" s="111"/>
      <c r="H976" s="109"/>
      <c r="I976" s="110"/>
      <c r="J976" s="111"/>
    </row>
    <row r="977" spans="1:10" ht="14.85" customHeight="1" x14ac:dyDescent="0.2">
      <c r="A977" s="108">
        <f>+'Employee ROP Information'!C977</f>
        <v>0</v>
      </c>
      <c r="B977" s="109"/>
      <c r="C977" s="110"/>
      <c r="D977" s="111"/>
      <c r="E977" s="109"/>
      <c r="F977" s="110"/>
      <c r="G977" s="111"/>
      <c r="H977" s="109"/>
      <c r="I977" s="110"/>
      <c r="J977" s="111"/>
    </row>
    <row r="978" spans="1:10" ht="14.85" customHeight="1" x14ac:dyDescent="0.2">
      <c r="A978" s="108">
        <f>+'Employee ROP Information'!C978</f>
        <v>0</v>
      </c>
      <c r="B978" s="109"/>
      <c r="C978" s="110"/>
      <c r="D978" s="111"/>
      <c r="E978" s="109"/>
      <c r="F978" s="110"/>
      <c r="G978" s="111"/>
      <c r="H978" s="109"/>
      <c r="I978" s="110"/>
      <c r="J978" s="111"/>
    </row>
    <row r="979" spans="1:10" ht="14.85" customHeight="1" x14ac:dyDescent="0.2">
      <c r="A979" s="108">
        <f>+'Employee ROP Information'!C979</f>
        <v>0</v>
      </c>
      <c r="B979" s="109"/>
      <c r="C979" s="110"/>
      <c r="D979" s="111"/>
      <c r="E979" s="109"/>
      <c r="F979" s="110"/>
      <c r="G979" s="111"/>
      <c r="H979" s="109"/>
      <c r="I979" s="110"/>
      <c r="J979" s="111"/>
    </row>
    <row r="980" spans="1:10" ht="14.85" customHeight="1" x14ac:dyDescent="0.2">
      <c r="A980" s="108">
        <f>+'Employee ROP Information'!C980</f>
        <v>0</v>
      </c>
      <c r="B980" s="109"/>
      <c r="C980" s="110"/>
      <c r="D980" s="111"/>
      <c r="E980" s="109"/>
      <c r="F980" s="110"/>
      <c r="G980" s="111"/>
      <c r="H980" s="109"/>
      <c r="I980" s="110"/>
      <c r="J980" s="111"/>
    </row>
    <row r="981" spans="1:10" ht="14.85" customHeight="1" x14ac:dyDescent="0.2">
      <c r="A981" s="108">
        <f>+'Employee ROP Information'!C981</f>
        <v>0</v>
      </c>
      <c r="B981" s="109"/>
      <c r="C981" s="110"/>
      <c r="D981" s="111"/>
      <c r="E981" s="109"/>
      <c r="F981" s="110"/>
      <c r="G981" s="111"/>
      <c r="H981" s="109"/>
      <c r="I981" s="110"/>
      <c r="J981" s="111"/>
    </row>
    <row r="982" spans="1:10" ht="14.85" customHeight="1" x14ac:dyDescent="0.2">
      <c r="A982" s="108">
        <f>+'Employee ROP Information'!C982</f>
        <v>0</v>
      </c>
      <c r="B982" s="109"/>
      <c r="C982" s="110"/>
      <c r="D982" s="111"/>
      <c r="E982" s="109"/>
      <c r="F982" s="110"/>
      <c r="G982" s="111"/>
      <c r="H982" s="109"/>
      <c r="I982" s="110"/>
      <c r="J982" s="111"/>
    </row>
    <row r="983" spans="1:10" ht="14.85" customHeight="1" x14ac:dyDescent="0.2">
      <c r="A983" s="108">
        <f>+'Employee ROP Information'!C983</f>
        <v>0</v>
      </c>
      <c r="B983" s="109"/>
      <c r="C983" s="110"/>
      <c r="D983" s="111"/>
      <c r="E983" s="109"/>
      <c r="F983" s="110"/>
      <c r="G983" s="111"/>
      <c r="H983" s="109"/>
      <c r="I983" s="110"/>
      <c r="J983" s="111"/>
    </row>
    <row r="984" spans="1:10" ht="14.85" customHeight="1" x14ac:dyDescent="0.2">
      <c r="A984" s="108">
        <f>+'Employee ROP Information'!C984</f>
        <v>0</v>
      </c>
      <c r="B984" s="109"/>
      <c r="C984" s="110"/>
      <c r="D984" s="111"/>
      <c r="E984" s="109"/>
      <c r="F984" s="110"/>
      <c r="G984" s="111"/>
      <c r="H984" s="109"/>
      <c r="I984" s="110"/>
      <c r="J984" s="111"/>
    </row>
    <row r="985" spans="1:10" ht="14.85" customHeight="1" x14ac:dyDescent="0.2">
      <c r="A985" s="108">
        <f>+'Employee ROP Information'!C985</f>
        <v>0</v>
      </c>
      <c r="B985" s="109"/>
      <c r="C985" s="110"/>
      <c r="D985" s="111"/>
      <c r="E985" s="109"/>
      <c r="F985" s="110"/>
      <c r="G985" s="111"/>
      <c r="H985" s="109"/>
      <c r="I985" s="110"/>
      <c r="J985" s="111"/>
    </row>
    <row r="986" spans="1:10" ht="14.85" customHeight="1" x14ac:dyDescent="0.2">
      <c r="A986" s="108">
        <f>+'Employee ROP Information'!C986</f>
        <v>0</v>
      </c>
      <c r="B986" s="109"/>
      <c r="C986" s="110"/>
      <c r="D986" s="111"/>
      <c r="E986" s="109"/>
      <c r="F986" s="110"/>
      <c r="G986" s="111"/>
      <c r="H986" s="109"/>
      <c r="I986" s="110"/>
      <c r="J986" s="111"/>
    </row>
    <row r="987" spans="1:10" ht="14.85" customHeight="1" x14ac:dyDescent="0.2">
      <c r="A987" s="108">
        <f>+'Employee ROP Information'!C987</f>
        <v>0</v>
      </c>
      <c r="B987" s="109"/>
      <c r="C987" s="110"/>
      <c r="D987" s="111"/>
      <c r="E987" s="109"/>
      <c r="F987" s="110"/>
      <c r="G987" s="111"/>
      <c r="H987" s="109"/>
      <c r="I987" s="110"/>
      <c r="J987" s="111"/>
    </row>
    <row r="988" spans="1:10" ht="14.85" customHeight="1" x14ac:dyDescent="0.2">
      <c r="A988" s="108">
        <f>+'Employee ROP Information'!C988</f>
        <v>0</v>
      </c>
      <c r="B988" s="109"/>
      <c r="C988" s="110"/>
      <c r="D988" s="111"/>
      <c r="E988" s="109"/>
      <c r="F988" s="110"/>
      <c r="G988" s="111"/>
      <c r="H988" s="109"/>
      <c r="I988" s="110"/>
      <c r="J988" s="111"/>
    </row>
    <row r="989" spans="1:10" ht="14.85" customHeight="1" x14ac:dyDescent="0.2">
      <c r="A989" s="108">
        <f>+'Employee ROP Information'!C989</f>
        <v>0</v>
      </c>
      <c r="B989" s="109"/>
      <c r="C989" s="110"/>
      <c r="D989" s="111"/>
      <c r="E989" s="109"/>
      <c r="F989" s="110"/>
      <c r="G989" s="111"/>
      <c r="H989" s="109"/>
      <c r="I989" s="110"/>
      <c r="J989" s="111"/>
    </row>
    <row r="990" spans="1:10" ht="14.85" customHeight="1" x14ac:dyDescent="0.2">
      <c r="A990" s="108">
        <f>+'Employee ROP Information'!C990</f>
        <v>0</v>
      </c>
      <c r="B990" s="109"/>
      <c r="C990" s="110"/>
      <c r="D990" s="111"/>
      <c r="E990" s="109"/>
      <c r="F990" s="110"/>
      <c r="G990" s="111"/>
      <c r="H990" s="109"/>
      <c r="I990" s="110"/>
      <c r="J990" s="111"/>
    </row>
    <row r="991" spans="1:10" ht="14.85" customHeight="1" x14ac:dyDescent="0.2">
      <c r="A991" s="108">
        <f>+'Employee ROP Information'!C991</f>
        <v>0</v>
      </c>
      <c r="B991" s="109"/>
      <c r="C991" s="110"/>
      <c r="D991" s="111"/>
      <c r="E991" s="109"/>
      <c r="F991" s="110"/>
      <c r="G991" s="111"/>
      <c r="H991" s="109"/>
      <c r="I991" s="110"/>
      <c r="J991" s="111"/>
    </row>
    <row r="992" spans="1:10" ht="14.85" customHeight="1" x14ac:dyDescent="0.2">
      <c r="A992" s="108">
        <f>+'Employee ROP Information'!C992</f>
        <v>0</v>
      </c>
      <c r="B992" s="109"/>
      <c r="C992" s="110"/>
      <c r="D992" s="111"/>
      <c r="E992" s="109"/>
      <c r="F992" s="110"/>
      <c r="G992" s="111"/>
      <c r="H992" s="109"/>
      <c r="I992" s="110"/>
      <c r="J992" s="111"/>
    </row>
    <row r="993" spans="1:10" ht="14.85" customHeight="1" x14ac:dyDescent="0.2">
      <c r="A993" s="108">
        <f>+'Employee ROP Information'!C993</f>
        <v>0</v>
      </c>
      <c r="B993" s="109"/>
      <c r="C993" s="110"/>
      <c r="D993" s="111"/>
      <c r="E993" s="109"/>
      <c r="F993" s="110"/>
      <c r="G993" s="111"/>
      <c r="H993" s="109"/>
      <c r="I993" s="110"/>
      <c r="J993" s="111"/>
    </row>
    <row r="994" spans="1:10" ht="14.85" customHeight="1" x14ac:dyDescent="0.2">
      <c r="A994" s="108">
        <f>+'Employee ROP Information'!C994</f>
        <v>0</v>
      </c>
      <c r="B994" s="109"/>
      <c r="C994" s="110"/>
      <c r="D994" s="111"/>
      <c r="E994" s="109"/>
      <c r="F994" s="110"/>
      <c r="G994" s="111"/>
      <c r="H994" s="109"/>
      <c r="I994" s="110"/>
      <c r="J994" s="111"/>
    </row>
    <row r="995" spans="1:10" ht="14.85" customHeight="1" x14ac:dyDescent="0.2">
      <c r="A995" s="108">
        <f>+'Employee ROP Information'!C995</f>
        <v>0</v>
      </c>
      <c r="B995" s="109"/>
      <c r="C995" s="110"/>
      <c r="D995" s="111"/>
      <c r="E995" s="109"/>
      <c r="F995" s="110"/>
      <c r="G995" s="111"/>
      <c r="H995" s="109"/>
      <c r="I995" s="110"/>
      <c r="J995" s="111"/>
    </row>
    <row r="996" spans="1:10" ht="14.85" customHeight="1" x14ac:dyDescent="0.2">
      <c r="A996" s="108">
        <f>+'Employee ROP Information'!C996</f>
        <v>0</v>
      </c>
      <c r="B996" s="109"/>
      <c r="C996" s="110"/>
      <c r="D996" s="111"/>
      <c r="E996" s="109"/>
      <c r="F996" s="110"/>
      <c r="G996" s="111"/>
      <c r="H996" s="109"/>
      <c r="I996" s="110"/>
      <c r="J996" s="111"/>
    </row>
    <row r="997" spans="1:10" ht="14.85" customHeight="1" x14ac:dyDescent="0.2">
      <c r="A997" s="108">
        <f>+'Employee ROP Information'!C997</f>
        <v>0</v>
      </c>
      <c r="B997" s="109"/>
      <c r="C997" s="110"/>
      <c r="D997" s="111"/>
      <c r="E997" s="109"/>
      <c r="F997" s="110"/>
      <c r="G997" s="111"/>
      <c r="H997" s="109"/>
      <c r="I997" s="110"/>
      <c r="J997" s="111"/>
    </row>
    <row r="998" spans="1:10" ht="14.85" customHeight="1" x14ac:dyDescent="0.2">
      <c r="A998" s="108">
        <f>+'Employee ROP Information'!C998</f>
        <v>0</v>
      </c>
      <c r="B998" s="109"/>
      <c r="C998" s="110"/>
      <c r="D998" s="111"/>
      <c r="E998" s="109"/>
      <c r="F998" s="110"/>
      <c r="G998" s="111"/>
      <c r="H998" s="109"/>
      <c r="I998" s="110"/>
      <c r="J998" s="111"/>
    </row>
    <row r="999" spans="1:10" ht="14.85" customHeight="1" x14ac:dyDescent="0.2">
      <c r="A999" s="108">
        <f>+'Employee ROP Information'!C999</f>
        <v>0</v>
      </c>
      <c r="B999" s="109"/>
      <c r="C999" s="110"/>
      <c r="D999" s="111"/>
      <c r="E999" s="109"/>
      <c r="F999" s="110"/>
      <c r="G999" s="111"/>
      <c r="H999" s="109"/>
      <c r="I999" s="110"/>
      <c r="J999" s="111"/>
    </row>
    <row r="1000" spans="1:10" ht="14.85" customHeight="1" x14ac:dyDescent="0.2">
      <c r="A1000" s="108">
        <f>+'Employee ROP Information'!C1000</f>
        <v>0</v>
      </c>
      <c r="B1000" s="109"/>
      <c r="C1000" s="110"/>
      <c r="D1000" s="111"/>
      <c r="E1000" s="109"/>
      <c r="F1000" s="110"/>
      <c r="G1000" s="111"/>
      <c r="H1000" s="109"/>
      <c r="I1000" s="110"/>
      <c r="J1000" s="111"/>
    </row>
    <row r="1001" spans="1:10" ht="14.85" customHeight="1" x14ac:dyDescent="0.2">
      <c r="A1001" s="108">
        <f>+'Employee ROP Information'!C1001</f>
        <v>0</v>
      </c>
      <c r="B1001" s="109"/>
      <c r="C1001" s="110"/>
      <c r="D1001" s="111"/>
      <c r="E1001" s="109"/>
      <c r="F1001" s="110"/>
      <c r="G1001" s="111"/>
      <c r="H1001" s="109"/>
      <c r="I1001" s="110"/>
      <c r="J1001" s="111"/>
    </row>
    <row r="1002" spans="1:10" ht="14.85" customHeight="1" x14ac:dyDescent="0.2">
      <c r="A1002" s="108">
        <f>+'Employee ROP Information'!C1002</f>
        <v>0</v>
      </c>
      <c r="B1002" s="109"/>
      <c r="C1002" s="110"/>
      <c r="D1002" s="111"/>
      <c r="E1002" s="109"/>
      <c r="F1002" s="110"/>
      <c r="G1002" s="111"/>
      <c r="H1002" s="109"/>
      <c r="I1002" s="110"/>
      <c r="J1002" s="111"/>
    </row>
    <row r="1003" spans="1:10" ht="14.85" customHeight="1" x14ac:dyDescent="0.2">
      <c r="A1003" s="108">
        <f>+'Employee ROP Information'!C1003</f>
        <v>0</v>
      </c>
      <c r="B1003" s="109"/>
      <c r="C1003" s="110"/>
      <c r="D1003" s="111"/>
      <c r="E1003" s="109"/>
      <c r="F1003" s="110"/>
      <c r="G1003" s="111"/>
      <c r="H1003" s="109"/>
      <c r="I1003" s="110"/>
      <c r="J1003" s="111"/>
    </row>
    <row r="1004" spans="1:10" ht="14.85" customHeight="1" x14ac:dyDescent="0.2">
      <c r="A1004" s="108">
        <f>+'Employee ROP Information'!C1004</f>
        <v>0</v>
      </c>
      <c r="B1004" s="109"/>
      <c r="C1004" s="110"/>
      <c r="D1004" s="111"/>
      <c r="E1004" s="109"/>
      <c r="F1004" s="110"/>
      <c r="G1004" s="111"/>
      <c r="H1004" s="109"/>
      <c r="I1004" s="110"/>
      <c r="J1004" s="111"/>
    </row>
    <row r="1005" spans="1:10" ht="14.85" customHeight="1" x14ac:dyDescent="0.2">
      <c r="A1005" s="108">
        <f>+'Employee ROP Information'!C1005</f>
        <v>0</v>
      </c>
      <c r="B1005" s="109"/>
      <c r="C1005" s="110"/>
      <c r="D1005" s="111"/>
      <c r="E1005" s="109"/>
      <c r="F1005" s="110"/>
      <c r="G1005" s="111"/>
      <c r="H1005" s="109"/>
      <c r="I1005" s="110"/>
      <c r="J1005" s="111"/>
    </row>
    <row r="1006" spans="1:10" ht="14.85" customHeight="1" x14ac:dyDescent="0.2">
      <c r="A1006" s="108">
        <f>+'Employee ROP Information'!C1006</f>
        <v>0</v>
      </c>
      <c r="B1006" s="109"/>
      <c r="C1006" s="110"/>
      <c r="D1006" s="111"/>
      <c r="E1006" s="109"/>
      <c r="F1006" s="110"/>
      <c r="G1006" s="111"/>
      <c r="H1006" s="109"/>
      <c r="I1006" s="110"/>
      <c r="J1006" s="111"/>
    </row>
    <row r="1007" spans="1:10" ht="14.85" customHeight="1" x14ac:dyDescent="0.2">
      <c r="A1007" s="108">
        <f>+'Employee ROP Information'!C1007</f>
        <v>0</v>
      </c>
      <c r="B1007" s="109"/>
      <c r="C1007" s="110"/>
      <c r="D1007" s="111"/>
      <c r="E1007" s="109"/>
      <c r="F1007" s="110"/>
      <c r="G1007" s="111"/>
      <c r="H1007" s="109"/>
      <c r="I1007" s="110"/>
      <c r="J1007" s="111"/>
    </row>
    <row r="1008" spans="1:10" ht="14.85" customHeight="1" x14ac:dyDescent="0.2">
      <c r="A1008" s="108">
        <f>+'Employee ROP Information'!C1008</f>
        <v>0</v>
      </c>
      <c r="B1008" s="109"/>
      <c r="C1008" s="110"/>
      <c r="D1008" s="111"/>
      <c r="E1008" s="109"/>
      <c r="F1008" s="110"/>
      <c r="G1008" s="111"/>
      <c r="H1008" s="109"/>
      <c r="I1008" s="110"/>
      <c r="J1008" s="111"/>
    </row>
    <row r="1009" spans="1:10" ht="14.85" customHeight="1" x14ac:dyDescent="0.2">
      <c r="A1009" s="108">
        <f>+'Employee ROP Information'!C1009</f>
        <v>0</v>
      </c>
      <c r="B1009" s="109"/>
      <c r="C1009" s="110"/>
      <c r="D1009" s="111"/>
      <c r="E1009" s="109"/>
      <c r="F1009" s="110"/>
      <c r="G1009" s="111"/>
      <c r="H1009" s="109"/>
      <c r="I1009" s="110"/>
      <c r="J1009" s="111"/>
    </row>
    <row r="1010" spans="1:10" ht="14.85" customHeight="1" x14ac:dyDescent="0.2">
      <c r="A1010" s="108">
        <f>+'Employee ROP Information'!C1010</f>
        <v>0</v>
      </c>
      <c r="B1010" s="109"/>
      <c r="C1010" s="110"/>
      <c r="D1010" s="111"/>
      <c r="E1010" s="109"/>
      <c r="F1010" s="110"/>
      <c r="G1010" s="111"/>
      <c r="H1010" s="109"/>
      <c r="I1010" s="110"/>
      <c r="J1010" s="111"/>
    </row>
    <row r="1011" spans="1:10" ht="14.85" customHeight="1" x14ac:dyDescent="0.2">
      <c r="A1011" s="108">
        <f>+'Employee ROP Information'!C1011</f>
        <v>0</v>
      </c>
      <c r="B1011" s="109"/>
      <c r="C1011" s="110"/>
      <c r="D1011" s="111"/>
      <c r="E1011" s="109"/>
      <c r="F1011" s="110"/>
      <c r="G1011" s="111"/>
      <c r="H1011" s="109"/>
      <c r="I1011" s="110"/>
      <c r="J1011" s="111"/>
    </row>
    <row r="1012" spans="1:10" ht="14.85" customHeight="1" x14ac:dyDescent="0.2">
      <c r="A1012" s="108">
        <f>+'Employee ROP Information'!C1012</f>
        <v>0</v>
      </c>
      <c r="B1012" s="109"/>
      <c r="C1012" s="110"/>
      <c r="D1012" s="111"/>
      <c r="E1012" s="109"/>
      <c r="F1012" s="110"/>
      <c r="G1012" s="111"/>
      <c r="H1012" s="109"/>
      <c r="I1012" s="110"/>
      <c r="J1012" s="111"/>
    </row>
    <row r="1013" spans="1:10" ht="14.85" customHeight="1" x14ac:dyDescent="0.2">
      <c r="A1013" s="108">
        <f>+'Employee ROP Information'!C1013</f>
        <v>0</v>
      </c>
      <c r="B1013" s="109"/>
      <c r="C1013" s="110"/>
      <c r="D1013" s="111"/>
      <c r="E1013" s="109"/>
      <c r="F1013" s="110"/>
      <c r="G1013" s="111"/>
      <c r="H1013" s="109"/>
      <c r="I1013" s="110"/>
      <c r="J1013" s="111"/>
    </row>
    <row r="1014" spans="1:10" ht="14.85" customHeight="1" x14ac:dyDescent="0.2">
      <c r="A1014" s="108">
        <f>+'Employee ROP Information'!C1014</f>
        <v>0</v>
      </c>
      <c r="B1014" s="109"/>
      <c r="C1014" s="110"/>
      <c r="D1014" s="111"/>
      <c r="E1014" s="109"/>
      <c r="F1014" s="110"/>
      <c r="G1014" s="111"/>
      <c r="H1014" s="109"/>
      <c r="I1014" s="110"/>
      <c r="J1014" s="111"/>
    </row>
    <row r="1015" spans="1:10" ht="14.85" customHeight="1" x14ac:dyDescent="0.2">
      <c r="A1015" s="108">
        <f>+'Employee ROP Information'!C1015</f>
        <v>0</v>
      </c>
      <c r="B1015" s="109"/>
      <c r="C1015" s="110"/>
      <c r="D1015" s="111"/>
      <c r="E1015" s="109"/>
      <c r="F1015" s="110"/>
      <c r="G1015" s="111"/>
      <c r="H1015" s="109"/>
      <c r="I1015" s="110"/>
      <c r="J1015" s="111"/>
    </row>
    <row r="1016" spans="1:10" ht="14.85" customHeight="1" x14ac:dyDescent="0.2">
      <c r="A1016" s="108">
        <f>+'Employee ROP Information'!C1016</f>
        <v>0</v>
      </c>
      <c r="B1016" s="109"/>
      <c r="C1016" s="110"/>
      <c r="D1016" s="111"/>
      <c r="E1016" s="109"/>
      <c r="F1016" s="110"/>
      <c r="G1016" s="111"/>
      <c r="H1016" s="109"/>
      <c r="I1016" s="110"/>
      <c r="J1016" s="111"/>
    </row>
    <row r="1017" spans="1:10" ht="14.85" customHeight="1" x14ac:dyDescent="0.2">
      <c r="A1017" s="108">
        <f>+'Employee ROP Information'!C1017</f>
        <v>0</v>
      </c>
      <c r="B1017" s="109"/>
      <c r="C1017" s="110"/>
      <c r="D1017" s="111"/>
      <c r="E1017" s="109"/>
      <c r="F1017" s="110"/>
      <c r="G1017" s="111"/>
      <c r="H1017" s="109"/>
      <c r="I1017" s="110"/>
      <c r="J1017" s="111"/>
    </row>
    <row r="1018" spans="1:10" ht="14.85" customHeight="1" x14ac:dyDescent="0.2">
      <c r="A1018" s="108">
        <f>+'Employee ROP Information'!C1018</f>
        <v>0</v>
      </c>
      <c r="B1018" s="109"/>
      <c r="C1018" s="110"/>
      <c r="D1018" s="111"/>
      <c r="E1018" s="109"/>
      <c r="F1018" s="110"/>
      <c r="G1018" s="111"/>
      <c r="H1018" s="109"/>
      <c r="I1018" s="110"/>
      <c r="J1018" s="111"/>
    </row>
    <row r="1019" spans="1:10" ht="14.85" customHeight="1" x14ac:dyDescent="0.2">
      <c r="A1019" s="108">
        <f>+'Employee ROP Information'!C1019</f>
        <v>0</v>
      </c>
      <c r="B1019" s="109"/>
      <c r="C1019" s="110"/>
      <c r="D1019" s="111"/>
      <c r="E1019" s="109"/>
      <c r="F1019" s="110"/>
      <c r="G1019" s="111"/>
      <c r="H1019" s="109"/>
      <c r="I1019" s="110"/>
      <c r="J1019" s="111"/>
    </row>
    <row r="1020" spans="1:10" ht="14.85" customHeight="1" x14ac:dyDescent="0.2">
      <c r="A1020" s="108">
        <f>+'Employee ROP Information'!C1020</f>
        <v>0</v>
      </c>
      <c r="B1020" s="109"/>
      <c r="C1020" s="110"/>
      <c r="D1020" s="111"/>
      <c r="E1020" s="109"/>
      <c r="F1020" s="110"/>
      <c r="G1020" s="111"/>
      <c r="H1020" s="109"/>
      <c r="I1020" s="110"/>
      <c r="J1020" s="111"/>
    </row>
    <row r="1021" spans="1:10" ht="14.85" customHeight="1" x14ac:dyDescent="0.2">
      <c r="A1021" s="108">
        <f>+'Employee ROP Information'!C1021</f>
        <v>0</v>
      </c>
      <c r="B1021" s="109"/>
      <c r="C1021" s="110"/>
      <c r="D1021" s="111"/>
      <c r="E1021" s="109"/>
      <c r="F1021" s="110"/>
      <c r="G1021" s="111"/>
      <c r="H1021" s="109"/>
      <c r="I1021" s="110"/>
      <c r="J1021" s="111"/>
    </row>
    <row r="1022" spans="1:10" ht="14.85" customHeight="1" x14ac:dyDescent="0.2">
      <c r="A1022" s="108">
        <f>+'Employee ROP Information'!C1022</f>
        <v>0</v>
      </c>
      <c r="B1022" s="109"/>
      <c r="C1022" s="110"/>
      <c r="D1022" s="111"/>
      <c r="E1022" s="109"/>
      <c r="F1022" s="110"/>
      <c r="G1022" s="111"/>
      <c r="H1022" s="109"/>
      <c r="I1022" s="110"/>
      <c r="J1022" s="111"/>
    </row>
    <row r="1023" spans="1:10" ht="14.85" customHeight="1" x14ac:dyDescent="0.2">
      <c r="A1023" s="108">
        <f>+'Employee ROP Information'!C1023</f>
        <v>0</v>
      </c>
      <c r="B1023" s="109"/>
      <c r="C1023" s="110"/>
      <c r="D1023" s="111"/>
      <c r="E1023" s="109"/>
      <c r="F1023" s="110"/>
      <c r="G1023" s="111"/>
      <c r="H1023" s="109"/>
      <c r="I1023" s="110"/>
      <c r="J1023" s="111"/>
    </row>
    <row r="1024" spans="1:10" ht="14.85" customHeight="1" x14ac:dyDescent="0.2">
      <c r="A1024" s="108">
        <f>+'Employee ROP Information'!C1024</f>
        <v>0</v>
      </c>
      <c r="B1024" s="109"/>
      <c r="C1024" s="110"/>
      <c r="D1024" s="111"/>
      <c r="E1024" s="109"/>
      <c r="F1024" s="110"/>
      <c r="G1024" s="111"/>
      <c r="H1024" s="109"/>
      <c r="I1024" s="110"/>
      <c r="J1024" s="111"/>
    </row>
    <row r="1025" spans="1:10" ht="14.85" customHeight="1" x14ac:dyDescent="0.2">
      <c r="A1025" s="108">
        <f>+'Employee ROP Information'!C1025</f>
        <v>0</v>
      </c>
      <c r="B1025" s="109"/>
      <c r="C1025" s="110"/>
      <c r="D1025" s="111"/>
      <c r="E1025" s="109"/>
      <c r="F1025" s="110"/>
      <c r="G1025" s="111"/>
      <c r="H1025" s="109"/>
      <c r="I1025" s="110"/>
      <c r="J1025" s="111"/>
    </row>
    <row r="1026" spans="1:10" ht="14.85" customHeight="1" x14ac:dyDescent="0.2">
      <c r="A1026" s="108">
        <f>+'Employee ROP Information'!C1026</f>
        <v>0</v>
      </c>
      <c r="B1026" s="109"/>
      <c r="C1026" s="110"/>
      <c r="D1026" s="111"/>
      <c r="E1026" s="109"/>
      <c r="F1026" s="110"/>
      <c r="G1026" s="111"/>
      <c r="H1026" s="109"/>
      <c r="I1026" s="110"/>
      <c r="J1026" s="111"/>
    </row>
    <row r="1027" spans="1:10" ht="14.85" customHeight="1" x14ac:dyDescent="0.2">
      <c r="A1027" s="108">
        <f>+'Employee ROP Information'!C1027</f>
        <v>0</v>
      </c>
      <c r="B1027" s="109"/>
      <c r="C1027" s="110"/>
      <c r="D1027" s="111"/>
      <c r="E1027" s="109"/>
      <c r="F1027" s="110"/>
      <c r="G1027" s="111"/>
      <c r="H1027" s="109"/>
      <c r="I1027" s="110"/>
      <c r="J1027" s="111"/>
    </row>
    <row r="1028" spans="1:10" ht="14.85" customHeight="1" x14ac:dyDescent="0.2">
      <c r="A1028" s="108">
        <f>+'Employee ROP Information'!C1028</f>
        <v>0</v>
      </c>
      <c r="B1028" s="109"/>
      <c r="C1028" s="110"/>
      <c r="D1028" s="111"/>
      <c r="E1028" s="109"/>
      <c r="F1028" s="110"/>
      <c r="G1028" s="111"/>
      <c r="H1028" s="109"/>
      <c r="I1028" s="110"/>
      <c r="J1028" s="111"/>
    </row>
    <row r="1029" spans="1:10" ht="14.85" customHeight="1" x14ac:dyDescent="0.2">
      <c r="A1029" s="108">
        <f>+'Employee ROP Information'!C1029</f>
        <v>0</v>
      </c>
      <c r="B1029" s="109"/>
      <c r="C1029" s="110"/>
      <c r="D1029" s="111"/>
      <c r="E1029" s="109"/>
      <c r="F1029" s="110"/>
      <c r="G1029" s="111"/>
      <c r="H1029" s="109"/>
      <c r="I1029" s="110"/>
      <c r="J1029" s="111"/>
    </row>
    <row r="1030" spans="1:10" ht="14.85" customHeight="1" x14ac:dyDescent="0.2">
      <c r="A1030" s="108">
        <f>+'Employee ROP Information'!C1030</f>
        <v>0</v>
      </c>
      <c r="B1030" s="109"/>
      <c r="C1030" s="110"/>
      <c r="D1030" s="111"/>
      <c r="E1030" s="109"/>
      <c r="F1030" s="110"/>
      <c r="G1030" s="111"/>
      <c r="H1030" s="109"/>
      <c r="I1030" s="110"/>
      <c r="J1030" s="111"/>
    </row>
    <row r="1031" spans="1:10" ht="14.85" customHeight="1" x14ac:dyDescent="0.2">
      <c r="A1031" s="108">
        <f>+'Employee ROP Information'!C1031</f>
        <v>0</v>
      </c>
      <c r="B1031" s="109"/>
      <c r="C1031" s="110"/>
      <c r="D1031" s="111"/>
      <c r="E1031" s="109"/>
      <c r="F1031" s="110"/>
      <c r="G1031" s="111"/>
      <c r="H1031" s="109"/>
      <c r="I1031" s="110"/>
      <c r="J1031" s="111"/>
    </row>
    <row r="1032" spans="1:10" ht="14.85" customHeight="1" x14ac:dyDescent="0.2">
      <c r="A1032" s="108">
        <f>+'Employee ROP Information'!C1032</f>
        <v>0</v>
      </c>
      <c r="B1032" s="109"/>
      <c r="C1032" s="110"/>
      <c r="D1032" s="111"/>
      <c r="E1032" s="109"/>
      <c r="F1032" s="110"/>
      <c r="G1032" s="111"/>
      <c r="H1032" s="109"/>
      <c r="I1032" s="110"/>
      <c r="J1032" s="111"/>
    </row>
    <row r="1033" spans="1:10" ht="14.85" customHeight="1" x14ac:dyDescent="0.2">
      <c r="A1033" s="108">
        <f>+'Employee ROP Information'!C1033</f>
        <v>0</v>
      </c>
      <c r="B1033" s="109"/>
      <c r="C1033" s="110"/>
      <c r="D1033" s="111"/>
      <c r="E1033" s="109"/>
      <c r="F1033" s="110"/>
      <c r="G1033" s="111"/>
      <c r="H1033" s="109"/>
      <c r="I1033" s="110"/>
      <c r="J1033" s="111"/>
    </row>
    <row r="1034" spans="1:10" ht="14.85" customHeight="1" x14ac:dyDescent="0.2">
      <c r="A1034" s="108">
        <f>+'Employee ROP Information'!C1034</f>
        <v>0</v>
      </c>
      <c r="B1034" s="109"/>
      <c r="C1034" s="110"/>
      <c r="D1034" s="111"/>
      <c r="E1034" s="109"/>
      <c r="F1034" s="110"/>
      <c r="G1034" s="111"/>
      <c r="H1034" s="109"/>
      <c r="I1034" s="110"/>
      <c r="J1034" s="111"/>
    </row>
    <row r="1035" spans="1:10" ht="14.85" customHeight="1" x14ac:dyDescent="0.2">
      <c r="A1035" s="108">
        <f>+'Employee ROP Information'!C1035</f>
        <v>0</v>
      </c>
      <c r="B1035" s="109"/>
      <c r="C1035" s="110"/>
      <c r="D1035" s="111"/>
      <c r="E1035" s="109"/>
      <c r="F1035" s="110"/>
      <c r="G1035" s="111"/>
      <c r="H1035" s="109"/>
      <c r="I1035" s="110"/>
      <c r="J1035" s="111"/>
    </row>
    <row r="1036" spans="1:10" ht="14.85" customHeight="1" x14ac:dyDescent="0.2">
      <c r="A1036" s="108">
        <f>+'Employee ROP Information'!C1036</f>
        <v>0</v>
      </c>
      <c r="B1036" s="109"/>
      <c r="C1036" s="110"/>
      <c r="D1036" s="111"/>
      <c r="E1036" s="109"/>
      <c r="F1036" s="110"/>
      <c r="G1036" s="111"/>
      <c r="H1036" s="109"/>
      <c r="I1036" s="110"/>
      <c r="J1036" s="111"/>
    </row>
    <row r="1037" spans="1:10" ht="14.85" customHeight="1" x14ac:dyDescent="0.2">
      <c r="A1037" s="108">
        <f>+'Employee ROP Information'!C1037</f>
        <v>0</v>
      </c>
      <c r="B1037" s="109"/>
      <c r="C1037" s="110"/>
      <c r="D1037" s="111"/>
      <c r="E1037" s="109"/>
      <c r="F1037" s="110"/>
      <c r="G1037" s="111"/>
      <c r="H1037" s="109"/>
      <c r="I1037" s="110"/>
      <c r="J1037" s="111"/>
    </row>
    <row r="1038" spans="1:10" ht="14.85" customHeight="1" x14ac:dyDescent="0.2">
      <c r="A1038" s="108">
        <f>+'Employee ROP Information'!C1038</f>
        <v>0</v>
      </c>
      <c r="B1038" s="109"/>
      <c r="C1038" s="110"/>
      <c r="D1038" s="111"/>
      <c r="E1038" s="109"/>
      <c r="F1038" s="110"/>
      <c r="G1038" s="111"/>
      <c r="H1038" s="109"/>
      <c r="I1038" s="110"/>
      <c r="J1038" s="111"/>
    </row>
    <row r="1039" spans="1:10" ht="14.85" customHeight="1" x14ac:dyDescent="0.2">
      <c r="A1039" s="108">
        <f>+'Employee ROP Information'!C1039</f>
        <v>0</v>
      </c>
      <c r="B1039" s="109"/>
      <c r="C1039" s="110"/>
      <c r="D1039" s="111"/>
      <c r="E1039" s="109"/>
      <c r="F1039" s="110"/>
      <c r="G1039" s="111"/>
      <c r="H1039" s="109"/>
      <c r="I1039" s="110"/>
      <c r="J1039" s="111"/>
    </row>
    <row r="1040" spans="1:10" ht="14.85" customHeight="1" x14ac:dyDescent="0.2">
      <c r="A1040" s="108">
        <f>+'Employee ROP Information'!C1040</f>
        <v>0</v>
      </c>
      <c r="B1040" s="109"/>
      <c r="C1040" s="110"/>
      <c r="D1040" s="111"/>
      <c r="E1040" s="109"/>
      <c r="F1040" s="110"/>
      <c r="G1040" s="111"/>
      <c r="H1040" s="109"/>
      <c r="I1040" s="110"/>
      <c r="J1040" s="111"/>
    </row>
    <row r="1041" spans="1:10" ht="14.85" customHeight="1" x14ac:dyDescent="0.2">
      <c r="A1041" s="108">
        <f>+'Employee ROP Information'!C1041</f>
        <v>0</v>
      </c>
      <c r="B1041" s="109"/>
      <c r="C1041" s="110"/>
      <c r="D1041" s="111"/>
      <c r="E1041" s="109"/>
      <c r="F1041" s="110"/>
      <c r="G1041" s="111"/>
      <c r="H1041" s="109"/>
      <c r="I1041" s="110"/>
      <c r="J1041" s="111"/>
    </row>
    <row r="1042" spans="1:10" ht="14.85" customHeight="1" x14ac:dyDescent="0.2">
      <c r="A1042" s="108">
        <f>+'Employee ROP Information'!C1042</f>
        <v>0</v>
      </c>
      <c r="B1042" s="109"/>
      <c r="C1042" s="110"/>
      <c r="D1042" s="111"/>
      <c r="E1042" s="109"/>
      <c r="F1042" s="110"/>
      <c r="G1042" s="111"/>
      <c r="H1042" s="109"/>
      <c r="I1042" s="110"/>
      <c r="J1042" s="111"/>
    </row>
    <row r="1043" spans="1:10" ht="14.85" customHeight="1" x14ac:dyDescent="0.2">
      <c r="A1043" s="108">
        <f>+'Employee ROP Information'!C1043</f>
        <v>0</v>
      </c>
      <c r="B1043" s="109"/>
      <c r="C1043" s="110"/>
      <c r="D1043" s="111"/>
      <c r="E1043" s="109"/>
      <c r="F1043" s="110"/>
      <c r="G1043" s="111"/>
      <c r="H1043" s="109"/>
      <c r="I1043" s="110"/>
      <c r="J1043" s="111"/>
    </row>
    <row r="1044" spans="1:10" ht="14.85" customHeight="1" x14ac:dyDescent="0.2">
      <c r="A1044" s="108">
        <f>+'Employee ROP Information'!C1044</f>
        <v>0</v>
      </c>
      <c r="B1044" s="109"/>
      <c r="C1044" s="110"/>
      <c r="D1044" s="111"/>
      <c r="E1044" s="109"/>
      <c r="F1044" s="110"/>
      <c r="G1044" s="111"/>
      <c r="H1044" s="109"/>
      <c r="I1044" s="110"/>
      <c r="J1044" s="111"/>
    </row>
    <row r="1045" spans="1:10" ht="14.85" customHeight="1" x14ac:dyDescent="0.2">
      <c r="A1045" s="108">
        <f>+'Employee ROP Information'!C1045</f>
        <v>0</v>
      </c>
      <c r="B1045" s="109"/>
      <c r="C1045" s="110"/>
      <c r="D1045" s="111"/>
      <c r="E1045" s="109"/>
      <c r="F1045" s="110"/>
      <c r="G1045" s="111"/>
      <c r="H1045" s="109"/>
      <c r="I1045" s="110"/>
      <c r="J1045" s="111"/>
    </row>
    <row r="1046" spans="1:10" ht="14.85" customHeight="1" x14ac:dyDescent="0.2">
      <c r="A1046" s="108">
        <f>+'Employee ROP Information'!C1046</f>
        <v>0</v>
      </c>
      <c r="B1046" s="109"/>
      <c r="C1046" s="110"/>
      <c r="D1046" s="111"/>
      <c r="E1046" s="109"/>
      <c r="F1046" s="110"/>
      <c r="G1046" s="111"/>
      <c r="H1046" s="109"/>
      <c r="I1046" s="110"/>
      <c r="J1046" s="111"/>
    </row>
    <row r="1047" spans="1:10" ht="14.85" customHeight="1" x14ac:dyDescent="0.2">
      <c r="A1047" s="108">
        <f>+'Employee ROP Information'!C1047</f>
        <v>0</v>
      </c>
      <c r="B1047" s="109"/>
      <c r="C1047" s="110"/>
      <c r="D1047" s="111"/>
      <c r="E1047" s="109"/>
      <c r="F1047" s="110"/>
      <c r="G1047" s="111"/>
      <c r="H1047" s="109"/>
      <c r="I1047" s="110"/>
      <c r="J1047" s="111"/>
    </row>
    <row r="1048" spans="1:10" ht="14.85" customHeight="1" x14ac:dyDescent="0.2">
      <c r="A1048" s="108">
        <f>+'Employee ROP Information'!C1048</f>
        <v>0</v>
      </c>
      <c r="B1048" s="109"/>
      <c r="C1048" s="110"/>
      <c r="D1048" s="111"/>
      <c r="E1048" s="109"/>
      <c r="F1048" s="110"/>
      <c r="G1048" s="111"/>
      <c r="H1048" s="109"/>
      <c r="I1048" s="110"/>
      <c r="J1048" s="111"/>
    </row>
    <row r="1049" spans="1:10" ht="14.85" customHeight="1" x14ac:dyDescent="0.2">
      <c r="A1049" s="108">
        <f>+'Employee ROP Information'!C1049</f>
        <v>0</v>
      </c>
      <c r="B1049" s="109"/>
      <c r="C1049" s="110"/>
      <c r="D1049" s="111"/>
      <c r="E1049" s="109"/>
      <c r="F1049" s="110"/>
      <c r="G1049" s="111"/>
      <c r="H1049" s="109"/>
      <c r="I1049" s="110"/>
      <c r="J1049" s="111"/>
    </row>
    <row r="1050" spans="1:10" ht="14.85" customHeight="1" x14ac:dyDescent="0.2">
      <c r="A1050" s="108">
        <f>+'Employee ROP Information'!C1050</f>
        <v>0</v>
      </c>
      <c r="B1050" s="109"/>
      <c r="C1050" s="110"/>
      <c r="D1050" s="111"/>
      <c r="E1050" s="109"/>
      <c r="F1050" s="110"/>
      <c r="G1050" s="111"/>
      <c r="H1050" s="109"/>
      <c r="I1050" s="110"/>
      <c r="J1050" s="111"/>
    </row>
    <row r="1051" spans="1:10" ht="14.85" customHeight="1" x14ac:dyDescent="0.2">
      <c r="A1051" s="108">
        <f>+'Employee ROP Information'!C1051</f>
        <v>0</v>
      </c>
      <c r="B1051" s="109"/>
      <c r="C1051" s="110"/>
      <c r="D1051" s="111"/>
      <c r="E1051" s="109"/>
      <c r="F1051" s="110"/>
      <c r="G1051" s="111"/>
      <c r="H1051" s="109"/>
      <c r="I1051" s="110"/>
      <c r="J1051" s="111"/>
    </row>
    <row r="1052" spans="1:10" ht="14.85" customHeight="1" x14ac:dyDescent="0.2">
      <c r="A1052" s="108">
        <f>+'Employee ROP Information'!C1052</f>
        <v>0</v>
      </c>
      <c r="B1052" s="109"/>
      <c r="C1052" s="110"/>
      <c r="D1052" s="111"/>
      <c r="E1052" s="109"/>
      <c r="F1052" s="110"/>
      <c r="G1052" s="111"/>
      <c r="H1052" s="109"/>
      <c r="I1052" s="110"/>
      <c r="J1052" s="111"/>
    </row>
    <row r="1053" spans="1:10" ht="14.85" customHeight="1" x14ac:dyDescent="0.2">
      <c r="A1053" s="108">
        <f>+'Employee ROP Information'!C1053</f>
        <v>0</v>
      </c>
      <c r="B1053" s="109"/>
      <c r="C1053" s="110"/>
      <c r="D1053" s="111"/>
      <c r="E1053" s="109"/>
      <c r="F1053" s="110"/>
      <c r="G1053" s="111"/>
      <c r="H1053" s="109"/>
      <c r="I1053" s="110"/>
      <c r="J1053" s="111"/>
    </row>
    <row r="1054" spans="1:10" ht="14.85" customHeight="1" x14ac:dyDescent="0.2">
      <c r="A1054" s="108">
        <f>+'Employee ROP Information'!C1054</f>
        <v>0</v>
      </c>
      <c r="B1054" s="109"/>
      <c r="C1054" s="110"/>
      <c r="D1054" s="111"/>
      <c r="E1054" s="109"/>
      <c r="F1054" s="110"/>
      <c r="G1054" s="111"/>
      <c r="H1054" s="109"/>
      <c r="I1054" s="110"/>
      <c r="J1054" s="111"/>
    </row>
    <row r="1055" spans="1:10" ht="14.85" customHeight="1" x14ac:dyDescent="0.2">
      <c r="A1055" s="108">
        <f>+'Employee ROP Information'!C1055</f>
        <v>0</v>
      </c>
      <c r="B1055" s="109"/>
      <c r="C1055" s="110"/>
      <c r="D1055" s="111"/>
      <c r="E1055" s="109"/>
      <c r="F1055" s="110"/>
      <c r="G1055" s="111"/>
      <c r="H1055" s="109"/>
      <c r="I1055" s="110"/>
      <c r="J1055" s="111"/>
    </row>
    <row r="1056" spans="1:10" ht="14.85" customHeight="1" x14ac:dyDescent="0.2">
      <c r="A1056" s="108">
        <f>+'Employee ROP Information'!C1056</f>
        <v>0</v>
      </c>
      <c r="B1056" s="109"/>
      <c r="C1056" s="110"/>
      <c r="D1056" s="111"/>
      <c r="E1056" s="109"/>
      <c r="F1056" s="110"/>
      <c r="G1056" s="111"/>
      <c r="H1056" s="109"/>
      <c r="I1056" s="110"/>
      <c r="J1056" s="111"/>
    </row>
    <row r="1057" spans="1:10" ht="14.85" customHeight="1" x14ac:dyDescent="0.2">
      <c r="A1057" s="108">
        <f>+'Employee ROP Information'!C1057</f>
        <v>0</v>
      </c>
      <c r="B1057" s="109"/>
      <c r="C1057" s="110"/>
      <c r="D1057" s="111"/>
      <c r="E1057" s="109"/>
      <c r="F1057" s="110"/>
      <c r="G1057" s="111"/>
      <c r="H1057" s="109"/>
      <c r="I1057" s="110"/>
      <c r="J1057" s="111"/>
    </row>
    <row r="1058" spans="1:10" ht="14.85" customHeight="1" x14ac:dyDescent="0.2">
      <c r="A1058" s="108">
        <f>+'Employee ROP Information'!C1058</f>
        <v>0</v>
      </c>
      <c r="B1058" s="109"/>
      <c r="C1058" s="110"/>
      <c r="D1058" s="111"/>
      <c r="E1058" s="109"/>
      <c r="F1058" s="110"/>
      <c r="G1058" s="111"/>
      <c r="H1058" s="109"/>
      <c r="I1058" s="110"/>
      <c r="J1058" s="111"/>
    </row>
    <row r="1059" spans="1:10" ht="14.85" customHeight="1" x14ac:dyDescent="0.2">
      <c r="A1059" s="108">
        <f>+'Employee ROP Information'!C1059</f>
        <v>0</v>
      </c>
      <c r="B1059" s="109"/>
      <c r="C1059" s="110"/>
      <c r="D1059" s="111"/>
      <c r="E1059" s="109"/>
      <c r="F1059" s="110"/>
      <c r="G1059" s="111"/>
      <c r="H1059" s="109"/>
      <c r="I1059" s="110"/>
      <c r="J1059" s="111"/>
    </row>
    <row r="1060" spans="1:10" ht="14.85" customHeight="1" x14ac:dyDescent="0.2">
      <c r="A1060" s="108">
        <f>+'Employee ROP Information'!C1060</f>
        <v>0</v>
      </c>
      <c r="B1060" s="109"/>
      <c r="C1060" s="110"/>
      <c r="D1060" s="111"/>
      <c r="E1060" s="109"/>
      <c r="F1060" s="110"/>
      <c r="G1060" s="111"/>
      <c r="H1060" s="109"/>
      <c r="I1060" s="110"/>
      <c r="J1060" s="111"/>
    </row>
    <row r="1061" spans="1:10" ht="14.85" customHeight="1" x14ac:dyDescent="0.2">
      <c r="A1061" s="108">
        <f>+'Employee ROP Information'!C1061</f>
        <v>0</v>
      </c>
      <c r="B1061" s="109"/>
      <c r="C1061" s="110"/>
      <c r="D1061" s="111"/>
      <c r="E1061" s="109"/>
      <c r="F1061" s="110"/>
      <c r="G1061" s="111"/>
      <c r="H1061" s="109"/>
      <c r="I1061" s="110"/>
      <c r="J1061" s="111"/>
    </row>
    <row r="1062" spans="1:10" ht="14.85" customHeight="1" x14ac:dyDescent="0.2">
      <c r="A1062" s="108">
        <f>+'Employee ROP Information'!C1062</f>
        <v>0</v>
      </c>
      <c r="B1062" s="109"/>
      <c r="C1062" s="110"/>
      <c r="D1062" s="111"/>
      <c r="E1062" s="109"/>
      <c r="F1062" s="110"/>
      <c r="G1062" s="111"/>
      <c r="H1062" s="109"/>
      <c r="I1062" s="110"/>
      <c r="J1062" s="111"/>
    </row>
    <row r="1063" spans="1:10" ht="14.85" customHeight="1" x14ac:dyDescent="0.2">
      <c r="A1063" s="108">
        <f>+'Employee ROP Information'!C1063</f>
        <v>0</v>
      </c>
      <c r="B1063" s="109"/>
      <c r="C1063" s="110"/>
      <c r="D1063" s="111"/>
      <c r="E1063" s="109"/>
      <c r="F1063" s="110"/>
      <c r="G1063" s="111"/>
      <c r="H1063" s="109"/>
      <c r="I1063" s="110"/>
      <c r="J1063" s="111"/>
    </row>
    <row r="1064" spans="1:10" ht="14.85" customHeight="1" x14ac:dyDescent="0.2">
      <c r="A1064" s="108">
        <f>+'Employee ROP Information'!C1064</f>
        <v>0</v>
      </c>
      <c r="B1064" s="109"/>
      <c r="C1064" s="110"/>
      <c r="D1064" s="111"/>
      <c r="E1064" s="109"/>
      <c r="F1064" s="110"/>
      <c r="G1064" s="111"/>
      <c r="H1064" s="109"/>
      <c r="I1064" s="110"/>
      <c r="J1064" s="111"/>
    </row>
    <row r="1065" spans="1:10" ht="14.85" customHeight="1" x14ac:dyDescent="0.2">
      <c r="A1065" s="108">
        <f>+'Employee ROP Information'!C1065</f>
        <v>0</v>
      </c>
      <c r="B1065" s="109"/>
      <c r="C1065" s="110"/>
      <c r="D1065" s="111"/>
      <c r="E1065" s="109"/>
      <c r="F1065" s="110"/>
      <c r="G1065" s="111"/>
      <c r="H1065" s="109"/>
      <c r="I1065" s="110"/>
      <c r="J1065" s="111"/>
    </row>
    <row r="1066" spans="1:10" ht="14.85" customHeight="1" x14ac:dyDescent="0.2">
      <c r="A1066" s="108">
        <f>+'Employee ROP Information'!C1066</f>
        <v>0</v>
      </c>
      <c r="B1066" s="109"/>
      <c r="C1066" s="110"/>
      <c r="D1066" s="111"/>
      <c r="E1066" s="109"/>
      <c r="F1066" s="110"/>
      <c r="G1066" s="111"/>
      <c r="H1066" s="109"/>
      <c r="I1066" s="110"/>
      <c r="J1066" s="111"/>
    </row>
    <row r="1067" spans="1:10" ht="14.85" customHeight="1" x14ac:dyDescent="0.2">
      <c r="A1067" s="108">
        <f>+'Employee ROP Information'!C1067</f>
        <v>0</v>
      </c>
      <c r="B1067" s="109"/>
      <c r="C1067" s="110"/>
      <c r="D1067" s="111"/>
      <c r="E1067" s="109"/>
      <c r="F1067" s="110"/>
      <c r="G1067" s="111"/>
      <c r="H1067" s="109"/>
      <c r="I1067" s="110"/>
      <c r="J1067" s="111"/>
    </row>
    <row r="1068" spans="1:10" ht="14.85" customHeight="1" x14ac:dyDescent="0.2">
      <c r="A1068" s="108">
        <f>+'Employee ROP Information'!C1068</f>
        <v>0</v>
      </c>
      <c r="B1068" s="109"/>
      <c r="C1068" s="110"/>
      <c r="D1068" s="111"/>
      <c r="E1068" s="109"/>
      <c r="F1068" s="110"/>
      <c r="G1068" s="111"/>
      <c r="H1068" s="109"/>
      <c r="I1068" s="110"/>
      <c r="J1068" s="111"/>
    </row>
    <row r="1069" spans="1:10" ht="14.85" customHeight="1" x14ac:dyDescent="0.2">
      <c r="A1069" s="108">
        <f>+'Employee ROP Information'!C1069</f>
        <v>0</v>
      </c>
      <c r="B1069" s="109"/>
      <c r="C1069" s="110"/>
      <c r="D1069" s="111"/>
      <c r="E1069" s="109"/>
      <c r="F1069" s="110"/>
      <c r="G1069" s="111"/>
      <c r="H1069" s="109"/>
      <c r="I1069" s="110"/>
      <c r="J1069" s="111"/>
    </row>
    <row r="1070" spans="1:10" ht="14.85" customHeight="1" x14ac:dyDescent="0.2">
      <c r="A1070" s="108">
        <f>+'Employee ROP Information'!C1070</f>
        <v>0</v>
      </c>
      <c r="B1070" s="109"/>
      <c r="C1070" s="110"/>
      <c r="D1070" s="111"/>
      <c r="E1070" s="109"/>
      <c r="F1070" s="110"/>
      <c r="G1070" s="111"/>
      <c r="H1070" s="109"/>
      <c r="I1070" s="110"/>
      <c r="J1070" s="111"/>
    </row>
    <row r="1071" spans="1:10" ht="14.85" customHeight="1" x14ac:dyDescent="0.2">
      <c r="A1071" s="108">
        <f>+'Employee ROP Information'!C1071</f>
        <v>0</v>
      </c>
      <c r="B1071" s="109"/>
      <c r="C1071" s="110"/>
      <c r="D1071" s="111"/>
      <c r="E1071" s="109"/>
      <c r="F1071" s="110"/>
      <c r="G1071" s="111"/>
      <c r="H1071" s="109"/>
      <c r="I1071" s="110"/>
      <c r="J1071" s="111"/>
    </row>
    <row r="1072" spans="1:10" ht="14.85" customHeight="1" x14ac:dyDescent="0.2">
      <c r="A1072" s="108">
        <f>+'Employee ROP Information'!C1072</f>
        <v>0</v>
      </c>
      <c r="B1072" s="109"/>
      <c r="C1072" s="110"/>
      <c r="D1072" s="111"/>
      <c r="E1072" s="109"/>
      <c r="F1072" s="110"/>
      <c r="G1072" s="111"/>
      <c r="H1072" s="109"/>
      <c r="I1072" s="110"/>
      <c r="J1072" s="111"/>
    </row>
    <row r="1073" spans="1:10" ht="14.85" customHeight="1" x14ac:dyDescent="0.2">
      <c r="A1073" s="108">
        <f>+'Employee ROP Information'!C1073</f>
        <v>0</v>
      </c>
      <c r="B1073" s="109"/>
      <c r="C1073" s="110"/>
      <c r="D1073" s="111"/>
      <c r="E1073" s="109"/>
      <c r="F1073" s="110"/>
      <c r="G1073" s="111"/>
      <c r="H1073" s="109"/>
      <c r="I1073" s="110"/>
      <c r="J1073" s="111"/>
    </row>
    <row r="1074" spans="1:10" ht="14.85" customHeight="1" x14ac:dyDescent="0.2">
      <c r="A1074" s="108">
        <f>+'Employee ROP Information'!C1074</f>
        <v>0</v>
      </c>
      <c r="B1074" s="109"/>
      <c r="C1074" s="110"/>
      <c r="D1074" s="111"/>
      <c r="E1074" s="109"/>
      <c r="F1074" s="110"/>
      <c r="G1074" s="111"/>
      <c r="H1074" s="109"/>
      <c r="I1074" s="110"/>
      <c r="J1074" s="111"/>
    </row>
    <row r="1075" spans="1:10" ht="14.85" customHeight="1" x14ac:dyDescent="0.2">
      <c r="A1075" s="108">
        <f>+'Employee ROP Information'!C1075</f>
        <v>0</v>
      </c>
      <c r="B1075" s="109"/>
      <c r="C1075" s="110"/>
      <c r="D1075" s="111"/>
      <c r="E1075" s="109"/>
      <c r="F1075" s="110"/>
      <c r="G1075" s="111"/>
      <c r="H1075" s="109"/>
      <c r="I1075" s="110"/>
      <c r="J1075" s="111"/>
    </row>
    <row r="1076" spans="1:10" ht="14.85" customHeight="1" x14ac:dyDescent="0.2">
      <c r="A1076" s="108">
        <f>+'Employee ROP Information'!C1076</f>
        <v>0</v>
      </c>
      <c r="B1076" s="109"/>
      <c r="C1076" s="110"/>
      <c r="D1076" s="111"/>
      <c r="E1076" s="109"/>
      <c r="F1076" s="110"/>
      <c r="G1076" s="111"/>
      <c r="H1076" s="109"/>
      <c r="I1076" s="110"/>
      <c r="J1076" s="111"/>
    </row>
    <row r="1077" spans="1:10" ht="14.85" customHeight="1" x14ac:dyDescent="0.2">
      <c r="A1077" s="108">
        <f>+'Employee ROP Information'!C1077</f>
        <v>0</v>
      </c>
      <c r="B1077" s="109"/>
      <c r="C1077" s="110"/>
      <c r="D1077" s="111"/>
      <c r="E1077" s="109"/>
      <c r="F1077" s="110"/>
      <c r="G1077" s="111"/>
      <c r="H1077" s="109"/>
      <c r="I1077" s="110"/>
      <c r="J1077" s="111"/>
    </row>
    <row r="1078" spans="1:10" ht="14.85" customHeight="1" x14ac:dyDescent="0.2">
      <c r="A1078" s="108">
        <f>+'Employee ROP Information'!C1078</f>
        <v>0</v>
      </c>
      <c r="B1078" s="109"/>
      <c r="C1078" s="110"/>
      <c r="D1078" s="111"/>
      <c r="E1078" s="109"/>
      <c r="F1078" s="110"/>
      <c r="G1078" s="111"/>
      <c r="H1078" s="109"/>
      <c r="I1078" s="110"/>
      <c r="J1078" s="111"/>
    </row>
    <row r="1079" spans="1:10" ht="14.85" customHeight="1" x14ac:dyDescent="0.2">
      <c r="A1079" s="108">
        <f>+'Employee ROP Information'!C1079</f>
        <v>0</v>
      </c>
      <c r="B1079" s="109"/>
      <c r="C1079" s="110"/>
      <c r="D1079" s="111"/>
      <c r="E1079" s="109"/>
      <c r="F1079" s="110"/>
      <c r="G1079" s="111"/>
      <c r="H1079" s="109"/>
      <c r="I1079" s="110"/>
      <c r="J1079" s="111"/>
    </row>
    <row r="1080" spans="1:10" ht="14.85" customHeight="1" x14ac:dyDescent="0.2">
      <c r="A1080" s="108">
        <f>+'Employee ROP Information'!C1080</f>
        <v>0</v>
      </c>
      <c r="B1080" s="109"/>
      <c r="C1080" s="110"/>
      <c r="D1080" s="111"/>
      <c r="E1080" s="109"/>
      <c r="F1080" s="110"/>
      <c r="G1080" s="111"/>
      <c r="H1080" s="109"/>
      <c r="I1080" s="110"/>
      <c r="J1080" s="111"/>
    </row>
    <row r="1081" spans="1:10" ht="14.85" customHeight="1" x14ac:dyDescent="0.2">
      <c r="A1081" s="108">
        <f>+'Employee ROP Information'!C1081</f>
        <v>0</v>
      </c>
      <c r="B1081" s="109"/>
      <c r="C1081" s="110"/>
      <c r="D1081" s="111"/>
      <c r="E1081" s="109"/>
      <c r="F1081" s="110"/>
      <c r="G1081" s="111"/>
      <c r="H1081" s="109"/>
      <c r="I1081" s="110"/>
      <c r="J1081" s="111"/>
    </row>
    <row r="1082" spans="1:10" ht="14.85" customHeight="1" x14ac:dyDescent="0.2">
      <c r="A1082" s="108">
        <f>+'Employee ROP Information'!C1082</f>
        <v>0</v>
      </c>
      <c r="B1082" s="109"/>
      <c r="C1082" s="110"/>
      <c r="D1082" s="111"/>
      <c r="E1082" s="109"/>
      <c r="F1082" s="110"/>
      <c r="G1082" s="111"/>
      <c r="H1082" s="109"/>
      <c r="I1082" s="110"/>
      <c r="J1082" s="111"/>
    </row>
    <row r="1083" spans="1:10" ht="14.85" customHeight="1" x14ac:dyDescent="0.2">
      <c r="A1083" s="108">
        <f>+'Employee ROP Information'!C1083</f>
        <v>0</v>
      </c>
      <c r="B1083" s="109"/>
      <c r="C1083" s="110"/>
      <c r="D1083" s="111"/>
      <c r="E1083" s="109"/>
      <c r="F1083" s="110"/>
      <c r="G1083" s="111"/>
      <c r="H1083" s="109"/>
      <c r="I1083" s="110"/>
      <c r="J1083" s="111"/>
    </row>
    <row r="1084" spans="1:10" ht="14.85" customHeight="1" x14ac:dyDescent="0.2">
      <c r="A1084" s="108">
        <f>+'Employee ROP Information'!C1084</f>
        <v>0</v>
      </c>
      <c r="B1084" s="109"/>
      <c r="C1084" s="110"/>
      <c r="D1084" s="111"/>
      <c r="E1084" s="109"/>
      <c r="F1084" s="110"/>
      <c r="G1084" s="111"/>
      <c r="H1084" s="109"/>
      <c r="I1084" s="110"/>
      <c r="J1084" s="111"/>
    </row>
    <row r="1085" spans="1:10" ht="14.85" customHeight="1" x14ac:dyDescent="0.2">
      <c r="A1085" s="108">
        <f>+'Employee ROP Information'!C1085</f>
        <v>0</v>
      </c>
      <c r="B1085" s="109"/>
      <c r="C1085" s="110"/>
      <c r="D1085" s="111"/>
      <c r="E1085" s="109"/>
      <c r="F1085" s="110"/>
      <c r="G1085" s="111"/>
      <c r="H1085" s="109"/>
      <c r="I1085" s="110"/>
      <c r="J1085" s="111"/>
    </row>
    <row r="1086" spans="1:10" ht="14.85" customHeight="1" x14ac:dyDescent="0.2">
      <c r="A1086" s="108">
        <f>+'Employee ROP Information'!C1086</f>
        <v>0</v>
      </c>
      <c r="B1086" s="109"/>
      <c r="C1086" s="110"/>
      <c r="D1086" s="111"/>
      <c r="E1086" s="109"/>
      <c r="F1086" s="110"/>
      <c r="G1086" s="111"/>
      <c r="H1086" s="109"/>
      <c r="I1086" s="110"/>
      <c r="J1086" s="111"/>
    </row>
    <row r="1087" spans="1:10" ht="14.85" customHeight="1" x14ac:dyDescent="0.2">
      <c r="A1087" s="108">
        <f>+'Employee ROP Information'!C1087</f>
        <v>0</v>
      </c>
      <c r="B1087" s="109"/>
      <c r="C1087" s="110"/>
      <c r="D1087" s="111"/>
      <c r="E1087" s="109"/>
      <c r="F1087" s="110"/>
      <c r="G1087" s="111"/>
      <c r="H1087" s="109"/>
      <c r="I1087" s="110"/>
      <c r="J1087" s="111"/>
    </row>
    <row r="1088" spans="1:10" ht="14.85" customHeight="1" x14ac:dyDescent="0.2">
      <c r="A1088" s="108">
        <f>+'Employee ROP Information'!C1088</f>
        <v>0</v>
      </c>
      <c r="B1088" s="109"/>
      <c r="C1088" s="110"/>
      <c r="D1088" s="111"/>
      <c r="E1088" s="109"/>
      <c r="F1088" s="110"/>
      <c r="G1088" s="111"/>
      <c r="H1088" s="109"/>
      <c r="I1088" s="110"/>
      <c r="J1088" s="111"/>
    </row>
    <row r="1089" spans="1:10" ht="14.85" customHeight="1" x14ac:dyDescent="0.2">
      <c r="A1089" s="108">
        <f>+'Employee ROP Information'!C1089</f>
        <v>0</v>
      </c>
      <c r="B1089" s="109"/>
      <c r="C1089" s="110"/>
      <c r="D1089" s="111"/>
      <c r="E1089" s="109"/>
      <c r="F1089" s="110"/>
      <c r="G1089" s="111"/>
      <c r="H1089" s="109"/>
      <c r="I1089" s="110"/>
      <c r="J1089" s="111"/>
    </row>
    <row r="1090" spans="1:10" ht="14.85" customHeight="1" x14ac:dyDescent="0.2">
      <c r="A1090" s="108">
        <f>+'Employee ROP Information'!C1090</f>
        <v>0</v>
      </c>
      <c r="B1090" s="109"/>
      <c r="C1090" s="110"/>
      <c r="D1090" s="111"/>
      <c r="E1090" s="109"/>
      <c r="F1090" s="110"/>
      <c r="G1090" s="111"/>
      <c r="H1090" s="109"/>
      <c r="I1090" s="110"/>
      <c r="J1090" s="111"/>
    </row>
    <row r="1091" spans="1:10" ht="14.85" customHeight="1" x14ac:dyDescent="0.2">
      <c r="A1091" s="108">
        <f>+'Employee ROP Information'!C1091</f>
        <v>0</v>
      </c>
      <c r="B1091" s="109"/>
      <c r="C1091" s="110"/>
      <c r="D1091" s="111"/>
      <c r="E1091" s="109"/>
      <c r="F1091" s="110"/>
      <c r="G1091" s="111"/>
      <c r="H1091" s="109"/>
      <c r="I1091" s="110"/>
      <c r="J1091" s="111"/>
    </row>
    <row r="1092" spans="1:10" ht="14.85" customHeight="1" x14ac:dyDescent="0.2">
      <c r="A1092" s="108">
        <f>+'Employee ROP Information'!C1092</f>
        <v>0</v>
      </c>
      <c r="B1092" s="109"/>
      <c r="C1092" s="110"/>
      <c r="D1092" s="111"/>
      <c r="E1092" s="109"/>
      <c r="F1092" s="110"/>
      <c r="G1092" s="111"/>
      <c r="H1092" s="109"/>
      <c r="I1092" s="110"/>
      <c r="J1092" s="111"/>
    </row>
    <row r="1093" spans="1:10" ht="14.85" customHeight="1" x14ac:dyDescent="0.2">
      <c r="A1093" s="108">
        <f>+'Employee ROP Information'!C1093</f>
        <v>0</v>
      </c>
      <c r="B1093" s="109"/>
      <c r="C1093" s="110"/>
      <c r="D1093" s="111"/>
      <c r="E1093" s="109"/>
      <c r="F1093" s="110"/>
      <c r="G1093" s="111"/>
      <c r="H1093" s="109"/>
      <c r="I1093" s="110"/>
      <c r="J1093" s="111"/>
    </row>
    <row r="1094" spans="1:10" ht="14.85" customHeight="1" x14ac:dyDescent="0.2">
      <c r="A1094" s="108">
        <f>+'Employee ROP Information'!C1094</f>
        <v>0</v>
      </c>
      <c r="B1094" s="109"/>
      <c r="C1094" s="110"/>
      <c r="D1094" s="111"/>
      <c r="E1094" s="109"/>
      <c r="F1094" s="110"/>
      <c r="G1094" s="111"/>
      <c r="H1094" s="109"/>
      <c r="I1094" s="110"/>
      <c r="J1094" s="111"/>
    </row>
    <row r="1095" spans="1:10" ht="14.85" customHeight="1" x14ac:dyDescent="0.2">
      <c r="A1095" s="108">
        <f>+'Employee ROP Information'!C1095</f>
        <v>0</v>
      </c>
      <c r="B1095" s="109"/>
      <c r="C1095" s="110"/>
      <c r="D1095" s="111"/>
      <c r="E1095" s="109"/>
      <c r="F1095" s="110"/>
      <c r="G1095" s="111"/>
      <c r="H1095" s="109"/>
      <c r="I1095" s="110"/>
      <c r="J1095" s="111"/>
    </row>
    <row r="1096" spans="1:10" ht="14.85" customHeight="1" x14ac:dyDescent="0.2">
      <c r="A1096" s="108">
        <f>+'Employee ROP Information'!C1096</f>
        <v>0</v>
      </c>
      <c r="B1096" s="109"/>
      <c r="C1096" s="110"/>
      <c r="D1096" s="111"/>
      <c r="E1096" s="109"/>
      <c r="F1096" s="110"/>
      <c r="G1096" s="111"/>
      <c r="H1096" s="109"/>
      <c r="I1096" s="110"/>
      <c r="J1096" s="111"/>
    </row>
    <row r="1097" spans="1:10" ht="14.85" customHeight="1" x14ac:dyDescent="0.2">
      <c r="A1097" s="108">
        <f>+'Employee ROP Information'!C1097</f>
        <v>0</v>
      </c>
      <c r="B1097" s="109"/>
      <c r="C1097" s="110"/>
      <c r="D1097" s="111"/>
      <c r="E1097" s="109"/>
      <c r="F1097" s="110"/>
      <c r="G1097" s="111"/>
      <c r="H1097" s="109"/>
      <c r="I1097" s="110"/>
      <c r="J1097" s="111"/>
    </row>
    <row r="1098" spans="1:10" ht="14.85" customHeight="1" x14ac:dyDescent="0.2">
      <c r="A1098" s="108">
        <f>+'Employee ROP Information'!C1098</f>
        <v>0</v>
      </c>
      <c r="B1098" s="109"/>
      <c r="C1098" s="110"/>
      <c r="D1098" s="111"/>
      <c r="E1098" s="109"/>
      <c r="F1098" s="110"/>
      <c r="G1098" s="111"/>
      <c r="H1098" s="109"/>
      <c r="I1098" s="110"/>
      <c r="J1098" s="111"/>
    </row>
    <row r="1099" spans="1:10" ht="14.85" customHeight="1" x14ac:dyDescent="0.2">
      <c r="A1099" s="108">
        <f>+'Employee ROP Information'!C1099</f>
        <v>0</v>
      </c>
      <c r="B1099" s="109"/>
      <c r="C1099" s="110"/>
      <c r="D1099" s="111"/>
      <c r="E1099" s="109"/>
      <c r="F1099" s="110"/>
      <c r="G1099" s="111"/>
      <c r="H1099" s="109"/>
      <c r="I1099" s="110"/>
      <c r="J1099" s="111"/>
    </row>
    <row r="1100" spans="1:10" ht="14.85" customHeight="1" x14ac:dyDescent="0.2">
      <c r="A1100" s="108">
        <f>+'Employee ROP Information'!C1100</f>
        <v>0</v>
      </c>
      <c r="B1100" s="109"/>
      <c r="C1100" s="110"/>
      <c r="D1100" s="111"/>
      <c r="E1100" s="109"/>
      <c r="F1100" s="110"/>
      <c r="G1100" s="111"/>
      <c r="H1100" s="109"/>
      <c r="I1100" s="110"/>
      <c r="J1100" s="111"/>
    </row>
    <row r="1101" spans="1:10" ht="14.85" customHeight="1" x14ac:dyDescent="0.2">
      <c r="A1101" s="108">
        <f>+'Employee ROP Information'!C1101</f>
        <v>0</v>
      </c>
      <c r="B1101" s="109"/>
      <c r="C1101" s="110"/>
      <c r="D1101" s="111"/>
      <c r="E1101" s="109"/>
      <c r="F1101" s="110"/>
      <c r="G1101" s="111"/>
      <c r="H1101" s="109"/>
      <c r="I1101" s="110"/>
      <c r="J1101" s="111"/>
    </row>
    <row r="1102" spans="1:10" ht="14.85" customHeight="1" x14ac:dyDescent="0.2">
      <c r="A1102" s="108">
        <f>+'Employee ROP Information'!C1102</f>
        <v>0</v>
      </c>
      <c r="B1102" s="109"/>
      <c r="C1102" s="110"/>
      <c r="D1102" s="111"/>
      <c r="E1102" s="109"/>
      <c r="F1102" s="110"/>
      <c r="G1102" s="111"/>
      <c r="H1102" s="109"/>
      <c r="I1102" s="110"/>
      <c r="J1102" s="111"/>
    </row>
    <row r="1103" spans="1:10" ht="14.85" customHeight="1" x14ac:dyDescent="0.2">
      <c r="A1103" s="108">
        <f>+'Employee ROP Information'!C1103</f>
        <v>0</v>
      </c>
      <c r="B1103" s="109"/>
      <c r="C1103" s="110"/>
      <c r="D1103" s="111"/>
      <c r="E1103" s="109"/>
      <c r="F1103" s="110"/>
      <c r="G1103" s="111"/>
      <c r="H1103" s="109"/>
      <c r="I1103" s="110"/>
      <c r="J1103" s="111"/>
    </row>
    <row r="1104" spans="1:10" ht="14.85" customHeight="1" x14ac:dyDescent="0.2">
      <c r="A1104" s="108">
        <f>+'Employee ROP Information'!C1104</f>
        <v>0</v>
      </c>
      <c r="B1104" s="109"/>
      <c r="C1104" s="110"/>
      <c r="D1104" s="111"/>
      <c r="E1104" s="109"/>
      <c r="F1104" s="110"/>
      <c r="G1104" s="111"/>
      <c r="H1104" s="109"/>
      <c r="I1104" s="110"/>
      <c r="J1104" s="111"/>
    </row>
    <row r="1105" spans="1:10" ht="14.85" customHeight="1" x14ac:dyDescent="0.2">
      <c r="A1105" s="108">
        <f>+'Employee ROP Information'!C1105</f>
        <v>0</v>
      </c>
      <c r="B1105" s="109"/>
      <c r="C1105" s="110"/>
      <c r="D1105" s="111"/>
      <c r="E1105" s="109"/>
      <c r="F1105" s="110"/>
      <c r="G1105" s="111"/>
      <c r="H1105" s="109"/>
      <c r="I1105" s="110"/>
      <c r="J1105" s="111"/>
    </row>
    <row r="1106" spans="1:10" ht="14.85" customHeight="1" x14ac:dyDescent="0.2">
      <c r="A1106" s="108">
        <f>+'Employee ROP Information'!C1106</f>
        <v>0</v>
      </c>
      <c r="B1106" s="109"/>
      <c r="C1106" s="110"/>
      <c r="D1106" s="111"/>
      <c r="E1106" s="109"/>
      <c r="F1106" s="110"/>
      <c r="G1106" s="111"/>
      <c r="H1106" s="109"/>
      <c r="I1106" s="110"/>
      <c r="J1106" s="111"/>
    </row>
    <row r="1107" spans="1:10" ht="14.85" customHeight="1" x14ac:dyDescent="0.2">
      <c r="A1107" s="108">
        <f>+'Employee ROP Information'!C1107</f>
        <v>0</v>
      </c>
      <c r="B1107" s="109"/>
      <c r="C1107" s="110"/>
      <c r="D1107" s="111"/>
      <c r="E1107" s="109"/>
      <c r="F1107" s="110"/>
      <c r="G1107" s="111"/>
      <c r="H1107" s="109"/>
      <c r="I1107" s="110"/>
      <c r="J1107" s="111"/>
    </row>
    <row r="1108" spans="1:10" ht="14.85" customHeight="1" x14ac:dyDescent="0.2">
      <c r="A1108" s="108">
        <f>+'Employee ROP Information'!C1108</f>
        <v>0</v>
      </c>
      <c r="B1108" s="109"/>
      <c r="C1108" s="110"/>
      <c r="D1108" s="111"/>
      <c r="E1108" s="109"/>
      <c r="F1108" s="110"/>
      <c r="G1108" s="111"/>
      <c r="H1108" s="109"/>
      <c r="I1108" s="110"/>
      <c r="J1108" s="111"/>
    </row>
    <row r="1109" spans="1:10" ht="14.85" customHeight="1" x14ac:dyDescent="0.2">
      <c r="A1109" s="108">
        <f>+'Employee ROP Information'!C1109</f>
        <v>0</v>
      </c>
      <c r="B1109" s="109"/>
      <c r="C1109" s="110"/>
      <c r="D1109" s="111"/>
      <c r="E1109" s="109"/>
      <c r="F1109" s="110"/>
      <c r="G1109" s="111"/>
      <c r="H1109" s="109"/>
      <c r="I1109" s="110"/>
      <c r="J1109" s="111"/>
    </row>
    <row r="1110" spans="1:10" ht="14.85" customHeight="1" x14ac:dyDescent="0.2">
      <c r="A1110" s="108">
        <f>+'Employee ROP Information'!C1110</f>
        <v>0</v>
      </c>
      <c r="B1110" s="109"/>
      <c r="C1110" s="110"/>
      <c r="D1110" s="111"/>
      <c r="E1110" s="109"/>
      <c r="F1110" s="110"/>
      <c r="G1110" s="111"/>
      <c r="H1110" s="109"/>
      <c r="I1110" s="110"/>
      <c r="J1110" s="111"/>
    </row>
    <row r="1111" spans="1:10" ht="14.85" customHeight="1" x14ac:dyDescent="0.2">
      <c r="A1111" s="108">
        <f>+'Employee ROP Information'!C1111</f>
        <v>0</v>
      </c>
      <c r="B1111" s="109"/>
      <c r="C1111" s="110"/>
      <c r="D1111" s="111"/>
      <c r="E1111" s="109"/>
      <c r="F1111" s="110"/>
      <c r="G1111" s="111"/>
      <c r="H1111" s="109"/>
      <c r="I1111" s="110"/>
      <c r="J1111" s="111"/>
    </row>
    <row r="1112" spans="1:10" ht="14.85" customHeight="1" x14ac:dyDescent="0.2">
      <c r="A1112" s="108">
        <f>+'Employee ROP Information'!C1112</f>
        <v>0</v>
      </c>
      <c r="B1112" s="109"/>
      <c r="C1112" s="110"/>
      <c r="D1112" s="111"/>
      <c r="E1112" s="109"/>
      <c r="F1112" s="110"/>
      <c r="G1112" s="111"/>
      <c r="H1112" s="109"/>
      <c r="I1112" s="110"/>
      <c r="J1112" s="111"/>
    </row>
    <row r="1113" spans="1:10" ht="14.85" customHeight="1" x14ac:dyDescent="0.2">
      <c r="A1113" s="108">
        <f>+'Employee ROP Information'!C1113</f>
        <v>0</v>
      </c>
      <c r="B1113" s="109"/>
      <c r="C1113" s="110"/>
      <c r="D1113" s="111"/>
      <c r="E1113" s="109"/>
      <c r="F1113" s="110"/>
      <c r="G1113" s="111"/>
      <c r="H1113" s="109"/>
      <c r="I1113" s="110"/>
      <c r="J1113" s="111"/>
    </row>
    <row r="1114" spans="1:10" ht="14.85" customHeight="1" x14ac:dyDescent="0.2">
      <c r="A1114" s="108">
        <f>+'Employee ROP Information'!C1114</f>
        <v>0</v>
      </c>
      <c r="B1114" s="109"/>
      <c r="C1114" s="110"/>
      <c r="D1114" s="111"/>
      <c r="E1114" s="109"/>
      <c r="F1114" s="110"/>
      <c r="G1114" s="111"/>
      <c r="H1114" s="109"/>
      <c r="I1114" s="110"/>
      <c r="J1114" s="111"/>
    </row>
    <row r="1115" spans="1:10" ht="14.85" customHeight="1" x14ac:dyDescent="0.2">
      <c r="A1115" s="108">
        <f>+'Employee ROP Information'!C1115</f>
        <v>0</v>
      </c>
      <c r="B1115" s="109"/>
      <c r="C1115" s="110"/>
      <c r="D1115" s="111"/>
      <c r="E1115" s="109"/>
      <c r="F1115" s="110"/>
      <c r="G1115" s="111"/>
      <c r="H1115" s="109"/>
      <c r="I1115" s="110"/>
      <c r="J1115" s="111"/>
    </row>
    <row r="1116" spans="1:10" ht="14.85" customHeight="1" x14ac:dyDescent="0.2">
      <c r="A1116" s="108">
        <f>+'Employee ROP Information'!C1116</f>
        <v>0</v>
      </c>
      <c r="B1116" s="109"/>
      <c r="C1116" s="110"/>
      <c r="D1116" s="111"/>
      <c r="E1116" s="109"/>
      <c r="F1116" s="110"/>
      <c r="G1116" s="111"/>
      <c r="H1116" s="109"/>
      <c r="I1116" s="110"/>
      <c r="J1116" s="111"/>
    </row>
    <row r="1117" spans="1:10" ht="14.85" customHeight="1" x14ac:dyDescent="0.2">
      <c r="A1117" s="108">
        <f>+'Employee ROP Information'!C1117</f>
        <v>0</v>
      </c>
      <c r="B1117" s="109"/>
      <c r="C1117" s="110"/>
      <c r="D1117" s="111"/>
      <c r="E1117" s="109"/>
      <c r="F1117" s="110"/>
      <c r="G1117" s="111"/>
      <c r="H1117" s="109"/>
      <c r="I1117" s="110"/>
      <c r="J1117" s="111"/>
    </row>
    <row r="1118" spans="1:10" ht="14.85" customHeight="1" x14ac:dyDescent="0.2">
      <c r="A1118" s="108">
        <f>+'Employee ROP Information'!C1118</f>
        <v>0</v>
      </c>
      <c r="B1118" s="109"/>
      <c r="C1118" s="110"/>
      <c r="D1118" s="111"/>
      <c r="E1118" s="109"/>
      <c r="F1118" s="110"/>
      <c r="G1118" s="111"/>
      <c r="H1118" s="109"/>
      <c r="I1118" s="110"/>
      <c r="J1118" s="111"/>
    </row>
    <row r="1119" spans="1:10" ht="14.85" customHeight="1" x14ac:dyDescent="0.2">
      <c r="A1119" s="108">
        <f>+'Employee ROP Information'!C1119</f>
        <v>0</v>
      </c>
      <c r="B1119" s="109"/>
      <c r="C1119" s="110"/>
      <c r="D1119" s="111"/>
      <c r="E1119" s="109"/>
      <c r="F1119" s="110"/>
      <c r="G1119" s="111"/>
      <c r="H1119" s="109"/>
      <c r="I1119" s="110"/>
      <c r="J1119" s="111"/>
    </row>
    <row r="1120" spans="1:10" ht="14.85" customHeight="1" x14ac:dyDescent="0.2">
      <c r="A1120" s="108">
        <f>+'Employee ROP Information'!C1120</f>
        <v>0</v>
      </c>
      <c r="B1120" s="109"/>
      <c r="C1120" s="110"/>
      <c r="D1120" s="111"/>
      <c r="E1120" s="109"/>
      <c r="F1120" s="110"/>
      <c r="G1120" s="111"/>
      <c r="H1120" s="109"/>
      <c r="I1120" s="110"/>
      <c r="J1120" s="111"/>
    </row>
    <row r="1121" spans="1:10" ht="14.85" customHeight="1" x14ac:dyDescent="0.2">
      <c r="A1121" s="108">
        <f>+'Employee ROP Information'!C1121</f>
        <v>0</v>
      </c>
      <c r="B1121" s="109"/>
      <c r="C1121" s="110"/>
      <c r="D1121" s="111"/>
      <c r="E1121" s="109"/>
      <c r="F1121" s="110"/>
      <c r="G1121" s="111"/>
      <c r="H1121" s="109"/>
      <c r="I1121" s="110"/>
      <c r="J1121" s="111"/>
    </row>
    <row r="1122" spans="1:10" ht="14.85" customHeight="1" x14ac:dyDescent="0.2">
      <c r="A1122" s="108">
        <f>+'Employee ROP Information'!C1122</f>
        <v>0</v>
      </c>
      <c r="B1122" s="109"/>
      <c r="C1122" s="110"/>
      <c r="D1122" s="111"/>
      <c r="E1122" s="109"/>
      <c r="F1122" s="110"/>
      <c r="G1122" s="111"/>
      <c r="H1122" s="109"/>
      <c r="I1122" s="110"/>
      <c r="J1122" s="111"/>
    </row>
    <row r="1123" spans="1:10" ht="14.85" customHeight="1" x14ac:dyDescent="0.2">
      <c r="A1123" s="108">
        <f>+'Employee ROP Information'!C1123</f>
        <v>0</v>
      </c>
      <c r="B1123" s="109"/>
      <c r="C1123" s="110"/>
      <c r="D1123" s="111"/>
      <c r="E1123" s="109"/>
      <c r="F1123" s="110"/>
      <c r="G1123" s="111"/>
      <c r="H1123" s="109"/>
      <c r="I1123" s="110"/>
      <c r="J1123" s="111"/>
    </row>
    <row r="1124" spans="1:10" ht="14.85" customHeight="1" x14ac:dyDescent="0.2">
      <c r="A1124" s="108">
        <f>+'Employee ROP Information'!C1124</f>
        <v>0</v>
      </c>
      <c r="B1124" s="109"/>
      <c r="C1124" s="110"/>
      <c r="D1124" s="111"/>
      <c r="E1124" s="109"/>
      <c r="F1124" s="110"/>
      <c r="G1124" s="111"/>
      <c r="H1124" s="109"/>
      <c r="I1124" s="110"/>
      <c r="J1124" s="111"/>
    </row>
    <row r="1125" spans="1:10" ht="14.85" customHeight="1" x14ac:dyDescent="0.2">
      <c r="A1125" s="108">
        <f>+'Employee ROP Information'!C1125</f>
        <v>0</v>
      </c>
      <c r="B1125" s="109"/>
      <c r="C1125" s="110"/>
      <c r="D1125" s="111"/>
      <c r="E1125" s="109"/>
      <c r="F1125" s="110"/>
      <c r="G1125" s="111"/>
      <c r="H1125" s="109"/>
      <c r="I1125" s="110"/>
      <c r="J1125" s="111"/>
    </row>
    <row r="1126" spans="1:10" ht="14.85" customHeight="1" x14ac:dyDescent="0.2">
      <c r="A1126" s="108">
        <f>+'Employee ROP Information'!C1126</f>
        <v>0</v>
      </c>
      <c r="B1126" s="109"/>
      <c r="C1126" s="110"/>
      <c r="D1126" s="111"/>
      <c r="E1126" s="109"/>
      <c r="F1126" s="110"/>
      <c r="G1126" s="111"/>
      <c r="H1126" s="109"/>
      <c r="I1126" s="110"/>
      <c r="J1126" s="111"/>
    </row>
    <row r="1127" spans="1:10" ht="14.85" customHeight="1" x14ac:dyDescent="0.2">
      <c r="A1127" s="108">
        <f>+'Employee ROP Information'!C1127</f>
        <v>0</v>
      </c>
      <c r="B1127" s="109"/>
      <c r="C1127" s="110"/>
      <c r="D1127" s="111"/>
      <c r="E1127" s="109"/>
      <c r="F1127" s="110"/>
      <c r="G1127" s="111"/>
      <c r="H1127" s="109"/>
      <c r="I1127" s="110"/>
      <c r="J1127" s="111"/>
    </row>
    <row r="1128" spans="1:10" ht="14.85" customHeight="1" x14ac:dyDescent="0.2">
      <c r="A1128" s="108">
        <f>+'Employee ROP Information'!C1128</f>
        <v>0</v>
      </c>
      <c r="B1128" s="109"/>
      <c r="C1128" s="110"/>
      <c r="D1128" s="111"/>
      <c r="E1128" s="109"/>
      <c r="F1128" s="110"/>
      <c r="G1128" s="111"/>
      <c r="H1128" s="109"/>
      <c r="I1128" s="110"/>
      <c r="J1128" s="111"/>
    </row>
    <row r="1129" spans="1:10" ht="14.85" customHeight="1" x14ac:dyDescent="0.2">
      <c r="A1129" s="108">
        <f>+'Employee ROP Information'!C1129</f>
        <v>0</v>
      </c>
      <c r="B1129" s="109"/>
      <c r="C1129" s="110"/>
      <c r="D1129" s="111"/>
      <c r="E1129" s="109"/>
      <c r="F1129" s="110"/>
      <c r="G1129" s="111"/>
      <c r="H1129" s="109"/>
      <c r="I1129" s="110"/>
      <c r="J1129" s="111"/>
    </row>
    <row r="1130" spans="1:10" ht="14.85" customHeight="1" x14ac:dyDescent="0.2">
      <c r="A1130" s="108">
        <f>+'Employee ROP Information'!C1130</f>
        <v>0</v>
      </c>
      <c r="B1130" s="109"/>
      <c r="C1130" s="110"/>
      <c r="D1130" s="111"/>
      <c r="E1130" s="109"/>
      <c r="F1130" s="110"/>
      <c r="G1130" s="111"/>
      <c r="H1130" s="109"/>
      <c r="I1130" s="110"/>
      <c r="J1130" s="111"/>
    </row>
    <row r="1131" spans="1:10" ht="14.85" customHeight="1" x14ac:dyDescent="0.2">
      <c r="A1131" s="108">
        <f>+'Employee ROP Information'!C1131</f>
        <v>0</v>
      </c>
      <c r="B1131" s="109"/>
      <c r="C1131" s="110"/>
      <c r="D1131" s="111"/>
      <c r="E1131" s="109"/>
      <c r="F1131" s="110"/>
      <c r="G1131" s="111"/>
      <c r="H1131" s="109"/>
      <c r="I1131" s="110"/>
      <c r="J1131" s="111"/>
    </row>
    <row r="1132" spans="1:10" ht="14.85" customHeight="1" x14ac:dyDescent="0.2">
      <c r="A1132" s="108">
        <f>+'Employee ROP Information'!C1132</f>
        <v>0</v>
      </c>
      <c r="B1132" s="109"/>
      <c r="C1132" s="110"/>
      <c r="D1132" s="111"/>
      <c r="E1132" s="109"/>
      <c r="F1132" s="110"/>
      <c r="G1132" s="111"/>
      <c r="H1132" s="109"/>
      <c r="I1132" s="110"/>
      <c r="J1132" s="111"/>
    </row>
    <row r="1133" spans="1:10" ht="14.85" customHeight="1" x14ac:dyDescent="0.2">
      <c r="A1133" s="108">
        <f>+'Employee ROP Information'!C1133</f>
        <v>0</v>
      </c>
      <c r="B1133" s="109"/>
      <c r="C1133" s="110"/>
      <c r="D1133" s="111"/>
      <c r="E1133" s="109"/>
      <c r="F1133" s="110"/>
      <c r="G1133" s="111"/>
      <c r="H1133" s="109"/>
      <c r="I1133" s="110"/>
      <c r="J1133" s="111"/>
    </row>
    <row r="1134" spans="1:10" ht="14.85" customHeight="1" x14ac:dyDescent="0.2">
      <c r="A1134" s="108">
        <f>+'Employee ROP Information'!C1134</f>
        <v>0</v>
      </c>
      <c r="B1134" s="109"/>
      <c r="C1134" s="110"/>
      <c r="D1134" s="111"/>
      <c r="E1134" s="109"/>
      <c r="F1134" s="110"/>
      <c r="G1134" s="111"/>
      <c r="H1134" s="109"/>
      <c r="I1134" s="110"/>
      <c r="J1134" s="111"/>
    </row>
    <row r="1135" spans="1:10" ht="14.85" customHeight="1" x14ac:dyDescent="0.2">
      <c r="A1135" s="108">
        <f>+'Employee ROP Information'!C1135</f>
        <v>0</v>
      </c>
      <c r="B1135" s="109"/>
      <c r="C1135" s="110"/>
      <c r="D1135" s="111"/>
      <c r="E1135" s="109"/>
      <c r="F1135" s="110"/>
      <c r="G1135" s="111"/>
      <c r="H1135" s="109"/>
      <c r="I1135" s="110"/>
      <c r="J1135" s="111"/>
    </row>
    <row r="1136" spans="1:10" ht="14.85" customHeight="1" x14ac:dyDescent="0.2">
      <c r="A1136" s="108">
        <f>+'Employee ROP Information'!C1136</f>
        <v>0</v>
      </c>
      <c r="B1136" s="109"/>
      <c r="C1136" s="110"/>
      <c r="D1136" s="111"/>
      <c r="E1136" s="109"/>
      <c r="F1136" s="110"/>
      <c r="G1136" s="111"/>
      <c r="H1136" s="109"/>
      <c r="I1136" s="110"/>
      <c r="J1136" s="111"/>
    </row>
    <row r="1137" spans="1:10" ht="14.85" customHeight="1" x14ac:dyDescent="0.2">
      <c r="A1137" s="108">
        <f>+'Employee ROP Information'!C1137</f>
        <v>0</v>
      </c>
      <c r="B1137" s="109"/>
      <c r="C1137" s="110"/>
      <c r="D1137" s="111"/>
      <c r="E1137" s="109"/>
      <c r="F1137" s="110"/>
      <c r="G1137" s="111"/>
      <c r="H1137" s="109"/>
      <c r="I1137" s="110"/>
      <c r="J1137" s="111"/>
    </row>
    <row r="1138" spans="1:10" ht="14.85" customHeight="1" x14ac:dyDescent="0.2">
      <c r="A1138" s="108">
        <f>+'Employee ROP Information'!C1138</f>
        <v>0</v>
      </c>
      <c r="B1138" s="109"/>
      <c r="C1138" s="110"/>
      <c r="D1138" s="111"/>
      <c r="E1138" s="109"/>
      <c r="F1138" s="110"/>
      <c r="G1138" s="111"/>
      <c r="H1138" s="109"/>
      <c r="I1138" s="110"/>
      <c r="J1138" s="111"/>
    </row>
    <row r="1139" spans="1:10" ht="14.85" customHeight="1" x14ac:dyDescent="0.2">
      <c r="A1139" s="108">
        <f>+'Employee ROP Information'!C1139</f>
        <v>0</v>
      </c>
      <c r="B1139" s="109"/>
      <c r="C1139" s="110"/>
      <c r="D1139" s="111"/>
      <c r="E1139" s="109"/>
      <c r="F1139" s="110"/>
      <c r="G1139" s="111"/>
      <c r="H1139" s="109"/>
      <c r="I1139" s="110"/>
      <c r="J1139" s="111"/>
    </row>
    <row r="1140" spans="1:10" ht="14.85" customHeight="1" x14ac:dyDescent="0.2">
      <c r="A1140" s="108">
        <f>+'Employee ROP Information'!C1140</f>
        <v>0</v>
      </c>
      <c r="B1140" s="109"/>
      <c r="C1140" s="110"/>
      <c r="D1140" s="111"/>
      <c r="E1140" s="109"/>
      <c r="F1140" s="110"/>
      <c r="G1140" s="111"/>
      <c r="H1140" s="109"/>
      <c r="I1140" s="110"/>
      <c r="J1140" s="111"/>
    </row>
    <row r="1141" spans="1:10" ht="14.85" customHeight="1" x14ac:dyDescent="0.2">
      <c r="A1141" s="108">
        <f>+'Employee ROP Information'!C1141</f>
        <v>0</v>
      </c>
      <c r="B1141" s="109"/>
      <c r="C1141" s="110"/>
      <c r="D1141" s="111"/>
      <c r="E1141" s="109"/>
      <c r="F1141" s="110"/>
      <c r="G1141" s="111"/>
      <c r="H1141" s="109"/>
      <c r="I1141" s="110"/>
      <c r="J1141" s="111"/>
    </row>
    <row r="1142" spans="1:10" ht="14.85" customHeight="1" x14ac:dyDescent="0.2">
      <c r="A1142" s="108">
        <f>+'Employee ROP Information'!C1142</f>
        <v>0</v>
      </c>
      <c r="B1142" s="109"/>
      <c r="C1142" s="110"/>
      <c r="D1142" s="111"/>
      <c r="E1142" s="109"/>
      <c r="F1142" s="110"/>
      <c r="G1142" s="111"/>
      <c r="H1142" s="109"/>
      <c r="I1142" s="110"/>
      <c r="J1142" s="111"/>
    </row>
    <row r="1143" spans="1:10" ht="14.85" customHeight="1" x14ac:dyDescent="0.2">
      <c r="A1143" s="108">
        <f>+'Employee ROP Information'!C1143</f>
        <v>0</v>
      </c>
      <c r="B1143" s="109"/>
      <c r="C1143" s="110"/>
      <c r="D1143" s="111"/>
      <c r="E1143" s="109"/>
      <c r="F1143" s="110"/>
      <c r="G1143" s="111"/>
      <c r="H1143" s="109"/>
      <c r="I1143" s="110"/>
      <c r="J1143" s="111"/>
    </row>
    <row r="1144" spans="1:10" ht="14.85" customHeight="1" x14ac:dyDescent="0.2">
      <c r="A1144" s="108">
        <f>+'Employee ROP Information'!C1144</f>
        <v>0</v>
      </c>
      <c r="B1144" s="109"/>
      <c r="C1144" s="110"/>
      <c r="D1144" s="111"/>
      <c r="E1144" s="109"/>
      <c r="F1144" s="110"/>
      <c r="G1144" s="111"/>
      <c r="H1144" s="109"/>
      <c r="I1144" s="110"/>
      <c r="J1144" s="111"/>
    </row>
    <row r="1145" spans="1:10" ht="14.85" customHeight="1" x14ac:dyDescent="0.2">
      <c r="A1145" s="108">
        <f>+'Employee ROP Information'!C1145</f>
        <v>0</v>
      </c>
      <c r="B1145" s="109"/>
      <c r="C1145" s="110"/>
      <c r="D1145" s="111"/>
      <c r="E1145" s="109"/>
      <c r="F1145" s="110"/>
      <c r="G1145" s="111"/>
      <c r="H1145" s="109"/>
      <c r="I1145" s="110"/>
      <c r="J1145" s="111"/>
    </row>
    <row r="1146" spans="1:10" ht="14.85" customHeight="1" x14ac:dyDescent="0.2">
      <c r="A1146" s="108">
        <f>+'Employee ROP Information'!C1146</f>
        <v>0</v>
      </c>
      <c r="B1146" s="109"/>
      <c r="C1146" s="110"/>
      <c r="D1146" s="111"/>
      <c r="E1146" s="109"/>
      <c r="F1146" s="110"/>
      <c r="G1146" s="111"/>
      <c r="H1146" s="109"/>
      <c r="I1146" s="110"/>
      <c r="J1146" s="111"/>
    </row>
    <row r="1147" spans="1:10" ht="14.85" customHeight="1" x14ac:dyDescent="0.2">
      <c r="A1147" s="108">
        <f>+'Employee ROP Information'!C1147</f>
        <v>0</v>
      </c>
      <c r="B1147" s="109"/>
      <c r="C1147" s="110"/>
      <c r="D1147" s="111"/>
      <c r="E1147" s="109"/>
      <c r="F1147" s="110"/>
      <c r="G1147" s="111"/>
      <c r="H1147" s="109"/>
      <c r="I1147" s="110"/>
      <c r="J1147" s="111"/>
    </row>
    <row r="1148" spans="1:10" ht="14.85" customHeight="1" x14ac:dyDescent="0.2">
      <c r="A1148" s="108">
        <f>+'Employee ROP Information'!C1148</f>
        <v>0</v>
      </c>
      <c r="B1148" s="109"/>
      <c r="C1148" s="110"/>
      <c r="D1148" s="111"/>
      <c r="E1148" s="109"/>
      <c r="F1148" s="110"/>
      <c r="G1148" s="111"/>
      <c r="H1148" s="109"/>
      <c r="I1148" s="110"/>
      <c r="J1148" s="111"/>
    </row>
    <row r="1149" spans="1:10" ht="14.85" customHeight="1" x14ac:dyDescent="0.2">
      <c r="A1149" s="108">
        <f>+'Employee ROP Information'!C1149</f>
        <v>0</v>
      </c>
      <c r="B1149" s="109"/>
      <c r="C1149" s="110"/>
      <c r="D1149" s="111"/>
      <c r="E1149" s="109"/>
      <c r="F1149" s="110"/>
      <c r="G1149" s="111"/>
      <c r="H1149" s="109"/>
      <c r="I1149" s="110"/>
      <c r="J1149" s="111"/>
    </row>
    <row r="1150" spans="1:10" ht="14.85" customHeight="1" x14ac:dyDescent="0.2">
      <c r="A1150" s="108">
        <f>+'Employee ROP Information'!C1150</f>
        <v>0</v>
      </c>
      <c r="B1150" s="109"/>
      <c r="C1150" s="110"/>
      <c r="D1150" s="111"/>
      <c r="E1150" s="109"/>
      <c r="F1150" s="110"/>
      <c r="G1150" s="111"/>
      <c r="H1150" s="109"/>
      <c r="I1150" s="110"/>
      <c r="J1150" s="111"/>
    </row>
    <row r="1151" spans="1:10" ht="14.85" customHeight="1" x14ac:dyDescent="0.2">
      <c r="A1151" s="108">
        <f>+'Employee ROP Information'!C1151</f>
        <v>0</v>
      </c>
      <c r="B1151" s="109"/>
      <c r="C1151" s="110"/>
      <c r="D1151" s="111"/>
      <c r="E1151" s="109"/>
      <c r="F1151" s="110"/>
      <c r="G1151" s="111"/>
      <c r="H1151" s="109"/>
      <c r="I1151" s="110"/>
      <c r="J1151" s="111"/>
    </row>
    <row r="1152" spans="1:10" ht="14.85" customHeight="1" x14ac:dyDescent="0.2">
      <c r="A1152" s="108">
        <f>+'Employee ROP Information'!C1152</f>
        <v>0</v>
      </c>
      <c r="B1152" s="109"/>
      <c r="C1152" s="110"/>
      <c r="D1152" s="111"/>
      <c r="E1152" s="109"/>
      <c r="F1152" s="110"/>
      <c r="G1152" s="111"/>
      <c r="H1152" s="109"/>
      <c r="I1152" s="110"/>
      <c r="J1152" s="111"/>
    </row>
    <row r="1153" spans="1:10" ht="14.85" customHeight="1" x14ac:dyDescent="0.2">
      <c r="A1153" s="108">
        <f>+'Employee ROP Information'!C1153</f>
        <v>0</v>
      </c>
      <c r="B1153" s="109"/>
      <c r="C1153" s="110"/>
      <c r="D1153" s="111"/>
      <c r="E1153" s="109"/>
      <c r="F1153" s="110"/>
      <c r="G1153" s="111"/>
      <c r="H1153" s="109"/>
      <c r="I1153" s="110"/>
      <c r="J1153" s="111"/>
    </row>
    <row r="1154" spans="1:10" ht="14.85" customHeight="1" x14ac:dyDescent="0.2">
      <c r="A1154" s="108">
        <f>+'Employee ROP Information'!C1154</f>
        <v>0</v>
      </c>
      <c r="B1154" s="109"/>
      <c r="C1154" s="110"/>
      <c r="D1154" s="111"/>
      <c r="E1154" s="109"/>
      <c r="F1154" s="110"/>
      <c r="G1154" s="111"/>
      <c r="H1154" s="109"/>
      <c r="I1154" s="110"/>
      <c r="J1154" s="111"/>
    </row>
    <row r="1155" spans="1:10" ht="14.85" customHeight="1" x14ac:dyDescent="0.2">
      <c r="A1155" s="108">
        <f>+'Employee ROP Information'!C1155</f>
        <v>0</v>
      </c>
      <c r="B1155" s="109"/>
      <c r="C1155" s="110"/>
      <c r="D1155" s="111"/>
      <c r="E1155" s="109"/>
      <c r="F1155" s="110"/>
      <c r="G1155" s="111"/>
      <c r="H1155" s="109"/>
      <c r="I1155" s="110"/>
      <c r="J1155" s="111"/>
    </row>
    <row r="1156" spans="1:10" ht="14.85" customHeight="1" x14ac:dyDescent="0.2">
      <c r="A1156" s="108">
        <f>+'Employee ROP Information'!C1156</f>
        <v>0</v>
      </c>
      <c r="B1156" s="109"/>
      <c r="C1156" s="110"/>
      <c r="D1156" s="111"/>
      <c r="E1156" s="109"/>
      <c r="F1156" s="110"/>
      <c r="G1156" s="111"/>
      <c r="H1156" s="109"/>
      <c r="I1156" s="110"/>
      <c r="J1156" s="111"/>
    </row>
    <row r="1157" spans="1:10" ht="14.85" customHeight="1" x14ac:dyDescent="0.2">
      <c r="A1157" s="108">
        <f>+'Employee ROP Information'!C1157</f>
        <v>0</v>
      </c>
      <c r="B1157" s="109"/>
      <c r="C1157" s="110"/>
      <c r="D1157" s="111"/>
      <c r="E1157" s="109"/>
      <c r="F1157" s="110"/>
      <c r="G1157" s="111"/>
      <c r="H1157" s="109"/>
      <c r="I1157" s="110"/>
      <c r="J1157" s="111"/>
    </row>
    <row r="1158" spans="1:10" ht="14.85" customHeight="1" x14ac:dyDescent="0.2">
      <c r="A1158" s="108">
        <f>+'Employee ROP Information'!C1158</f>
        <v>0</v>
      </c>
      <c r="B1158" s="109"/>
      <c r="C1158" s="110"/>
      <c r="D1158" s="111"/>
      <c r="E1158" s="109"/>
      <c r="F1158" s="110"/>
      <c r="G1158" s="111"/>
      <c r="H1158" s="109"/>
      <c r="I1158" s="110"/>
      <c r="J1158" s="111"/>
    </row>
    <row r="1159" spans="1:10" ht="14.85" customHeight="1" x14ac:dyDescent="0.2">
      <c r="A1159" s="108">
        <f>+'Employee ROP Information'!C1159</f>
        <v>0</v>
      </c>
      <c r="B1159" s="109"/>
      <c r="C1159" s="110"/>
      <c r="D1159" s="111"/>
      <c r="E1159" s="109"/>
      <c r="F1159" s="110"/>
      <c r="G1159" s="111"/>
      <c r="H1159" s="109"/>
      <c r="I1159" s="110"/>
      <c r="J1159" s="111"/>
    </row>
    <row r="1160" spans="1:10" ht="14.85" customHeight="1" x14ac:dyDescent="0.2">
      <c r="A1160" s="108">
        <f>+'Employee ROP Information'!C1160</f>
        <v>0</v>
      </c>
      <c r="B1160" s="109"/>
      <c r="C1160" s="110"/>
      <c r="D1160" s="111"/>
      <c r="E1160" s="109"/>
      <c r="F1160" s="110"/>
      <c r="G1160" s="111"/>
      <c r="H1160" s="109"/>
      <c r="I1160" s="110"/>
      <c r="J1160" s="111"/>
    </row>
    <row r="1161" spans="1:10" ht="14.85" customHeight="1" x14ac:dyDescent="0.2">
      <c r="A1161" s="108">
        <f>+'Employee ROP Information'!C1161</f>
        <v>0</v>
      </c>
      <c r="B1161" s="109"/>
      <c r="C1161" s="110"/>
      <c r="D1161" s="111"/>
      <c r="E1161" s="109"/>
      <c r="F1161" s="110"/>
      <c r="G1161" s="111"/>
      <c r="H1161" s="109"/>
      <c r="I1161" s="110"/>
      <c r="J1161" s="111"/>
    </row>
    <row r="1162" spans="1:10" ht="14.85" customHeight="1" x14ac:dyDescent="0.2">
      <c r="A1162" s="108">
        <f>+'Employee ROP Information'!C1162</f>
        <v>0</v>
      </c>
      <c r="B1162" s="109"/>
      <c r="C1162" s="110"/>
      <c r="D1162" s="111"/>
      <c r="E1162" s="109"/>
      <c r="F1162" s="110"/>
      <c r="G1162" s="111"/>
      <c r="H1162" s="109"/>
      <c r="I1162" s="110"/>
      <c r="J1162" s="111"/>
    </row>
    <row r="1163" spans="1:10" ht="14.85" customHeight="1" x14ac:dyDescent="0.2">
      <c r="A1163" s="108">
        <f>+'Employee ROP Information'!C1163</f>
        <v>0</v>
      </c>
      <c r="B1163" s="109"/>
      <c r="C1163" s="110"/>
      <c r="D1163" s="111"/>
      <c r="E1163" s="109"/>
      <c r="F1163" s="110"/>
      <c r="G1163" s="111"/>
      <c r="H1163" s="109"/>
      <c r="I1163" s="110"/>
      <c r="J1163" s="111"/>
    </row>
    <row r="1164" spans="1:10" ht="14.85" customHeight="1" x14ac:dyDescent="0.2">
      <c r="A1164" s="108">
        <f>+'Employee ROP Information'!C1164</f>
        <v>0</v>
      </c>
      <c r="B1164" s="109"/>
      <c r="C1164" s="110"/>
      <c r="D1164" s="111"/>
      <c r="E1164" s="109"/>
      <c r="F1164" s="110"/>
      <c r="G1164" s="111"/>
      <c r="H1164" s="109"/>
      <c r="I1164" s="110"/>
      <c r="J1164" s="111"/>
    </row>
    <row r="1165" spans="1:10" ht="14.85" customHeight="1" x14ac:dyDescent="0.2">
      <c r="A1165" s="108">
        <f>+'Employee ROP Information'!C1165</f>
        <v>0</v>
      </c>
      <c r="B1165" s="109"/>
      <c r="C1165" s="110"/>
      <c r="D1165" s="111"/>
      <c r="E1165" s="109"/>
      <c r="F1165" s="110"/>
      <c r="G1165" s="111"/>
      <c r="H1165" s="109"/>
      <c r="I1165" s="110"/>
      <c r="J1165" s="111"/>
    </row>
    <row r="1166" spans="1:10" ht="14.85" customHeight="1" x14ac:dyDescent="0.2">
      <c r="A1166" s="108">
        <f>+'Employee ROP Information'!C1166</f>
        <v>0</v>
      </c>
      <c r="B1166" s="109"/>
      <c r="C1166" s="110"/>
      <c r="D1166" s="111"/>
      <c r="E1166" s="109"/>
      <c r="F1166" s="110"/>
      <c r="G1166" s="111"/>
      <c r="H1166" s="109"/>
      <c r="I1166" s="110"/>
      <c r="J1166" s="111"/>
    </row>
    <row r="1167" spans="1:10" ht="14.85" customHeight="1" x14ac:dyDescent="0.2">
      <c r="A1167" s="108">
        <f>+'Employee ROP Information'!C1167</f>
        <v>0</v>
      </c>
      <c r="B1167" s="109"/>
      <c r="C1167" s="110"/>
      <c r="D1167" s="111"/>
      <c r="E1167" s="109"/>
      <c r="F1167" s="110"/>
      <c r="G1167" s="111"/>
      <c r="H1167" s="109"/>
      <c r="I1167" s="110"/>
      <c r="J1167" s="111"/>
    </row>
    <row r="1168" spans="1:10" ht="14.85" customHeight="1" x14ac:dyDescent="0.2">
      <c r="A1168" s="108">
        <f>+'Employee ROP Information'!C1168</f>
        <v>0</v>
      </c>
      <c r="B1168" s="109"/>
      <c r="C1168" s="110"/>
      <c r="D1168" s="111"/>
      <c r="E1168" s="109"/>
      <c r="F1168" s="110"/>
      <c r="G1168" s="111"/>
      <c r="H1168" s="109"/>
      <c r="I1168" s="110"/>
      <c r="J1168" s="111"/>
    </row>
    <row r="1169" spans="1:10" ht="14.85" customHeight="1" x14ac:dyDescent="0.2">
      <c r="A1169" s="108">
        <f>+'Employee ROP Information'!C1169</f>
        <v>0</v>
      </c>
      <c r="B1169" s="109"/>
      <c r="C1169" s="110"/>
      <c r="D1169" s="111"/>
      <c r="E1169" s="109"/>
      <c r="F1169" s="110"/>
      <c r="G1169" s="111"/>
      <c r="H1169" s="109"/>
      <c r="I1169" s="110"/>
      <c r="J1169" s="111"/>
    </row>
    <row r="1170" spans="1:10" ht="14.85" customHeight="1" x14ac:dyDescent="0.2">
      <c r="A1170" s="108">
        <f>+'Employee ROP Information'!C1170</f>
        <v>0</v>
      </c>
      <c r="B1170" s="109"/>
      <c r="C1170" s="110"/>
      <c r="D1170" s="111"/>
      <c r="E1170" s="109"/>
      <c r="F1170" s="110"/>
      <c r="G1170" s="111"/>
      <c r="H1170" s="109"/>
      <c r="I1170" s="110"/>
      <c r="J1170" s="111"/>
    </row>
    <row r="1171" spans="1:10" ht="14.85" customHeight="1" x14ac:dyDescent="0.2">
      <c r="A1171" s="108">
        <f>+'Employee ROP Information'!C1171</f>
        <v>0</v>
      </c>
      <c r="B1171" s="109"/>
      <c r="C1171" s="110"/>
      <c r="D1171" s="111"/>
      <c r="E1171" s="109"/>
      <c r="F1171" s="110"/>
      <c r="G1171" s="111"/>
      <c r="H1171" s="109"/>
      <c r="I1171" s="110"/>
      <c r="J1171" s="111"/>
    </row>
    <row r="1172" spans="1:10" ht="14.85" customHeight="1" x14ac:dyDescent="0.2">
      <c r="A1172" s="108">
        <f>+'Employee ROP Information'!C1172</f>
        <v>0</v>
      </c>
      <c r="B1172" s="109"/>
      <c r="C1172" s="110"/>
      <c r="D1172" s="111"/>
      <c r="E1172" s="109"/>
      <c r="F1172" s="110"/>
      <c r="G1172" s="111"/>
      <c r="H1172" s="109"/>
      <c r="I1172" s="110"/>
      <c r="J1172" s="111"/>
    </row>
    <row r="1173" spans="1:10" ht="14.85" customHeight="1" x14ac:dyDescent="0.2">
      <c r="A1173" s="108">
        <f>+'Employee ROP Information'!C1173</f>
        <v>0</v>
      </c>
      <c r="B1173" s="109"/>
      <c r="C1173" s="110"/>
      <c r="D1173" s="111"/>
      <c r="E1173" s="109"/>
      <c r="F1173" s="110"/>
      <c r="G1173" s="111"/>
      <c r="H1173" s="109"/>
      <c r="I1173" s="110"/>
      <c r="J1173" s="111"/>
    </row>
    <row r="1174" spans="1:10" ht="14.85" customHeight="1" x14ac:dyDescent="0.2">
      <c r="A1174" s="108">
        <f>+'Employee ROP Information'!C1174</f>
        <v>0</v>
      </c>
      <c r="B1174" s="109"/>
      <c r="C1174" s="110"/>
      <c r="D1174" s="111"/>
      <c r="E1174" s="109"/>
      <c r="F1174" s="110"/>
      <c r="G1174" s="111"/>
      <c r="H1174" s="109"/>
      <c r="I1174" s="110"/>
      <c r="J1174" s="111"/>
    </row>
    <row r="1175" spans="1:10" ht="14.85" customHeight="1" x14ac:dyDescent="0.2">
      <c r="A1175" s="108">
        <f>+'Employee ROP Information'!C1175</f>
        <v>0</v>
      </c>
      <c r="B1175" s="109"/>
      <c r="C1175" s="110"/>
      <c r="D1175" s="111"/>
      <c r="E1175" s="109"/>
      <c r="F1175" s="110"/>
      <c r="G1175" s="111"/>
      <c r="H1175" s="109"/>
      <c r="I1175" s="110"/>
      <c r="J1175" s="111"/>
    </row>
    <row r="1176" spans="1:10" ht="14.85" customHeight="1" x14ac:dyDescent="0.2">
      <c r="A1176" s="108">
        <f>+'Employee ROP Information'!C1176</f>
        <v>0</v>
      </c>
      <c r="B1176" s="109"/>
      <c r="C1176" s="110"/>
      <c r="D1176" s="111"/>
      <c r="E1176" s="109"/>
      <c r="F1176" s="110"/>
      <c r="G1176" s="111"/>
      <c r="H1176" s="109"/>
      <c r="I1176" s="110"/>
      <c r="J1176" s="111"/>
    </row>
    <row r="1177" spans="1:10" ht="14.85" customHeight="1" x14ac:dyDescent="0.2">
      <c r="A1177" s="108">
        <f>+'Employee ROP Information'!C1177</f>
        <v>0</v>
      </c>
      <c r="B1177" s="109"/>
      <c r="C1177" s="110"/>
      <c r="D1177" s="111"/>
      <c r="E1177" s="109"/>
      <c r="F1177" s="110"/>
      <c r="G1177" s="111"/>
      <c r="H1177" s="109"/>
      <c r="I1177" s="110"/>
      <c r="J1177" s="111"/>
    </row>
    <row r="1178" spans="1:10" ht="14.85" customHeight="1" x14ac:dyDescent="0.2">
      <c r="A1178" s="108">
        <f>+'Employee ROP Information'!C1178</f>
        <v>0</v>
      </c>
      <c r="B1178" s="109"/>
      <c r="C1178" s="110"/>
      <c r="D1178" s="111"/>
      <c r="E1178" s="109"/>
      <c r="F1178" s="110"/>
      <c r="G1178" s="111"/>
      <c r="H1178" s="109"/>
      <c r="I1178" s="110"/>
      <c r="J1178" s="111"/>
    </row>
    <row r="1179" spans="1:10" ht="14.85" customHeight="1" x14ac:dyDescent="0.2">
      <c r="A1179" s="108">
        <f>+'Employee ROP Information'!C1179</f>
        <v>0</v>
      </c>
      <c r="B1179" s="109"/>
      <c r="C1179" s="110"/>
      <c r="D1179" s="111"/>
      <c r="E1179" s="109"/>
      <c r="F1179" s="110"/>
      <c r="G1179" s="111"/>
      <c r="H1179" s="109"/>
      <c r="I1179" s="110"/>
      <c r="J1179" s="111"/>
    </row>
    <row r="1180" spans="1:10" ht="14.85" customHeight="1" x14ac:dyDescent="0.2">
      <c r="A1180" s="108">
        <f>+'Employee ROP Information'!C1180</f>
        <v>0</v>
      </c>
      <c r="B1180" s="109"/>
      <c r="C1180" s="110"/>
      <c r="D1180" s="111"/>
      <c r="E1180" s="109"/>
      <c r="F1180" s="110"/>
      <c r="G1180" s="111"/>
      <c r="H1180" s="109"/>
      <c r="I1180" s="110"/>
      <c r="J1180" s="111"/>
    </row>
    <row r="1181" spans="1:10" ht="14.85" customHeight="1" x14ac:dyDescent="0.2">
      <c r="A1181" s="108">
        <f>+'Employee ROP Information'!C1181</f>
        <v>0</v>
      </c>
      <c r="B1181" s="109"/>
      <c r="C1181" s="110"/>
      <c r="D1181" s="111"/>
      <c r="E1181" s="109"/>
      <c r="F1181" s="110"/>
      <c r="G1181" s="111"/>
      <c r="H1181" s="109"/>
      <c r="I1181" s="110"/>
      <c r="J1181" s="111"/>
    </row>
    <row r="1182" spans="1:10" ht="14.85" customHeight="1" x14ac:dyDescent="0.2">
      <c r="A1182" s="108">
        <f>+'Employee ROP Information'!C1182</f>
        <v>0</v>
      </c>
      <c r="B1182" s="109"/>
      <c r="C1182" s="110"/>
      <c r="D1182" s="111"/>
      <c r="E1182" s="109"/>
      <c r="F1182" s="110"/>
      <c r="G1182" s="111"/>
      <c r="H1182" s="109"/>
      <c r="I1182" s="110"/>
      <c r="J1182" s="111"/>
    </row>
    <row r="1183" spans="1:10" ht="14.85" customHeight="1" x14ac:dyDescent="0.2">
      <c r="A1183" s="108">
        <f>+'Employee ROP Information'!C1183</f>
        <v>0</v>
      </c>
      <c r="B1183" s="109"/>
      <c r="C1183" s="110"/>
      <c r="D1183" s="111"/>
      <c r="E1183" s="109"/>
      <c r="F1183" s="110"/>
      <c r="G1183" s="111"/>
      <c r="H1183" s="109"/>
      <c r="I1183" s="110"/>
      <c r="J1183" s="111"/>
    </row>
    <row r="1184" spans="1:10" ht="14.85" customHeight="1" x14ac:dyDescent="0.2">
      <c r="A1184" s="108">
        <f>+'Employee ROP Information'!C1184</f>
        <v>0</v>
      </c>
      <c r="B1184" s="109"/>
      <c r="C1184" s="110"/>
      <c r="D1184" s="111"/>
      <c r="E1184" s="109"/>
      <c r="F1184" s="110"/>
      <c r="G1184" s="111"/>
      <c r="H1184" s="109"/>
      <c r="I1184" s="110"/>
      <c r="J1184" s="111"/>
    </row>
    <row r="1185" spans="1:10" ht="14.85" customHeight="1" x14ac:dyDescent="0.2">
      <c r="A1185" s="108">
        <f>+'Employee ROP Information'!C1185</f>
        <v>0</v>
      </c>
      <c r="B1185" s="109"/>
      <c r="C1185" s="110"/>
      <c r="D1185" s="111"/>
      <c r="E1185" s="109"/>
      <c r="F1185" s="110"/>
      <c r="G1185" s="111"/>
      <c r="H1185" s="109"/>
      <c r="I1185" s="110"/>
      <c r="J1185" s="111"/>
    </row>
    <row r="1186" spans="1:10" ht="14.85" customHeight="1" x14ac:dyDescent="0.2">
      <c r="A1186" s="108">
        <f>+'Employee ROP Information'!C1186</f>
        <v>0</v>
      </c>
      <c r="B1186" s="109"/>
      <c r="C1186" s="110"/>
      <c r="D1186" s="111"/>
      <c r="E1186" s="109"/>
      <c r="F1186" s="110"/>
      <c r="G1186" s="111"/>
      <c r="H1186" s="109"/>
      <c r="I1186" s="110"/>
      <c r="J1186" s="111"/>
    </row>
    <row r="1187" spans="1:10" ht="14.85" customHeight="1" x14ac:dyDescent="0.2">
      <c r="A1187" s="108">
        <f>+'Employee ROP Information'!C1187</f>
        <v>0</v>
      </c>
      <c r="B1187" s="109"/>
      <c r="C1187" s="110"/>
      <c r="D1187" s="111"/>
      <c r="E1187" s="109"/>
      <c r="F1187" s="110"/>
      <c r="G1187" s="111"/>
      <c r="H1187" s="109"/>
      <c r="I1187" s="110"/>
      <c r="J1187" s="111"/>
    </row>
    <row r="1188" spans="1:10" ht="14.85" customHeight="1" x14ac:dyDescent="0.2">
      <c r="A1188" s="108">
        <f>+'Employee ROP Information'!C1188</f>
        <v>0</v>
      </c>
      <c r="B1188" s="109"/>
      <c r="C1188" s="110"/>
      <c r="D1188" s="111"/>
      <c r="E1188" s="109"/>
      <c r="F1188" s="110"/>
      <c r="G1188" s="111"/>
      <c r="H1188" s="109"/>
      <c r="I1188" s="110"/>
      <c r="J1188" s="111"/>
    </row>
    <row r="1189" spans="1:10" ht="14.85" customHeight="1" x14ac:dyDescent="0.2">
      <c r="A1189" s="108">
        <f>+'Employee ROP Information'!C1189</f>
        <v>0</v>
      </c>
      <c r="B1189" s="109"/>
      <c r="C1189" s="110"/>
      <c r="D1189" s="111"/>
      <c r="E1189" s="109"/>
      <c r="F1189" s="110"/>
      <c r="G1189" s="111"/>
      <c r="H1189" s="109"/>
      <c r="I1189" s="110"/>
      <c r="J1189" s="111"/>
    </row>
    <row r="1190" spans="1:10" ht="14.85" customHeight="1" x14ac:dyDescent="0.2">
      <c r="A1190" s="108">
        <f>+'Employee ROP Information'!C1190</f>
        <v>0</v>
      </c>
      <c r="B1190" s="109"/>
      <c r="C1190" s="110"/>
      <c r="D1190" s="111"/>
      <c r="E1190" s="109"/>
      <c r="F1190" s="110"/>
      <c r="G1190" s="111"/>
      <c r="H1190" s="109"/>
      <c r="I1190" s="110"/>
      <c r="J1190" s="111"/>
    </row>
    <row r="1191" spans="1:10" ht="14.85" customHeight="1" x14ac:dyDescent="0.2">
      <c r="A1191" s="108">
        <f>+'Employee ROP Information'!C1191</f>
        <v>0</v>
      </c>
      <c r="B1191" s="109"/>
      <c r="C1191" s="110"/>
      <c r="D1191" s="111"/>
      <c r="E1191" s="109"/>
      <c r="F1191" s="110"/>
      <c r="G1191" s="111"/>
      <c r="H1191" s="109"/>
      <c r="I1191" s="110"/>
      <c r="J1191" s="111"/>
    </row>
    <row r="1192" spans="1:10" ht="14.85" customHeight="1" x14ac:dyDescent="0.2">
      <c r="A1192" s="108">
        <f>+'Employee ROP Information'!C1192</f>
        <v>0</v>
      </c>
      <c r="B1192" s="109"/>
      <c r="C1192" s="110"/>
      <c r="D1192" s="111"/>
      <c r="E1192" s="109"/>
      <c r="F1192" s="110"/>
      <c r="G1192" s="111"/>
      <c r="H1192" s="109"/>
      <c r="I1192" s="110"/>
      <c r="J1192" s="111"/>
    </row>
    <row r="1193" spans="1:10" ht="14.85" customHeight="1" x14ac:dyDescent="0.2">
      <c r="A1193" s="108">
        <f>+'Employee ROP Information'!C1193</f>
        <v>0</v>
      </c>
      <c r="B1193" s="109"/>
      <c r="C1193" s="110"/>
      <c r="D1193" s="111"/>
      <c r="E1193" s="109"/>
      <c r="F1193" s="110"/>
      <c r="G1193" s="111"/>
      <c r="H1193" s="109"/>
      <c r="I1193" s="110"/>
      <c r="J1193" s="111"/>
    </row>
    <row r="1194" spans="1:10" ht="14.85" customHeight="1" x14ac:dyDescent="0.2">
      <c r="A1194" s="108">
        <f>+'Employee ROP Information'!C1194</f>
        <v>0</v>
      </c>
      <c r="B1194" s="109"/>
      <c r="C1194" s="110"/>
      <c r="D1194" s="111"/>
      <c r="E1194" s="109"/>
      <c r="F1194" s="110"/>
      <c r="G1194" s="111"/>
      <c r="H1194" s="109"/>
      <c r="I1194" s="110"/>
      <c r="J1194" s="111"/>
    </row>
    <row r="1195" spans="1:10" ht="14.85" customHeight="1" x14ac:dyDescent="0.2">
      <c r="A1195" s="108">
        <f>+'Employee ROP Information'!C1195</f>
        <v>0</v>
      </c>
      <c r="B1195" s="109"/>
      <c r="C1195" s="110"/>
      <c r="D1195" s="111"/>
      <c r="E1195" s="109"/>
      <c r="F1195" s="110"/>
      <c r="G1195" s="111"/>
      <c r="H1195" s="109"/>
      <c r="I1195" s="110"/>
      <c r="J1195" s="111"/>
    </row>
    <row r="1196" spans="1:10" ht="14.85" customHeight="1" x14ac:dyDescent="0.2">
      <c r="A1196" s="108">
        <f>+'Employee ROP Information'!C1196</f>
        <v>0</v>
      </c>
      <c r="B1196" s="109"/>
      <c r="C1196" s="110"/>
      <c r="D1196" s="111"/>
      <c r="E1196" s="109"/>
      <c r="F1196" s="110"/>
      <c r="G1196" s="111"/>
      <c r="H1196" s="109"/>
      <c r="I1196" s="110"/>
      <c r="J1196" s="111"/>
    </row>
    <row r="1197" spans="1:10" ht="14.85" customHeight="1" x14ac:dyDescent="0.2">
      <c r="A1197" s="108">
        <f>+'Employee ROP Information'!C1197</f>
        <v>0</v>
      </c>
      <c r="B1197" s="109"/>
      <c r="C1197" s="110"/>
      <c r="D1197" s="111"/>
      <c r="E1197" s="109"/>
      <c r="F1197" s="110"/>
      <c r="G1197" s="111"/>
      <c r="H1197" s="109"/>
      <c r="I1197" s="110"/>
      <c r="J1197" s="111"/>
    </row>
    <row r="1198" spans="1:10" ht="14.85" customHeight="1" x14ac:dyDescent="0.2">
      <c r="A1198" s="108">
        <f>+'Employee ROP Information'!C1198</f>
        <v>0</v>
      </c>
      <c r="B1198" s="109"/>
      <c r="C1198" s="110"/>
      <c r="D1198" s="111"/>
      <c r="E1198" s="109"/>
      <c r="F1198" s="110"/>
      <c r="G1198" s="111"/>
      <c r="H1198" s="109"/>
      <c r="I1198" s="110"/>
      <c r="J1198" s="111"/>
    </row>
    <row r="1199" spans="1:10" ht="14.85" customHeight="1" x14ac:dyDescent="0.2">
      <c r="A1199" s="108">
        <f>+'Employee ROP Information'!C1199</f>
        <v>0</v>
      </c>
      <c r="B1199" s="109"/>
      <c r="C1199" s="110"/>
      <c r="D1199" s="111"/>
      <c r="E1199" s="109"/>
      <c r="F1199" s="110"/>
      <c r="G1199" s="111"/>
      <c r="H1199" s="109"/>
      <c r="I1199" s="110"/>
      <c r="J1199" s="111"/>
    </row>
    <row r="1200" spans="1:10" ht="14.85" customHeight="1" x14ac:dyDescent="0.2">
      <c r="A1200" s="108">
        <f>+'Employee ROP Information'!C1200</f>
        <v>0</v>
      </c>
      <c r="B1200" s="109"/>
      <c r="C1200" s="110"/>
      <c r="D1200" s="111"/>
      <c r="E1200" s="109"/>
      <c r="F1200" s="110"/>
      <c r="G1200" s="111"/>
      <c r="H1200" s="109"/>
      <c r="I1200" s="110"/>
      <c r="J1200" s="111"/>
    </row>
    <row r="1201" spans="1:10" ht="14.85" customHeight="1" x14ac:dyDescent="0.2">
      <c r="A1201" s="108">
        <f>+'Employee ROP Information'!C1201</f>
        <v>0</v>
      </c>
      <c r="B1201" s="109"/>
      <c r="C1201" s="110"/>
      <c r="D1201" s="111"/>
      <c r="E1201" s="109"/>
      <c r="F1201" s="110"/>
      <c r="G1201" s="111"/>
      <c r="H1201" s="109"/>
      <c r="I1201" s="110"/>
      <c r="J1201" s="111"/>
    </row>
    <row r="1202" spans="1:10" ht="14.85" customHeight="1" x14ac:dyDescent="0.2">
      <c r="A1202" s="108">
        <f>+'Employee ROP Information'!C1202</f>
        <v>0</v>
      </c>
      <c r="B1202" s="109"/>
      <c r="C1202" s="110"/>
      <c r="D1202" s="111"/>
      <c r="E1202" s="109"/>
      <c r="F1202" s="110"/>
      <c r="G1202" s="111"/>
      <c r="H1202" s="109"/>
      <c r="I1202" s="110"/>
      <c r="J1202" s="111"/>
    </row>
    <row r="1203" spans="1:10" ht="14.85" customHeight="1" x14ac:dyDescent="0.2">
      <c r="A1203" s="108">
        <f>+'Employee ROP Information'!C1203</f>
        <v>0</v>
      </c>
      <c r="B1203" s="109"/>
      <c r="C1203" s="110"/>
      <c r="D1203" s="111"/>
      <c r="E1203" s="109"/>
      <c r="F1203" s="110"/>
      <c r="G1203" s="111"/>
      <c r="H1203" s="109"/>
      <c r="I1203" s="110"/>
      <c r="J1203" s="111"/>
    </row>
    <row r="1204" spans="1:10" ht="14.85" customHeight="1" x14ac:dyDescent="0.2">
      <c r="A1204" s="108">
        <f>+'Employee ROP Information'!C1204</f>
        <v>0</v>
      </c>
      <c r="B1204" s="109"/>
      <c r="C1204" s="110"/>
      <c r="D1204" s="111"/>
      <c r="E1204" s="109"/>
      <c r="F1204" s="110"/>
      <c r="G1204" s="111"/>
      <c r="H1204" s="109"/>
      <c r="I1204" s="110"/>
      <c r="J1204" s="111"/>
    </row>
    <row r="1205" spans="1:10" ht="14.85" customHeight="1" x14ac:dyDescent="0.2">
      <c r="A1205" s="108">
        <f>+'Employee ROP Information'!C1205</f>
        <v>0</v>
      </c>
      <c r="B1205" s="109"/>
      <c r="C1205" s="110"/>
      <c r="D1205" s="111"/>
      <c r="E1205" s="109"/>
      <c r="F1205" s="110"/>
      <c r="G1205" s="111"/>
      <c r="H1205" s="109"/>
      <c r="I1205" s="110"/>
      <c r="J1205" s="111"/>
    </row>
    <row r="1206" spans="1:10" ht="14.85" customHeight="1" x14ac:dyDescent="0.2">
      <c r="A1206" s="108">
        <f>+'Employee ROP Information'!C1206</f>
        <v>0</v>
      </c>
      <c r="B1206" s="109"/>
      <c r="C1206" s="110"/>
      <c r="D1206" s="111"/>
      <c r="E1206" s="109"/>
      <c r="F1206" s="110"/>
      <c r="G1206" s="111"/>
      <c r="H1206" s="109"/>
      <c r="I1206" s="110"/>
      <c r="J1206" s="111"/>
    </row>
    <row r="1207" spans="1:10" ht="14.85" customHeight="1" x14ac:dyDescent="0.2">
      <c r="A1207" s="108">
        <f>+'Employee ROP Information'!C1207</f>
        <v>0</v>
      </c>
      <c r="B1207" s="109"/>
      <c r="C1207" s="110"/>
      <c r="D1207" s="111"/>
      <c r="E1207" s="109"/>
      <c r="F1207" s="110"/>
      <c r="G1207" s="111"/>
      <c r="H1207" s="109"/>
      <c r="I1207" s="110"/>
      <c r="J1207" s="111"/>
    </row>
    <row r="1208" spans="1:10" ht="14.85" customHeight="1" x14ac:dyDescent="0.2">
      <c r="A1208" s="108">
        <f>+'Employee ROP Information'!C1208</f>
        <v>0</v>
      </c>
      <c r="B1208" s="109"/>
      <c r="C1208" s="110"/>
      <c r="D1208" s="111"/>
      <c r="E1208" s="109"/>
      <c r="F1208" s="110"/>
      <c r="G1208" s="111"/>
      <c r="H1208" s="109"/>
      <c r="I1208" s="110"/>
      <c r="J1208" s="111"/>
    </row>
    <row r="1209" spans="1:10" ht="14.85" customHeight="1" x14ac:dyDescent="0.2">
      <c r="A1209" s="108">
        <f>+'Employee ROP Information'!C1209</f>
        <v>0</v>
      </c>
      <c r="B1209" s="109"/>
      <c r="C1209" s="110"/>
      <c r="D1209" s="111"/>
      <c r="E1209" s="109"/>
      <c r="F1209" s="110"/>
      <c r="G1209" s="111"/>
      <c r="H1209" s="109"/>
      <c r="I1209" s="110"/>
      <c r="J1209" s="111"/>
    </row>
    <row r="1210" spans="1:10" ht="14.85" customHeight="1" x14ac:dyDescent="0.2">
      <c r="A1210" s="108">
        <f>+'Employee ROP Information'!C1210</f>
        <v>0</v>
      </c>
      <c r="B1210" s="109"/>
      <c r="C1210" s="110"/>
      <c r="D1210" s="111"/>
      <c r="E1210" s="109"/>
      <c r="F1210" s="110"/>
      <c r="G1210" s="111"/>
      <c r="H1210" s="109"/>
      <c r="I1210" s="110"/>
      <c r="J1210" s="111"/>
    </row>
    <row r="1211" spans="1:10" ht="14.85" customHeight="1" x14ac:dyDescent="0.2">
      <c r="A1211" s="108">
        <f>+'Employee ROP Information'!C1211</f>
        <v>0</v>
      </c>
      <c r="B1211" s="109"/>
      <c r="C1211" s="110"/>
      <c r="D1211" s="111"/>
      <c r="E1211" s="109"/>
      <c r="F1211" s="110"/>
      <c r="G1211" s="111"/>
      <c r="H1211" s="109"/>
      <c r="I1211" s="110"/>
      <c r="J1211" s="111"/>
    </row>
    <row r="1212" spans="1:10" ht="14.85" customHeight="1" x14ac:dyDescent="0.2">
      <c r="A1212" s="108">
        <f>+'Employee ROP Information'!C1212</f>
        <v>0</v>
      </c>
      <c r="B1212" s="109"/>
      <c r="C1212" s="110"/>
      <c r="D1212" s="111"/>
      <c r="E1212" s="109"/>
      <c r="F1212" s="110"/>
      <c r="G1212" s="111"/>
      <c r="H1212" s="109"/>
      <c r="I1212" s="110"/>
      <c r="J1212" s="111"/>
    </row>
    <row r="1213" spans="1:10" ht="14.85" customHeight="1" x14ac:dyDescent="0.2">
      <c r="A1213" s="108">
        <f>+'Employee ROP Information'!C1213</f>
        <v>0</v>
      </c>
      <c r="B1213" s="109"/>
      <c r="C1213" s="110"/>
      <c r="D1213" s="111"/>
      <c r="E1213" s="109"/>
      <c r="F1213" s="110"/>
      <c r="G1213" s="111"/>
      <c r="H1213" s="109"/>
      <c r="I1213" s="110"/>
      <c r="J1213" s="111"/>
    </row>
    <row r="1214" spans="1:10" ht="14.85" customHeight="1" x14ac:dyDescent="0.2">
      <c r="A1214" s="108">
        <f>+'Employee ROP Information'!C1214</f>
        <v>0</v>
      </c>
      <c r="B1214" s="109"/>
      <c r="C1214" s="110"/>
      <c r="D1214" s="111"/>
      <c r="E1214" s="109"/>
      <c r="F1214" s="110"/>
      <c r="G1214" s="111"/>
      <c r="H1214" s="109"/>
      <c r="I1214" s="110"/>
      <c r="J1214" s="111"/>
    </row>
    <row r="1215" spans="1:10" ht="14.85" customHeight="1" x14ac:dyDescent="0.2">
      <c r="A1215" s="108">
        <f>+'Employee ROP Information'!C1215</f>
        <v>0</v>
      </c>
      <c r="B1215" s="109"/>
      <c r="C1215" s="110"/>
      <c r="D1215" s="111"/>
      <c r="E1215" s="109"/>
      <c r="F1215" s="110"/>
      <c r="G1215" s="111"/>
      <c r="H1215" s="109"/>
      <c r="I1215" s="110"/>
      <c r="J1215" s="111"/>
    </row>
    <row r="1216" spans="1:10" ht="14.85" customHeight="1" x14ac:dyDescent="0.2">
      <c r="A1216" s="108">
        <f>+'Employee ROP Information'!C1216</f>
        <v>0</v>
      </c>
      <c r="B1216" s="109"/>
      <c r="C1216" s="110"/>
      <c r="D1216" s="111"/>
      <c r="E1216" s="109"/>
      <c r="F1216" s="110"/>
      <c r="G1216" s="111"/>
      <c r="H1216" s="109"/>
      <c r="I1216" s="110"/>
      <c r="J1216" s="111"/>
    </row>
    <row r="1217" spans="1:10" ht="14.85" customHeight="1" x14ac:dyDescent="0.2">
      <c r="A1217" s="108">
        <f>+'Employee ROP Information'!C1217</f>
        <v>0</v>
      </c>
      <c r="B1217" s="109"/>
      <c r="C1217" s="110"/>
      <c r="D1217" s="111"/>
      <c r="E1217" s="109"/>
      <c r="F1217" s="110"/>
      <c r="G1217" s="111"/>
      <c r="H1217" s="109"/>
      <c r="I1217" s="110"/>
      <c r="J1217" s="111"/>
    </row>
    <row r="1218" spans="1:10" ht="14.85" customHeight="1" x14ac:dyDescent="0.2">
      <c r="A1218" s="108">
        <f>+'Employee ROP Information'!C1218</f>
        <v>0</v>
      </c>
      <c r="B1218" s="109"/>
      <c r="C1218" s="110"/>
      <c r="D1218" s="111"/>
      <c r="E1218" s="109"/>
      <c r="F1218" s="110"/>
      <c r="G1218" s="111"/>
      <c r="H1218" s="109"/>
      <c r="I1218" s="110"/>
      <c r="J1218" s="111"/>
    </row>
    <row r="1219" spans="1:10" ht="14.85" customHeight="1" x14ac:dyDescent="0.2">
      <c r="A1219" s="108">
        <f>+'Employee ROP Information'!C1219</f>
        <v>0</v>
      </c>
      <c r="B1219" s="109"/>
      <c r="C1219" s="110"/>
      <c r="D1219" s="111"/>
      <c r="E1219" s="109"/>
      <c r="F1219" s="110"/>
      <c r="G1219" s="111"/>
      <c r="H1219" s="109"/>
      <c r="I1219" s="110"/>
      <c r="J1219" s="111"/>
    </row>
    <row r="1220" spans="1:10" ht="14.85" customHeight="1" x14ac:dyDescent="0.2">
      <c r="A1220" s="108">
        <f>+'Employee ROP Information'!C1220</f>
        <v>0</v>
      </c>
      <c r="B1220" s="109"/>
      <c r="C1220" s="110"/>
      <c r="D1220" s="111"/>
      <c r="E1220" s="109"/>
      <c r="F1220" s="110"/>
      <c r="G1220" s="111"/>
      <c r="H1220" s="109"/>
      <c r="I1220" s="110"/>
      <c r="J1220" s="111"/>
    </row>
    <row r="1221" spans="1:10" ht="14.85" customHeight="1" x14ac:dyDescent="0.2">
      <c r="A1221" s="108">
        <f>+'Employee ROP Information'!C1221</f>
        <v>0</v>
      </c>
      <c r="B1221" s="109"/>
      <c r="C1221" s="110"/>
      <c r="D1221" s="111"/>
      <c r="E1221" s="109"/>
      <c r="F1221" s="110"/>
      <c r="G1221" s="111"/>
      <c r="H1221" s="109"/>
      <c r="I1221" s="110"/>
      <c r="J1221" s="111"/>
    </row>
    <row r="1222" spans="1:10" ht="14.85" customHeight="1" x14ac:dyDescent="0.2">
      <c r="A1222" s="108">
        <f>+'Employee ROP Information'!C1222</f>
        <v>0</v>
      </c>
      <c r="B1222" s="109"/>
      <c r="C1222" s="110"/>
      <c r="D1222" s="111"/>
      <c r="E1222" s="109"/>
      <c r="F1222" s="110"/>
      <c r="G1222" s="111"/>
      <c r="H1222" s="109"/>
      <c r="I1222" s="110"/>
      <c r="J1222" s="111"/>
    </row>
    <row r="1223" spans="1:10" ht="14.85" customHeight="1" x14ac:dyDescent="0.2">
      <c r="A1223" s="108">
        <f>+'Employee ROP Information'!C1223</f>
        <v>0</v>
      </c>
      <c r="B1223" s="109"/>
      <c r="C1223" s="110"/>
      <c r="D1223" s="111"/>
      <c r="E1223" s="109"/>
      <c r="F1223" s="110"/>
      <c r="G1223" s="111"/>
      <c r="H1223" s="109"/>
      <c r="I1223" s="110"/>
      <c r="J1223" s="111"/>
    </row>
    <row r="1224" spans="1:10" ht="14.85" customHeight="1" x14ac:dyDescent="0.2">
      <c r="A1224" s="108">
        <f>+'Employee ROP Information'!C1224</f>
        <v>0</v>
      </c>
      <c r="B1224" s="109"/>
      <c r="C1224" s="110"/>
      <c r="D1224" s="111"/>
      <c r="E1224" s="109"/>
      <c r="F1224" s="110"/>
      <c r="G1224" s="111"/>
      <c r="H1224" s="109"/>
      <c r="I1224" s="110"/>
      <c r="J1224" s="111"/>
    </row>
    <row r="1225" spans="1:10" ht="14.85" customHeight="1" x14ac:dyDescent="0.2">
      <c r="A1225" s="108">
        <f>+'Employee ROP Information'!C1225</f>
        <v>0</v>
      </c>
      <c r="B1225" s="109"/>
      <c r="C1225" s="110"/>
      <c r="D1225" s="111"/>
      <c r="E1225" s="109"/>
      <c r="F1225" s="110"/>
      <c r="G1225" s="111"/>
      <c r="H1225" s="109"/>
      <c r="I1225" s="110"/>
      <c r="J1225" s="111"/>
    </row>
    <row r="1226" spans="1:10" ht="14.85" customHeight="1" x14ac:dyDescent="0.2">
      <c r="A1226" s="108">
        <f>+'Employee ROP Information'!C1226</f>
        <v>0</v>
      </c>
      <c r="B1226" s="109"/>
      <c r="C1226" s="110"/>
      <c r="D1226" s="111"/>
      <c r="E1226" s="109"/>
      <c r="F1226" s="110"/>
      <c r="G1226" s="111"/>
      <c r="H1226" s="109"/>
      <c r="I1226" s="110"/>
      <c r="J1226" s="111"/>
    </row>
    <row r="1227" spans="1:10" ht="14.85" customHeight="1" x14ac:dyDescent="0.2">
      <c r="A1227" s="108">
        <f>+'Employee ROP Information'!C1227</f>
        <v>0</v>
      </c>
      <c r="B1227" s="109"/>
      <c r="C1227" s="110"/>
      <c r="D1227" s="111"/>
      <c r="E1227" s="109"/>
      <c r="F1227" s="110"/>
      <c r="G1227" s="111"/>
      <c r="H1227" s="109"/>
      <c r="I1227" s="110"/>
      <c r="J1227" s="111"/>
    </row>
    <row r="1228" spans="1:10" ht="14.85" customHeight="1" x14ac:dyDescent="0.2">
      <c r="A1228" s="108">
        <f>+'Employee ROP Information'!C1228</f>
        <v>0</v>
      </c>
      <c r="B1228" s="109"/>
      <c r="C1228" s="110"/>
      <c r="D1228" s="111"/>
      <c r="E1228" s="109"/>
      <c r="F1228" s="110"/>
      <c r="G1228" s="111"/>
      <c r="H1228" s="109"/>
      <c r="I1228" s="110"/>
      <c r="J1228" s="111"/>
    </row>
    <row r="1229" spans="1:10" ht="14.85" customHeight="1" x14ac:dyDescent="0.2">
      <c r="A1229" s="108">
        <f>+'Employee ROP Information'!C1229</f>
        <v>0</v>
      </c>
      <c r="B1229" s="109"/>
      <c r="C1229" s="110"/>
      <c r="D1229" s="111"/>
      <c r="E1229" s="109"/>
      <c r="F1229" s="110"/>
      <c r="G1229" s="111"/>
      <c r="H1229" s="109"/>
      <c r="I1229" s="110"/>
      <c r="J1229" s="111"/>
    </row>
    <row r="1230" spans="1:10" ht="14.85" customHeight="1" x14ac:dyDescent="0.2">
      <c r="A1230" s="108">
        <f>+'Employee ROP Information'!C1230</f>
        <v>0</v>
      </c>
      <c r="B1230" s="109"/>
      <c r="C1230" s="110"/>
      <c r="D1230" s="111"/>
      <c r="E1230" s="109"/>
      <c r="F1230" s="110"/>
      <c r="G1230" s="111"/>
      <c r="H1230" s="109"/>
      <c r="I1230" s="110"/>
      <c r="J1230" s="111"/>
    </row>
    <row r="1231" spans="1:10" ht="14.85" customHeight="1" x14ac:dyDescent="0.2">
      <c r="A1231" s="108">
        <f>+'Employee ROP Information'!C1231</f>
        <v>0</v>
      </c>
      <c r="B1231" s="109"/>
      <c r="C1231" s="110"/>
      <c r="D1231" s="111"/>
      <c r="E1231" s="109"/>
      <c r="F1231" s="110"/>
      <c r="G1231" s="111"/>
      <c r="H1231" s="109"/>
      <c r="I1231" s="110"/>
      <c r="J1231" s="111"/>
    </row>
    <row r="1232" spans="1:10" ht="14.85" customHeight="1" x14ac:dyDescent="0.2">
      <c r="A1232" s="108">
        <f>+'Employee ROP Information'!C1232</f>
        <v>0</v>
      </c>
      <c r="B1232" s="109"/>
      <c r="C1232" s="110"/>
      <c r="D1232" s="111"/>
      <c r="E1232" s="109"/>
      <c r="F1232" s="110"/>
      <c r="G1232" s="111"/>
      <c r="H1232" s="109"/>
      <c r="I1232" s="110"/>
      <c r="J1232" s="111"/>
    </row>
    <row r="1233" spans="1:10" ht="14.85" customHeight="1" x14ac:dyDescent="0.2">
      <c r="A1233" s="108">
        <f>+'Employee ROP Information'!C1233</f>
        <v>0</v>
      </c>
      <c r="B1233" s="109"/>
      <c r="C1233" s="110"/>
      <c r="D1233" s="111"/>
      <c r="E1233" s="109"/>
      <c r="F1233" s="110"/>
      <c r="G1233" s="111"/>
      <c r="H1233" s="109"/>
      <c r="I1233" s="110"/>
      <c r="J1233" s="111"/>
    </row>
    <row r="1234" spans="1:10" ht="14.85" customHeight="1" x14ac:dyDescent="0.2">
      <c r="A1234" s="108">
        <f>+'Employee ROP Information'!C1234</f>
        <v>0</v>
      </c>
      <c r="B1234" s="109"/>
      <c r="C1234" s="110"/>
      <c r="D1234" s="111"/>
      <c r="E1234" s="109"/>
      <c r="F1234" s="110"/>
      <c r="G1234" s="111"/>
      <c r="H1234" s="109"/>
      <c r="I1234" s="110"/>
      <c r="J1234" s="111"/>
    </row>
    <row r="1235" spans="1:10" ht="14.85" customHeight="1" x14ac:dyDescent="0.2">
      <c r="A1235" s="108">
        <f>+'Employee ROP Information'!C1235</f>
        <v>0</v>
      </c>
      <c r="B1235" s="109"/>
      <c r="C1235" s="110"/>
      <c r="D1235" s="111"/>
      <c r="E1235" s="109"/>
      <c r="F1235" s="110"/>
      <c r="G1235" s="111"/>
      <c r="H1235" s="109"/>
      <c r="I1235" s="110"/>
      <c r="J1235" s="111"/>
    </row>
    <row r="1236" spans="1:10" ht="14.85" customHeight="1" x14ac:dyDescent="0.2">
      <c r="A1236" s="108">
        <f>+'Employee ROP Information'!C1236</f>
        <v>0</v>
      </c>
      <c r="B1236" s="109"/>
      <c r="C1236" s="110"/>
      <c r="D1236" s="111"/>
      <c r="E1236" s="109"/>
      <c r="F1236" s="110"/>
      <c r="G1236" s="111"/>
      <c r="H1236" s="109"/>
      <c r="I1236" s="110"/>
      <c r="J1236" s="111"/>
    </row>
    <row r="1237" spans="1:10" ht="14.85" customHeight="1" x14ac:dyDescent="0.2">
      <c r="A1237" s="108">
        <f>+'Employee ROP Information'!C1237</f>
        <v>0</v>
      </c>
      <c r="B1237" s="109"/>
      <c r="C1237" s="110"/>
      <c r="D1237" s="111"/>
      <c r="E1237" s="109"/>
      <c r="F1237" s="110"/>
      <c r="G1237" s="111"/>
      <c r="H1237" s="109"/>
      <c r="I1237" s="110"/>
      <c r="J1237" s="111"/>
    </row>
    <row r="1238" spans="1:10" ht="14.85" customHeight="1" x14ac:dyDescent="0.2">
      <c r="A1238" s="108">
        <f>+'Employee ROP Information'!C1238</f>
        <v>0</v>
      </c>
      <c r="B1238" s="109"/>
      <c r="C1238" s="110"/>
      <c r="D1238" s="111"/>
      <c r="E1238" s="109"/>
      <c r="F1238" s="110"/>
      <c r="G1238" s="111"/>
      <c r="H1238" s="109"/>
      <c r="I1238" s="110"/>
      <c r="J1238" s="111"/>
    </row>
    <row r="1239" spans="1:10" ht="14.85" customHeight="1" x14ac:dyDescent="0.2">
      <c r="A1239" s="108">
        <f>+'Employee ROP Information'!C1239</f>
        <v>0</v>
      </c>
      <c r="B1239" s="109"/>
      <c r="C1239" s="110"/>
      <c r="D1239" s="111"/>
      <c r="E1239" s="109"/>
      <c r="F1239" s="110"/>
      <c r="G1239" s="111"/>
      <c r="H1239" s="109"/>
      <c r="I1239" s="110"/>
      <c r="J1239" s="111"/>
    </row>
    <row r="1240" spans="1:10" ht="14.85" customHeight="1" x14ac:dyDescent="0.2">
      <c r="A1240" s="108">
        <f>+'Employee ROP Information'!C1240</f>
        <v>0</v>
      </c>
      <c r="B1240" s="109"/>
      <c r="C1240" s="110"/>
      <c r="D1240" s="111"/>
      <c r="E1240" s="109"/>
      <c r="F1240" s="110"/>
      <c r="G1240" s="111"/>
      <c r="H1240" s="109"/>
      <c r="I1240" s="110"/>
      <c r="J1240" s="111"/>
    </row>
    <row r="1241" spans="1:10" ht="14.85" customHeight="1" x14ac:dyDescent="0.2">
      <c r="A1241" s="108">
        <f>+'Employee ROP Information'!C1241</f>
        <v>0</v>
      </c>
      <c r="B1241" s="109"/>
      <c r="C1241" s="110"/>
      <c r="D1241" s="111"/>
      <c r="E1241" s="109"/>
      <c r="F1241" s="110"/>
      <c r="G1241" s="111"/>
      <c r="H1241" s="109"/>
      <c r="I1241" s="110"/>
      <c r="J1241" s="111"/>
    </row>
    <row r="1242" spans="1:10" ht="14.85" customHeight="1" x14ac:dyDescent="0.2">
      <c r="A1242" s="108">
        <f>+'Employee ROP Information'!C1242</f>
        <v>0</v>
      </c>
      <c r="B1242" s="109"/>
      <c r="C1242" s="110"/>
      <c r="D1242" s="111"/>
      <c r="E1242" s="109"/>
      <c r="F1242" s="110"/>
      <c r="G1242" s="111"/>
      <c r="H1242" s="109"/>
      <c r="I1242" s="110"/>
      <c r="J1242" s="111"/>
    </row>
    <row r="1243" spans="1:10" ht="14.85" customHeight="1" x14ac:dyDescent="0.2">
      <c r="A1243" s="108">
        <f>+'Employee ROP Information'!C1243</f>
        <v>0</v>
      </c>
      <c r="B1243" s="109"/>
      <c r="C1243" s="110"/>
      <c r="D1243" s="111"/>
      <c r="E1243" s="109"/>
      <c r="F1243" s="110"/>
      <c r="G1243" s="111"/>
      <c r="H1243" s="109"/>
      <c r="I1243" s="110"/>
      <c r="J1243" s="111"/>
    </row>
    <row r="1244" spans="1:10" ht="14.85" customHeight="1" x14ac:dyDescent="0.2">
      <c r="A1244" s="108">
        <f>+'Employee ROP Information'!C1244</f>
        <v>0</v>
      </c>
      <c r="B1244" s="109"/>
      <c r="C1244" s="110"/>
      <c r="D1244" s="111"/>
      <c r="E1244" s="109"/>
      <c r="F1244" s="110"/>
      <c r="G1244" s="111"/>
      <c r="H1244" s="109"/>
      <c r="I1244" s="110"/>
      <c r="J1244" s="111"/>
    </row>
    <row r="1245" spans="1:10" ht="14.85" customHeight="1" x14ac:dyDescent="0.2">
      <c r="A1245" s="108">
        <f>+'Employee ROP Information'!C1245</f>
        <v>0</v>
      </c>
      <c r="B1245" s="109"/>
      <c r="C1245" s="110"/>
      <c r="D1245" s="111"/>
      <c r="E1245" s="109"/>
      <c r="F1245" s="110"/>
      <c r="G1245" s="111"/>
      <c r="H1245" s="109"/>
      <c r="I1245" s="110"/>
      <c r="J1245" s="111"/>
    </row>
    <row r="1246" spans="1:10" ht="14.85" customHeight="1" x14ac:dyDescent="0.2">
      <c r="A1246" s="108">
        <f>+'Employee ROP Information'!C1246</f>
        <v>0</v>
      </c>
      <c r="B1246" s="109"/>
      <c r="C1246" s="110"/>
      <c r="D1246" s="111"/>
      <c r="E1246" s="109"/>
      <c r="F1246" s="110"/>
      <c r="G1246" s="111"/>
      <c r="H1246" s="109"/>
      <c r="I1246" s="110"/>
      <c r="J1246" s="111"/>
    </row>
    <row r="1247" spans="1:10" ht="14.85" customHeight="1" x14ac:dyDescent="0.2">
      <c r="A1247" s="108">
        <f>+'Employee ROP Information'!C1247</f>
        <v>0</v>
      </c>
      <c r="B1247" s="109"/>
      <c r="C1247" s="110"/>
      <c r="D1247" s="111"/>
      <c r="E1247" s="109"/>
      <c r="F1247" s="110"/>
      <c r="G1247" s="111"/>
      <c r="H1247" s="109"/>
      <c r="I1247" s="110"/>
      <c r="J1247" s="111"/>
    </row>
    <row r="1248" spans="1:10" ht="14.85" customHeight="1" x14ac:dyDescent="0.2">
      <c r="A1248" s="108">
        <f>+'Employee ROP Information'!C1248</f>
        <v>0</v>
      </c>
      <c r="B1248" s="109"/>
      <c r="C1248" s="110"/>
      <c r="D1248" s="111"/>
      <c r="E1248" s="109"/>
      <c r="F1248" s="110"/>
      <c r="G1248" s="111"/>
      <c r="H1248" s="109"/>
      <c r="I1248" s="110"/>
      <c r="J1248" s="111"/>
    </row>
    <row r="1249" spans="1:10" ht="14.85" customHeight="1" x14ac:dyDescent="0.2">
      <c r="A1249" s="108">
        <f>+'Employee ROP Information'!C1249</f>
        <v>0</v>
      </c>
      <c r="B1249" s="109"/>
      <c r="C1249" s="110"/>
      <c r="D1249" s="111"/>
      <c r="E1249" s="109"/>
      <c r="F1249" s="110"/>
      <c r="G1249" s="111"/>
      <c r="H1249" s="109"/>
      <c r="I1249" s="110"/>
      <c r="J1249" s="111"/>
    </row>
    <row r="1250" spans="1:10" ht="14.85" customHeight="1" x14ac:dyDescent="0.2">
      <c r="A1250" s="108">
        <f>+'Employee ROP Information'!C1250</f>
        <v>0</v>
      </c>
      <c r="B1250" s="109"/>
      <c r="C1250" s="110"/>
      <c r="D1250" s="111"/>
      <c r="E1250" s="109"/>
      <c r="F1250" s="110"/>
      <c r="G1250" s="111"/>
      <c r="H1250" s="109"/>
      <c r="I1250" s="110"/>
      <c r="J1250" s="111"/>
    </row>
    <row r="1251" spans="1:10" ht="14.85" customHeight="1" x14ac:dyDescent="0.2">
      <c r="A1251" s="108">
        <f>+'Employee ROP Information'!C1251</f>
        <v>0</v>
      </c>
      <c r="B1251" s="109"/>
      <c r="C1251" s="110"/>
      <c r="D1251" s="111"/>
      <c r="E1251" s="109"/>
      <c r="F1251" s="110"/>
      <c r="G1251" s="111"/>
      <c r="H1251" s="109"/>
      <c r="I1251" s="110"/>
      <c r="J1251" s="111"/>
    </row>
    <row r="1252" spans="1:10" ht="14.85" customHeight="1" x14ac:dyDescent="0.2">
      <c r="A1252" s="108">
        <f>+'Employee ROP Information'!C1252</f>
        <v>0</v>
      </c>
      <c r="B1252" s="109"/>
      <c r="C1252" s="110"/>
      <c r="D1252" s="111"/>
      <c r="E1252" s="109"/>
      <c r="F1252" s="110"/>
      <c r="G1252" s="111"/>
      <c r="H1252" s="109"/>
      <c r="I1252" s="110"/>
      <c r="J1252" s="111"/>
    </row>
    <row r="1253" spans="1:10" ht="14.85" customHeight="1" x14ac:dyDescent="0.2">
      <c r="A1253" s="108">
        <f>+'Employee ROP Information'!C1253</f>
        <v>0</v>
      </c>
      <c r="B1253" s="109"/>
      <c r="C1253" s="110"/>
      <c r="D1253" s="111"/>
      <c r="E1253" s="109"/>
      <c r="F1253" s="110"/>
      <c r="G1253" s="111"/>
      <c r="H1253" s="109"/>
      <c r="I1253" s="110"/>
      <c r="J1253" s="111"/>
    </row>
    <row r="1254" spans="1:10" ht="14.85" customHeight="1" x14ac:dyDescent="0.2">
      <c r="A1254" s="108">
        <f>+'Employee ROP Information'!C1254</f>
        <v>0</v>
      </c>
      <c r="B1254" s="109"/>
      <c r="C1254" s="110"/>
      <c r="D1254" s="111"/>
      <c r="E1254" s="109"/>
      <c r="F1254" s="110"/>
      <c r="G1254" s="111"/>
      <c r="H1254" s="109"/>
      <c r="I1254" s="110"/>
      <c r="J1254" s="111"/>
    </row>
    <row r="1255" spans="1:10" ht="14.85" customHeight="1" x14ac:dyDescent="0.2">
      <c r="A1255" s="108">
        <f>+'Employee ROP Information'!C1255</f>
        <v>0</v>
      </c>
      <c r="B1255" s="109"/>
      <c r="C1255" s="110"/>
      <c r="D1255" s="111"/>
      <c r="E1255" s="109"/>
      <c r="F1255" s="110"/>
      <c r="G1255" s="111"/>
      <c r="H1255" s="109"/>
      <c r="I1255" s="110"/>
      <c r="J1255" s="111"/>
    </row>
    <row r="1256" spans="1:10" ht="14.85" customHeight="1" x14ac:dyDescent="0.2">
      <c r="A1256" s="108">
        <f>+'Employee ROP Information'!C1256</f>
        <v>0</v>
      </c>
      <c r="B1256" s="109"/>
      <c r="C1256" s="110"/>
      <c r="D1256" s="111"/>
      <c r="E1256" s="109"/>
      <c r="F1256" s="110"/>
      <c r="G1256" s="111"/>
      <c r="H1256" s="109"/>
      <c r="I1256" s="110"/>
      <c r="J1256" s="111"/>
    </row>
    <row r="1257" spans="1:10" ht="14.85" customHeight="1" x14ac:dyDescent="0.2">
      <c r="A1257" s="108">
        <f>+'Employee ROP Information'!C1257</f>
        <v>0</v>
      </c>
      <c r="B1257" s="109"/>
      <c r="C1257" s="110"/>
      <c r="D1257" s="111"/>
      <c r="E1257" s="109"/>
      <c r="F1257" s="110"/>
      <c r="G1257" s="111"/>
      <c r="H1257" s="109"/>
      <c r="I1257" s="110"/>
      <c r="J1257" s="111"/>
    </row>
    <row r="1258" spans="1:10" ht="14.85" customHeight="1" x14ac:dyDescent="0.2">
      <c r="A1258" s="108">
        <f>+'Employee ROP Information'!C1258</f>
        <v>0</v>
      </c>
      <c r="B1258" s="109"/>
      <c r="C1258" s="110"/>
      <c r="D1258" s="111"/>
      <c r="E1258" s="109"/>
      <c r="F1258" s="110"/>
      <c r="G1258" s="111"/>
      <c r="H1258" s="109"/>
      <c r="I1258" s="110"/>
      <c r="J1258" s="111"/>
    </row>
    <row r="1259" spans="1:10" ht="14.85" customHeight="1" x14ac:dyDescent="0.2">
      <c r="A1259" s="108">
        <f>+'Employee ROP Information'!C1259</f>
        <v>0</v>
      </c>
      <c r="B1259" s="109"/>
      <c r="C1259" s="110"/>
      <c r="D1259" s="111"/>
      <c r="E1259" s="109"/>
      <c r="F1259" s="110"/>
      <c r="G1259" s="111"/>
      <c r="H1259" s="109"/>
      <c r="I1259" s="110"/>
      <c r="J1259" s="111"/>
    </row>
    <row r="1260" spans="1:10" ht="14.85" customHeight="1" x14ac:dyDescent="0.2">
      <c r="A1260" s="108">
        <f>+'Employee ROP Information'!C1260</f>
        <v>0</v>
      </c>
      <c r="B1260" s="109"/>
      <c r="C1260" s="110"/>
      <c r="D1260" s="111"/>
      <c r="E1260" s="109"/>
      <c r="F1260" s="110"/>
      <c r="G1260" s="111"/>
      <c r="H1260" s="109"/>
      <c r="I1260" s="110"/>
      <c r="J1260" s="111"/>
    </row>
    <row r="1261" spans="1:10" ht="14.85" customHeight="1" x14ac:dyDescent="0.2">
      <c r="A1261" s="108">
        <f>+'Employee ROP Information'!C1261</f>
        <v>0</v>
      </c>
      <c r="B1261" s="109"/>
      <c r="C1261" s="110"/>
      <c r="D1261" s="111"/>
      <c r="E1261" s="109"/>
      <c r="F1261" s="110"/>
      <c r="G1261" s="111"/>
      <c r="H1261" s="109"/>
      <c r="I1261" s="110"/>
      <c r="J1261" s="111"/>
    </row>
    <row r="1262" spans="1:10" ht="14.85" customHeight="1" x14ac:dyDescent="0.2">
      <c r="A1262" s="108">
        <f>+'Employee ROP Information'!C1262</f>
        <v>0</v>
      </c>
      <c r="B1262" s="109"/>
      <c r="C1262" s="110"/>
      <c r="D1262" s="111"/>
      <c r="E1262" s="109"/>
      <c r="F1262" s="110"/>
      <c r="G1262" s="111"/>
      <c r="H1262" s="109"/>
      <c r="I1262" s="110"/>
      <c r="J1262" s="111"/>
    </row>
    <row r="1263" spans="1:10" ht="14.85" customHeight="1" x14ac:dyDescent="0.2">
      <c r="A1263" s="108">
        <f>+'Employee ROP Information'!C1263</f>
        <v>0</v>
      </c>
      <c r="B1263" s="109"/>
      <c r="C1263" s="110"/>
      <c r="D1263" s="111"/>
      <c r="E1263" s="109"/>
      <c r="F1263" s="110"/>
      <c r="G1263" s="111"/>
      <c r="H1263" s="109"/>
      <c r="I1263" s="110"/>
      <c r="J1263" s="111"/>
    </row>
    <row r="1264" spans="1:10" ht="14.85" customHeight="1" x14ac:dyDescent="0.2">
      <c r="A1264" s="108">
        <f>+'Employee ROP Information'!C1264</f>
        <v>0</v>
      </c>
      <c r="B1264" s="109"/>
      <c r="C1264" s="110"/>
      <c r="D1264" s="111"/>
      <c r="E1264" s="109"/>
      <c r="F1264" s="110"/>
      <c r="G1264" s="111"/>
      <c r="H1264" s="109"/>
      <c r="I1264" s="110"/>
      <c r="J1264" s="111"/>
    </row>
    <row r="1265" spans="1:10" ht="14.85" customHeight="1" x14ac:dyDescent="0.2">
      <c r="A1265" s="108">
        <f>+'Employee ROP Information'!C1265</f>
        <v>0</v>
      </c>
      <c r="B1265" s="109"/>
      <c r="C1265" s="110"/>
      <c r="D1265" s="111"/>
      <c r="E1265" s="109"/>
      <c r="F1265" s="110"/>
      <c r="G1265" s="111"/>
      <c r="H1265" s="109"/>
      <c r="I1265" s="110"/>
      <c r="J1265" s="111"/>
    </row>
    <row r="1266" spans="1:10" ht="14.85" customHeight="1" x14ac:dyDescent="0.2">
      <c r="A1266" s="108">
        <f>+'Employee ROP Information'!C1266</f>
        <v>0</v>
      </c>
      <c r="B1266" s="109"/>
      <c r="C1266" s="110"/>
      <c r="D1266" s="111"/>
      <c r="E1266" s="109"/>
      <c r="F1266" s="110"/>
      <c r="G1266" s="111"/>
      <c r="H1266" s="109"/>
      <c r="I1266" s="110"/>
      <c r="J1266" s="111"/>
    </row>
    <row r="1267" spans="1:10" ht="14.85" customHeight="1" x14ac:dyDescent="0.2">
      <c r="A1267" s="108">
        <f>+'Employee ROP Information'!C1267</f>
        <v>0</v>
      </c>
      <c r="B1267" s="109"/>
      <c r="C1267" s="110"/>
      <c r="D1267" s="111"/>
      <c r="E1267" s="109"/>
      <c r="F1267" s="110"/>
      <c r="G1267" s="111"/>
      <c r="H1267" s="109"/>
      <c r="I1267" s="110"/>
      <c r="J1267" s="111"/>
    </row>
    <row r="1268" spans="1:10" ht="14.85" customHeight="1" x14ac:dyDescent="0.2">
      <c r="A1268" s="108">
        <f>+'Employee ROP Information'!C1268</f>
        <v>0</v>
      </c>
      <c r="B1268" s="109"/>
      <c r="C1268" s="110"/>
      <c r="D1268" s="111"/>
      <c r="E1268" s="109"/>
      <c r="F1268" s="110"/>
      <c r="G1268" s="111"/>
      <c r="H1268" s="109"/>
      <c r="I1268" s="110"/>
      <c r="J1268" s="111"/>
    </row>
    <row r="1269" spans="1:10" ht="14.85" customHeight="1" x14ac:dyDescent="0.2">
      <c r="A1269" s="108">
        <f>+'Employee ROP Information'!C1269</f>
        <v>0</v>
      </c>
      <c r="B1269" s="109"/>
      <c r="C1269" s="110"/>
      <c r="D1269" s="111"/>
      <c r="E1269" s="109"/>
      <c r="F1269" s="110"/>
      <c r="G1269" s="111"/>
      <c r="H1269" s="109"/>
      <c r="I1269" s="110"/>
      <c r="J1269" s="111"/>
    </row>
    <row r="1270" spans="1:10" ht="14.85" customHeight="1" x14ac:dyDescent="0.2">
      <c r="A1270" s="108">
        <f>+'Employee ROP Information'!C1270</f>
        <v>0</v>
      </c>
      <c r="B1270" s="109"/>
      <c r="C1270" s="110"/>
      <c r="D1270" s="111"/>
      <c r="E1270" s="109"/>
      <c r="F1270" s="110"/>
      <c r="G1270" s="111"/>
      <c r="H1270" s="109"/>
      <c r="I1270" s="110"/>
      <c r="J1270" s="111"/>
    </row>
    <row r="1271" spans="1:10" ht="14.85" customHeight="1" x14ac:dyDescent="0.2">
      <c r="A1271" s="108">
        <f>+'Employee ROP Information'!C1271</f>
        <v>0</v>
      </c>
      <c r="B1271" s="109"/>
      <c r="C1271" s="110"/>
      <c r="D1271" s="111"/>
      <c r="E1271" s="109"/>
      <c r="F1271" s="110"/>
      <c r="G1271" s="111"/>
      <c r="H1271" s="109"/>
      <c r="I1271" s="110"/>
      <c r="J1271" s="111"/>
    </row>
    <row r="1272" spans="1:10" ht="14.85" customHeight="1" x14ac:dyDescent="0.2">
      <c r="A1272" s="108">
        <f>+'Employee ROP Information'!C1272</f>
        <v>0</v>
      </c>
      <c r="B1272" s="109"/>
      <c r="C1272" s="110"/>
      <c r="D1272" s="111"/>
      <c r="E1272" s="109"/>
      <c r="F1272" s="110"/>
      <c r="G1272" s="111"/>
      <c r="H1272" s="109"/>
      <c r="I1272" s="110"/>
      <c r="J1272" s="111"/>
    </row>
    <row r="1273" spans="1:10" ht="14.85" customHeight="1" x14ac:dyDescent="0.2">
      <c r="A1273" s="108">
        <f>+'Employee ROP Information'!C1273</f>
        <v>0</v>
      </c>
      <c r="B1273" s="109"/>
      <c r="C1273" s="110"/>
      <c r="D1273" s="111"/>
      <c r="E1273" s="109"/>
      <c r="F1273" s="110"/>
      <c r="G1273" s="111"/>
      <c r="H1273" s="109"/>
      <c r="I1273" s="110"/>
      <c r="J1273" s="111"/>
    </row>
    <row r="1274" spans="1:10" ht="14.85" customHeight="1" x14ac:dyDescent="0.2">
      <c r="A1274" s="108">
        <f>+'Employee ROP Information'!C1274</f>
        <v>0</v>
      </c>
      <c r="B1274" s="109"/>
      <c r="C1274" s="110"/>
      <c r="D1274" s="111"/>
      <c r="E1274" s="109"/>
      <c r="F1274" s="110"/>
      <c r="G1274" s="111"/>
      <c r="H1274" s="109"/>
      <c r="I1274" s="110"/>
      <c r="J1274" s="111"/>
    </row>
    <row r="1275" spans="1:10" ht="14.85" customHeight="1" x14ac:dyDescent="0.2">
      <c r="A1275" s="108">
        <f>+'Employee ROP Information'!C1275</f>
        <v>0</v>
      </c>
      <c r="B1275" s="109"/>
      <c r="C1275" s="110"/>
      <c r="D1275" s="111"/>
      <c r="E1275" s="109"/>
      <c r="F1275" s="110"/>
      <c r="G1275" s="111"/>
      <c r="H1275" s="109"/>
      <c r="I1275" s="110"/>
      <c r="J1275" s="111"/>
    </row>
    <row r="1276" spans="1:10" ht="14.85" customHeight="1" x14ac:dyDescent="0.2">
      <c r="A1276" s="108">
        <f>+'Employee ROP Information'!C1276</f>
        <v>0</v>
      </c>
      <c r="B1276" s="109"/>
      <c r="C1276" s="110"/>
      <c r="D1276" s="111"/>
      <c r="E1276" s="109"/>
      <c r="F1276" s="110"/>
      <c r="G1276" s="111"/>
      <c r="H1276" s="109"/>
      <c r="I1276" s="110"/>
      <c r="J1276" s="111"/>
    </row>
    <row r="1277" spans="1:10" ht="14.85" customHeight="1" x14ac:dyDescent="0.2">
      <c r="A1277" s="108">
        <f>+'Employee ROP Information'!C1277</f>
        <v>0</v>
      </c>
      <c r="B1277" s="109"/>
      <c r="C1277" s="110"/>
      <c r="D1277" s="111"/>
      <c r="E1277" s="109"/>
      <c r="F1277" s="110"/>
      <c r="G1277" s="111"/>
      <c r="H1277" s="109"/>
      <c r="I1277" s="110"/>
      <c r="J1277" s="111"/>
    </row>
    <row r="1278" spans="1:10" ht="14.85" customHeight="1" x14ac:dyDescent="0.2">
      <c r="A1278" s="108">
        <f>+'Employee ROP Information'!C1278</f>
        <v>0</v>
      </c>
      <c r="B1278" s="109"/>
      <c r="C1278" s="110"/>
      <c r="D1278" s="111"/>
      <c r="E1278" s="109"/>
      <c r="F1278" s="110"/>
      <c r="G1278" s="111"/>
      <c r="H1278" s="109"/>
      <c r="I1278" s="110"/>
      <c r="J1278" s="111"/>
    </row>
    <row r="1279" spans="1:10" ht="14.85" customHeight="1" x14ac:dyDescent="0.2">
      <c r="A1279" s="108">
        <f>+'Employee ROP Information'!C1279</f>
        <v>0</v>
      </c>
      <c r="B1279" s="109"/>
      <c r="C1279" s="110"/>
      <c r="D1279" s="111"/>
      <c r="E1279" s="109"/>
      <c r="F1279" s="110"/>
      <c r="G1279" s="111"/>
      <c r="H1279" s="109"/>
      <c r="I1279" s="110"/>
      <c r="J1279" s="111"/>
    </row>
    <row r="1280" spans="1:10" ht="14.85" customHeight="1" x14ac:dyDescent="0.2">
      <c r="A1280" s="108">
        <f>+'Employee ROP Information'!C1280</f>
        <v>0</v>
      </c>
      <c r="B1280" s="109"/>
      <c r="C1280" s="110"/>
      <c r="D1280" s="111"/>
      <c r="E1280" s="109"/>
      <c r="F1280" s="110"/>
      <c r="G1280" s="111"/>
      <c r="H1280" s="109"/>
      <c r="I1280" s="110"/>
      <c r="J1280" s="111"/>
    </row>
    <row r="1281" spans="1:10" ht="14.85" customHeight="1" x14ac:dyDescent="0.2">
      <c r="A1281" s="108">
        <f>+'Employee ROP Information'!C1281</f>
        <v>0</v>
      </c>
      <c r="B1281" s="109"/>
      <c r="C1281" s="110"/>
      <c r="D1281" s="111"/>
      <c r="E1281" s="109"/>
      <c r="F1281" s="110"/>
      <c r="G1281" s="111"/>
      <c r="H1281" s="109"/>
      <c r="I1281" s="110"/>
      <c r="J1281" s="111"/>
    </row>
    <row r="1282" spans="1:10" ht="14.85" customHeight="1" x14ac:dyDescent="0.2">
      <c r="A1282" s="108">
        <f>+'Employee ROP Information'!C1282</f>
        <v>0</v>
      </c>
      <c r="B1282" s="109"/>
      <c r="C1282" s="110"/>
      <c r="D1282" s="111"/>
      <c r="E1282" s="109"/>
      <c r="F1282" s="110"/>
      <c r="G1282" s="111"/>
      <c r="H1282" s="109"/>
      <c r="I1282" s="110"/>
      <c r="J1282" s="111"/>
    </row>
    <row r="1283" spans="1:10" ht="14.85" customHeight="1" x14ac:dyDescent="0.2">
      <c r="A1283" s="108">
        <f>+'Employee ROP Information'!C1283</f>
        <v>0</v>
      </c>
      <c r="B1283" s="109"/>
      <c r="C1283" s="110"/>
      <c r="D1283" s="111"/>
      <c r="E1283" s="109"/>
      <c r="F1283" s="110"/>
      <c r="G1283" s="111"/>
      <c r="H1283" s="109"/>
      <c r="I1283" s="110"/>
      <c r="J1283" s="111"/>
    </row>
    <row r="1284" spans="1:10" ht="14.85" customHeight="1" x14ac:dyDescent="0.2">
      <c r="A1284" s="108">
        <f>+'Employee ROP Information'!C1284</f>
        <v>0</v>
      </c>
      <c r="B1284" s="109"/>
      <c r="C1284" s="110"/>
      <c r="D1284" s="111"/>
      <c r="E1284" s="109"/>
      <c r="F1284" s="110"/>
      <c r="G1284" s="111"/>
      <c r="H1284" s="109"/>
      <c r="I1284" s="110"/>
      <c r="J1284" s="111"/>
    </row>
    <row r="1285" spans="1:10" ht="14.85" customHeight="1" x14ac:dyDescent="0.2">
      <c r="A1285" s="108">
        <f>+'Employee ROP Information'!C1285</f>
        <v>0</v>
      </c>
      <c r="B1285" s="109"/>
      <c r="C1285" s="110"/>
      <c r="D1285" s="111"/>
      <c r="E1285" s="109"/>
      <c r="F1285" s="110"/>
      <c r="G1285" s="111"/>
      <c r="H1285" s="109"/>
      <c r="I1285" s="110"/>
      <c r="J1285" s="111"/>
    </row>
    <row r="1286" spans="1:10" ht="14.85" customHeight="1" x14ac:dyDescent="0.2">
      <c r="A1286" s="108">
        <f>+'Employee ROP Information'!C1286</f>
        <v>0</v>
      </c>
      <c r="B1286" s="109"/>
      <c r="C1286" s="110"/>
      <c r="D1286" s="111"/>
      <c r="E1286" s="109"/>
      <c r="F1286" s="110"/>
      <c r="G1286" s="111"/>
      <c r="H1286" s="109"/>
      <c r="I1286" s="110"/>
      <c r="J1286" s="111"/>
    </row>
    <row r="1287" spans="1:10" ht="14.85" customHeight="1" x14ac:dyDescent="0.2">
      <c r="A1287" s="108">
        <f>+'Employee ROP Information'!C1287</f>
        <v>0</v>
      </c>
      <c r="B1287" s="109"/>
      <c r="C1287" s="110"/>
      <c r="D1287" s="111"/>
      <c r="E1287" s="109"/>
      <c r="F1287" s="110"/>
      <c r="G1287" s="111"/>
      <c r="H1287" s="109"/>
      <c r="I1287" s="110"/>
      <c r="J1287" s="111"/>
    </row>
    <row r="1288" spans="1:10" ht="14.85" customHeight="1" x14ac:dyDescent="0.2">
      <c r="A1288" s="108">
        <f>+'Employee ROP Information'!C1288</f>
        <v>0</v>
      </c>
      <c r="B1288" s="109"/>
      <c r="C1288" s="110"/>
      <c r="D1288" s="111"/>
      <c r="E1288" s="109"/>
      <c r="F1288" s="110"/>
      <c r="G1288" s="111"/>
      <c r="H1288" s="109"/>
      <c r="I1288" s="110"/>
      <c r="J1288" s="111"/>
    </row>
    <row r="1289" spans="1:10" ht="14.85" customHeight="1" x14ac:dyDescent="0.2">
      <c r="A1289" s="108">
        <f>+'Employee ROP Information'!C1289</f>
        <v>0</v>
      </c>
      <c r="B1289" s="109"/>
      <c r="C1289" s="110"/>
      <c r="D1289" s="111"/>
      <c r="E1289" s="109"/>
      <c r="F1289" s="110"/>
      <c r="G1289" s="111"/>
      <c r="H1289" s="109"/>
      <c r="I1289" s="110"/>
      <c r="J1289" s="111"/>
    </row>
    <row r="1290" spans="1:10" ht="14.85" customHeight="1" x14ac:dyDescent="0.2">
      <c r="A1290" s="108">
        <f>+'Employee ROP Information'!C1290</f>
        <v>0</v>
      </c>
      <c r="B1290" s="109"/>
      <c r="C1290" s="110"/>
      <c r="D1290" s="111"/>
      <c r="E1290" s="109"/>
      <c r="F1290" s="110"/>
      <c r="G1290" s="111"/>
      <c r="H1290" s="109"/>
      <c r="I1290" s="110"/>
      <c r="J1290" s="111"/>
    </row>
    <row r="1291" spans="1:10" ht="14.85" customHeight="1" x14ac:dyDescent="0.2">
      <c r="A1291" s="108">
        <f>+'Employee ROP Information'!C1291</f>
        <v>0</v>
      </c>
      <c r="B1291" s="109"/>
      <c r="C1291" s="110"/>
      <c r="D1291" s="111"/>
      <c r="E1291" s="109"/>
      <c r="F1291" s="110"/>
      <c r="G1291" s="111"/>
      <c r="H1291" s="109"/>
      <c r="I1291" s="110"/>
      <c r="J1291" s="111"/>
    </row>
    <row r="1292" spans="1:10" ht="14.85" customHeight="1" x14ac:dyDescent="0.2">
      <c r="A1292" s="108">
        <f>+'Employee ROP Information'!C1292</f>
        <v>0</v>
      </c>
      <c r="B1292" s="109"/>
      <c r="C1292" s="110"/>
      <c r="D1292" s="111"/>
      <c r="E1292" s="109"/>
      <c r="F1292" s="110"/>
      <c r="G1292" s="111"/>
      <c r="H1292" s="109"/>
      <c r="I1292" s="110"/>
      <c r="J1292" s="111"/>
    </row>
    <row r="1293" spans="1:10" ht="14.85" customHeight="1" x14ac:dyDescent="0.2">
      <c r="A1293" s="108">
        <f>+'Employee ROP Information'!C1293</f>
        <v>0</v>
      </c>
      <c r="B1293" s="109"/>
      <c r="C1293" s="110"/>
      <c r="D1293" s="111"/>
      <c r="E1293" s="109"/>
      <c r="F1293" s="110"/>
      <c r="G1293" s="111"/>
      <c r="H1293" s="109"/>
      <c r="I1293" s="110"/>
      <c r="J1293" s="111"/>
    </row>
    <row r="1294" spans="1:10" ht="14.85" customHeight="1" x14ac:dyDescent="0.2">
      <c r="A1294" s="108">
        <f>+'Employee ROP Information'!C1294</f>
        <v>0</v>
      </c>
      <c r="B1294" s="109"/>
      <c r="C1294" s="110"/>
      <c r="D1294" s="111"/>
      <c r="E1294" s="109"/>
      <c r="F1294" s="110"/>
      <c r="G1294" s="111"/>
      <c r="H1294" s="109"/>
      <c r="I1294" s="110"/>
      <c r="J1294" s="111"/>
    </row>
    <row r="1295" spans="1:10" ht="14.85" customHeight="1" x14ac:dyDescent="0.2">
      <c r="A1295" s="108">
        <f>+'Employee ROP Information'!C1295</f>
        <v>0</v>
      </c>
      <c r="B1295" s="109"/>
      <c r="C1295" s="110"/>
      <c r="D1295" s="111"/>
      <c r="E1295" s="109"/>
      <c r="F1295" s="110"/>
      <c r="G1295" s="111"/>
      <c r="H1295" s="109"/>
      <c r="I1295" s="110"/>
      <c r="J1295" s="111"/>
    </row>
    <row r="1296" spans="1:10" ht="14.85" customHeight="1" x14ac:dyDescent="0.2">
      <c r="A1296" s="108">
        <f>+'Employee ROP Information'!C1296</f>
        <v>0</v>
      </c>
      <c r="B1296" s="109"/>
      <c r="C1296" s="110"/>
      <c r="D1296" s="111"/>
      <c r="E1296" s="109"/>
      <c r="F1296" s="110"/>
      <c r="G1296" s="111"/>
      <c r="H1296" s="109"/>
      <c r="I1296" s="110"/>
      <c r="J1296" s="111"/>
    </row>
    <row r="1297" spans="1:10" ht="14.85" customHeight="1" x14ac:dyDescent="0.2">
      <c r="A1297" s="108">
        <f>+'Employee ROP Information'!C1297</f>
        <v>0</v>
      </c>
      <c r="B1297" s="109"/>
      <c r="C1297" s="110"/>
      <c r="D1297" s="111"/>
      <c r="E1297" s="109"/>
      <c r="F1297" s="110"/>
      <c r="G1297" s="111"/>
      <c r="H1297" s="109"/>
      <c r="I1297" s="110"/>
      <c r="J1297" s="111"/>
    </row>
    <row r="1298" spans="1:10" ht="14.85" customHeight="1" x14ac:dyDescent="0.2">
      <c r="A1298" s="108">
        <f>+'Employee ROP Information'!C1298</f>
        <v>0</v>
      </c>
      <c r="B1298" s="109"/>
      <c r="C1298" s="110"/>
      <c r="D1298" s="111"/>
      <c r="E1298" s="109"/>
      <c r="F1298" s="110"/>
      <c r="G1298" s="111"/>
      <c r="H1298" s="109"/>
      <c r="I1298" s="110"/>
      <c r="J1298" s="111"/>
    </row>
    <row r="1299" spans="1:10" ht="14.85" customHeight="1" x14ac:dyDescent="0.2">
      <c r="A1299" s="108">
        <f>+'Employee ROP Information'!C1299</f>
        <v>0</v>
      </c>
      <c r="B1299" s="109"/>
      <c r="C1299" s="110"/>
      <c r="D1299" s="111"/>
      <c r="E1299" s="109"/>
      <c r="F1299" s="110"/>
      <c r="G1299" s="111"/>
      <c r="H1299" s="109"/>
      <c r="I1299" s="110"/>
      <c r="J1299" s="111"/>
    </row>
    <row r="1300" spans="1:10" ht="14.85" customHeight="1" x14ac:dyDescent="0.2">
      <c r="A1300" s="108">
        <f>+'Employee ROP Information'!C1300</f>
        <v>0</v>
      </c>
      <c r="B1300" s="109"/>
      <c r="C1300" s="110"/>
      <c r="D1300" s="111"/>
      <c r="E1300" s="109"/>
      <c r="F1300" s="110"/>
      <c r="G1300" s="111"/>
      <c r="H1300" s="109"/>
      <c r="I1300" s="110"/>
      <c r="J1300" s="111"/>
    </row>
    <row r="1301" spans="1:10" ht="14.85" customHeight="1" x14ac:dyDescent="0.2">
      <c r="A1301" s="108">
        <f>+'Employee ROP Information'!C1301</f>
        <v>0</v>
      </c>
      <c r="B1301" s="109"/>
      <c r="C1301" s="110"/>
      <c r="D1301" s="111"/>
      <c r="E1301" s="109"/>
      <c r="F1301" s="110"/>
      <c r="G1301" s="111"/>
      <c r="H1301" s="109"/>
      <c r="I1301" s="110"/>
      <c r="J1301" s="111"/>
    </row>
    <row r="1302" spans="1:10" ht="14.85" customHeight="1" x14ac:dyDescent="0.2">
      <c r="A1302" s="108">
        <f>+'Employee ROP Information'!C1302</f>
        <v>0</v>
      </c>
      <c r="B1302" s="109"/>
      <c r="C1302" s="110"/>
      <c r="D1302" s="111"/>
      <c r="E1302" s="109"/>
      <c r="F1302" s="110"/>
      <c r="G1302" s="111"/>
      <c r="H1302" s="109"/>
      <c r="I1302" s="110"/>
      <c r="J1302" s="111"/>
    </row>
    <row r="1303" spans="1:10" ht="14.85" customHeight="1" x14ac:dyDescent="0.2">
      <c r="A1303" s="108">
        <f>+'Employee ROP Information'!C1303</f>
        <v>0</v>
      </c>
      <c r="B1303" s="109"/>
      <c r="C1303" s="110"/>
      <c r="D1303" s="111"/>
      <c r="E1303" s="109"/>
      <c r="F1303" s="110"/>
      <c r="G1303" s="111"/>
      <c r="H1303" s="109"/>
      <c r="I1303" s="110"/>
      <c r="J1303" s="111"/>
    </row>
    <row r="1304" spans="1:10" ht="14.85" customHeight="1" x14ac:dyDescent="0.2">
      <c r="A1304" s="108">
        <f>+'Employee ROP Information'!C1304</f>
        <v>0</v>
      </c>
      <c r="B1304" s="109"/>
      <c r="C1304" s="110"/>
      <c r="D1304" s="111"/>
      <c r="E1304" s="109"/>
      <c r="F1304" s="110"/>
      <c r="G1304" s="111"/>
      <c r="H1304" s="109"/>
      <c r="I1304" s="110"/>
      <c r="J1304" s="111"/>
    </row>
    <row r="1305" spans="1:10" ht="14.85" customHeight="1" x14ac:dyDescent="0.2">
      <c r="A1305" s="108">
        <f>+'Employee ROP Information'!C1305</f>
        <v>0</v>
      </c>
      <c r="B1305" s="109"/>
      <c r="C1305" s="110"/>
      <c r="D1305" s="111"/>
      <c r="E1305" s="109"/>
      <c r="F1305" s="110"/>
      <c r="G1305" s="111"/>
      <c r="H1305" s="109"/>
      <c r="I1305" s="110"/>
      <c r="J1305" s="111"/>
    </row>
    <row r="1306" spans="1:10" ht="14.85" customHeight="1" x14ac:dyDescent="0.2">
      <c r="A1306" s="108">
        <f>+'Employee ROP Information'!C1306</f>
        <v>0</v>
      </c>
      <c r="B1306" s="109"/>
      <c r="C1306" s="110"/>
      <c r="D1306" s="111"/>
      <c r="E1306" s="109"/>
      <c r="F1306" s="110"/>
      <c r="G1306" s="111"/>
      <c r="H1306" s="109"/>
      <c r="I1306" s="110"/>
      <c r="J1306" s="111"/>
    </row>
    <row r="1307" spans="1:10" ht="14.85" customHeight="1" x14ac:dyDescent="0.2">
      <c r="A1307" s="108">
        <f>+'Employee ROP Information'!C1307</f>
        <v>0</v>
      </c>
      <c r="B1307" s="109"/>
      <c r="C1307" s="110"/>
      <c r="D1307" s="111"/>
      <c r="E1307" s="109"/>
      <c r="F1307" s="110"/>
      <c r="G1307" s="111"/>
      <c r="H1307" s="109"/>
      <c r="I1307" s="110"/>
      <c r="J1307" s="111"/>
    </row>
    <row r="1308" spans="1:10" ht="14.85" customHeight="1" x14ac:dyDescent="0.2">
      <c r="A1308" s="108">
        <f>+'Employee ROP Information'!C1308</f>
        <v>0</v>
      </c>
      <c r="B1308" s="109"/>
      <c r="C1308" s="110"/>
      <c r="D1308" s="111"/>
      <c r="E1308" s="109"/>
      <c r="F1308" s="110"/>
      <c r="G1308" s="111"/>
      <c r="H1308" s="109"/>
      <c r="I1308" s="110"/>
      <c r="J1308" s="111"/>
    </row>
    <row r="1309" spans="1:10" ht="14.85" customHeight="1" x14ac:dyDescent="0.2">
      <c r="A1309" s="108">
        <f>+'Employee ROP Information'!C1309</f>
        <v>0</v>
      </c>
      <c r="B1309" s="109"/>
      <c r="C1309" s="110"/>
      <c r="D1309" s="111"/>
      <c r="E1309" s="109"/>
      <c r="F1309" s="110"/>
      <c r="G1309" s="111"/>
      <c r="H1309" s="109"/>
      <c r="I1309" s="110"/>
      <c r="J1309" s="111"/>
    </row>
    <row r="1310" spans="1:10" ht="14.85" customHeight="1" x14ac:dyDescent="0.2">
      <c r="A1310" s="108">
        <f>+'Employee ROP Information'!C1310</f>
        <v>0</v>
      </c>
      <c r="B1310" s="109"/>
      <c r="C1310" s="110"/>
      <c r="D1310" s="111"/>
      <c r="E1310" s="109"/>
      <c r="F1310" s="110"/>
      <c r="G1310" s="111"/>
      <c r="H1310" s="109"/>
      <c r="I1310" s="110"/>
      <c r="J1310" s="111"/>
    </row>
    <row r="1311" spans="1:10" ht="14.85" customHeight="1" x14ac:dyDescent="0.2">
      <c r="A1311" s="108">
        <f>+'Employee ROP Information'!C1311</f>
        <v>0</v>
      </c>
      <c r="B1311" s="109"/>
      <c r="C1311" s="110"/>
      <c r="D1311" s="111"/>
      <c r="E1311" s="109"/>
      <c r="F1311" s="110"/>
      <c r="G1311" s="111"/>
      <c r="H1311" s="109"/>
      <c r="I1311" s="110"/>
      <c r="J1311" s="111"/>
    </row>
    <row r="1312" spans="1:10" ht="14.85" customHeight="1" x14ac:dyDescent="0.2">
      <c r="A1312" s="108">
        <f>+'Employee ROP Information'!C1312</f>
        <v>0</v>
      </c>
      <c r="B1312" s="109"/>
      <c r="C1312" s="110"/>
      <c r="D1312" s="111"/>
      <c r="E1312" s="109"/>
      <c r="F1312" s="110"/>
      <c r="G1312" s="111"/>
      <c r="H1312" s="109"/>
      <c r="I1312" s="110"/>
      <c r="J1312" s="111"/>
    </row>
    <row r="1313" spans="1:10" ht="14.85" customHeight="1" x14ac:dyDescent="0.2">
      <c r="A1313" s="108">
        <f>+'Employee ROP Information'!C1313</f>
        <v>0</v>
      </c>
      <c r="B1313" s="109"/>
      <c r="C1313" s="110"/>
      <c r="D1313" s="111"/>
      <c r="E1313" s="109"/>
      <c r="F1313" s="110"/>
      <c r="G1313" s="111"/>
      <c r="H1313" s="109"/>
      <c r="I1313" s="110"/>
      <c r="J1313" s="111"/>
    </row>
    <row r="1314" spans="1:10" ht="14.85" customHeight="1" x14ac:dyDescent="0.2">
      <c r="A1314" s="108">
        <f>+'Employee ROP Information'!C1314</f>
        <v>0</v>
      </c>
      <c r="B1314" s="109"/>
      <c r="C1314" s="110"/>
      <c r="D1314" s="111"/>
      <c r="E1314" s="109"/>
      <c r="F1314" s="110"/>
      <c r="G1314" s="111"/>
      <c r="H1314" s="109"/>
      <c r="I1314" s="110"/>
      <c r="J1314" s="111"/>
    </row>
    <row r="1315" spans="1:10" ht="14.85" customHeight="1" x14ac:dyDescent="0.2">
      <c r="A1315" s="108">
        <f>+'Employee ROP Information'!C1315</f>
        <v>0</v>
      </c>
      <c r="B1315" s="109"/>
      <c r="C1315" s="110"/>
      <c r="D1315" s="111"/>
      <c r="E1315" s="109"/>
      <c r="F1315" s="110"/>
      <c r="G1315" s="111"/>
      <c r="H1315" s="109"/>
      <c r="I1315" s="110"/>
      <c r="J1315" s="111"/>
    </row>
    <row r="1316" spans="1:10" ht="14.85" customHeight="1" x14ac:dyDescent="0.2">
      <c r="A1316" s="108">
        <f>+'Employee ROP Information'!C1316</f>
        <v>0</v>
      </c>
      <c r="B1316" s="109"/>
      <c r="C1316" s="110"/>
      <c r="D1316" s="111"/>
      <c r="E1316" s="109"/>
      <c r="F1316" s="110"/>
      <c r="G1316" s="111"/>
      <c r="H1316" s="109"/>
      <c r="I1316" s="110"/>
      <c r="J1316" s="111"/>
    </row>
    <row r="1317" spans="1:10" ht="14.85" customHeight="1" x14ac:dyDescent="0.2">
      <c r="A1317" s="108">
        <f>+'Employee ROP Information'!C1317</f>
        <v>0</v>
      </c>
      <c r="B1317" s="109"/>
      <c r="C1317" s="110"/>
      <c r="D1317" s="111"/>
      <c r="E1317" s="109"/>
      <c r="F1317" s="110"/>
      <c r="G1317" s="111"/>
      <c r="H1317" s="109"/>
      <c r="I1317" s="110"/>
      <c r="J1317" s="111"/>
    </row>
    <row r="1318" spans="1:10" ht="14.85" customHeight="1" x14ac:dyDescent="0.2">
      <c r="A1318" s="108">
        <f>+'Employee ROP Information'!C1318</f>
        <v>0</v>
      </c>
      <c r="B1318" s="109"/>
      <c r="C1318" s="110"/>
      <c r="D1318" s="111"/>
      <c r="E1318" s="109"/>
      <c r="F1318" s="110"/>
      <c r="G1318" s="111"/>
      <c r="H1318" s="109"/>
      <c r="I1318" s="110"/>
      <c r="J1318" s="111"/>
    </row>
    <row r="1319" spans="1:10" ht="14.85" customHeight="1" x14ac:dyDescent="0.2">
      <c r="A1319" s="108">
        <f>+'Employee ROP Information'!C1319</f>
        <v>0</v>
      </c>
      <c r="B1319" s="109"/>
      <c r="C1319" s="110"/>
      <c r="D1319" s="111"/>
      <c r="E1319" s="109"/>
      <c r="F1319" s="110"/>
      <c r="G1319" s="111"/>
      <c r="H1319" s="109"/>
      <c r="I1319" s="110"/>
      <c r="J1319" s="111"/>
    </row>
    <row r="1320" spans="1:10" ht="14.85" customHeight="1" x14ac:dyDescent="0.2">
      <c r="A1320" s="108">
        <f>+'Employee ROP Information'!C1320</f>
        <v>0</v>
      </c>
      <c r="B1320" s="109"/>
      <c r="C1320" s="110"/>
      <c r="D1320" s="111"/>
      <c r="E1320" s="109"/>
      <c r="F1320" s="110"/>
      <c r="G1320" s="111"/>
      <c r="H1320" s="109"/>
      <c r="I1320" s="110"/>
      <c r="J1320" s="111"/>
    </row>
    <row r="1321" spans="1:10" ht="14.85" customHeight="1" x14ac:dyDescent="0.2">
      <c r="A1321" s="108">
        <f>+'Employee ROP Information'!C1321</f>
        <v>0</v>
      </c>
      <c r="B1321" s="109"/>
      <c r="C1321" s="110"/>
      <c r="D1321" s="111"/>
      <c r="E1321" s="109"/>
      <c r="F1321" s="110"/>
      <c r="G1321" s="111"/>
      <c r="H1321" s="109"/>
      <c r="I1321" s="110"/>
      <c r="J1321" s="111"/>
    </row>
    <row r="1322" spans="1:10" ht="14.85" customHeight="1" x14ac:dyDescent="0.2">
      <c r="A1322" s="108">
        <f>+'Employee ROP Information'!C1322</f>
        <v>0</v>
      </c>
      <c r="B1322" s="109"/>
      <c r="C1322" s="110"/>
      <c r="D1322" s="111"/>
      <c r="E1322" s="109"/>
      <c r="F1322" s="110"/>
      <c r="G1322" s="111"/>
      <c r="H1322" s="109"/>
      <c r="I1322" s="110"/>
      <c r="J1322" s="111"/>
    </row>
    <row r="1323" spans="1:10" ht="14.85" customHeight="1" x14ac:dyDescent="0.2">
      <c r="A1323" s="108">
        <f>+'Employee ROP Information'!C1323</f>
        <v>0</v>
      </c>
      <c r="B1323" s="109"/>
      <c r="C1323" s="110"/>
      <c r="D1323" s="111"/>
      <c r="E1323" s="109"/>
      <c r="F1323" s="110"/>
      <c r="G1323" s="111"/>
      <c r="H1323" s="109"/>
      <c r="I1323" s="110"/>
      <c r="J1323" s="111"/>
    </row>
    <row r="1324" spans="1:10" ht="14.85" customHeight="1" x14ac:dyDescent="0.2">
      <c r="A1324" s="108">
        <f>+'Employee ROP Information'!C1324</f>
        <v>0</v>
      </c>
      <c r="B1324" s="109"/>
      <c r="C1324" s="110"/>
      <c r="D1324" s="111"/>
      <c r="E1324" s="109"/>
      <c r="F1324" s="110"/>
      <c r="G1324" s="111"/>
      <c r="H1324" s="109"/>
      <c r="I1324" s="110"/>
      <c r="J1324" s="111"/>
    </row>
    <row r="1325" spans="1:10" ht="14.85" customHeight="1" x14ac:dyDescent="0.2">
      <c r="A1325" s="108">
        <f>+'Employee ROP Information'!C1325</f>
        <v>0</v>
      </c>
      <c r="B1325" s="109"/>
      <c r="C1325" s="110"/>
      <c r="D1325" s="111"/>
      <c r="E1325" s="109"/>
      <c r="F1325" s="110"/>
      <c r="G1325" s="111"/>
      <c r="H1325" s="109"/>
      <c r="I1325" s="110"/>
      <c r="J1325" s="111"/>
    </row>
    <row r="1326" spans="1:10" ht="14.85" customHeight="1" x14ac:dyDescent="0.2">
      <c r="A1326" s="108">
        <f>+'Employee ROP Information'!C1326</f>
        <v>0</v>
      </c>
      <c r="B1326" s="109"/>
      <c r="C1326" s="110"/>
      <c r="D1326" s="111"/>
      <c r="E1326" s="109"/>
      <c r="F1326" s="110"/>
      <c r="G1326" s="111"/>
      <c r="H1326" s="109"/>
      <c r="I1326" s="110"/>
      <c r="J1326" s="111"/>
    </row>
    <row r="1327" spans="1:10" ht="14.85" customHeight="1" x14ac:dyDescent="0.2">
      <c r="A1327" s="108">
        <f>+'Employee ROP Information'!C1327</f>
        <v>0</v>
      </c>
      <c r="B1327" s="109"/>
      <c r="C1327" s="110"/>
      <c r="D1327" s="111"/>
      <c r="E1327" s="109"/>
      <c r="F1327" s="110"/>
      <c r="G1327" s="111"/>
      <c r="H1327" s="109"/>
      <c r="I1327" s="110"/>
      <c r="J1327" s="111"/>
    </row>
    <row r="1328" spans="1:10" ht="14.85" customHeight="1" x14ac:dyDescent="0.2">
      <c r="A1328" s="108">
        <f>+'Employee ROP Information'!C1328</f>
        <v>0</v>
      </c>
      <c r="B1328" s="109"/>
      <c r="C1328" s="110"/>
      <c r="D1328" s="111"/>
      <c r="E1328" s="109"/>
      <c r="F1328" s="110"/>
      <c r="G1328" s="111"/>
      <c r="H1328" s="109"/>
      <c r="I1328" s="110"/>
      <c r="J1328" s="111"/>
    </row>
    <row r="1329" spans="1:10" ht="14.85" customHeight="1" x14ac:dyDescent="0.2">
      <c r="A1329" s="108">
        <f>+'Employee ROP Information'!C1329</f>
        <v>0</v>
      </c>
      <c r="B1329" s="109"/>
      <c r="C1329" s="110"/>
      <c r="D1329" s="111"/>
      <c r="E1329" s="109"/>
      <c r="F1329" s="110"/>
      <c r="G1329" s="111"/>
      <c r="H1329" s="109"/>
      <c r="I1329" s="110"/>
      <c r="J1329" s="111"/>
    </row>
    <row r="1330" spans="1:10" ht="14.85" customHeight="1" x14ac:dyDescent="0.2">
      <c r="A1330" s="108">
        <f>+'Employee ROP Information'!C1330</f>
        <v>0</v>
      </c>
      <c r="B1330" s="109"/>
      <c r="C1330" s="110"/>
      <c r="D1330" s="111"/>
      <c r="E1330" s="109"/>
      <c r="F1330" s="110"/>
      <c r="G1330" s="111"/>
      <c r="H1330" s="109"/>
      <c r="I1330" s="110"/>
      <c r="J1330" s="111"/>
    </row>
    <row r="1331" spans="1:10" ht="14.85" customHeight="1" x14ac:dyDescent="0.2">
      <c r="A1331" s="108">
        <f>+'Employee ROP Information'!C1331</f>
        <v>0</v>
      </c>
      <c r="B1331" s="109"/>
      <c r="C1331" s="110"/>
      <c r="D1331" s="111"/>
      <c r="E1331" s="109"/>
      <c r="F1331" s="110"/>
      <c r="G1331" s="111"/>
      <c r="H1331" s="109"/>
      <c r="I1331" s="110"/>
      <c r="J1331" s="111"/>
    </row>
    <row r="1332" spans="1:10" ht="14.85" customHeight="1" x14ac:dyDescent="0.2">
      <c r="A1332" s="108">
        <f>+'Employee ROP Information'!C1332</f>
        <v>0</v>
      </c>
      <c r="B1332" s="109"/>
      <c r="C1332" s="110"/>
      <c r="D1332" s="111"/>
      <c r="E1332" s="109"/>
      <c r="F1332" s="110"/>
      <c r="G1332" s="111"/>
      <c r="H1332" s="109"/>
      <c r="I1332" s="110"/>
      <c r="J1332" s="111"/>
    </row>
    <row r="1333" spans="1:10" ht="14.85" customHeight="1" x14ac:dyDescent="0.2">
      <c r="A1333" s="108">
        <f>+'Employee ROP Information'!C1333</f>
        <v>0</v>
      </c>
      <c r="B1333" s="109"/>
      <c r="C1333" s="110"/>
      <c r="D1333" s="111"/>
      <c r="E1333" s="109"/>
      <c r="F1333" s="110"/>
      <c r="G1333" s="111"/>
      <c r="H1333" s="109"/>
      <c r="I1333" s="110"/>
      <c r="J1333" s="111"/>
    </row>
    <row r="1334" spans="1:10" ht="14.85" customHeight="1" x14ac:dyDescent="0.2">
      <c r="A1334" s="108">
        <f>+'Employee ROP Information'!C1334</f>
        <v>0</v>
      </c>
      <c r="B1334" s="109"/>
      <c r="C1334" s="110"/>
      <c r="D1334" s="111"/>
      <c r="E1334" s="109"/>
      <c r="F1334" s="110"/>
      <c r="G1334" s="111"/>
      <c r="H1334" s="109"/>
      <c r="I1334" s="110"/>
      <c r="J1334" s="111"/>
    </row>
    <row r="1335" spans="1:10" ht="14.85" customHeight="1" x14ac:dyDescent="0.2">
      <c r="A1335" s="108">
        <f>+'Employee ROP Information'!C1335</f>
        <v>0</v>
      </c>
      <c r="B1335" s="109"/>
      <c r="C1335" s="110"/>
      <c r="D1335" s="111"/>
      <c r="E1335" s="109"/>
      <c r="F1335" s="110"/>
      <c r="G1335" s="111"/>
      <c r="H1335" s="109"/>
      <c r="I1335" s="110"/>
      <c r="J1335" s="111"/>
    </row>
    <row r="1336" spans="1:10" ht="14.85" customHeight="1" x14ac:dyDescent="0.2">
      <c r="A1336" s="108">
        <f>+'Employee ROP Information'!C1336</f>
        <v>0</v>
      </c>
      <c r="B1336" s="109"/>
      <c r="C1336" s="110"/>
      <c r="D1336" s="111"/>
      <c r="E1336" s="109"/>
      <c r="F1336" s="110"/>
      <c r="G1336" s="111"/>
      <c r="H1336" s="109"/>
      <c r="I1336" s="110"/>
      <c r="J1336" s="111"/>
    </row>
    <row r="1337" spans="1:10" ht="14.85" customHeight="1" x14ac:dyDescent="0.2">
      <c r="A1337" s="108">
        <f>+'Employee ROP Information'!C1337</f>
        <v>0</v>
      </c>
      <c r="B1337" s="109"/>
      <c r="C1337" s="110"/>
      <c r="D1337" s="111"/>
      <c r="E1337" s="109"/>
      <c r="F1337" s="110"/>
      <c r="G1337" s="111"/>
      <c r="H1337" s="109"/>
      <c r="I1337" s="110"/>
      <c r="J1337" s="111"/>
    </row>
    <row r="1338" spans="1:10" ht="14.85" customHeight="1" x14ac:dyDescent="0.2">
      <c r="A1338" s="108">
        <f>+'Employee ROP Information'!C1338</f>
        <v>0</v>
      </c>
      <c r="B1338" s="109"/>
      <c r="C1338" s="110"/>
      <c r="D1338" s="111"/>
      <c r="E1338" s="109"/>
      <c r="F1338" s="110"/>
      <c r="G1338" s="111"/>
      <c r="H1338" s="109"/>
      <c r="I1338" s="110"/>
      <c r="J1338" s="111"/>
    </row>
    <row r="1339" spans="1:10" ht="14.85" customHeight="1" x14ac:dyDescent="0.2">
      <c r="A1339" s="108">
        <f>+'Employee ROP Information'!C1339</f>
        <v>0</v>
      </c>
      <c r="B1339" s="109"/>
      <c r="C1339" s="110"/>
      <c r="D1339" s="111"/>
      <c r="E1339" s="109"/>
      <c r="F1339" s="110"/>
      <c r="G1339" s="111"/>
      <c r="H1339" s="109"/>
      <c r="I1339" s="110"/>
      <c r="J1339" s="111"/>
    </row>
    <row r="1340" spans="1:10" ht="14.85" customHeight="1" x14ac:dyDescent="0.2">
      <c r="A1340" s="108">
        <f>+'Employee ROP Information'!C1340</f>
        <v>0</v>
      </c>
      <c r="B1340" s="109"/>
      <c r="C1340" s="110"/>
      <c r="D1340" s="111"/>
      <c r="E1340" s="109"/>
      <c r="F1340" s="110"/>
      <c r="G1340" s="111"/>
      <c r="H1340" s="109"/>
      <c r="I1340" s="110"/>
      <c r="J1340" s="111"/>
    </row>
    <row r="1341" spans="1:10" ht="14.85" customHeight="1" x14ac:dyDescent="0.2">
      <c r="A1341" s="108">
        <f>+'Employee ROP Information'!C1341</f>
        <v>0</v>
      </c>
      <c r="B1341" s="109"/>
      <c r="C1341" s="110"/>
      <c r="D1341" s="111"/>
      <c r="E1341" s="109"/>
      <c r="F1341" s="110"/>
      <c r="G1341" s="111"/>
      <c r="H1341" s="109"/>
      <c r="I1341" s="110"/>
      <c r="J1341" s="111"/>
    </row>
    <row r="1342" spans="1:10" ht="14.85" customHeight="1" x14ac:dyDescent="0.2">
      <c r="A1342" s="108">
        <f>+'Employee ROP Information'!C1342</f>
        <v>0</v>
      </c>
      <c r="B1342" s="109"/>
      <c r="C1342" s="110"/>
      <c r="D1342" s="111"/>
      <c r="E1342" s="109"/>
      <c r="F1342" s="110"/>
      <c r="G1342" s="111"/>
      <c r="H1342" s="109"/>
      <c r="I1342" s="110"/>
      <c r="J1342" s="111"/>
    </row>
    <row r="1343" spans="1:10" ht="14.85" customHeight="1" x14ac:dyDescent="0.2">
      <c r="A1343" s="108">
        <f>+'Employee ROP Information'!C1343</f>
        <v>0</v>
      </c>
      <c r="B1343" s="109"/>
      <c r="C1343" s="110"/>
      <c r="D1343" s="111"/>
      <c r="E1343" s="109"/>
      <c r="F1343" s="110"/>
      <c r="G1343" s="111"/>
      <c r="H1343" s="109"/>
      <c r="I1343" s="110"/>
      <c r="J1343" s="111"/>
    </row>
    <row r="1344" spans="1:10" ht="14.85" customHeight="1" x14ac:dyDescent="0.2">
      <c r="A1344" s="108">
        <f>+'Employee ROP Information'!C1344</f>
        <v>0</v>
      </c>
      <c r="B1344" s="109"/>
      <c r="C1344" s="110"/>
      <c r="D1344" s="111"/>
      <c r="E1344" s="109"/>
      <c r="F1344" s="110"/>
      <c r="G1344" s="111"/>
      <c r="H1344" s="109"/>
      <c r="I1344" s="110"/>
      <c r="J1344" s="111"/>
    </row>
    <row r="1345" spans="1:10" ht="14.85" customHeight="1" x14ac:dyDescent="0.2">
      <c r="A1345" s="108">
        <f>+'Employee ROP Information'!C1345</f>
        <v>0</v>
      </c>
      <c r="B1345" s="109"/>
      <c r="C1345" s="110"/>
      <c r="D1345" s="111"/>
      <c r="E1345" s="109"/>
      <c r="F1345" s="110"/>
      <c r="G1345" s="111"/>
      <c r="H1345" s="109"/>
      <c r="I1345" s="110"/>
      <c r="J1345" s="111"/>
    </row>
    <row r="1346" spans="1:10" ht="14.85" customHeight="1" x14ac:dyDescent="0.2">
      <c r="A1346" s="108">
        <f>+'Employee ROP Information'!C1346</f>
        <v>0</v>
      </c>
      <c r="B1346" s="109"/>
      <c r="C1346" s="110"/>
      <c r="D1346" s="111"/>
      <c r="E1346" s="109"/>
      <c r="F1346" s="110"/>
      <c r="G1346" s="111"/>
      <c r="H1346" s="109"/>
      <c r="I1346" s="110"/>
      <c r="J1346" s="111"/>
    </row>
    <row r="1347" spans="1:10" ht="14.85" customHeight="1" x14ac:dyDescent="0.2">
      <c r="A1347" s="108">
        <f>+'Employee ROP Information'!C1347</f>
        <v>0</v>
      </c>
      <c r="B1347" s="109"/>
      <c r="C1347" s="110"/>
      <c r="D1347" s="111"/>
      <c r="E1347" s="109"/>
      <c r="F1347" s="110"/>
      <c r="G1347" s="111"/>
      <c r="H1347" s="109"/>
      <c r="I1347" s="110"/>
      <c r="J1347" s="111"/>
    </row>
    <row r="1348" spans="1:10" ht="14.85" customHeight="1" x14ac:dyDescent="0.2">
      <c r="A1348" s="108">
        <f>+'Employee ROP Information'!C1348</f>
        <v>0</v>
      </c>
      <c r="B1348" s="109"/>
      <c r="C1348" s="110"/>
      <c r="D1348" s="111"/>
      <c r="E1348" s="109"/>
      <c r="F1348" s="110"/>
      <c r="G1348" s="111"/>
      <c r="H1348" s="109"/>
      <c r="I1348" s="110"/>
      <c r="J1348" s="111"/>
    </row>
    <row r="1349" spans="1:10" ht="14.85" customHeight="1" x14ac:dyDescent="0.2">
      <c r="A1349" s="108">
        <f>+'Employee ROP Information'!C1349</f>
        <v>0</v>
      </c>
      <c r="B1349" s="109"/>
      <c r="C1349" s="110"/>
      <c r="D1349" s="111"/>
      <c r="E1349" s="109"/>
      <c r="F1349" s="110"/>
      <c r="G1349" s="111"/>
      <c r="H1349" s="109"/>
      <c r="I1349" s="110"/>
      <c r="J1349" s="111"/>
    </row>
    <row r="1350" spans="1:10" ht="14.85" customHeight="1" x14ac:dyDescent="0.2">
      <c r="A1350" s="108">
        <f>+'Employee ROP Information'!C1350</f>
        <v>0</v>
      </c>
      <c r="B1350" s="109"/>
      <c r="C1350" s="110"/>
      <c r="D1350" s="111"/>
      <c r="E1350" s="109"/>
      <c r="F1350" s="110"/>
      <c r="G1350" s="111"/>
      <c r="H1350" s="109"/>
      <c r="I1350" s="110"/>
      <c r="J1350" s="111"/>
    </row>
    <row r="1351" spans="1:10" ht="14.25" customHeight="1" x14ac:dyDescent="0.2">
      <c r="A1351" s="113"/>
      <c r="B1351" s="114">
        <f t="shared" ref="B1351:G1351" si="0">SUM(B3:B1350)</f>
        <v>120292.13099999964</v>
      </c>
      <c r="C1351" s="114">
        <f t="shared" si="0"/>
        <v>87132.254000000117</v>
      </c>
      <c r="D1351" s="114">
        <f t="shared" si="0"/>
        <v>50998.25</v>
      </c>
      <c r="E1351" s="114">
        <f t="shared" si="0"/>
        <v>142256.88899999936</v>
      </c>
      <c r="F1351" s="115">
        <f t="shared" si="0"/>
        <v>70445.426000000312</v>
      </c>
      <c r="G1351" s="115">
        <f t="shared" si="0"/>
        <v>40088.75</v>
      </c>
      <c r="H1351" s="114">
        <f>SUM(H3:H1349)</f>
        <v>4580.1199000000006</v>
      </c>
      <c r="I1351" s="114">
        <f>SUM(I3:I1349)</f>
        <v>12595.575000000001</v>
      </c>
      <c r="J1351" s="114">
        <f>SUM(J3:J1349)</f>
        <v>12773.75</v>
      </c>
    </row>
    <row r="1352" spans="1:10" ht="14.25" customHeight="1" x14ac:dyDescent="0.2">
      <c r="A1352" s="116" t="s">
        <v>99</v>
      </c>
      <c r="B1352" s="117">
        <v>0</v>
      </c>
      <c r="C1352" s="117"/>
      <c r="D1352" s="117"/>
      <c r="E1352" s="117">
        <v>0</v>
      </c>
      <c r="F1352" s="117"/>
      <c r="G1352" s="117"/>
      <c r="H1352" s="117">
        <v>0</v>
      </c>
      <c r="I1352" s="117"/>
      <c r="J1352" s="117"/>
    </row>
    <row r="1362" spans="1:2" ht="14.25" customHeight="1" x14ac:dyDescent="0.2">
      <c r="A1362" s="118"/>
      <c r="B1362" s="119"/>
    </row>
    <row r="1363" spans="1:2" ht="15.6" customHeight="1" x14ac:dyDescent="0.2">
      <c r="A1363" s="118"/>
      <c r="B1363" s="119"/>
    </row>
    <row r="1364" spans="1:2" ht="15" customHeight="1" x14ac:dyDescent="0.2">
      <c r="A1364" s="118"/>
      <c r="B1364" s="119"/>
    </row>
    <row r="1365" spans="1:2" x14ac:dyDescent="0.2">
      <c r="A1365" s="118"/>
      <c r="B1365" s="119"/>
    </row>
    <row r="1366" spans="1:2" x14ac:dyDescent="0.2">
      <c r="A1366" s="118"/>
      <c r="B1366" s="119"/>
    </row>
    <row r="1367" spans="1:2" x14ac:dyDescent="0.2">
      <c r="A1367" s="118"/>
      <c r="B1367" s="119"/>
    </row>
    <row r="1368" spans="1:2" x14ac:dyDescent="0.2">
      <c r="A1368" s="118"/>
      <c r="B1368" s="119"/>
    </row>
    <row r="1369" spans="1:2" x14ac:dyDescent="0.2">
      <c r="A1369" s="118"/>
      <c r="B1369" s="119"/>
    </row>
    <row r="1370" spans="1:2" x14ac:dyDescent="0.2">
      <c r="A1370" s="118"/>
      <c r="B1370" s="119"/>
    </row>
    <row r="1371" spans="1:2" x14ac:dyDescent="0.2">
      <c r="A1371" s="118"/>
      <c r="B1371" s="119"/>
    </row>
    <row r="1372" spans="1:2" x14ac:dyDescent="0.2">
      <c r="A1372" s="118"/>
      <c r="B1372" s="119"/>
    </row>
    <row r="1373" spans="1:2" x14ac:dyDescent="0.2">
      <c r="A1373" s="118"/>
      <c r="B1373" s="119"/>
    </row>
    <row r="1374" spans="1:2" x14ac:dyDescent="0.2">
      <c r="A1374" s="118"/>
      <c r="B1374" s="119"/>
    </row>
    <row r="1375" spans="1:2" x14ac:dyDescent="0.2">
      <c r="A1375" s="118"/>
      <c r="B1375" s="119"/>
    </row>
    <row r="1376" spans="1:2" x14ac:dyDescent="0.2">
      <c r="A1376" s="118"/>
      <c r="B1376" s="119"/>
    </row>
    <row r="1377" spans="1:2" x14ac:dyDescent="0.2">
      <c r="A1377" s="118"/>
      <c r="B1377" s="119"/>
    </row>
    <row r="1378" spans="1:2" x14ac:dyDescent="0.2">
      <c r="A1378" s="118"/>
      <c r="B1378" s="119"/>
    </row>
    <row r="1379" spans="1:2" x14ac:dyDescent="0.2">
      <c r="A1379" s="118"/>
      <c r="B1379" s="119"/>
    </row>
    <row r="1380" spans="1:2" x14ac:dyDescent="0.2">
      <c r="A1380" s="118"/>
      <c r="B1380" s="119"/>
    </row>
    <row r="1381" spans="1:2" x14ac:dyDescent="0.2">
      <c r="A1381" s="118"/>
      <c r="B1381" s="119"/>
    </row>
    <row r="1382" spans="1:2" x14ac:dyDescent="0.2">
      <c r="A1382" s="118"/>
      <c r="B1382" s="119"/>
    </row>
    <row r="1383" spans="1:2" x14ac:dyDescent="0.2">
      <c r="A1383" s="118"/>
      <c r="B1383" s="119"/>
    </row>
    <row r="1384" spans="1:2" x14ac:dyDescent="0.2">
      <c r="A1384" s="118"/>
      <c r="B1384" s="119"/>
    </row>
    <row r="1385" spans="1:2" x14ac:dyDescent="0.2">
      <c r="A1385" s="118"/>
      <c r="B1385" s="119"/>
    </row>
    <row r="1386" spans="1:2" x14ac:dyDescent="0.2">
      <c r="A1386" s="118"/>
      <c r="B1386" s="119"/>
    </row>
    <row r="1387" spans="1:2" x14ac:dyDescent="0.2">
      <c r="A1387" s="118"/>
      <c r="B1387" s="119"/>
    </row>
    <row r="1388" spans="1:2" x14ac:dyDescent="0.2">
      <c r="A1388" s="118"/>
      <c r="B1388" s="119"/>
    </row>
    <row r="1389" spans="1:2" x14ac:dyDescent="0.2">
      <c r="A1389" s="118"/>
      <c r="B1389" s="119"/>
    </row>
    <row r="1390" spans="1:2" x14ac:dyDescent="0.2">
      <c r="A1390" s="118"/>
      <c r="B1390" s="119"/>
    </row>
    <row r="1391" spans="1:2" x14ac:dyDescent="0.2">
      <c r="A1391" s="118"/>
      <c r="B1391" s="119"/>
    </row>
    <row r="1392" spans="1:2" x14ac:dyDescent="0.2">
      <c r="A1392" s="118"/>
      <c r="B1392" s="119"/>
    </row>
    <row r="1393" spans="1:2" x14ac:dyDescent="0.2">
      <c r="A1393" s="118"/>
      <c r="B1393" s="119"/>
    </row>
    <row r="1394" spans="1:2" x14ac:dyDescent="0.2">
      <c r="A1394" s="118"/>
      <c r="B1394" s="119"/>
    </row>
    <row r="1395" spans="1:2" x14ac:dyDescent="0.2">
      <c r="A1395" s="118"/>
      <c r="B1395" s="119"/>
    </row>
    <row r="1396" spans="1:2" x14ac:dyDescent="0.2">
      <c r="A1396" s="118"/>
      <c r="B1396" s="119"/>
    </row>
    <row r="1397" spans="1:2" x14ac:dyDescent="0.2">
      <c r="A1397" s="118"/>
      <c r="B1397" s="119"/>
    </row>
    <row r="1398" spans="1:2" x14ac:dyDescent="0.2">
      <c r="A1398" s="118"/>
      <c r="B1398" s="119"/>
    </row>
    <row r="1399" spans="1:2" x14ac:dyDescent="0.2">
      <c r="A1399" s="118"/>
      <c r="B1399" s="119"/>
    </row>
    <row r="1400" spans="1:2" x14ac:dyDescent="0.2">
      <c r="A1400" s="118"/>
      <c r="B1400" s="119"/>
    </row>
    <row r="1401" spans="1:2" x14ac:dyDescent="0.2">
      <c r="A1401" s="118"/>
      <c r="B1401" s="119"/>
    </row>
    <row r="1402" spans="1:2" x14ac:dyDescent="0.2">
      <c r="A1402" s="118"/>
      <c r="B1402" s="119"/>
    </row>
    <row r="1403" spans="1:2" x14ac:dyDescent="0.2">
      <c r="A1403" s="118"/>
      <c r="B1403" s="119"/>
    </row>
    <row r="1404" spans="1:2" x14ac:dyDescent="0.2">
      <c r="A1404" s="118"/>
      <c r="B1404" s="119"/>
    </row>
    <row r="1405" spans="1:2" x14ac:dyDescent="0.2">
      <c r="A1405" s="118"/>
      <c r="B1405" s="119"/>
    </row>
    <row r="1406" spans="1:2" x14ac:dyDescent="0.2">
      <c r="A1406" s="118"/>
      <c r="B1406" s="119"/>
    </row>
    <row r="1407" spans="1:2" x14ac:dyDescent="0.2">
      <c r="A1407" s="118"/>
      <c r="B1407" s="119"/>
    </row>
    <row r="1408" spans="1:2" x14ac:dyDescent="0.2">
      <c r="A1408" s="118"/>
      <c r="B1408" s="119"/>
    </row>
    <row r="1409" spans="1:2" x14ac:dyDescent="0.2">
      <c r="A1409" s="118"/>
      <c r="B1409" s="119"/>
    </row>
    <row r="1410" spans="1:2" x14ac:dyDescent="0.2">
      <c r="A1410" s="118"/>
      <c r="B1410" s="119"/>
    </row>
    <row r="1411" spans="1:2" x14ac:dyDescent="0.2">
      <c r="A1411" s="118"/>
      <c r="B1411" s="119"/>
    </row>
    <row r="1412" spans="1:2" x14ac:dyDescent="0.2">
      <c r="A1412" s="118"/>
      <c r="B1412" s="119"/>
    </row>
    <row r="1413" spans="1:2" x14ac:dyDescent="0.2">
      <c r="A1413" s="118"/>
      <c r="B1413" s="119"/>
    </row>
    <row r="1414" spans="1:2" x14ac:dyDescent="0.2">
      <c r="A1414" s="118"/>
      <c r="B1414" s="119"/>
    </row>
    <row r="1415" spans="1:2" x14ac:dyDescent="0.2">
      <c r="A1415" s="118"/>
      <c r="B1415" s="119"/>
    </row>
    <row r="1416" spans="1:2" x14ac:dyDescent="0.2">
      <c r="A1416" s="118"/>
      <c r="B1416" s="119"/>
    </row>
    <row r="1417" spans="1:2" x14ac:dyDescent="0.2">
      <c r="A1417" s="118"/>
      <c r="B1417" s="119"/>
    </row>
    <row r="1418" spans="1:2" x14ac:dyDescent="0.2">
      <c r="A1418" s="118"/>
      <c r="B1418" s="119"/>
    </row>
  </sheetData>
  <sheetProtection insertColumns="0" insertRows="0" deleteColumns="0" deleteRows="0"/>
  <mergeCells count="1">
    <mergeCell ref="L1:S2"/>
  </mergeCells>
  <printOptions horizontalCentered="1"/>
  <pageMargins left="0" right="0" top="0.65" bottom="0" header="0.25" footer="0.25"/>
  <pageSetup scale="10" orientation="landscape" r:id="rId1"/>
  <headerFooter alignWithMargins="0">
    <oddHeader xml:space="preserve">&amp;C&amp;"Arial,Bold"&amp;8JRO LEAVE LIABILITY INFORMATION 
PROVIDED BY NON-BOMS USERS
</oddHeader>
    <oddFooter>&amp;C&amp;Z&amp;F\&amp;A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17"/>
  <sheetViews>
    <sheetView topLeftCell="N1" zoomScaleNormal="100" workbookViewId="0">
      <pane ySplit="2" topLeftCell="A747" activePane="bottomLeft" state="frozen"/>
      <selection activeCell="A18" sqref="A18"/>
      <selection pane="bottomLeft" activeCell="A18" sqref="A18"/>
    </sheetView>
  </sheetViews>
  <sheetFormatPr defaultColWidth="9.140625" defaultRowHeight="9" x14ac:dyDescent="0.15"/>
  <cols>
    <col min="1" max="1" width="8.140625" style="66" customWidth="1"/>
    <col min="2" max="2" width="21.85546875" style="60" customWidth="1"/>
    <col min="3" max="3" width="14.140625" style="19" customWidth="1"/>
    <col min="4" max="4" width="12.85546875" style="19" customWidth="1"/>
    <col min="5" max="5" width="9.140625" style="8" bestFit="1" customWidth="1"/>
    <col min="6" max="6" width="12.140625" style="24" bestFit="1" customWidth="1"/>
    <col min="7" max="7" width="9" style="8" bestFit="1" customWidth="1"/>
    <col min="8" max="8" width="12.140625" style="24" bestFit="1" customWidth="1"/>
    <col min="9" max="9" width="12.28515625" style="8" bestFit="1" customWidth="1"/>
    <col min="10" max="10" width="12" style="24" customWidth="1"/>
    <col min="11" max="11" width="9.28515625" style="8" bestFit="1" customWidth="1"/>
    <col min="12" max="12" width="12.140625" style="24" bestFit="1" customWidth="1"/>
    <col min="13" max="13" width="9.28515625" style="8" bestFit="1" customWidth="1"/>
    <col min="14" max="14" width="11.140625" style="24" bestFit="1" customWidth="1"/>
    <col min="15" max="15" width="10.7109375" style="8" customWidth="1"/>
    <col min="16" max="16" width="9.7109375" style="24" bestFit="1" customWidth="1"/>
    <col min="17" max="17" width="12.42578125" style="8" bestFit="1" customWidth="1"/>
    <col min="18" max="18" width="15.85546875" style="24" bestFit="1" customWidth="1"/>
    <col min="19" max="19" width="12.42578125" style="8" bestFit="1" customWidth="1"/>
    <col min="20" max="20" width="11.140625" style="24" bestFit="1" customWidth="1"/>
    <col min="21" max="21" width="12.5703125" style="8" bestFit="1" customWidth="1"/>
    <col min="22" max="22" width="10.85546875" style="24" bestFit="1" customWidth="1"/>
    <col min="23" max="23" width="14.42578125" style="24" customWidth="1"/>
    <col min="24" max="24" width="6.42578125" style="8" hidden="1" customWidth="1"/>
    <col min="25" max="25" width="10.140625" style="8" customWidth="1"/>
    <col min="26" max="16384" width="9.140625" style="8"/>
  </cols>
  <sheetData>
    <row r="1" spans="1:30" s="9" customFormat="1" ht="12.6" customHeight="1" x14ac:dyDescent="0.2">
      <c r="A1" s="61" t="str">
        <f>"Leave Liability Costs by Employee as of "&amp;RIGHT('Employee ROP Information'!A1,13)</f>
        <v>Leave Liability Costs by Employee as of June 30, 2020</v>
      </c>
      <c r="B1" s="62"/>
      <c r="C1" s="26"/>
      <c r="D1" s="26"/>
      <c r="E1" s="26"/>
      <c r="F1" s="27"/>
      <c r="G1" s="26"/>
      <c r="H1" s="27"/>
      <c r="I1" s="26"/>
      <c r="J1" s="27"/>
      <c r="K1" s="26"/>
      <c r="L1" s="27"/>
      <c r="M1" s="26"/>
      <c r="N1" s="27"/>
      <c r="O1" s="26"/>
      <c r="P1" s="27"/>
      <c r="Q1" s="26"/>
      <c r="R1" s="27"/>
      <c r="S1" s="26"/>
      <c r="T1" s="27"/>
      <c r="U1" s="26"/>
      <c r="V1" s="27"/>
      <c r="W1" s="30"/>
      <c r="X1" s="28"/>
      <c r="Y1" s="31"/>
      <c r="Z1" s="29"/>
      <c r="AA1" s="29"/>
      <c r="AB1" s="29"/>
      <c r="AC1" s="29"/>
      <c r="AD1" s="29"/>
    </row>
    <row r="2" spans="1:30" s="40" customFormat="1" ht="60" x14ac:dyDescent="0.2">
      <c r="A2" s="67" t="s">
        <v>53</v>
      </c>
      <c r="B2" s="63" t="s">
        <v>3</v>
      </c>
      <c r="C2" s="34" t="s">
        <v>31</v>
      </c>
      <c r="D2" s="34" t="s">
        <v>32</v>
      </c>
      <c r="E2" s="36" t="s">
        <v>35</v>
      </c>
      <c r="F2" s="37" t="s">
        <v>54</v>
      </c>
      <c r="G2" s="36" t="s">
        <v>36</v>
      </c>
      <c r="H2" s="37" t="s">
        <v>55</v>
      </c>
      <c r="I2" s="36" t="s">
        <v>37</v>
      </c>
      <c r="J2" s="37" t="s">
        <v>56</v>
      </c>
      <c r="K2" s="38" t="s">
        <v>57</v>
      </c>
      <c r="L2" s="37" t="s">
        <v>58</v>
      </c>
      <c r="M2" s="38" t="s">
        <v>61</v>
      </c>
      <c r="N2" s="37" t="s">
        <v>62</v>
      </c>
      <c r="O2" s="38" t="s">
        <v>65</v>
      </c>
      <c r="P2" s="37" t="s">
        <v>66</v>
      </c>
      <c r="Q2" s="39" t="s">
        <v>59</v>
      </c>
      <c r="R2" s="37" t="s">
        <v>60</v>
      </c>
      <c r="S2" s="39" t="s">
        <v>63</v>
      </c>
      <c r="T2" s="37" t="s">
        <v>64</v>
      </c>
      <c r="U2" s="39" t="s">
        <v>67</v>
      </c>
      <c r="V2" s="37" t="s">
        <v>68</v>
      </c>
      <c r="W2" s="37" t="s">
        <v>69</v>
      </c>
      <c r="Y2" s="41"/>
    </row>
    <row r="3" spans="1:30" ht="12.75" customHeight="1" x14ac:dyDescent="0.15">
      <c r="A3" s="64" t="str">
        <f>+'Employee ROP Information'!A3</f>
        <v>GAL</v>
      </c>
      <c r="B3" s="58" t="str">
        <f>+'Employee ROP Information'!C3</f>
        <v>AABERG, ELIZABETH</v>
      </c>
      <c r="C3" s="17">
        <f>+'Employee ROP Information'!M3</f>
        <v>17.55</v>
      </c>
      <c r="D3" s="17">
        <f>+'Employee ROP Information'!N3</f>
        <v>16.27</v>
      </c>
      <c r="E3" s="32">
        <f>+'JRO''s Hours Information'!B3</f>
        <v>154.24299999999999</v>
      </c>
      <c r="F3" s="23">
        <f>C3*E3</f>
        <v>2706.9646499999999</v>
      </c>
      <c r="G3" s="32">
        <f>+'JRO''s Hours Information'!E3</f>
        <v>3.34</v>
      </c>
      <c r="H3" s="23">
        <f t="shared" ref="H3:H32" si="0">D3*G3</f>
        <v>54.341799999999999</v>
      </c>
      <c r="I3" s="32">
        <f>+'JRO''s Hours Information'!H3</f>
        <v>0</v>
      </c>
      <c r="J3" s="25">
        <f t="shared" ref="J3:J32" si="1">D3*I3</f>
        <v>0</v>
      </c>
      <c r="K3" s="33">
        <f>+'JRO''s Hours Information'!C3</f>
        <v>129.99600000000001</v>
      </c>
      <c r="L3" s="23">
        <f t="shared" ref="L3:L32" si="2">C3*K3</f>
        <v>2281.4298000000003</v>
      </c>
      <c r="M3" s="33">
        <f>+'JRO''s Hours Information'!F3</f>
        <v>104.004</v>
      </c>
      <c r="N3" s="23">
        <f t="shared" ref="N3:N32" si="3">D3*M3</f>
        <v>1692.14508</v>
      </c>
      <c r="O3" s="33">
        <f>+'JRO''s Hours Information'!I3</f>
        <v>0</v>
      </c>
      <c r="P3" s="25">
        <f t="shared" ref="P3:P32" si="4">D3*O3</f>
        <v>0</v>
      </c>
      <c r="Q3" s="16">
        <f>+'JRO''s Hours Information'!D3</f>
        <v>43.5</v>
      </c>
      <c r="R3" s="23">
        <f t="shared" ref="R3:R32" si="5">C3*Q3</f>
        <v>763.42500000000007</v>
      </c>
      <c r="S3" s="16">
        <f>+'JRO''s Hours Information'!G3</f>
        <v>144.75</v>
      </c>
      <c r="T3" s="23">
        <f t="shared" ref="T3:T32" si="6">D3*S3</f>
        <v>2355.0825</v>
      </c>
      <c r="U3" s="15">
        <f>+'JRO''s Hours Information'!J3</f>
        <v>0</v>
      </c>
      <c r="V3" s="25">
        <f t="shared" ref="V3:V32" si="7">D3*U3</f>
        <v>0</v>
      </c>
      <c r="W3" s="23">
        <f t="shared" ref="W3:W10" si="8">F3+H3+J3</f>
        <v>2761.30645</v>
      </c>
    </row>
    <row r="4" spans="1:30" ht="14.85" customHeight="1" x14ac:dyDescent="0.15">
      <c r="A4" s="64" t="str">
        <f>'Employee ROP Information'!A4</f>
        <v>GAL</v>
      </c>
      <c r="B4" s="58" t="str">
        <f>+'Employee ROP Information'!C4</f>
        <v>ABBATE, ANGELINA</v>
      </c>
      <c r="C4" s="17">
        <f>+'Employee ROP Information'!M4</f>
        <v>19.72</v>
      </c>
      <c r="D4" s="17">
        <f>+'Employee ROP Information'!N4</f>
        <v>18.28</v>
      </c>
      <c r="E4" s="32">
        <f>+'JRO''s Hours Information'!B4</f>
        <v>67.337000000000003</v>
      </c>
      <c r="F4" s="23">
        <f t="shared" ref="F4:F32" si="9">C4*E4</f>
        <v>1327.88564</v>
      </c>
      <c r="G4" s="32">
        <f>+'JRO''s Hours Information'!E4</f>
        <v>95.337000000000003</v>
      </c>
      <c r="H4" s="23">
        <f t="shared" si="0"/>
        <v>1742.7603600000002</v>
      </c>
      <c r="I4" s="32">
        <f>+'JRO''s Hours Information'!H4</f>
        <v>0</v>
      </c>
      <c r="J4" s="25">
        <f t="shared" si="1"/>
        <v>0</v>
      </c>
      <c r="K4" s="33">
        <f>+'JRO''s Hours Information'!C4</f>
        <v>95.337000000000003</v>
      </c>
      <c r="L4" s="23">
        <f t="shared" si="2"/>
        <v>1880.04564</v>
      </c>
      <c r="M4" s="33">
        <f>+'JRO''s Hours Information'!F4</f>
        <v>95.337000000000003</v>
      </c>
      <c r="N4" s="23">
        <f t="shared" si="3"/>
        <v>1742.7603600000002</v>
      </c>
      <c r="O4" s="33">
        <f>+'JRO''s Hours Information'!I4</f>
        <v>0</v>
      </c>
      <c r="P4" s="25">
        <f t="shared" si="4"/>
        <v>0</v>
      </c>
      <c r="Q4" s="16">
        <f>+'JRO''s Hours Information'!D4</f>
        <v>28</v>
      </c>
      <c r="R4" s="23">
        <f t="shared" si="5"/>
        <v>552.16</v>
      </c>
      <c r="S4" s="16">
        <f>+'JRO''s Hours Information'!G4</f>
        <v>0</v>
      </c>
      <c r="T4" s="23">
        <f t="shared" si="6"/>
        <v>0</v>
      </c>
      <c r="U4" s="15">
        <f>+'JRO''s Hours Information'!J4</f>
        <v>0</v>
      </c>
      <c r="V4" s="25">
        <f t="shared" si="7"/>
        <v>0</v>
      </c>
      <c r="W4" s="23">
        <f t="shared" si="8"/>
        <v>3070.6460000000002</v>
      </c>
    </row>
    <row r="5" spans="1:30" ht="14.85" customHeight="1" x14ac:dyDescent="0.15">
      <c r="A5" s="64" t="str">
        <f>'Employee ROP Information'!A5</f>
        <v>GAL</v>
      </c>
      <c r="B5" s="58" t="str">
        <f>+'Employee ROP Information'!C5</f>
        <v>ABBOTT, JESSICA</v>
      </c>
      <c r="C5" s="17">
        <f>+'Employee ROP Information'!M5</f>
        <v>19.72</v>
      </c>
      <c r="D5" s="17">
        <f>+'Employee ROP Information'!N5</f>
        <v>18.28</v>
      </c>
      <c r="E5" s="32">
        <f>+'JRO''s Hours Information'!B5</f>
        <v>214.84</v>
      </c>
      <c r="F5" s="23">
        <f t="shared" si="9"/>
        <v>4236.6448</v>
      </c>
      <c r="G5" s="32">
        <f>+'JRO''s Hours Information'!E5</f>
        <v>65.09</v>
      </c>
      <c r="H5" s="23">
        <f t="shared" si="0"/>
        <v>1189.8452000000002</v>
      </c>
      <c r="I5" s="32">
        <f>+'JRO''s Hours Information'!H5</f>
        <v>0</v>
      </c>
      <c r="J5" s="25">
        <f t="shared" si="1"/>
        <v>0</v>
      </c>
      <c r="K5" s="33">
        <f>+'JRO''s Hours Information'!C5</f>
        <v>104.004</v>
      </c>
      <c r="L5" s="23">
        <f t="shared" si="2"/>
        <v>2050.9588800000001</v>
      </c>
      <c r="M5" s="33">
        <f>+'JRO''s Hours Information'!F5</f>
        <v>104.004</v>
      </c>
      <c r="N5" s="23">
        <f t="shared" si="3"/>
        <v>1901.1931200000001</v>
      </c>
      <c r="O5" s="33">
        <f>+'JRO''s Hours Information'!I5</f>
        <v>44.25</v>
      </c>
      <c r="P5" s="25">
        <f t="shared" si="4"/>
        <v>808.8900000000001</v>
      </c>
      <c r="Q5" s="16">
        <f>+'JRO''s Hours Information'!D5</f>
        <v>156.25</v>
      </c>
      <c r="R5" s="23">
        <f t="shared" si="5"/>
        <v>3081.25</v>
      </c>
      <c r="S5" s="16">
        <f>+'JRO''s Hours Information'!G5</f>
        <v>296</v>
      </c>
      <c r="T5" s="23">
        <f t="shared" si="6"/>
        <v>5410.88</v>
      </c>
      <c r="U5" s="15">
        <f>+'JRO''s Hours Information'!J5</f>
        <v>68.25</v>
      </c>
      <c r="V5" s="25">
        <f t="shared" si="7"/>
        <v>1247.6100000000001</v>
      </c>
      <c r="W5" s="23">
        <f t="shared" si="8"/>
        <v>5426.49</v>
      </c>
    </row>
    <row r="6" spans="1:30" ht="14.85" customHeight="1" x14ac:dyDescent="0.15">
      <c r="A6" s="64" t="str">
        <f>'Employee ROP Information'!A6</f>
        <v>GAL</v>
      </c>
      <c r="B6" s="58" t="str">
        <f>+'Employee ROP Information'!C6</f>
        <v>ABELA, JANE</v>
      </c>
      <c r="C6" s="17">
        <f>+'Employee ROP Information'!M6</f>
        <v>19.91</v>
      </c>
      <c r="D6" s="17">
        <f>+'Employee ROP Information'!N6</f>
        <v>18.46</v>
      </c>
      <c r="E6" s="32">
        <f>+'JRO''s Hours Information'!B6</f>
        <v>70.5</v>
      </c>
      <c r="F6" s="23">
        <f t="shared" si="9"/>
        <v>1403.655</v>
      </c>
      <c r="G6" s="32">
        <f>+'JRO''s Hours Information'!E6</f>
        <v>101.09</v>
      </c>
      <c r="H6" s="23">
        <f t="shared" si="0"/>
        <v>1866.1214000000002</v>
      </c>
      <c r="I6" s="32">
        <f>+'JRO''s Hours Information'!H6</f>
        <v>1.5</v>
      </c>
      <c r="J6" s="25">
        <f t="shared" si="1"/>
        <v>27.69</v>
      </c>
      <c r="K6" s="33">
        <f>+'JRO''s Hours Information'!C6</f>
        <v>156</v>
      </c>
      <c r="L6" s="23">
        <f t="shared" si="2"/>
        <v>3105.96</v>
      </c>
      <c r="M6" s="33">
        <f>+'JRO''s Hours Information'!F6</f>
        <v>104.004</v>
      </c>
      <c r="N6" s="23">
        <f t="shared" si="3"/>
        <v>1919.9138400000002</v>
      </c>
      <c r="O6" s="33">
        <f>+'JRO''s Hours Information'!I6</f>
        <v>4.875</v>
      </c>
      <c r="P6" s="25">
        <f t="shared" si="4"/>
        <v>89.992500000000007</v>
      </c>
      <c r="Q6" s="16">
        <f>+'JRO''s Hours Information'!D6</f>
        <v>159.5</v>
      </c>
      <c r="R6" s="23">
        <f t="shared" si="5"/>
        <v>3175.645</v>
      </c>
      <c r="S6" s="16">
        <f>+'JRO''s Hours Information'!G6</f>
        <v>62.75</v>
      </c>
      <c r="T6" s="23">
        <f t="shared" si="6"/>
        <v>1158.365</v>
      </c>
      <c r="U6" s="15">
        <f>+'JRO''s Hours Information'!J6</f>
        <v>3.5</v>
      </c>
      <c r="V6" s="25">
        <f t="shared" si="7"/>
        <v>64.61</v>
      </c>
      <c r="W6" s="23">
        <f t="shared" si="8"/>
        <v>3297.4664000000002</v>
      </c>
    </row>
    <row r="7" spans="1:30" ht="14.85" customHeight="1" x14ac:dyDescent="0.15">
      <c r="A7" s="64" t="str">
        <f>'Employee ROP Information'!A7</f>
        <v>GAL</v>
      </c>
      <c r="B7" s="58" t="str">
        <f>+'Employee ROP Information'!C7</f>
        <v>ABRAMOWITZ, ALAN</v>
      </c>
      <c r="C7" s="17">
        <f>+'Employee ROP Information'!M7</f>
        <v>79.47</v>
      </c>
      <c r="D7" s="17">
        <f>+'Employee ROP Information'!N7</f>
        <v>64.290000000000006</v>
      </c>
      <c r="E7" s="32">
        <f>+'JRO''s Hours Information'!B7</f>
        <v>440</v>
      </c>
      <c r="F7" s="23">
        <f t="shared" si="9"/>
        <v>34966.800000000003</v>
      </c>
      <c r="G7" s="32">
        <f>+'JRO''s Hours Information'!E7</f>
        <v>480</v>
      </c>
      <c r="H7" s="23">
        <f t="shared" si="0"/>
        <v>30859.200000000004</v>
      </c>
      <c r="I7" s="32">
        <f>+'JRO''s Hours Information'!H7</f>
        <v>0</v>
      </c>
      <c r="J7" s="25">
        <f t="shared" si="1"/>
        <v>0</v>
      </c>
      <c r="K7" s="33">
        <f>+'JRO''s Hours Information'!C7</f>
        <v>220</v>
      </c>
      <c r="L7" s="23">
        <f t="shared" si="2"/>
        <v>17483.400000000001</v>
      </c>
      <c r="M7" s="33">
        <f>+'JRO''s Hours Information'!F7</f>
        <v>95.337000000000003</v>
      </c>
      <c r="N7" s="23">
        <f t="shared" si="3"/>
        <v>6129.2157300000008</v>
      </c>
      <c r="O7" s="33">
        <f>+'JRO''s Hours Information'!I7</f>
        <v>0</v>
      </c>
      <c r="P7" s="25">
        <f t="shared" si="4"/>
        <v>0</v>
      </c>
      <c r="Q7" s="16">
        <f>+'JRO''s Hours Information'!D7</f>
        <v>0</v>
      </c>
      <c r="R7" s="23">
        <f t="shared" si="5"/>
        <v>0</v>
      </c>
      <c r="S7" s="16">
        <f>+'JRO''s Hours Information'!G7</f>
        <v>0</v>
      </c>
      <c r="T7" s="23">
        <f t="shared" si="6"/>
        <v>0</v>
      </c>
      <c r="U7" s="15">
        <f>+'JRO''s Hours Information'!J7</f>
        <v>0</v>
      </c>
      <c r="V7" s="25">
        <f t="shared" si="7"/>
        <v>0</v>
      </c>
      <c r="W7" s="23">
        <f t="shared" si="8"/>
        <v>65826</v>
      </c>
    </row>
    <row r="8" spans="1:30" ht="14.85" customHeight="1" x14ac:dyDescent="0.15">
      <c r="A8" s="64" t="str">
        <f>'Employee ROP Information'!A8</f>
        <v>GAL</v>
      </c>
      <c r="B8" s="58" t="str">
        <f>+'Employee ROP Information'!C8</f>
        <v>ACKERSON, DONNA</v>
      </c>
      <c r="C8" s="17">
        <f>+'Employee ROP Information'!M8</f>
        <v>19.72</v>
      </c>
      <c r="D8" s="17">
        <f>+'Employee ROP Information'!N8</f>
        <v>18.28</v>
      </c>
      <c r="E8" s="32">
        <f>+'JRO''s Hours Information'!B8</f>
        <v>169.34</v>
      </c>
      <c r="F8" s="23">
        <f t="shared" si="9"/>
        <v>3339.3847999999998</v>
      </c>
      <c r="G8" s="32">
        <f>+'JRO''s Hours Information'!E8</f>
        <v>249.84</v>
      </c>
      <c r="H8" s="23">
        <f t="shared" si="0"/>
        <v>4567.0752000000002</v>
      </c>
      <c r="I8" s="32">
        <f>+'JRO''s Hours Information'!H8</f>
        <v>0</v>
      </c>
      <c r="J8" s="25">
        <f t="shared" si="1"/>
        <v>0</v>
      </c>
      <c r="K8" s="33">
        <f>+'JRO''s Hours Information'!C8</f>
        <v>104.004</v>
      </c>
      <c r="L8" s="23">
        <f t="shared" si="2"/>
        <v>2050.9588800000001</v>
      </c>
      <c r="M8" s="33">
        <f>+'JRO''s Hours Information'!F8</f>
        <v>104.004</v>
      </c>
      <c r="N8" s="23">
        <f t="shared" si="3"/>
        <v>1901.1931200000001</v>
      </c>
      <c r="O8" s="33">
        <f>+'JRO''s Hours Information'!I8</f>
        <v>0</v>
      </c>
      <c r="P8" s="25">
        <f t="shared" si="4"/>
        <v>0</v>
      </c>
      <c r="Q8" s="16">
        <f>+'JRO''s Hours Information'!D8</f>
        <v>84</v>
      </c>
      <c r="R8" s="23">
        <f t="shared" si="5"/>
        <v>1656.48</v>
      </c>
      <c r="S8" s="16">
        <f>+'JRO''s Hours Information'!G8</f>
        <v>35.5</v>
      </c>
      <c r="T8" s="23">
        <f t="shared" si="6"/>
        <v>648.94000000000005</v>
      </c>
      <c r="U8" s="15">
        <f>+'JRO''s Hours Information'!J8</f>
        <v>0</v>
      </c>
      <c r="V8" s="25">
        <f t="shared" si="7"/>
        <v>0</v>
      </c>
      <c r="W8" s="23">
        <f t="shared" si="8"/>
        <v>7906.46</v>
      </c>
    </row>
    <row r="9" spans="1:30" ht="14.85" customHeight="1" x14ac:dyDescent="0.15">
      <c r="A9" s="64" t="str">
        <f>'Employee ROP Information'!A9</f>
        <v>GAL</v>
      </c>
      <c r="B9" s="58" t="str">
        <f>+'Employee ROP Information'!C9</f>
        <v>ACOSTA, DANIELLE</v>
      </c>
      <c r="C9" s="17">
        <f>+'Employee ROP Information'!M9</f>
        <v>25.38</v>
      </c>
      <c r="D9" s="17">
        <f>+'Employee ROP Information'!N9</f>
        <v>23.53</v>
      </c>
      <c r="E9" s="32">
        <f>+'JRO''s Hours Information'!B9</f>
        <v>98.504999999999995</v>
      </c>
      <c r="F9" s="23">
        <f t="shared" si="9"/>
        <v>2500.0568999999996</v>
      </c>
      <c r="G9" s="32">
        <f>+'JRO''s Hours Information'!E9</f>
        <v>57.255000000000003</v>
      </c>
      <c r="H9" s="23">
        <f t="shared" si="0"/>
        <v>1347.2101500000001</v>
      </c>
      <c r="I9" s="32">
        <f>+'JRO''s Hours Information'!H9</f>
        <v>15.25</v>
      </c>
      <c r="J9" s="25">
        <f t="shared" si="1"/>
        <v>358.83250000000004</v>
      </c>
      <c r="K9" s="33">
        <f>+'JRO''s Hours Information'!C9</f>
        <v>104.004</v>
      </c>
      <c r="L9" s="23">
        <f t="shared" si="2"/>
        <v>2639.6215200000001</v>
      </c>
      <c r="M9" s="33">
        <f>+'JRO''s Hours Information'!F9</f>
        <v>104.004</v>
      </c>
      <c r="N9" s="23">
        <f t="shared" si="3"/>
        <v>2447.2141200000001</v>
      </c>
      <c r="O9" s="33">
        <f>+'JRO''s Hours Information'!I9</f>
        <v>55.75</v>
      </c>
      <c r="P9" s="25">
        <f t="shared" si="4"/>
        <v>1311.7975000000001</v>
      </c>
      <c r="Q9" s="16">
        <f>+'JRO''s Hours Information'!D9</f>
        <v>17.75</v>
      </c>
      <c r="R9" s="23">
        <f t="shared" si="5"/>
        <v>450.495</v>
      </c>
      <c r="S9" s="16">
        <f>+'JRO''s Hours Information'!G9</f>
        <v>46.75</v>
      </c>
      <c r="T9" s="23">
        <f t="shared" si="6"/>
        <v>1100.0275000000001</v>
      </c>
      <c r="U9" s="15">
        <f>+'JRO''s Hours Information'!J9</f>
        <v>40.5</v>
      </c>
      <c r="V9" s="25">
        <f t="shared" si="7"/>
        <v>952.96500000000003</v>
      </c>
      <c r="W9" s="23">
        <f t="shared" si="8"/>
        <v>4206.0995499999999</v>
      </c>
    </row>
    <row r="10" spans="1:30" ht="14.85" customHeight="1" x14ac:dyDescent="0.15">
      <c r="A10" s="64" t="str">
        <f>'Employee ROP Information'!A10</f>
        <v>GAL</v>
      </c>
      <c r="B10" s="58" t="str">
        <f>+'Employee ROP Information'!C10</f>
        <v>ADAMS, KIMBERLY</v>
      </c>
      <c r="C10" s="17">
        <f>+'Employee ROP Information'!M10</f>
        <v>16.46</v>
      </c>
      <c r="D10" s="17">
        <f>+'Employee ROP Information'!N10</f>
        <v>15.26</v>
      </c>
      <c r="E10" s="32">
        <f>+'JRO''s Hours Information'!B10</f>
        <v>398.16500000000002</v>
      </c>
      <c r="F10" s="23">
        <f t="shared" si="9"/>
        <v>6553.795900000001</v>
      </c>
      <c r="G10" s="32">
        <f>+'JRO''s Hours Information'!E10</f>
        <v>135.839</v>
      </c>
      <c r="H10" s="23">
        <f t="shared" si="0"/>
        <v>2072.9031399999999</v>
      </c>
      <c r="I10" s="32">
        <f>+'JRO''s Hours Information'!H10</f>
        <v>0</v>
      </c>
      <c r="J10" s="25">
        <f t="shared" si="1"/>
        <v>0</v>
      </c>
      <c r="K10" s="33">
        <f>+'JRO''s Hours Information'!C10</f>
        <v>129.99600000000001</v>
      </c>
      <c r="L10" s="23">
        <f t="shared" si="2"/>
        <v>2139.7341600000004</v>
      </c>
      <c r="M10" s="33">
        <f>+'JRO''s Hours Information'!F10</f>
        <v>104.004</v>
      </c>
      <c r="N10" s="23">
        <f t="shared" si="3"/>
        <v>1587.10104</v>
      </c>
      <c r="O10" s="33">
        <f>+'JRO''s Hours Information'!I10</f>
        <v>22.5</v>
      </c>
      <c r="P10" s="25">
        <f t="shared" si="4"/>
        <v>343.35</v>
      </c>
      <c r="Q10" s="16">
        <f>+'JRO''s Hours Information'!D10</f>
        <v>17.5</v>
      </c>
      <c r="R10" s="23">
        <f t="shared" si="5"/>
        <v>288.05</v>
      </c>
      <c r="S10" s="16">
        <f>+'JRO''s Hours Information'!G10</f>
        <v>199</v>
      </c>
      <c r="T10" s="23">
        <f t="shared" si="6"/>
        <v>3036.74</v>
      </c>
      <c r="U10" s="15">
        <f>+'JRO''s Hours Information'!J10</f>
        <v>22.5</v>
      </c>
      <c r="V10" s="25">
        <f t="shared" si="7"/>
        <v>343.35</v>
      </c>
      <c r="W10" s="23">
        <f t="shared" si="8"/>
        <v>8626.6990400000013</v>
      </c>
    </row>
    <row r="11" spans="1:30" ht="14.85" customHeight="1" x14ac:dyDescent="0.15">
      <c r="A11" s="64" t="str">
        <f>'Employee ROP Information'!A11</f>
        <v>GAL</v>
      </c>
      <c r="B11" s="58" t="str">
        <f>+'Employee ROP Information'!C11</f>
        <v>ADAMS, LAURA</v>
      </c>
      <c r="C11" s="17">
        <f>+'Employee ROP Information'!M11</f>
        <v>21.38</v>
      </c>
      <c r="D11" s="17">
        <f>+'Employee ROP Information'!N11</f>
        <v>18.829999999999998</v>
      </c>
      <c r="E11" s="32">
        <f>+'JRO''s Hours Information'!B11</f>
        <v>167.5</v>
      </c>
      <c r="F11" s="23">
        <f t="shared" si="9"/>
        <v>3581.1499999999996</v>
      </c>
      <c r="G11" s="32">
        <f>+'JRO''s Hours Information'!E11</f>
        <v>480</v>
      </c>
      <c r="H11" s="23">
        <f t="shared" si="0"/>
        <v>9038.4</v>
      </c>
      <c r="I11" s="32">
        <f>+'JRO''s Hours Information'!H11</f>
        <v>0</v>
      </c>
      <c r="J11" s="25">
        <f t="shared" si="1"/>
        <v>0</v>
      </c>
      <c r="K11" s="33">
        <f>+'JRO''s Hours Information'!C11</f>
        <v>143</v>
      </c>
      <c r="L11" s="23">
        <f t="shared" si="2"/>
        <v>3057.3399999999997</v>
      </c>
      <c r="M11" s="33">
        <f>+'JRO''s Hours Information'!F11</f>
        <v>95.337000000000003</v>
      </c>
      <c r="N11" s="23">
        <f t="shared" si="3"/>
        <v>1795.19571</v>
      </c>
      <c r="O11" s="33">
        <f>+'JRO''s Hours Information'!I11</f>
        <v>8</v>
      </c>
      <c r="P11" s="25">
        <f t="shared" si="4"/>
        <v>150.63999999999999</v>
      </c>
      <c r="Q11" s="16">
        <f>+'JRO''s Hours Information'!D11</f>
        <v>36.5</v>
      </c>
      <c r="R11" s="23">
        <f t="shared" si="5"/>
        <v>780.37</v>
      </c>
      <c r="S11" s="16">
        <f>+'JRO''s Hours Information'!G11</f>
        <v>42.5</v>
      </c>
      <c r="T11" s="23">
        <f t="shared" si="6"/>
        <v>800.27499999999998</v>
      </c>
      <c r="U11" s="15">
        <f>+'JRO''s Hours Information'!J11</f>
        <v>8</v>
      </c>
      <c r="V11" s="25">
        <f t="shared" si="7"/>
        <v>150.63999999999999</v>
      </c>
      <c r="W11" s="23">
        <f>F11+0+J11</f>
        <v>3581.1499999999996</v>
      </c>
    </row>
    <row r="12" spans="1:30" ht="14.85" customHeight="1" x14ac:dyDescent="0.15">
      <c r="A12" s="64" t="str">
        <f>'Employee ROP Information'!A12</f>
        <v>GAL</v>
      </c>
      <c r="B12" s="58" t="str">
        <f>+'Employee ROP Information'!C12</f>
        <v>ADAMS, PAULA</v>
      </c>
      <c r="C12" s="17">
        <f>+'Employee ROP Information'!M12</f>
        <v>34.5</v>
      </c>
      <c r="D12" s="17">
        <f>+'Employee ROP Information'!N12</f>
        <v>30.38</v>
      </c>
      <c r="E12" s="32">
        <f>+'JRO''s Hours Information'!B12</f>
        <v>274.25</v>
      </c>
      <c r="F12" s="23">
        <f t="shared" si="9"/>
        <v>9461.625</v>
      </c>
      <c r="G12" s="32">
        <f>+'JRO''s Hours Information'!E12</f>
        <v>480</v>
      </c>
      <c r="H12" s="23">
        <f t="shared" si="0"/>
        <v>14582.4</v>
      </c>
      <c r="I12" s="32">
        <f>+'JRO''s Hours Information'!H12</f>
        <v>16.95</v>
      </c>
      <c r="J12" s="25">
        <f t="shared" si="1"/>
        <v>514.94099999999992</v>
      </c>
      <c r="K12" s="33">
        <f>+'JRO''s Hours Information'!C12</f>
        <v>156</v>
      </c>
      <c r="L12" s="23">
        <f t="shared" si="2"/>
        <v>5382</v>
      </c>
      <c r="M12" s="33">
        <f>+'JRO''s Hours Information'!F12</f>
        <v>104.004</v>
      </c>
      <c r="N12" s="23">
        <f t="shared" si="3"/>
        <v>3159.6415200000001</v>
      </c>
      <c r="O12" s="33">
        <f>+'JRO''s Hours Information'!I12</f>
        <v>49.2</v>
      </c>
      <c r="P12" s="25">
        <f t="shared" si="4"/>
        <v>1494.6960000000001</v>
      </c>
      <c r="Q12" s="16">
        <f>+'JRO''s Hours Information'!D12</f>
        <v>0</v>
      </c>
      <c r="R12" s="23">
        <f t="shared" si="5"/>
        <v>0</v>
      </c>
      <c r="S12" s="16">
        <f>+'JRO''s Hours Information'!G12</f>
        <v>54</v>
      </c>
      <c r="T12" s="23">
        <f t="shared" si="6"/>
        <v>1640.52</v>
      </c>
      <c r="U12" s="15">
        <f>+'JRO''s Hours Information'!J12</f>
        <v>58.25</v>
      </c>
      <c r="V12" s="25">
        <f t="shared" si="7"/>
        <v>1769.635</v>
      </c>
      <c r="W12" s="23">
        <f t="shared" ref="W12:W20" si="10">F12+H12+J12</f>
        <v>24558.966</v>
      </c>
    </row>
    <row r="13" spans="1:30" ht="14.85" customHeight="1" x14ac:dyDescent="0.15">
      <c r="A13" s="64" t="str">
        <f>'Employee ROP Information'!A13</f>
        <v>GAL</v>
      </c>
      <c r="B13" s="58" t="str">
        <f>+'Employee ROP Information'!C13</f>
        <v>ADAMS, WANDA</v>
      </c>
      <c r="C13" s="17">
        <f>+'Employee ROP Information'!M13</f>
        <v>21.26</v>
      </c>
      <c r="D13" s="17">
        <f>+'Employee ROP Information'!N13</f>
        <v>19.71</v>
      </c>
      <c r="E13" s="32">
        <f>+'JRO''s Hours Information'!B13</f>
        <v>19.834</v>
      </c>
      <c r="F13" s="23">
        <f t="shared" si="9"/>
        <v>421.67084</v>
      </c>
      <c r="G13" s="32">
        <f>+'JRO''s Hours Information'!E13</f>
        <v>15.834</v>
      </c>
      <c r="H13" s="23">
        <f t="shared" si="0"/>
        <v>312.08814000000001</v>
      </c>
      <c r="I13" s="32">
        <f>+'JRO''s Hours Information'!H13</f>
        <v>0</v>
      </c>
      <c r="J13" s="25">
        <f t="shared" si="1"/>
        <v>0</v>
      </c>
      <c r="K13" s="33">
        <f>+'JRO''s Hours Information'!C13</f>
        <v>23.834</v>
      </c>
      <c r="L13" s="23">
        <f t="shared" si="2"/>
        <v>506.71084000000002</v>
      </c>
      <c r="M13" s="33">
        <f>+'JRO''s Hours Information'!F13</f>
        <v>23.834</v>
      </c>
      <c r="N13" s="23">
        <f t="shared" si="3"/>
        <v>469.76814000000002</v>
      </c>
      <c r="O13" s="33">
        <f>+'JRO''s Hours Information'!I13</f>
        <v>0</v>
      </c>
      <c r="P13" s="25">
        <f t="shared" si="4"/>
        <v>0</v>
      </c>
      <c r="Q13" s="16">
        <f>+'JRO''s Hours Information'!D13</f>
        <v>4</v>
      </c>
      <c r="R13" s="23">
        <f t="shared" si="5"/>
        <v>85.04</v>
      </c>
      <c r="S13" s="16">
        <f>+'JRO''s Hours Information'!G13</f>
        <v>8</v>
      </c>
      <c r="T13" s="23">
        <f t="shared" si="6"/>
        <v>157.68</v>
      </c>
      <c r="U13" s="15">
        <f>+'JRO''s Hours Information'!J13</f>
        <v>0</v>
      </c>
      <c r="V13" s="25">
        <f t="shared" si="7"/>
        <v>0</v>
      </c>
      <c r="W13" s="23">
        <f t="shared" si="10"/>
        <v>733.75898000000007</v>
      </c>
    </row>
    <row r="14" spans="1:30" ht="14.85" customHeight="1" x14ac:dyDescent="0.15">
      <c r="A14" s="64" t="str">
        <f>'Employee ROP Information'!A14</f>
        <v>GAL</v>
      </c>
      <c r="B14" s="58" t="str">
        <f>+'Employee ROP Information'!C14</f>
        <v>ADDISON, NEAL</v>
      </c>
      <c r="C14" s="17">
        <f>+'Employee ROP Information'!M14</f>
        <v>28.75</v>
      </c>
      <c r="D14" s="17">
        <f>+'Employee ROP Information'!N14</f>
        <v>26.66</v>
      </c>
      <c r="E14" s="32">
        <f>+'JRO''s Hours Information'!B14</f>
        <v>185.00700000000001</v>
      </c>
      <c r="F14" s="23">
        <f t="shared" si="9"/>
        <v>5318.9512500000001</v>
      </c>
      <c r="G14" s="32">
        <f>+'JRO''s Hours Information'!E14</f>
        <v>188.50700000000001</v>
      </c>
      <c r="H14" s="23">
        <f t="shared" si="0"/>
        <v>5025.5966200000003</v>
      </c>
      <c r="I14" s="32">
        <f>+'JRO''s Hours Information'!H14</f>
        <v>36.5</v>
      </c>
      <c r="J14" s="25">
        <f t="shared" si="1"/>
        <v>973.09</v>
      </c>
      <c r="K14" s="33">
        <f>+'JRO''s Hours Information'!C14</f>
        <v>104.004</v>
      </c>
      <c r="L14" s="23">
        <f t="shared" si="2"/>
        <v>2990.1150000000002</v>
      </c>
      <c r="M14" s="33">
        <f>+'JRO''s Hours Information'!F14</f>
        <v>104.004</v>
      </c>
      <c r="N14" s="23">
        <f t="shared" si="3"/>
        <v>2772.7466400000003</v>
      </c>
      <c r="O14" s="33">
        <f>+'JRO''s Hours Information'!I14</f>
        <v>25.5</v>
      </c>
      <c r="P14" s="25">
        <f t="shared" si="4"/>
        <v>679.83</v>
      </c>
      <c r="Q14" s="16">
        <f>+'JRO''s Hours Information'!D14</f>
        <v>0</v>
      </c>
      <c r="R14" s="23">
        <f t="shared" si="5"/>
        <v>0</v>
      </c>
      <c r="S14" s="16">
        <f>+'JRO''s Hours Information'!G14</f>
        <v>10</v>
      </c>
      <c r="T14" s="23">
        <f t="shared" si="6"/>
        <v>266.60000000000002</v>
      </c>
      <c r="U14" s="15">
        <f>+'JRO''s Hours Information'!J14</f>
        <v>8</v>
      </c>
      <c r="V14" s="25">
        <f t="shared" si="7"/>
        <v>213.28</v>
      </c>
      <c r="W14" s="23">
        <f t="shared" si="10"/>
        <v>11317.63787</v>
      </c>
    </row>
    <row r="15" spans="1:30" ht="14.85" customHeight="1" x14ac:dyDescent="0.15">
      <c r="A15" s="64" t="str">
        <f>'Employee ROP Information'!A15</f>
        <v>GAL</v>
      </c>
      <c r="B15" s="58" t="str">
        <f>+'Employee ROP Information'!C15</f>
        <v>ADELMAN, SHERRY</v>
      </c>
      <c r="C15" s="17">
        <f>+'Employee ROP Information'!M15</f>
        <v>19.72</v>
      </c>
      <c r="D15" s="17">
        <f>+'Employee ROP Information'!N15</f>
        <v>18.28</v>
      </c>
      <c r="E15" s="32">
        <f>+'JRO''s Hours Information'!B15</f>
        <v>161.423</v>
      </c>
      <c r="F15" s="23">
        <f t="shared" si="9"/>
        <v>3183.2615599999999</v>
      </c>
      <c r="G15" s="32">
        <f>+'JRO''s Hours Information'!E15</f>
        <v>201.423</v>
      </c>
      <c r="H15" s="23">
        <f t="shared" si="0"/>
        <v>3682.0124400000004</v>
      </c>
      <c r="I15" s="32">
        <f>+'JRO''s Hours Information'!H15</f>
        <v>0</v>
      </c>
      <c r="J15" s="25">
        <f t="shared" si="1"/>
        <v>0</v>
      </c>
      <c r="K15" s="33">
        <f>+'JRO''s Hours Information'!C15</f>
        <v>95.337000000000003</v>
      </c>
      <c r="L15" s="23">
        <f t="shared" si="2"/>
        <v>1880.04564</v>
      </c>
      <c r="M15" s="33">
        <f>+'JRO''s Hours Information'!F15</f>
        <v>95.337000000000003</v>
      </c>
      <c r="N15" s="23">
        <f t="shared" si="3"/>
        <v>1742.7603600000002</v>
      </c>
      <c r="O15" s="33">
        <f>+'JRO''s Hours Information'!I15</f>
        <v>0</v>
      </c>
      <c r="P15" s="25">
        <f t="shared" si="4"/>
        <v>0</v>
      </c>
      <c r="Q15" s="16">
        <f>+'JRO''s Hours Information'!D15</f>
        <v>40</v>
      </c>
      <c r="R15" s="23">
        <f t="shared" si="5"/>
        <v>788.8</v>
      </c>
      <c r="S15" s="16">
        <f>+'JRO''s Hours Information'!G15</f>
        <v>8</v>
      </c>
      <c r="T15" s="23">
        <f t="shared" si="6"/>
        <v>146.24</v>
      </c>
      <c r="U15" s="15">
        <f>+'JRO''s Hours Information'!J15</f>
        <v>0</v>
      </c>
      <c r="V15" s="25">
        <f t="shared" si="7"/>
        <v>0</v>
      </c>
      <c r="W15" s="23">
        <f t="shared" si="10"/>
        <v>6865.2740000000003</v>
      </c>
    </row>
    <row r="16" spans="1:30" ht="14.85" customHeight="1" x14ac:dyDescent="0.15">
      <c r="A16" s="64" t="str">
        <f>'Employee ROP Information'!A16</f>
        <v>GAL</v>
      </c>
      <c r="B16" s="58" t="str">
        <f>+'Employee ROP Information'!C16</f>
        <v>ADELSTEIN, MARK</v>
      </c>
      <c r="C16" s="17">
        <f>+'Employee ROP Information'!M16</f>
        <v>32.29</v>
      </c>
      <c r="D16" s="17">
        <f>+'Employee ROP Information'!N16</f>
        <v>29.93</v>
      </c>
      <c r="E16" s="32">
        <f>+'JRO''s Hours Information'!B16</f>
        <v>425</v>
      </c>
      <c r="F16" s="23">
        <f t="shared" si="9"/>
        <v>13723.25</v>
      </c>
      <c r="G16" s="32">
        <f>+'JRO''s Hours Information'!E16</f>
        <v>480</v>
      </c>
      <c r="H16" s="23">
        <f t="shared" si="0"/>
        <v>14366.4</v>
      </c>
      <c r="I16" s="32">
        <f>+'JRO''s Hours Information'!H16</f>
        <v>227.5</v>
      </c>
      <c r="J16" s="25">
        <f t="shared" si="1"/>
        <v>6809.0749999999998</v>
      </c>
      <c r="K16" s="33">
        <f>+'JRO''s Hours Information'!C16</f>
        <v>156</v>
      </c>
      <c r="L16" s="23">
        <f t="shared" si="2"/>
        <v>5037.24</v>
      </c>
      <c r="M16" s="33">
        <f>+'JRO''s Hours Information'!F16</f>
        <v>104.004</v>
      </c>
      <c r="N16" s="23">
        <f t="shared" si="3"/>
        <v>3112.8397199999999</v>
      </c>
      <c r="O16" s="33">
        <f>+'JRO''s Hours Information'!I16</f>
        <v>67.75</v>
      </c>
      <c r="P16" s="25">
        <f t="shared" si="4"/>
        <v>2027.7574999999999</v>
      </c>
      <c r="Q16" s="16">
        <f>+'JRO''s Hours Information'!D16</f>
        <v>0</v>
      </c>
      <c r="R16" s="23">
        <f t="shared" si="5"/>
        <v>0</v>
      </c>
      <c r="S16" s="16">
        <f>+'JRO''s Hours Information'!G16</f>
        <v>0</v>
      </c>
      <c r="T16" s="23">
        <f t="shared" si="6"/>
        <v>0</v>
      </c>
      <c r="U16" s="15">
        <f>+'JRO''s Hours Information'!J16</f>
        <v>44</v>
      </c>
      <c r="V16" s="25">
        <f t="shared" si="7"/>
        <v>1316.92</v>
      </c>
      <c r="W16" s="23">
        <f t="shared" si="10"/>
        <v>34898.724999999999</v>
      </c>
    </row>
    <row r="17" spans="1:26" ht="14.85" customHeight="1" x14ac:dyDescent="0.15">
      <c r="A17" s="64" t="str">
        <f>'Employee ROP Information'!A17</f>
        <v>GAL</v>
      </c>
      <c r="B17" s="58" t="str">
        <f>+'Employee ROP Information'!C17</f>
        <v>AGNEW, NORMA</v>
      </c>
      <c r="C17" s="17">
        <f>+'Employee ROP Information'!M17</f>
        <v>15.53</v>
      </c>
      <c r="D17" s="17">
        <f>+'Employee ROP Information'!N17</f>
        <v>14.4</v>
      </c>
      <c r="E17" s="32">
        <f>+'JRO''s Hours Information'!B17</f>
        <v>93.171999999999997</v>
      </c>
      <c r="F17" s="23">
        <f t="shared" si="9"/>
        <v>1446.9611599999998</v>
      </c>
      <c r="G17" s="32">
        <f>+'JRO''s Hours Information'!E17</f>
        <v>56.171999999999997</v>
      </c>
      <c r="H17" s="23">
        <f t="shared" si="0"/>
        <v>808.8768</v>
      </c>
      <c r="I17" s="32">
        <f>+'JRO''s Hours Information'!H17</f>
        <v>0</v>
      </c>
      <c r="J17" s="25">
        <f t="shared" si="1"/>
        <v>0</v>
      </c>
      <c r="K17" s="33">
        <f>+'JRO''s Hours Information'!C17</f>
        <v>104.004</v>
      </c>
      <c r="L17" s="23">
        <f t="shared" si="2"/>
        <v>1615.1821199999999</v>
      </c>
      <c r="M17" s="33">
        <f>+'JRO''s Hours Information'!F17</f>
        <v>104.004</v>
      </c>
      <c r="N17" s="23">
        <f t="shared" si="3"/>
        <v>1497.6576</v>
      </c>
      <c r="O17" s="33">
        <f>+'JRO''s Hours Information'!I17</f>
        <v>0</v>
      </c>
      <c r="P17" s="25">
        <f t="shared" si="4"/>
        <v>0</v>
      </c>
      <c r="Q17" s="16">
        <f>+'JRO''s Hours Information'!D17</f>
        <v>52</v>
      </c>
      <c r="R17" s="23">
        <f t="shared" si="5"/>
        <v>807.56</v>
      </c>
      <c r="S17" s="16">
        <f>+'JRO''s Hours Information'!G17</f>
        <v>81</v>
      </c>
      <c r="T17" s="23">
        <f t="shared" si="6"/>
        <v>1166.4000000000001</v>
      </c>
      <c r="U17" s="15">
        <f>+'JRO''s Hours Information'!J17</f>
        <v>0</v>
      </c>
      <c r="V17" s="25">
        <f t="shared" si="7"/>
        <v>0</v>
      </c>
      <c r="W17" s="23">
        <f t="shared" si="10"/>
        <v>2255.8379599999998</v>
      </c>
    </row>
    <row r="18" spans="1:26" ht="14.85" customHeight="1" x14ac:dyDescent="0.15">
      <c r="A18" s="64" t="str">
        <f>'Employee ROP Information'!A18</f>
        <v>GAL</v>
      </c>
      <c r="B18" s="58" t="str">
        <f>+'Employee ROP Information'!C18</f>
        <v>AGRUSA, DIANE</v>
      </c>
      <c r="C18" s="17">
        <f>+'Employee ROP Information'!M18</f>
        <v>21.26</v>
      </c>
      <c r="D18" s="17">
        <f>+'Employee ROP Information'!N18</f>
        <v>19.71</v>
      </c>
      <c r="E18" s="32">
        <f>+'JRO''s Hours Information'!B18</f>
        <v>182.41</v>
      </c>
      <c r="F18" s="23">
        <f t="shared" si="9"/>
        <v>3878.0366000000004</v>
      </c>
      <c r="G18" s="32">
        <f>+'JRO''s Hours Information'!E18</f>
        <v>82.34</v>
      </c>
      <c r="H18" s="23">
        <f t="shared" si="0"/>
        <v>1622.9214000000002</v>
      </c>
      <c r="I18" s="32">
        <f>+'JRO''s Hours Information'!H18</f>
        <v>0</v>
      </c>
      <c r="J18" s="25">
        <f t="shared" si="1"/>
        <v>0</v>
      </c>
      <c r="K18" s="33">
        <f>+'JRO''s Hours Information'!C18</f>
        <v>129.99600000000001</v>
      </c>
      <c r="L18" s="23">
        <f t="shared" si="2"/>
        <v>2763.7149600000002</v>
      </c>
      <c r="M18" s="33">
        <f>+'JRO''s Hours Information'!F18</f>
        <v>104.004</v>
      </c>
      <c r="N18" s="23">
        <f t="shared" si="3"/>
        <v>2049.9188400000003</v>
      </c>
      <c r="O18" s="33">
        <f>+'JRO''s Hours Information'!I18</f>
        <v>0</v>
      </c>
      <c r="P18" s="25">
        <f t="shared" si="4"/>
        <v>0</v>
      </c>
      <c r="Q18" s="16">
        <f>+'JRO''s Hours Information'!D18</f>
        <v>166</v>
      </c>
      <c r="R18" s="23">
        <f t="shared" si="5"/>
        <v>3529.1600000000003</v>
      </c>
      <c r="S18" s="16">
        <f>+'JRO''s Hours Information'!G18</f>
        <v>81</v>
      </c>
      <c r="T18" s="23">
        <f t="shared" si="6"/>
        <v>1596.51</v>
      </c>
      <c r="U18" s="15">
        <f>+'JRO''s Hours Information'!J18</f>
        <v>0</v>
      </c>
      <c r="V18" s="25">
        <f t="shared" si="7"/>
        <v>0</v>
      </c>
      <c r="W18" s="23">
        <f t="shared" si="10"/>
        <v>5500.9580000000005</v>
      </c>
    </row>
    <row r="19" spans="1:26" ht="14.85" customHeight="1" x14ac:dyDescent="0.15">
      <c r="A19" s="64" t="str">
        <f>'Employee ROP Information'!A19</f>
        <v>GAL</v>
      </c>
      <c r="B19" s="58" t="str">
        <f>+'Employee ROP Information'!C19</f>
        <v>ALBERT, ELIZABETH</v>
      </c>
      <c r="C19" s="17">
        <f>+'Employee ROP Information'!M19</f>
        <v>7.33</v>
      </c>
      <c r="D19" s="17">
        <f>+'Employee ROP Information'!N19</f>
        <v>6.79</v>
      </c>
      <c r="E19" s="32">
        <f>+'JRO''s Hours Information'!B19</f>
        <v>212.75</v>
      </c>
      <c r="F19" s="23">
        <f t="shared" si="9"/>
        <v>1559.4575</v>
      </c>
      <c r="G19" s="32">
        <f>+'JRO''s Hours Information'!E19</f>
        <v>17.494</v>
      </c>
      <c r="H19" s="23">
        <f t="shared" si="0"/>
        <v>118.78426</v>
      </c>
      <c r="I19" s="32">
        <f>+'JRO''s Hours Information'!H19</f>
        <v>0</v>
      </c>
      <c r="J19" s="25">
        <f t="shared" si="1"/>
        <v>0</v>
      </c>
      <c r="K19" s="33">
        <f>+'JRO''s Hours Information'!C19</f>
        <v>78</v>
      </c>
      <c r="L19" s="23">
        <f t="shared" si="2"/>
        <v>571.74</v>
      </c>
      <c r="M19" s="33">
        <f>+'JRO''s Hours Information'!F19</f>
        <v>51.996000000000002</v>
      </c>
      <c r="N19" s="23">
        <f t="shared" si="3"/>
        <v>353.05284</v>
      </c>
      <c r="O19" s="33">
        <f>+'JRO''s Hours Information'!I19</f>
        <v>13</v>
      </c>
      <c r="P19" s="25">
        <f t="shared" si="4"/>
        <v>88.27</v>
      </c>
      <c r="Q19" s="16">
        <f>+'JRO''s Hours Information'!D19</f>
        <v>24</v>
      </c>
      <c r="R19" s="23">
        <f t="shared" si="5"/>
        <v>175.92000000000002</v>
      </c>
      <c r="S19" s="16">
        <f>+'JRO''s Hours Information'!G19</f>
        <v>66</v>
      </c>
      <c r="T19" s="23">
        <f t="shared" si="6"/>
        <v>448.14</v>
      </c>
      <c r="U19" s="15">
        <f>+'JRO''s Hours Information'!J19</f>
        <v>29</v>
      </c>
      <c r="V19" s="25">
        <f t="shared" si="7"/>
        <v>196.91</v>
      </c>
      <c r="W19" s="23">
        <f t="shared" si="10"/>
        <v>1678.2417599999999</v>
      </c>
    </row>
    <row r="20" spans="1:26" ht="14.85" customHeight="1" x14ac:dyDescent="0.15">
      <c r="A20" s="64" t="str">
        <f>'Employee ROP Information'!A20</f>
        <v>GAL</v>
      </c>
      <c r="B20" s="58" t="str">
        <f>+'Employee ROP Information'!C20</f>
        <v>ALEXIS, JULIE</v>
      </c>
      <c r="C20" s="17">
        <f>+'Employee ROP Information'!M20</f>
        <v>21.83</v>
      </c>
      <c r="D20" s="17">
        <f>+'Employee ROP Information'!N20</f>
        <v>20.239999999999998</v>
      </c>
      <c r="E20" s="32">
        <f>+'JRO''s Hours Information'!B20</f>
        <v>396</v>
      </c>
      <c r="F20" s="23">
        <f t="shared" si="9"/>
        <v>8644.6799999999985</v>
      </c>
      <c r="G20" s="32">
        <f>+'JRO''s Hours Information'!E20</f>
        <v>480</v>
      </c>
      <c r="H20" s="23">
        <f t="shared" si="0"/>
        <v>9715.1999999999989</v>
      </c>
      <c r="I20" s="32">
        <f>+'JRO''s Hours Information'!H20</f>
        <v>0</v>
      </c>
      <c r="J20" s="25">
        <f t="shared" si="1"/>
        <v>0</v>
      </c>
      <c r="K20" s="33">
        <f>+'JRO''s Hours Information'!C20</f>
        <v>143</v>
      </c>
      <c r="L20" s="23">
        <f t="shared" si="2"/>
        <v>3121.6899999999996</v>
      </c>
      <c r="M20" s="33">
        <f>+'JRO''s Hours Information'!F20</f>
        <v>95.337000000000003</v>
      </c>
      <c r="N20" s="23">
        <f t="shared" si="3"/>
        <v>1929.6208799999999</v>
      </c>
      <c r="O20" s="33">
        <f>+'JRO''s Hours Information'!I20</f>
        <v>0</v>
      </c>
      <c r="P20" s="25">
        <f t="shared" si="4"/>
        <v>0</v>
      </c>
      <c r="Q20" s="16">
        <f>+'JRO''s Hours Information'!D20</f>
        <v>34</v>
      </c>
      <c r="R20" s="23">
        <f t="shared" si="5"/>
        <v>742.21999999999991</v>
      </c>
      <c r="S20" s="16">
        <f>+'JRO''s Hours Information'!G20</f>
        <v>194</v>
      </c>
      <c r="T20" s="23">
        <f t="shared" si="6"/>
        <v>3926.5599999999995</v>
      </c>
      <c r="U20" s="15">
        <f>+'JRO''s Hours Information'!J20</f>
        <v>0</v>
      </c>
      <c r="V20" s="25">
        <f t="shared" si="7"/>
        <v>0</v>
      </c>
      <c r="W20" s="23">
        <f t="shared" si="10"/>
        <v>18359.879999999997</v>
      </c>
    </row>
    <row r="21" spans="1:26" ht="14.85" customHeight="1" x14ac:dyDescent="0.15">
      <c r="A21" s="64" t="str">
        <f>'Employee ROP Information'!A21</f>
        <v>GAL</v>
      </c>
      <c r="B21" s="58" t="str">
        <f>+'Employee ROP Information'!C21</f>
        <v>ALEXIS-JULES, LOVELY</v>
      </c>
      <c r="C21" s="17">
        <f>+'Employee ROP Information'!M21</f>
        <v>20.5</v>
      </c>
      <c r="D21" s="17">
        <f>+'Employee ROP Information'!N21</f>
        <v>19</v>
      </c>
      <c r="E21" s="32">
        <f>+'JRO''s Hours Information'!B21</f>
        <v>136.75</v>
      </c>
      <c r="F21" s="23">
        <f t="shared" si="9"/>
        <v>2803.375</v>
      </c>
      <c r="G21" s="32">
        <f>+'JRO''s Hours Information'!E21</f>
        <v>76.34</v>
      </c>
      <c r="H21" s="23">
        <f t="shared" si="0"/>
        <v>1450.46</v>
      </c>
      <c r="I21" s="32">
        <f>+'JRO''s Hours Information'!H21</f>
        <v>5.1749999999999998</v>
      </c>
      <c r="J21" s="25">
        <f t="shared" si="1"/>
        <v>98.325000000000003</v>
      </c>
      <c r="K21" s="33">
        <f>+'JRO''s Hours Information'!C21</f>
        <v>156</v>
      </c>
      <c r="L21" s="23">
        <f t="shared" si="2"/>
        <v>3198</v>
      </c>
      <c r="M21" s="33">
        <f>+'JRO''s Hours Information'!F21</f>
        <v>104.004</v>
      </c>
      <c r="N21" s="23">
        <f t="shared" si="3"/>
        <v>1976.076</v>
      </c>
      <c r="O21" s="33">
        <f>+'JRO''s Hours Information'!I21</f>
        <v>52.875</v>
      </c>
      <c r="P21" s="25">
        <f t="shared" si="4"/>
        <v>1004.625</v>
      </c>
      <c r="Q21" s="16">
        <f>+'JRO''s Hours Information'!D21</f>
        <v>74.75</v>
      </c>
      <c r="R21" s="23">
        <f t="shared" si="5"/>
        <v>1532.375</v>
      </c>
      <c r="S21" s="16">
        <f>+'JRO''s Hours Information'!G21</f>
        <v>55</v>
      </c>
      <c r="T21" s="23">
        <f t="shared" si="6"/>
        <v>1045</v>
      </c>
      <c r="U21" s="15">
        <f>+'JRO''s Hours Information'!J21</f>
        <v>58</v>
      </c>
      <c r="V21" s="25">
        <f t="shared" si="7"/>
        <v>1102</v>
      </c>
      <c r="W21" s="23">
        <v>0</v>
      </c>
    </row>
    <row r="22" spans="1:26" ht="14.85" customHeight="1" x14ac:dyDescent="0.15">
      <c r="A22" s="64" t="str">
        <f>'Employee ROP Information'!A22</f>
        <v>GAL</v>
      </c>
      <c r="B22" s="58" t="str">
        <f>+'Employee ROP Information'!C22</f>
        <v>ALIPRANDI, HOLLY</v>
      </c>
      <c r="C22" s="17">
        <f>+'Employee ROP Information'!M22</f>
        <v>34.17</v>
      </c>
      <c r="D22" s="17">
        <f>+'Employee ROP Information'!N22</f>
        <v>31.67</v>
      </c>
      <c r="E22" s="32">
        <f>+'JRO''s Hours Information'!B22</f>
        <v>125.67100000000001</v>
      </c>
      <c r="F22" s="23">
        <f t="shared" si="9"/>
        <v>4294.1780700000008</v>
      </c>
      <c r="G22" s="32">
        <f>+'JRO''s Hours Information'!E22</f>
        <v>87.671000000000006</v>
      </c>
      <c r="H22" s="23">
        <f t="shared" si="0"/>
        <v>2776.5405700000006</v>
      </c>
      <c r="I22" s="32">
        <f>+'JRO''s Hours Information'!H22</f>
        <v>128.5</v>
      </c>
      <c r="J22" s="25">
        <f t="shared" si="1"/>
        <v>4069.5950000000003</v>
      </c>
      <c r="K22" s="33">
        <f>+'JRO''s Hours Information'!C22</f>
        <v>104.004</v>
      </c>
      <c r="L22" s="23">
        <f t="shared" si="2"/>
        <v>3553.8166800000004</v>
      </c>
      <c r="M22" s="33">
        <f>+'JRO''s Hours Information'!F22</f>
        <v>104.004</v>
      </c>
      <c r="N22" s="23">
        <f t="shared" si="3"/>
        <v>3293.8066800000001</v>
      </c>
      <c r="O22" s="33">
        <f>+'JRO''s Hours Information'!I22</f>
        <v>177</v>
      </c>
      <c r="P22" s="25">
        <f t="shared" si="4"/>
        <v>5605.59</v>
      </c>
      <c r="Q22" s="16">
        <f>+'JRO''s Hours Information'!D22</f>
        <v>0</v>
      </c>
      <c r="R22" s="23">
        <f t="shared" si="5"/>
        <v>0</v>
      </c>
      <c r="S22" s="16">
        <f>+'JRO''s Hours Information'!G22</f>
        <v>38</v>
      </c>
      <c r="T22" s="23">
        <f t="shared" si="6"/>
        <v>1203.46</v>
      </c>
      <c r="U22" s="15">
        <f>+'JRO''s Hours Information'!J22</f>
        <v>86</v>
      </c>
      <c r="V22" s="25">
        <f t="shared" si="7"/>
        <v>2723.6200000000003</v>
      </c>
      <c r="W22" s="23">
        <f t="shared" ref="W22:W32" si="11">F22+H22+J22</f>
        <v>11140.31364</v>
      </c>
    </row>
    <row r="23" spans="1:26" ht="14.85" customHeight="1" x14ac:dyDescent="0.2">
      <c r="A23" s="64" t="str">
        <f>'Employee ROP Information'!A23</f>
        <v>GAL</v>
      </c>
      <c r="B23" s="58" t="str">
        <f>+'Employee ROP Information'!C23</f>
        <v>ALLAHAR, KHALID</v>
      </c>
      <c r="C23" s="17">
        <f>+'Employee ROP Information'!M23</f>
        <v>21.34</v>
      </c>
      <c r="D23" s="17">
        <f>+'Employee ROP Information'!N23</f>
        <v>19.78</v>
      </c>
      <c r="E23" s="32">
        <f>+'JRO''s Hours Information'!B23</f>
        <v>389</v>
      </c>
      <c r="F23" s="23">
        <f t="shared" si="9"/>
        <v>8301.26</v>
      </c>
      <c r="G23" s="32">
        <f>+'JRO''s Hours Information'!E23</f>
        <v>480</v>
      </c>
      <c r="H23" s="23">
        <f t="shared" si="0"/>
        <v>9494.4000000000015</v>
      </c>
      <c r="I23" s="32">
        <f>+'JRO''s Hours Information'!H23</f>
        <v>0</v>
      </c>
      <c r="J23" s="25">
        <f t="shared" si="1"/>
        <v>0</v>
      </c>
      <c r="K23" s="33">
        <f>+'JRO''s Hours Information'!C23</f>
        <v>156</v>
      </c>
      <c r="L23" s="23">
        <f t="shared" si="2"/>
        <v>3329.04</v>
      </c>
      <c r="M23" s="33">
        <f>+'JRO''s Hours Information'!F23</f>
        <v>104.004</v>
      </c>
      <c r="N23" s="23">
        <f t="shared" si="3"/>
        <v>2057.1991200000002</v>
      </c>
      <c r="O23" s="33">
        <f>+'JRO''s Hours Information'!I23</f>
        <v>16</v>
      </c>
      <c r="P23" s="25">
        <f t="shared" si="4"/>
        <v>316.48</v>
      </c>
      <c r="Q23" s="16">
        <f>+'JRO''s Hours Information'!D23</f>
        <v>96</v>
      </c>
      <c r="R23" s="23">
        <f t="shared" si="5"/>
        <v>2048.64</v>
      </c>
      <c r="S23" s="16">
        <f>+'JRO''s Hours Information'!G23</f>
        <v>76</v>
      </c>
      <c r="T23" s="23">
        <f t="shared" si="6"/>
        <v>1503.2800000000002</v>
      </c>
      <c r="U23" s="15">
        <f>+'JRO''s Hours Information'!J23</f>
        <v>0</v>
      </c>
      <c r="V23" s="25">
        <f t="shared" si="7"/>
        <v>0</v>
      </c>
      <c r="W23" s="23">
        <f t="shared" si="11"/>
        <v>17795.660000000003</v>
      </c>
      <c r="Y23" s="21"/>
      <c r="Z23" s="21"/>
    </row>
    <row r="24" spans="1:26" ht="14.85" customHeight="1" x14ac:dyDescent="0.2">
      <c r="A24" s="64" t="str">
        <f>'Employee ROP Information'!A24</f>
        <v>GAL</v>
      </c>
      <c r="B24" s="58" t="str">
        <f>+'Employee ROP Information'!C24</f>
        <v>ALLEN, JESSICA</v>
      </c>
      <c r="C24" s="17">
        <f>+'Employee ROP Information'!M24</f>
        <v>35.979999999999997</v>
      </c>
      <c r="D24" s="17">
        <f>+'Employee ROP Information'!N24</f>
        <v>33.36</v>
      </c>
      <c r="E24" s="32">
        <f>+'JRO''s Hours Information'!B24</f>
        <v>444</v>
      </c>
      <c r="F24" s="23">
        <f t="shared" si="9"/>
        <v>15975.119999999999</v>
      </c>
      <c r="G24" s="32">
        <f>+'JRO''s Hours Information'!E24</f>
        <v>480</v>
      </c>
      <c r="H24" s="23">
        <f t="shared" si="0"/>
        <v>16012.8</v>
      </c>
      <c r="I24" s="32">
        <f>+'JRO''s Hours Information'!H24</f>
        <v>0</v>
      </c>
      <c r="J24" s="25">
        <f t="shared" si="1"/>
        <v>0</v>
      </c>
      <c r="K24" s="33">
        <f>+'JRO''s Hours Information'!C24</f>
        <v>240</v>
      </c>
      <c r="L24" s="23">
        <f t="shared" si="2"/>
        <v>8635.1999999999989</v>
      </c>
      <c r="M24" s="33">
        <f>+'JRO''s Hours Information'!F24</f>
        <v>104.004</v>
      </c>
      <c r="N24" s="23">
        <f t="shared" si="3"/>
        <v>3469.5734400000001</v>
      </c>
      <c r="O24" s="33">
        <f>+'JRO''s Hours Information'!I24</f>
        <v>0</v>
      </c>
      <c r="P24" s="25">
        <f t="shared" si="4"/>
        <v>0</v>
      </c>
      <c r="Q24" s="16">
        <f>+'JRO''s Hours Information'!D24</f>
        <v>142</v>
      </c>
      <c r="R24" s="23">
        <f t="shared" si="5"/>
        <v>5109.16</v>
      </c>
      <c r="S24" s="16">
        <f>+'JRO''s Hours Information'!G24</f>
        <v>33</v>
      </c>
      <c r="T24" s="23">
        <f t="shared" si="6"/>
        <v>1100.8799999999999</v>
      </c>
      <c r="U24" s="15">
        <f>+'JRO''s Hours Information'!J24</f>
        <v>0</v>
      </c>
      <c r="V24" s="25">
        <f t="shared" si="7"/>
        <v>0</v>
      </c>
      <c r="W24" s="23">
        <f t="shared" si="11"/>
        <v>31987.919999999998</v>
      </c>
      <c r="Y24" s="21"/>
      <c r="Z24" s="21"/>
    </row>
    <row r="25" spans="1:26" ht="14.85" customHeight="1" x14ac:dyDescent="0.2">
      <c r="A25" s="64" t="str">
        <f>'Employee ROP Information'!A25</f>
        <v>GAL</v>
      </c>
      <c r="B25" s="58" t="str">
        <f>+'Employee ROP Information'!C25</f>
        <v>ALMANZAR, LISA</v>
      </c>
      <c r="C25" s="17">
        <f>+'Employee ROP Information'!M25</f>
        <v>16.93</v>
      </c>
      <c r="D25" s="17">
        <f>+'Employee ROP Information'!N25</f>
        <v>15.69</v>
      </c>
      <c r="E25" s="32">
        <f>+'JRO''s Hours Information'!B25</f>
        <v>82.171000000000006</v>
      </c>
      <c r="F25" s="23">
        <f t="shared" si="9"/>
        <v>1391.1550300000001</v>
      </c>
      <c r="G25" s="32">
        <f>+'JRO''s Hours Information'!E25</f>
        <v>77.171000000000006</v>
      </c>
      <c r="H25" s="23">
        <f t="shared" si="0"/>
        <v>1210.8129900000001</v>
      </c>
      <c r="I25" s="32">
        <f>+'JRO''s Hours Information'!H25</f>
        <v>0</v>
      </c>
      <c r="J25" s="25">
        <f t="shared" si="1"/>
        <v>0</v>
      </c>
      <c r="K25" s="33">
        <f>+'JRO''s Hours Information'!C25</f>
        <v>95.337000000000003</v>
      </c>
      <c r="L25" s="23">
        <f t="shared" si="2"/>
        <v>1614.0554099999999</v>
      </c>
      <c r="M25" s="33">
        <f>+'JRO''s Hours Information'!F25</f>
        <v>95.337000000000003</v>
      </c>
      <c r="N25" s="23">
        <f t="shared" si="3"/>
        <v>1495.83753</v>
      </c>
      <c r="O25" s="33">
        <f>+'JRO''s Hours Information'!I25</f>
        <v>0</v>
      </c>
      <c r="P25" s="25">
        <f t="shared" si="4"/>
        <v>0</v>
      </c>
      <c r="Q25" s="16">
        <f>+'JRO''s Hours Information'!D25</f>
        <v>24</v>
      </c>
      <c r="R25" s="23">
        <f t="shared" si="5"/>
        <v>406.32</v>
      </c>
      <c r="S25" s="16">
        <f>+'JRO''s Hours Information'!G25</f>
        <v>29</v>
      </c>
      <c r="T25" s="23">
        <f t="shared" si="6"/>
        <v>455.01</v>
      </c>
      <c r="U25" s="15">
        <f>+'JRO''s Hours Information'!J25</f>
        <v>0</v>
      </c>
      <c r="V25" s="25">
        <f t="shared" si="7"/>
        <v>0</v>
      </c>
      <c r="W25" s="23">
        <f t="shared" si="11"/>
        <v>2601.9680200000003</v>
      </c>
      <c r="Y25" s="21"/>
      <c r="Z25" s="21"/>
    </row>
    <row r="26" spans="1:26" ht="14.85" customHeight="1" x14ac:dyDescent="0.2">
      <c r="A26" s="64" t="str">
        <f>'Employee ROP Information'!A26</f>
        <v>GAL</v>
      </c>
      <c r="B26" s="58" t="str">
        <f>+'Employee ROP Information'!C26</f>
        <v>ALVAREZ, VICTOR</v>
      </c>
      <c r="C26" s="17">
        <f>+'Employee ROP Information'!M26</f>
        <v>20.39</v>
      </c>
      <c r="D26" s="17">
        <f>+'Employee ROP Information'!N26</f>
        <v>18.899999999999999</v>
      </c>
      <c r="E26" s="32">
        <f>+'JRO''s Hours Information'!B26</f>
        <v>47.667999999999999</v>
      </c>
      <c r="F26" s="23">
        <f t="shared" si="9"/>
        <v>971.95051999999998</v>
      </c>
      <c r="G26" s="32">
        <f>+'JRO''s Hours Information'!E26</f>
        <v>47.667999999999999</v>
      </c>
      <c r="H26" s="23">
        <f t="shared" si="0"/>
        <v>900.9251999999999</v>
      </c>
      <c r="I26" s="32">
        <f>+'JRO''s Hours Information'!H26</f>
        <v>0</v>
      </c>
      <c r="J26" s="25">
        <f t="shared" si="1"/>
        <v>0</v>
      </c>
      <c r="K26" s="33">
        <f>+'JRO''s Hours Information'!C26</f>
        <v>47.667999999999999</v>
      </c>
      <c r="L26" s="23">
        <f t="shared" si="2"/>
        <v>971.95051999999998</v>
      </c>
      <c r="M26" s="33">
        <f>+'JRO''s Hours Information'!F26</f>
        <v>47.667999999999999</v>
      </c>
      <c r="N26" s="23">
        <f t="shared" si="3"/>
        <v>900.9251999999999</v>
      </c>
      <c r="O26" s="33">
        <f>+'JRO''s Hours Information'!I26</f>
        <v>0</v>
      </c>
      <c r="P26" s="25">
        <f t="shared" si="4"/>
        <v>0</v>
      </c>
      <c r="Q26" s="16">
        <f>+'JRO''s Hours Information'!D26</f>
        <v>0</v>
      </c>
      <c r="R26" s="23">
        <f t="shared" si="5"/>
        <v>0</v>
      </c>
      <c r="S26" s="16">
        <f>+'JRO''s Hours Information'!G26</f>
        <v>0</v>
      </c>
      <c r="T26" s="23">
        <f t="shared" si="6"/>
        <v>0</v>
      </c>
      <c r="U26" s="15">
        <f>+'JRO''s Hours Information'!J26</f>
        <v>0</v>
      </c>
      <c r="V26" s="25">
        <f t="shared" si="7"/>
        <v>0</v>
      </c>
      <c r="W26" s="23">
        <f t="shared" si="11"/>
        <v>1872.87572</v>
      </c>
      <c r="Y26" s="21"/>
      <c r="Z26" s="21"/>
    </row>
    <row r="27" spans="1:26" ht="14.85" customHeight="1" x14ac:dyDescent="0.15">
      <c r="A27" s="64" t="str">
        <f>'Employee ROP Information'!A27</f>
        <v>GAL</v>
      </c>
      <c r="B27" s="58" t="str">
        <f>+'Employee ROP Information'!C27</f>
        <v>AMMON, KATHRYN</v>
      </c>
      <c r="C27" s="17">
        <f>+'Employee ROP Information'!M27</f>
        <v>21.26</v>
      </c>
      <c r="D27" s="17">
        <f>+'Employee ROP Information'!N27</f>
        <v>19.71</v>
      </c>
      <c r="E27" s="32">
        <f>+'JRO''s Hours Information'!B27</f>
        <v>98.59</v>
      </c>
      <c r="F27" s="23">
        <f t="shared" si="9"/>
        <v>2096.0234</v>
      </c>
      <c r="G27" s="32">
        <f>+'JRO''s Hours Information'!E27</f>
        <v>330.09</v>
      </c>
      <c r="H27" s="23">
        <f t="shared" si="0"/>
        <v>6506.0738999999994</v>
      </c>
      <c r="I27" s="32">
        <f>+'JRO''s Hours Information'!H27</f>
        <v>0</v>
      </c>
      <c r="J27" s="25">
        <f t="shared" si="1"/>
        <v>0</v>
      </c>
      <c r="K27" s="33">
        <f>+'JRO''s Hours Information'!C27</f>
        <v>104.004</v>
      </c>
      <c r="L27" s="23">
        <f t="shared" si="2"/>
        <v>2211.1250400000004</v>
      </c>
      <c r="M27" s="33">
        <f>+'JRO''s Hours Information'!F27</f>
        <v>104.004</v>
      </c>
      <c r="N27" s="23">
        <f t="shared" si="3"/>
        <v>2049.9188400000003</v>
      </c>
      <c r="O27" s="33">
        <f>+'JRO''s Hours Information'!I27</f>
        <v>0</v>
      </c>
      <c r="P27" s="25">
        <f t="shared" si="4"/>
        <v>0</v>
      </c>
      <c r="Q27" s="16">
        <f>+'JRO''s Hours Information'!D27</f>
        <v>68</v>
      </c>
      <c r="R27" s="23">
        <f t="shared" si="5"/>
        <v>1445.68</v>
      </c>
      <c r="S27" s="16">
        <f>+'JRO''s Hours Information'!G27</f>
        <v>26.5</v>
      </c>
      <c r="T27" s="23">
        <f t="shared" si="6"/>
        <v>522.31500000000005</v>
      </c>
      <c r="U27" s="15">
        <f>+'JRO''s Hours Information'!J27</f>
        <v>0</v>
      </c>
      <c r="V27" s="25">
        <f t="shared" si="7"/>
        <v>0</v>
      </c>
      <c r="W27" s="23">
        <f t="shared" si="11"/>
        <v>8602.0972999999994</v>
      </c>
    </row>
    <row r="28" spans="1:26" ht="14.85" customHeight="1" x14ac:dyDescent="0.15">
      <c r="A28" s="64" t="str">
        <f>'Employee ROP Information'!A28</f>
        <v>GAL</v>
      </c>
      <c r="B28" s="58" t="str">
        <f>+'Employee ROP Information'!C28</f>
        <v>ANDRIACCHI, CHRISTINE</v>
      </c>
      <c r="C28" s="17">
        <f>+'Employee ROP Information'!M28</f>
        <v>33.64</v>
      </c>
      <c r="D28" s="17">
        <f>+'Employee ROP Information'!N28</f>
        <v>32.090000000000003</v>
      </c>
      <c r="E28" s="32">
        <f>+'JRO''s Hours Information'!B28</f>
        <v>425</v>
      </c>
      <c r="F28" s="23">
        <f t="shared" si="9"/>
        <v>14297</v>
      </c>
      <c r="G28" s="32">
        <f>+'JRO''s Hours Information'!E28</f>
        <v>480</v>
      </c>
      <c r="H28" s="23">
        <f t="shared" si="0"/>
        <v>15403.2</v>
      </c>
      <c r="I28" s="32">
        <f>+'JRO''s Hours Information'!H28</f>
        <v>16</v>
      </c>
      <c r="J28" s="25">
        <f t="shared" si="1"/>
        <v>513.44000000000005</v>
      </c>
      <c r="K28" s="33">
        <f>+'JRO''s Hours Information'!C28</f>
        <v>156</v>
      </c>
      <c r="L28" s="23">
        <f t="shared" si="2"/>
        <v>5247.84</v>
      </c>
      <c r="M28" s="33">
        <f>+'JRO''s Hours Information'!F28</f>
        <v>104.004</v>
      </c>
      <c r="N28" s="23">
        <f t="shared" si="3"/>
        <v>3337.4883600000003</v>
      </c>
      <c r="O28" s="33">
        <f>+'JRO''s Hours Information'!I28</f>
        <v>8</v>
      </c>
      <c r="P28" s="25">
        <f t="shared" si="4"/>
        <v>256.72000000000003</v>
      </c>
      <c r="Q28" s="16">
        <f>+'JRO''s Hours Information'!D28</f>
        <v>0</v>
      </c>
      <c r="R28" s="23">
        <f t="shared" si="5"/>
        <v>0</v>
      </c>
      <c r="S28" s="16">
        <f>+'JRO''s Hours Information'!G28</f>
        <v>0</v>
      </c>
      <c r="T28" s="23">
        <f t="shared" si="6"/>
        <v>0</v>
      </c>
      <c r="U28" s="15">
        <f>+'JRO''s Hours Information'!J28</f>
        <v>96</v>
      </c>
      <c r="V28" s="25">
        <f t="shared" si="7"/>
        <v>3080.6400000000003</v>
      </c>
      <c r="W28" s="23">
        <f t="shared" si="11"/>
        <v>30213.64</v>
      </c>
    </row>
    <row r="29" spans="1:26" ht="14.85" customHeight="1" x14ac:dyDescent="0.15">
      <c r="A29" s="64" t="str">
        <f>'Employee ROP Information'!A29</f>
        <v>GAL</v>
      </c>
      <c r="B29" s="58" t="str">
        <f>+'Employee ROP Information'!C29</f>
        <v>ANGELL, MICHAEL</v>
      </c>
      <c r="C29" s="17">
        <f>+'Employee ROP Information'!M29</f>
        <v>29.31</v>
      </c>
      <c r="D29" s="17">
        <f>+'Employee ROP Information'!N29</f>
        <v>27.17</v>
      </c>
      <c r="E29" s="32">
        <f>+'JRO''s Hours Information'!B29</f>
        <v>425</v>
      </c>
      <c r="F29" s="23">
        <f t="shared" si="9"/>
        <v>12456.75</v>
      </c>
      <c r="G29" s="32">
        <f>+'JRO''s Hours Information'!E29</f>
        <v>431.09</v>
      </c>
      <c r="H29" s="23">
        <f t="shared" si="0"/>
        <v>11712.7153</v>
      </c>
      <c r="I29" s="32">
        <f>+'JRO''s Hours Information'!H29</f>
        <v>0</v>
      </c>
      <c r="J29" s="25">
        <f t="shared" si="1"/>
        <v>0</v>
      </c>
      <c r="K29" s="33">
        <f>+'JRO''s Hours Information'!C29</f>
        <v>156</v>
      </c>
      <c r="L29" s="23">
        <f t="shared" si="2"/>
        <v>4572.3599999999997</v>
      </c>
      <c r="M29" s="33">
        <f>+'JRO''s Hours Information'!F29</f>
        <v>104.004</v>
      </c>
      <c r="N29" s="23">
        <f t="shared" si="3"/>
        <v>2825.7886800000001</v>
      </c>
      <c r="O29" s="33">
        <f>+'JRO''s Hours Information'!I29</f>
        <v>0</v>
      </c>
      <c r="P29" s="25">
        <f t="shared" si="4"/>
        <v>0</v>
      </c>
      <c r="Q29" s="16">
        <f>+'JRO''s Hours Information'!D29</f>
        <v>56</v>
      </c>
      <c r="R29" s="23">
        <f t="shared" si="5"/>
        <v>1641.36</v>
      </c>
      <c r="S29" s="16">
        <f>+'JRO''s Hours Information'!G29</f>
        <v>99</v>
      </c>
      <c r="T29" s="23">
        <f t="shared" si="6"/>
        <v>2689.8300000000004</v>
      </c>
      <c r="U29" s="15">
        <f>+'JRO''s Hours Information'!J29</f>
        <v>0</v>
      </c>
      <c r="V29" s="25">
        <f t="shared" si="7"/>
        <v>0</v>
      </c>
      <c r="W29" s="23">
        <f t="shared" si="11"/>
        <v>24169.4653</v>
      </c>
    </row>
    <row r="30" spans="1:26" ht="14.85" customHeight="1" x14ac:dyDescent="0.15">
      <c r="A30" s="64" t="str">
        <f>'Employee ROP Information'!A30</f>
        <v>GAL</v>
      </c>
      <c r="B30" s="58" t="str">
        <f>+'Employee ROP Information'!C30</f>
        <v>ANSON, KRISTI</v>
      </c>
      <c r="C30" s="17">
        <f>+'Employee ROP Information'!M30</f>
        <v>19.72</v>
      </c>
      <c r="D30" s="17">
        <f>+'Employee ROP Information'!N30</f>
        <v>18.28</v>
      </c>
      <c r="E30" s="32">
        <f>+'JRO''s Hours Information'!B30</f>
        <v>59.670999999999999</v>
      </c>
      <c r="F30" s="23">
        <f t="shared" si="9"/>
        <v>1176.7121199999999</v>
      </c>
      <c r="G30" s="32">
        <f>+'JRO''s Hours Information'!E30</f>
        <v>72.171000000000006</v>
      </c>
      <c r="H30" s="23">
        <f t="shared" si="0"/>
        <v>1319.2858800000001</v>
      </c>
      <c r="I30" s="32">
        <f>+'JRO''s Hours Information'!H30</f>
        <v>0.125</v>
      </c>
      <c r="J30" s="25">
        <f t="shared" si="1"/>
        <v>2.2850000000000001</v>
      </c>
      <c r="K30" s="33">
        <f>+'JRO''s Hours Information'!C30</f>
        <v>104.004</v>
      </c>
      <c r="L30" s="23">
        <f t="shared" si="2"/>
        <v>2050.9588800000001</v>
      </c>
      <c r="M30" s="33">
        <f>+'JRO''s Hours Information'!F30</f>
        <v>104.004</v>
      </c>
      <c r="N30" s="23">
        <f t="shared" si="3"/>
        <v>1901.1931200000001</v>
      </c>
      <c r="O30" s="33">
        <f>+'JRO''s Hours Information'!I30</f>
        <v>61.5</v>
      </c>
      <c r="P30" s="25">
        <f t="shared" si="4"/>
        <v>1124.22</v>
      </c>
      <c r="Q30" s="16">
        <f>+'JRO''s Hours Information'!D30</f>
        <v>62</v>
      </c>
      <c r="R30" s="23">
        <f t="shared" si="5"/>
        <v>1222.6399999999999</v>
      </c>
      <c r="S30" s="16">
        <f>+'JRO''s Hours Information'!G30</f>
        <v>45.5</v>
      </c>
      <c r="T30" s="23">
        <f t="shared" si="6"/>
        <v>831.74</v>
      </c>
      <c r="U30" s="15">
        <f>+'JRO''s Hours Information'!J30</f>
        <v>61.5</v>
      </c>
      <c r="V30" s="25">
        <f t="shared" si="7"/>
        <v>1124.22</v>
      </c>
      <c r="W30" s="23">
        <f t="shared" si="11"/>
        <v>2498.2829999999999</v>
      </c>
    </row>
    <row r="31" spans="1:26" ht="14.85" customHeight="1" x14ac:dyDescent="0.15">
      <c r="A31" s="64" t="str">
        <f>'Employee ROP Information'!A31</f>
        <v>GAL</v>
      </c>
      <c r="B31" s="58" t="str">
        <f>+'Employee ROP Information'!C31</f>
        <v>ANUSZEWSKI, JUSTINA</v>
      </c>
      <c r="C31" s="17">
        <f>+'Employee ROP Information'!M31</f>
        <v>20.100000000000001</v>
      </c>
      <c r="D31" s="17">
        <f>+'Employee ROP Information'!N31</f>
        <v>18.63</v>
      </c>
      <c r="E31" s="32">
        <f>+'JRO''s Hours Information'!B31</f>
        <v>26.001000000000001</v>
      </c>
      <c r="F31" s="23">
        <f t="shared" si="9"/>
        <v>522.62010000000009</v>
      </c>
      <c r="G31" s="32">
        <f>+'JRO''s Hours Information'!E31</f>
        <v>10.000999999999999</v>
      </c>
      <c r="H31" s="23">
        <f t="shared" si="0"/>
        <v>186.31862999999998</v>
      </c>
      <c r="I31" s="32">
        <f>+'JRO''s Hours Information'!H31</f>
        <v>0</v>
      </c>
      <c r="J31" s="25">
        <f t="shared" si="1"/>
        <v>0</v>
      </c>
      <c r="K31" s="33">
        <f>+'JRO''s Hours Information'!C31</f>
        <v>112.67100000000001</v>
      </c>
      <c r="L31" s="23">
        <f t="shared" si="2"/>
        <v>2264.6871000000001</v>
      </c>
      <c r="M31" s="33">
        <f>+'JRO''s Hours Information'!F31</f>
        <v>112.67100000000001</v>
      </c>
      <c r="N31" s="23">
        <f t="shared" si="3"/>
        <v>2099.0607300000001</v>
      </c>
      <c r="O31" s="33">
        <f>+'JRO''s Hours Information'!I31</f>
        <v>0</v>
      </c>
      <c r="P31" s="25">
        <f t="shared" si="4"/>
        <v>0</v>
      </c>
      <c r="Q31" s="16">
        <f>+'JRO''s Hours Information'!D31</f>
        <v>26.25</v>
      </c>
      <c r="R31" s="23">
        <f t="shared" si="5"/>
        <v>527.625</v>
      </c>
      <c r="S31" s="16">
        <f>+'JRO''s Hours Information'!G31</f>
        <v>16</v>
      </c>
      <c r="T31" s="23">
        <f t="shared" si="6"/>
        <v>298.08</v>
      </c>
      <c r="U31" s="15">
        <f>+'JRO''s Hours Information'!J31</f>
        <v>21.75</v>
      </c>
      <c r="V31" s="25">
        <f t="shared" si="7"/>
        <v>405.20249999999999</v>
      </c>
      <c r="W31" s="23">
        <f t="shared" si="11"/>
        <v>708.93873000000008</v>
      </c>
    </row>
    <row r="32" spans="1:26" ht="14.85" customHeight="1" x14ac:dyDescent="0.15">
      <c r="A32" s="64" t="str">
        <f>'Employee ROP Information'!A32</f>
        <v>GAL</v>
      </c>
      <c r="B32" s="58" t="str">
        <f>+'Employee ROP Information'!C32</f>
        <v>APOSTOLOPOULOS, BRIANNA</v>
      </c>
      <c r="C32" s="17">
        <f>+'Employee ROP Information'!M32</f>
        <v>28.29</v>
      </c>
      <c r="D32" s="17">
        <f>+'Employee ROP Information'!N32</f>
        <v>26.23</v>
      </c>
      <c r="E32" s="32">
        <f>+'JRO''s Hours Information'!B32</f>
        <v>264.57600000000002</v>
      </c>
      <c r="F32" s="23">
        <f t="shared" si="9"/>
        <v>7484.8550400000004</v>
      </c>
      <c r="G32" s="32">
        <f>+'JRO''s Hours Information'!E32</f>
        <v>78.424000000000007</v>
      </c>
      <c r="H32" s="23">
        <f t="shared" si="0"/>
        <v>2057.0615200000002</v>
      </c>
      <c r="I32" s="32">
        <f>+'JRO''s Hours Information'!H32</f>
        <v>0</v>
      </c>
      <c r="J32" s="25">
        <f t="shared" si="1"/>
        <v>0</v>
      </c>
      <c r="K32" s="33">
        <f>+'JRO''s Hours Information'!C32</f>
        <v>129.99600000000001</v>
      </c>
      <c r="L32" s="23">
        <f t="shared" si="2"/>
        <v>3677.5868399999999</v>
      </c>
      <c r="M32" s="33">
        <f>+'JRO''s Hours Information'!F32</f>
        <v>104.004</v>
      </c>
      <c r="N32" s="23">
        <f t="shared" si="3"/>
        <v>2728.0249200000003</v>
      </c>
      <c r="O32" s="33">
        <f>+'JRO''s Hours Information'!I32</f>
        <v>10</v>
      </c>
      <c r="P32" s="25">
        <f t="shared" si="4"/>
        <v>262.3</v>
      </c>
      <c r="Q32" s="16">
        <f>+'JRO''s Hours Information'!D32</f>
        <v>21.5</v>
      </c>
      <c r="R32" s="23">
        <f t="shared" si="5"/>
        <v>608.23500000000001</v>
      </c>
      <c r="S32" s="16">
        <f>+'JRO''s Hours Information'!G32</f>
        <v>94.5</v>
      </c>
      <c r="T32" s="23">
        <f t="shared" si="6"/>
        <v>2478.7350000000001</v>
      </c>
      <c r="U32" s="15">
        <f>+'JRO''s Hours Information'!J32</f>
        <v>10</v>
      </c>
      <c r="V32" s="25">
        <f t="shared" si="7"/>
        <v>262.3</v>
      </c>
      <c r="W32" s="23">
        <f t="shared" si="11"/>
        <v>9541.9165600000015</v>
      </c>
    </row>
    <row r="33" spans="1:23" ht="14.85" customHeight="1" x14ac:dyDescent="0.15">
      <c r="A33" s="64" t="str">
        <f>'Employee ROP Information'!A33</f>
        <v>GAL</v>
      </c>
      <c r="B33" s="58" t="str">
        <f>+'Employee ROP Information'!C33</f>
        <v>ARIAS, JOHN</v>
      </c>
      <c r="C33" s="17">
        <f>+'Employee ROP Information'!M33</f>
        <v>19.72</v>
      </c>
      <c r="D33" s="17">
        <f>+'Employee ROP Information'!N33</f>
        <v>18.28</v>
      </c>
      <c r="E33" s="32">
        <f>+'JRO''s Hours Information'!B33</f>
        <v>170.416</v>
      </c>
      <c r="F33" s="23">
        <f t="shared" ref="F33:F96" si="12">C33*E33</f>
        <v>3360.6035199999997</v>
      </c>
      <c r="G33" s="32">
        <f>+'JRO''s Hours Information'!E33</f>
        <v>291.08999999999997</v>
      </c>
      <c r="H33" s="23">
        <f t="shared" ref="H33:H96" si="13">D33*G33</f>
        <v>5321.1251999999995</v>
      </c>
      <c r="I33" s="32">
        <f>+'JRO''s Hours Information'!H33</f>
        <v>0</v>
      </c>
      <c r="J33" s="25">
        <f t="shared" ref="J33:J96" si="14">D33*I33</f>
        <v>0</v>
      </c>
      <c r="K33" s="33">
        <f>+'JRO''s Hours Information'!C33</f>
        <v>127.83</v>
      </c>
      <c r="L33" s="23">
        <f t="shared" ref="L33:L96" si="15">C33*K33</f>
        <v>2520.8075999999996</v>
      </c>
      <c r="M33" s="33">
        <f>+'JRO''s Hours Information'!F33</f>
        <v>104.004</v>
      </c>
      <c r="N33" s="23">
        <f t="shared" ref="N33:N96" si="16">D33*M33</f>
        <v>1901.1931200000001</v>
      </c>
      <c r="O33" s="33">
        <f>+'JRO''s Hours Information'!I33</f>
        <v>0</v>
      </c>
      <c r="P33" s="25">
        <f t="shared" ref="P33:P96" si="17">D33*O33</f>
        <v>0</v>
      </c>
      <c r="Q33" s="16">
        <f>+'JRO''s Hours Information'!D33</f>
        <v>20</v>
      </c>
      <c r="R33" s="23">
        <f t="shared" ref="R33:R96" si="18">C33*Q33</f>
        <v>394.4</v>
      </c>
      <c r="S33" s="16">
        <f>+'JRO''s Hours Information'!G33</f>
        <v>64</v>
      </c>
      <c r="T33" s="23">
        <f t="shared" ref="T33:T96" si="19">D33*S33</f>
        <v>1169.92</v>
      </c>
      <c r="U33" s="15">
        <f>+'JRO''s Hours Information'!J33</f>
        <v>0</v>
      </c>
      <c r="V33" s="25">
        <f t="shared" ref="V33:V96" si="20">D33*U33</f>
        <v>0</v>
      </c>
      <c r="W33" s="23">
        <f t="shared" ref="W33:W96" si="21">F33+H33+J33</f>
        <v>8681.7287199999992</v>
      </c>
    </row>
    <row r="34" spans="1:23" ht="14.85" customHeight="1" x14ac:dyDescent="0.15">
      <c r="A34" s="64" t="str">
        <f>'Employee ROP Information'!A34</f>
        <v>GAL</v>
      </c>
      <c r="B34" s="58" t="str">
        <f>+'Employee ROP Information'!C34</f>
        <v>ARMELY, ARLENE</v>
      </c>
      <c r="C34" s="17">
        <f>+'Employee ROP Information'!M34</f>
        <v>20.350000000000001</v>
      </c>
      <c r="D34" s="17">
        <f>+'Employee ROP Information'!N34</f>
        <v>18.87</v>
      </c>
      <c r="E34" s="32">
        <f>+'JRO''s Hours Information'!B34</f>
        <v>350.08300000000003</v>
      </c>
      <c r="F34" s="23">
        <f t="shared" si="12"/>
        <v>7124.1890500000009</v>
      </c>
      <c r="G34" s="32">
        <f>+'JRO''s Hours Information'!E34</f>
        <v>42.423000000000002</v>
      </c>
      <c r="H34" s="23">
        <f t="shared" si="13"/>
        <v>800.52201000000002</v>
      </c>
      <c r="I34" s="32">
        <f>+'JRO''s Hours Information'!H34</f>
        <v>0</v>
      </c>
      <c r="J34" s="25">
        <f t="shared" si="14"/>
        <v>0</v>
      </c>
      <c r="K34" s="33">
        <f>+'JRO''s Hours Information'!C34</f>
        <v>116.997</v>
      </c>
      <c r="L34" s="23">
        <f t="shared" si="15"/>
        <v>2380.88895</v>
      </c>
      <c r="M34" s="33">
        <f>+'JRO''s Hours Information'!F34</f>
        <v>95.337000000000003</v>
      </c>
      <c r="N34" s="23">
        <f t="shared" si="16"/>
        <v>1799.0091900000002</v>
      </c>
      <c r="O34" s="33">
        <f>+'JRO''s Hours Information'!I34</f>
        <v>0</v>
      </c>
      <c r="P34" s="25">
        <f t="shared" si="17"/>
        <v>0</v>
      </c>
      <c r="Q34" s="16">
        <f>+'JRO''s Hours Information'!D34</f>
        <v>104</v>
      </c>
      <c r="R34" s="23">
        <f t="shared" si="18"/>
        <v>2116.4</v>
      </c>
      <c r="S34" s="16">
        <f>+'JRO''s Hours Information'!G34</f>
        <v>76</v>
      </c>
      <c r="T34" s="23">
        <f t="shared" si="19"/>
        <v>1434.1200000000001</v>
      </c>
      <c r="U34" s="15">
        <f>+'JRO''s Hours Information'!J34</f>
        <v>0</v>
      </c>
      <c r="V34" s="25">
        <f t="shared" si="20"/>
        <v>0</v>
      </c>
      <c r="W34" s="23">
        <f t="shared" si="21"/>
        <v>7924.7110600000005</v>
      </c>
    </row>
    <row r="35" spans="1:23" ht="14.85" customHeight="1" x14ac:dyDescent="0.15">
      <c r="A35" s="64" t="str">
        <f>'Employee ROP Information'!A35</f>
        <v>GAL</v>
      </c>
      <c r="B35" s="58" t="str">
        <f>+'Employee ROP Information'!C35</f>
        <v>ARMSTRONG, ANGELA</v>
      </c>
      <c r="C35" s="17">
        <f>+'Employee ROP Information'!M35</f>
        <v>32.21</v>
      </c>
      <c r="D35" s="17">
        <f>+'Employee ROP Information'!N35</f>
        <v>29.86</v>
      </c>
      <c r="E35" s="32">
        <f>+'JRO''s Hours Information'!B35</f>
        <v>426</v>
      </c>
      <c r="F35" s="23">
        <f t="shared" si="12"/>
        <v>13721.460000000001</v>
      </c>
      <c r="G35" s="32">
        <f>+'JRO''s Hours Information'!E35</f>
        <v>480</v>
      </c>
      <c r="H35" s="23">
        <f t="shared" si="13"/>
        <v>14332.8</v>
      </c>
      <c r="I35" s="32">
        <f>+'JRO''s Hours Information'!H35</f>
        <v>0</v>
      </c>
      <c r="J35" s="25">
        <f t="shared" si="14"/>
        <v>0</v>
      </c>
      <c r="K35" s="33">
        <f>+'JRO''s Hours Information'!C35</f>
        <v>240</v>
      </c>
      <c r="L35" s="23">
        <f t="shared" si="15"/>
        <v>7730.4000000000005</v>
      </c>
      <c r="M35" s="33">
        <f>+'JRO''s Hours Information'!F35</f>
        <v>104.004</v>
      </c>
      <c r="N35" s="23">
        <f t="shared" si="16"/>
        <v>3105.55944</v>
      </c>
      <c r="O35" s="33">
        <f>+'JRO''s Hours Information'!I35</f>
        <v>0</v>
      </c>
      <c r="P35" s="25">
        <f t="shared" si="17"/>
        <v>0</v>
      </c>
      <c r="Q35" s="16">
        <f>+'JRO''s Hours Information'!D35</f>
        <v>188.75</v>
      </c>
      <c r="R35" s="23">
        <f t="shared" si="18"/>
        <v>6079.6374999999998</v>
      </c>
      <c r="S35" s="16">
        <f>+'JRO''s Hours Information'!G35</f>
        <v>20.5</v>
      </c>
      <c r="T35" s="23">
        <f t="shared" si="19"/>
        <v>612.13</v>
      </c>
      <c r="U35" s="15">
        <f>+'JRO''s Hours Information'!J35</f>
        <v>0</v>
      </c>
      <c r="V35" s="25">
        <f t="shared" si="20"/>
        <v>0</v>
      </c>
      <c r="W35" s="23">
        <f t="shared" si="21"/>
        <v>28054.260000000002</v>
      </c>
    </row>
    <row r="36" spans="1:23" ht="14.85" customHeight="1" x14ac:dyDescent="0.15">
      <c r="A36" s="64" t="str">
        <f>'Employee ROP Information'!A36</f>
        <v>GAL</v>
      </c>
      <c r="B36" s="58" t="str">
        <f>+'Employee ROP Information'!C36</f>
        <v>ARREGUIN, LUZ</v>
      </c>
      <c r="C36" s="17">
        <f>+'Employee ROP Information'!M36</f>
        <v>20.11</v>
      </c>
      <c r="D36" s="17">
        <f>+'Employee ROP Information'!N36</f>
        <v>18.64</v>
      </c>
      <c r="E36" s="32">
        <f>+'JRO''s Hours Information'!B36</f>
        <v>60.161000000000001</v>
      </c>
      <c r="F36" s="23">
        <f t="shared" si="12"/>
        <v>1209.83771</v>
      </c>
      <c r="G36" s="32">
        <f>+'JRO''s Hours Information'!E36</f>
        <v>41.088999999999999</v>
      </c>
      <c r="H36" s="23">
        <f t="shared" si="13"/>
        <v>765.89895999999999</v>
      </c>
      <c r="I36" s="32">
        <f>+'JRO''s Hours Information'!H36</f>
        <v>0</v>
      </c>
      <c r="J36" s="25">
        <f t="shared" si="14"/>
        <v>0</v>
      </c>
      <c r="K36" s="33">
        <f>+'JRO''s Hours Information'!C36</f>
        <v>113.747</v>
      </c>
      <c r="L36" s="23">
        <f t="shared" si="15"/>
        <v>2287.45217</v>
      </c>
      <c r="M36" s="33">
        <f>+'JRO''s Hours Information'!F36</f>
        <v>91.003</v>
      </c>
      <c r="N36" s="23">
        <f t="shared" si="16"/>
        <v>1696.29592</v>
      </c>
      <c r="O36" s="33">
        <f>+'JRO''s Hours Information'!I36</f>
        <v>0</v>
      </c>
      <c r="P36" s="25">
        <f t="shared" si="17"/>
        <v>0</v>
      </c>
      <c r="Q36" s="16">
        <f>+'JRO''s Hours Information'!D36</f>
        <v>89.5</v>
      </c>
      <c r="R36" s="23">
        <f t="shared" si="18"/>
        <v>1799.845</v>
      </c>
      <c r="S36" s="16">
        <f>+'JRO''s Hours Information'!G36</f>
        <v>201</v>
      </c>
      <c r="T36" s="23">
        <f t="shared" si="19"/>
        <v>3746.6400000000003</v>
      </c>
      <c r="U36" s="15">
        <f>+'JRO''s Hours Information'!J36</f>
        <v>0</v>
      </c>
      <c r="V36" s="25">
        <f t="shared" si="20"/>
        <v>0</v>
      </c>
      <c r="W36" s="23">
        <f t="shared" si="21"/>
        <v>1975.73667</v>
      </c>
    </row>
    <row r="37" spans="1:23" ht="14.85" customHeight="1" x14ac:dyDescent="0.15">
      <c r="A37" s="64" t="str">
        <f>'Employee ROP Information'!A37</f>
        <v>GAL</v>
      </c>
      <c r="B37" s="58" t="str">
        <f>+'Employee ROP Information'!C37</f>
        <v>ARSENAULT, CATHLEEN</v>
      </c>
      <c r="C37" s="17">
        <f>+'Employee ROP Information'!M37</f>
        <v>19.72</v>
      </c>
      <c r="D37" s="17">
        <f>+'Employee ROP Information'!N37</f>
        <v>18.28</v>
      </c>
      <c r="E37" s="32">
        <f>+'JRO''s Hours Information'!B37</f>
        <v>58.673000000000002</v>
      </c>
      <c r="F37" s="23">
        <f t="shared" si="12"/>
        <v>1157.0315599999999</v>
      </c>
      <c r="G37" s="32">
        <f>+'JRO''s Hours Information'!E37</f>
        <v>156.673</v>
      </c>
      <c r="H37" s="23">
        <f t="shared" si="13"/>
        <v>2863.9824400000002</v>
      </c>
      <c r="I37" s="32">
        <f>+'JRO''s Hours Information'!H37</f>
        <v>18.850000000000001</v>
      </c>
      <c r="J37" s="25">
        <f t="shared" si="14"/>
        <v>344.57800000000003</v>
      </c>
      <c r="K37" s="33">
        <f>+'JRO''s Hours Information'!C37</f>
        <v>104.004</v>
      </c>
      <c r="L37" s="23">
        <f t="shared" si="15"/>
        <v>2050.9588800000001</v>
      </c>
      <c r="M37" s="33">
        <f>+'JRO''s Hours Information'!F37</f>
        <v>104.004</v>
      </c>
      <c r="N37" s="23">
        <f t="shared" si="16"/>
        <v>1901.1931200000001</v>
      </c>
      <c r="O37" s="33">
        <f>+'JRO''s Hours Information'!I37</f>
        <v>88.724999999999994</v>
      </c>
      <c r="P37" s="25">
        <f t="shared" si="17"/>
        <v>1621.893</v>
      </c>
      <c r="Q37" s="16">
        <f>+'JRO''s Hours Information'!D37</f>
        <v>98</v>
      </c>
      <c r="R37" s="23">
        <f t="shared" si="18"/>
        <v>1932.56</v>
      </c>
      <c r="S37" s="16">
        <f>+'JRO''s Hours Information'!G37</f>
        <v>8</v>
      </c>
      <c r="T37" s="23">
        <f t="shared" si="19"/>
        <v>146.24</v>
      </c>
      <c r="U37" s="15">
        <f>+'JRO''s Hours Information'!J37</f>
        <v>70</v>
      </c>
      <c r="V37" s="25">
        <f t="shared" si="20"/>
        <v>1279.6000000000001</v>
      </c>
      <c r="W37" s="23">
        <f t="shared" si="21"/>
        <v>4365.5920000000006</v>
      </c>
    </row>
    <row r="38" spans="1:23" ht="14.85" customHeight="1" x14ac:dyDescent="0.15">
      <c r="A38" s="64" t="str">
        <f>'Employee ROP Information'!A38</f>
        <v>GAL</v>
      </c>
      <c r="B38" s="58" t="str">
        <f>+'Employee ROP Information'!C38</f>
        <v>ASHCRAFT, TERESA</v>
      </c>
      <c r="C38" s="17">
        <f>+'Employee ROP Information'!M38</f>
        <v>32.090000000000003</v>
      </c>
      <c r="D38" s="17">
        <f>+'Employee ROP Information'!N38</f>
        <v>29.75</v>
      </c>
      <c r="E38" s="32">
        <f>+'JRO''s Hours Information'!B38</f>
        <v>439</v>
      </c>
      <c r="F38" s="23">
        <f t="shared" si="12"/>
        <v>14087.510000000002</v>
      </c>
      <c r="G38" s="32">
        <f>+'JRO''s Hours Information'!E38</f>
        <v>480</v>
      </c>
      <c r="H38" s="23">
        <f t="shared" si="13"/>
        <v>14280</v>
      </c>
      <c r="I38" s="32">
        <f>+'JRO''s Hours Information'!H38</f>
        <v>0</v>
      </c>
      <c r="J38" s="25">
        <f t="shared" si="14"/>
        <v>0</v>
      </c>
      <c r="K38" s="33">
        <f>+'JRO''s Hours Information'!C38</f>
        <v>240</v>
      </c>
      <c r="L38" s="23">
        <f t="shared" si="15"/>
        <v>7701.6</v>
      </c>
      <c r="M38" s="33">
        <f>+'JRO''s Hours Information'!F38</f>
        <v>104.004</v>
      </c>
      <c r="N38" s="23">
        <f t="shared" si="16"/>
        <v>3094.1190000000001</v>
      </c>
      <c r="O38" s="33">
        <f>+'JRO''s Hours Information'!I38</f>
        <v>0</v>
      </c>
      <c r="P38" s="25">
        <f t="shared" si="17"/>
        <v>0</v>
      </c>
      <c r="Q38" s="16">
        <f>+'JRO''s Hours Information'!D38</f>
        <v>98</v>
      </c>
      <c r="R38" s="23">
        <f t="shared" si="18"/>
        <v>3144.82</v>
      </c>
      <c r="S38" s="16">
        <f>+'JRO''s Hours Information'!G38</f>
        <v>24.5</v>
      </c>
      <c r="T38" s="23">
        <f t="shared" si="19"/>
        <v>728.875</v>
      </c>
      <c r="U38" s="15">
        <f>+'JRO''s Hours Information'!J38</f>
        <v>0</v>
      </c>
      <c r="V38" s="25">
        <f t="shared" si="20"/>
        <v>0</v>
      </c>
      <c r="W38" s="23">
        <f t="shared" si="21"/>
        <v>28367.510000000002</v>
      </c>
    </row>
    <row r="39" spans="1:23" ht="14.85" customHeight="1" x14ac:dyDescent="0.15">
      <c r="A39" s="64" t="str">
        <f>'Employee ROP Information'!A39</f>
        <v>GAL</v>
      </c>
      <c r="B39" s="58" t="str">
        <f>+'Employee ROP Information'!C39</f>
        <v>ASHMORE, RILEY</v>
      </c>
      <c r="C39" s="17">
        <f>+'Employee ROP Information'!M39</f>
        <v>21.26</v>
      </c>
      <c r="D39" s="17">
        <f>+'Employee ROP Information'!N39</f>
        <v>19.71</v>
      </c>
      <c r="E39" s="32">
        <f>+'JRO''s Hours Information'!B39</f>
        <v>57.664000000000001</v>
      </c>
      <c r="F39" s="23">
        <f t="shared" si="12"/>
        <v>1225.9366400000001</v>
      </c>
      <c r="G39" s="32">
        <f>+'JRO''s Hours Information'!E39</f>
        <v>35.006999999999998</v>
      </c>
      <c r="H39" s="23">
        <f t="shared" si="13"/>
        <v>689.98797000000002</v>
      </c>
      <c r="I39" s="32">
        <f>+'JRO''s Hours Information'!H39</f>
        <v>8.3299999999999999E-2</v>
      </c>
      <c r="J39" s="25">
        <f t="shared" si="14"/>
        <v>1.6418429999999999</v>
      </c>
      <c r="K39" s="33">
        <f>+'JRO''s Hours Information'!C39</f>
        <v>129.99600000000001</v>
      </c>
      <c r="L39" s="23">
        <f t="shared" si="15"/>
        <v>2763.7149600000002</v>
      </c>
      <c r="M39" s="33">
        <f>+'JRO''s Hours Information'!F39</f>
        <v>104.004</v>
      </c>
      <c r="N39" s="23">
        <f t="shared" si="16"/>
        <v>2049.9188400000003</v>
      </c>
      <c r="O39" s="33">
        <f>+'JRO''s Hours Information'!I39</f>
        <v>97.25</v>
      </c>
      <c r="P39" s="25">
        <f t="shared" si="17"/>
        <v>1916.7975000000001</v>
      </c>
      <c r="Q39" s="16">
        <f>+'JRO''s Hours Information'!D39</f>
        <v>138</v>
      </c>
      <c r="R39" s="23">
        <f t="shared" si="18"/>
        <v>2933.88</v>
      </c>
      <c r="S39" s="16">
        <f>+'JRO''s Hours Information'!G39</f>
        <v>85.75</v>
      </c>
      <c r="T39" s="23">
        <f t="shared" si="19"/>
        <v>1690.1325000000002</v>
      </c>
      <c r="U39" s="15">
        <f>+'JRO''s Hours Information'!J39</f>
        <v>109.25</v>
      </c>
      <c r="V39" s="25">
        <f t="shared" si="20"/>
        <v>2153.3175000000001</v>
      </c>
      <c r="W39" s="23">
        <f t="shared" si="21"/>
        <v>1917.5664530000001</v>
      </c>
    </row>
    <row r="40" spans="1:23" ht="14.85" customHeight="1" x14ac:dyDescent="0.15">
      <c r="A40" s="64" t="str">
        <f>'Employee ROP Information'!A40</f>
        <v>GAL</v>
      </c>
      <c r="B40" s="58" t="str">
        <f>+'Employee ROP Information'!C40</f>
        <v>ASKEW, KEVIN</v>
      </c>
      <c r="C40" s="17">
        <f>+'Employee ROP Information'!M40</f>
        <v>20.78</v>
      </c>
      <c r="D40" s="17">
        <f>+'Employee ROP Information'!N40</f>
        <v>18.3</v>
      </c>
      <c r="E40" s="32">
        <f>+'JRO''s Hours Information'!B40</f>
        <v>7</v>
      </c>
      <c r="F40" s="23">
        <f t="shared" si="12"/>
        <v>145.46</v>
      </c>
      <c r="G40" s="32">
        <f>+'JRO''s Hours Information'!E40</f>
        <v>2.2570000000000001</v>
      </c>
      <c r="H40" s="23">
        <f t="shared" si="13"/>
        <v>41.303100000000001</v>
      </c>
      <c r="I40" s="32">
        <f>+'JRO''s Hours Information'!H40</f>
        <v>0</v>
      </c>
      <c r="J40" s="25">
        <f t="shared" si="14"/>
        <v>0</v>
      </c>
      <c r="K40" s="33">
        <f>+'JRO''s Hours Information'!C40</f>
        <v>156</v>
      </c>
      <c r="L40" s="23">
        <f t="shared" si="15"/>
        <v>3241.6800000000003</v>
      </c>
      <c r="M40" s="33">
        <f>+'JRO''s Hours Information'!F40</f>
        <v>576.00400000000002</v>
      </c>
      <c r="N40" s="23">
        <f t="shared" si="16"/>
        <v>10540.8732</v>
      </c>
      <c r="O40" s="33">
        <f>+'JRO''s Hours Information'!I40</f>
        <v>0</v>
      </c>
      <c r="P40" s="25">
        <f t="shared" si="17"/>
        <v>0</v>
      </c>
      <c r="Q40" s="16">
        <f>+'JRO''s Hours Information'!D40</f>
        <v>338</v>
      </c>
      <c r="R40" s="23">
        <f t="shared" si="18"/>
        <v>7023.64</v>
      </c>
      <c r="S40" s="16">
        <f>+'JRO''s Hours Information'!G40</f>
        <v>675</v>
      </c>
      <c r="T40" s="23">
        <f t="shared" si="19"/>
        <v>12352.5</v>
      </c>
      <c r="U40" s="15">
        <f>+'JRO''s Hours Information'!J40</f>
        <v>0</v>
      </c>
      <c r="V40" s="25">
        <f t="shared" si="20"/>
        <v>0</v>
      </c>
      <c r="W40" s="23">
        <f t="shared" si="21"/>
        <v>186.76310000000001</v>
      </c>
    </row>
    <row r="41" spans="1:23" ht="14.85" customHeight="1" x14ac:dyDescent="0.15">
      <c r="A41" s="64" t="str">
        <f>'Employee ROP Information'!A41</f>
        <v>GAL</v>
      </c>
      <c r="B41" s="58" t="str">
        <f>+'Employee ROP Information'!C41</f>
        <v>ATCHINSON, DENYSE</v>
      </c>
      <c r="C41" s="17">
        <f>+'Employee ROP Information'!M41</f>
        <v>19.72</v>
      </c>
      <c r="D41" s="17">
        <f>+'Employee ROP Information'!N41</f>
        <v>18.28</v>
      </c>
      <c r="E41" s="32">
        <f>+'JRO''s Hours Information'!B41</f>
        <v>54.168999999999997</v>
      </c>
      <c r="F41" s="23">
        <f t="shared" si="12"/>
        <v>1068.2126799999999</v>
      </c>
      <c r="G41" s="32">
        <f>+'JRO''s Hours Information'!E41</f>
        <v>49.418999999999997</v>
      </c>
      <c r="H41" s="23">
        <f t="shared" si="13"/>
        <v>903.37932000000001</v>
      </c>
      <c r="I41" s="32">
        <f>+'JRO''s Hours Information'!H41</f>
        <v>20.125</v>
      </c>
      <c r="J41" s="25">
        <f t="shared" si="14"/>
        <v>367.88500000000005</v>
      </c>
      <c r="K41" s="33">
        <f>+'JRO''s Hours Information'!C41</f>
        <v>54.168999999999997</v>
      </c>
      <c r="L41" s="23">
        <f t="shared" si="15"/>
        <v>1068.2126799999999</v>
      </c>
      <c r="M41" s="33">
        <f>+'JRO''s Hours Information'!F41</f>
        <v>54.168999999999997</v>
      </c>
      <c r="N41" s="23">
        <f t="shared" si="16"/>
        <v>990.20932000000005</v>
      </c>
      <c r="O41" s="33">
        <f>+'JRO''s Hours Information'!I41</f>
        <v>32.875</v>
      </c>
      <c r="P41" s="25">
        <f t="shared" si="17"/>
        <v>600.95500000000004</v>
      </c>
      <c r="Q41" s="16">
        <f>+'JRO''s Hours Information'!D41</f>
        <v>0</v>
      </c>
      <c r="R41" s="23">
        <f t="shared" si="18"/>
        <v>0</v>
      </c>
      <c r="S41" s="16">
        <f>+'JRO''s Hours Information'!G41</f>
        <v>4.75</v>
      </c>
      <c r="T41" s="23">
        <f t="shared" si="19"/>
        <v>86.830000000000013</v>
      </c>
      <c r="U41" s="15">
        <f>+'JRO''s Hours Information'!J41</f>
        <v>12.75</v>
      </c>
      <c r="V41" s="25">
        <f t="shared" si="20"/>
        <v>233.07000000000002</v>
      </c>
      <c r="W41" s="23">
        <f t="shared" si="21"/>
        <v>2339.4769999999999</v>
      </c>
    </row>
    <row r="42" spans="1:23" ht="14.85" customHeight="1" x14ac:dyDescent="0.15">
      <c r="A42" s="64" t="str">
        <f>'Employee ROP Information'!A42</f>
        <v>GAL</v>
      </c>
      <c r="B42" s="58" t="str">
        <f>+'Employee ROP Information'!C42</f>
        <v>ATHERHOLT, ERIC</v>
      </c>
      <c r="C42" s="17">
        <f>+'Employee ROP Information'!M42</f>
        <v>21.26</v>
      </c>
      <c r="D42" s="17">
        <f>+'Employee ROP Information'!N42</f>
        <v>19.71</v>
      </c>
      <c r="E42" s="32">
        <f>+'JRO''s Hours Information'!B42</f>
        <v>96.09</v>
      </c>
      <c r="F42" s="23">
        <f t="shared" si="12"/>
        <v>2042.8734000000002</v>
      </c>
      <c r="G42" s="32">
        <f>+'JRO''s Hours Information'!E42</f>
        <v>94.09</v>
      </c>
      <c r="H42" s="23">
        <f t="shared" si="13"/>
        <v>1854.5139000000001</v>
      </c>
      <c r="I42" s="32">
        <f>+'JRO''s Hours Information'!H42</f>
        <v>0</v>
      </c>
      <c r="J42" s="25">
        <f t="shared" si="14"/>
        <v>0</v>
      </c>
      <c r="K42" s="33">
        <f>+'JRO''s Hours Information'!C42</f>
        <v>104.004</v>
      </c>
      <c r="L42" s="23">
        <f t="shared" si="15"/>
        <v>2211.1250400000004</v>
      </c>
      <c r="M42" s="33">
        <f>+'JRO''s Hours Information'!F42</f>
        <v>104.004</v>
      </c>
      <c r="N42" s="23">
        <f t="shared" si="16"/>
        <v>2049.9188400000003</v>
      </c>
      <c r="O42" s="33">
        <f>+'JRO''s Hours Information'!I42</f>
        <v>0</v>
      </c>
      <c r="P42" s="25">
        <f t="shared" si="17"/>
        <v>0</v>
      </c>
      <c r="Q42" s="16">
        <f>+'JRO''s Hours Information'!D42</f>
        <v>92</v>
      </c>
      <c r="R42" s="23">
        <f t="shared" si="18"/>
        <v>1955.92</v>
      </c>
      <c r="S42" s="16">
        <f>+'JRO''s Hours Information'!G42</f>
        <v>82</v>
      </c>
      <c r="T42" s="23">
        <f t="shared" si="19"/>
        <v>1616.22</v>
      </c>
      <c r="U42" s="15">
        <f>+'JRO''s Hours Information'!J42</f>
        <v>0</v>
      </c>
      <c r="V42" s="25">
        <f t="shared" si="20"/>
        <v>0</v>
      </c>
      <c r="W42" s="23">
        <f t="shared" si="21"/>
        <v>3897.3873000000003</v>
      </c>
    </row>
    <row r="43" spans="1:23" ht="14.85" customHeight="1" x14ac:dyDescent="0.15">
      <c r="A43" s="64" t="str">
        <f>'Employee ROP Information'!A43</f>
        <v>GAL</v>
      </c>
      <c r="B43" s="58" t="str">
        <f>+'Employee ROP Information'!C43</f>
        <v>AUITO, KIMBERLY</v>
      </c>
      <c r="C43" s="17">
        <f>+'Employee ROP Information'!M43</f>
        <v>4.93</v>
      </c>
      <c r="D43" s="17">
        <f>+'Employee ROP Information'!N43</f>
        <v>4.57</v>
      </c>
      <c r="E43" s="32">
        <f>+'JRO''s Hours Information'!B43</f>
        <v>35.159999999999997</v>
      </c>
      <c r="F43" s="23">
        <f t="shared" si="12"/>
        <v>173.33879999999996</v>
      </c>
      <c r="G43" s="32">
        <f>+'JRO''s Hours Information'!E43</f>
        <v>100.66</v>
      </c>
      <c r="H43" s="23">
        <f t="shared" si="13"/>
        <v>460.01620000000003</v>
      </c>
      <c r="I43" s="32">
        <f>+'JRO''s Hours Information'!H43</f>
        <v>0</v>
      </c>
      <c r="J43" s="25">
        <f t="shared" si="14"/>
        <v>0</v>
      </c>
      <c r="K43" s="33">
        <f>+'JRO''s Hours Information'!C43</f>
        <v>51.996000000000002</v>
      </c>
      <c r="L43" s="23">
        <f t="shared" si="15"/>
        <v>256.34028000000001</v>
      </c>
      <c r="M43" s="33">
        <f>+'JRO''s Hours Information'!F43</f>
        <v>51.996000000000002</v>
      </c>
      <c r="N43" s="23">
        <f t="shared" si="16"/>
        <v>237.62172000000004</v>
      </c>
      <c r="O43" s="33">
        <f>+'JRO''s Hours Information'!I43</f>
        <v>0</v>
      </c>
      <c r="P43" s="25">
        <f t="shared" si="17"/>
        <v>0</v>
      </c>
      <c r="Q43" s="16">
        <f>+'JRO''s Hours Information'!D43</f>
        <v>56</v>
      </c>
      <c r="R43" s="23">
        <f t="shared" si="18"/>
        <v>276.08</v>
      </c>
      <c r="S43" s="16">
        <f>+'JRO''s Hours Information'!G43</f>
        <v>14</v>
      </c>
      <c r="T43" s="23">
        <f t="shared" si="19"/>
        <v>63.980000000000004</v>
      </c>
      <c r="U43" s="15">
        <f>+'JRO''s Hours Information'!J43</f>
        <v>0</v>
      </c>
      <c r="V43" s="25">
        <f t="shared" si="20"/>
        <v>0</v>
      </c>
      <c r="W43" s="23">
        <f t="shared" si="21"/>
        <v>633.35500000000002</v>
      </c>
    </row>
    <row r="44" spans="1:23" ht="14.85" customHeight="1" x14ac:dyDescent="0.15">
      <c r="A44" s="64" t="str">
        <f>'Employee ROP Information'!A44</f>
        <v>GAL</v>
      </c>
      <c r="B44" s="58" t="str">
        <f>+'Employee ROP Information'!C44</f>
        <v>AVILA, XOCHITL</v>
      </c>
      <c r="C44" s="17">
        <f>+'Employee ROP Information'!M44</f>
        <v>19.18</v>
      </c>
      <c r="D44" s="17">
        <f>+'Employee ROP Information'!N44</f>
        <v>17.78</v>
      </c>
      <c r="E44" s="32">
        <f>+'JRO''s Hours Information'!B44</f>
        <v>277</v>
      </c>
      <c r="F44" s="23">
        <f t="shared" si="12"/>
        <v>5312.86</v>
      </c>
      <c r="G44" s="32">
        <f>+'JRO''s Hours Information'!E44</f>
        <v>246.34</v>
      </c>
      <c r="H44" s="23">
        <f t="shared" si="13"/>
        <v>4379.9252000000006</v>
      </c>
      <c r="I44" s="32">
        <f>+'JRO''s Hours Information'!H44</f>
        <v>0</v>
      </c>
      <c r="J44" s="25">
        <f t="shared" si="14"/>
        <v>0</v>
      </c>
      <c r="K44" s="33">
        <f>+'JRO''s Hours Information'!C44</f>
        <v>156</v>
      </c>
      <c r="L44" s="23">
        <f t="shared" si="15"/>
        <v>2992.08</v>
      </c>
      <c r="M44" s="33">
        <f>+'JRO''s Hours Information'!F44</f>
        <v>104.004</v>
      </c>
      <c r="N44" s="23">
        <f t="shared" si="16"/>
        <v>1849.1911200000002</v>
      </c>
      <c r="O44" s="33">
        <f>+'JRO''s Hours Information'!I44</f>
        <v>0</v>
      </c>
      <c r="P44" s="25">
        <f t="shared" si="17"/>
        <v>0</v>
      </c>
      <c r="Q44" s="16">
        <f>+'JRO''s Hours Information'!D44</f>
        <v>176</v>
      </c>
      <c r="R44" s="23">
        <f t="shared" si="18"/>
        <v>3375.68</v>
      </c>
      <c r="S44" s="16">
        <f>+'JRO''s Hours Information'!G44</f>
        <v>76.5</v>
      </c>
      <c r="T44" s="23">
        <f t="shared" si="19"/>
        <v>1360.17</v>
      </c>
      <c r="U44" s="15">
        <f>+'JRO''s Hours Information'!J44</f>
        <v>0</v>
      </c>
      <c r="V44" s="25">
        <f t="shared" si="20"/>
        <v>0</v>
      </c>
      <c r="W44" s="23">
        <f t="shared" si="21"/>
        <v>9692.7852000000003</v>
      </c>
    </row>
    <row r="45" spans="1:23" ht="14.85" customHeight="1" x14ac:dyDescent="0.15">
      <c r="A45" s="64" t="str">
        <f>'Employee ROP Information'!A45</f>
        <v>GAL</v>
      </c>
      <c r="B45" s="58" t="str">
        <f>+'Employee ROP Information'!C45</f>
        <v>BAETEN, MAUREEN</v>
      </c>
      <c r="C45" s="17">
        <f>+'Employee ROP Information'!M45</f>
        <v>14.05</v>
      </c>
      <c r="D45" s="17">
        <f>+'Employee ROP Information'!N45</f>
        <v>13.03</v>
      </c>
      <c r="E45" s="32">
        <f>+'JRO''s Hours Information'!B45</f>
        <v>31.003</v>
      </c>
      <c r="F45" s="23">
        <f t="shared" si="12"/>
        <v>435.59215</v>
      </c>
      <c r="G45" s="32">
        <f>+'JRO''s Hours Information'!E45</f>
        <v>50.003</v>
      </c>
      <c r="H45" s="23">
        <f t="shared" si="13"/>
        <v>651.53908999999999</v>
      </c>
      <c r="I45" s="32">
        <f>+'JRO''s Hours Information'!H45</f>
        <v>0</v>
      </c>
      <c r="J45" s="25">
        <f t="shared" si="14"/>
        <v>0</v>
      </c>
      <c r="K45" s="33">
        <f>+'JRO''s Hours Information'!C45</f>
        <v>84.503</v>
      </c>
      <c r="L45" s="23">
        <f t="shared" si="15"/>
        <v>1187.2671500000001</v>
      </c>
      <c r="M45" s="33">
        <f>+'JRO''s Hours Information'!F45</f>
        <v>84.503</v>
      </c>
      <c r="N45" s="23">
        <f t="shared" si="16"/>
        <v>1101.0740899999998</v>
      </c>
      <c r="O45" s="33">
        <f>+'JRO''s Hours Information'!I45</f>
        <v>0</v>
      </c>
      <c r="P45" s="25">
        <f t="shared" si="17"/>
        <v>0</v>
      </c>
      <c r="Q45" s="16">
        <f>+'JRO''s Hours Information'!D45</f>
        <v>53.5</v>
      </c>
      <c r="R45" s="23">
        <f t="shared" si="18"/>
        <v>751.67500000000007</v>
      </c>
      <c r="S45" s="16">
        <f>+'JRO''s Hours Information'!G45</f>
        <v>34.5</v>
      </c>
      <c r="T45" s="23">
        <f t="shared" si="19"/>
        <v>449.53499999999997</v>
      </c>
      <c r="U45" s="15">
        <f>+'JRO''s Hours Information'!J45</f>
        <v>0</v>
      </c>
      <c r="V45" s="25">
        <f t="shared" si="20"/>
        <v>0</v>
      </c>
      <c r="W45" s="23">
        <f t="shared" si="21"/>
        <v>1087.1312399999999</v>
      </c>
    </row>
    <row r="46" spans="1:23" ht="14.85" customHeight="1" x14ac:dyDescent="0.15">
      <c r="A46" s="64" t="str">
        <f>'Employee ROP Information'!A46</f>
        <v>GAL</v>
      </c>
      <c r="B46" s="58" t="str">
        <f>+'Employee ROP Information'!C46</f>
        <v>BAILEY, JAMIE</v>
      </c>
      <c r="C46" s="17">
        <f>+'Employee ROP Information'!M46</f>
        <v>19.72</v>
      </c>
      <c r="D46" s="17">
        <f>+'Employee ROP Information'!N46</f>
        <v>18.28</v>
      </c>
      <c r="E46" s="32">
        <f>+'JRO''s Hours Information'!B46</f>
        <v>45.585999999999999</v>
      </c>
      <c r="F46" s="23">
        <f t="shared" si="12"/>
        <v>898.95591999999988</v>
      </c>
      <c r="G46" s="32">
        <f>+'JRO''s Hours Information'!E46</f>
        <v>42.085999999999999</v>
      </c>
      <c r="H46" s="23">
        <f t="shared" si="13"/>
        <v>769.33208000000002</v>
      </c>
      <c r="I46" s="32">
        <f>+'JRO''s Hours Information'!H46</f>
        <v>1.5</v>
      </c>
      <c r="J46" s="25">
        <f t="shared" si="14"/>
        <v>27.42</v>
      </c>
      <c r="K46" s="33">
        <f>+'JRO''s Hours Information'!C46</f>
        <v>75.835999999999999</v>
      </c>
      <c r="L46" s="23">
        <f t="shared" si="15"/>
        <v>1495.4859199999999</v>
      </c>
      <c r="M46" s="33">
        <f>+'JRO''s Hours Information'!F46</f>
        <v>75.835999999999999</v>
      </c>
      <c r="N46" s="23">
        <f t="shared" si="16"/>
        <v>1386.28208</v>
      </c>
      <c r="O46" s="33">
        <f>+'JRO''s Hours Information'!I46</f>
        <v>6.25</v>
      </c>
      <c r="P46" s="25">
        <f t="shared" si="17"/>
        <v>114.25</v>
      </c>
      <c r="Q46" s="16">
        <f>+'JRO''s Hours Information'!D46</f>
        <v>30.25</v>
      </c>
      <c r="R46" s="23">
        <f t="shared" si="18"/>
        <v>596.53</v>
      </c>
      <c r="S46" s="16">
        <f>+'JRO''s Hours Information'!G46</f>
        <v>33.75</v>
      </c>
      <c r="T46" s="23">
        <f t="shared" si="19"/>
        <v>616.95000000000005</v>
      </c>
      <c r="U46" s="15">
        <f>+'JRO''s Hours Information'!J46</f>
        <v>4.75</v>
      </c>
      <c r="V46" s="25">
        <f t="shared" si="20"/>
        <v>86.830000000000013</v>
      </c>
      <c r="W46" s="23">
        <f t="shared" si="21"/>
        <v>1695.7080000000001</v>
      </c>
    </row>
    <row r="47" spans="1:23" ht="14.85" customHeight="1" x14ac:dyDescent="0.15">
      <c r="A47" s="64" t="str">
        <f>'Employee ROP Information'!A47</f>
        <v>GAL</v>
      </c>
      <c r="B47" s="58" t="str">
        <f>+'Employee ROP Information'!C47</f>
        <v>BAILEY, SHANNA</v>
      </c>
      <c r="C47" s="17">
        <f>+'Employee ROP Information'!M47</f>
        <v>25.38</v>
      </c>
      <c r="D47" s="17">
        <f>+'Employee ROP Information'!N47</f>
        <v>23.53</v>
      </c>
      <c r="E47" s="32">
        <f>+'JRO''s Hours Information'!B47</f>
        <v>96.423000000000002</v>
      </c>
      <c r="F47" s="23">
        <f t="shared" si="12"/>
        <v>2447.2157400000001</v>
      </c>
      <c r="G47" s="32">
        <f>+'JRO''s Hours Information'!E47</f>
        <v>135.923</v>
      </c>
      <c r="H47" s="23">
        <f t="shared" si="13"/>
        <v>3198.2681900000002</v>
      </c>
      <c r="I47" s="32">
        <f>+'JRO''s Hours Information'!H47</f>
        <v>110.625</v>
      </c>
      <c r="J47" s="25">
        <f t="shared" si="14"/>
        <v>2603.0062499999999</v>
      </c>
      <c r="K47" s="33">
        <f>+'JRO''s Hours Information'!C47</f>
        <v>95.337000000000003</v>
      </c>
      <c r="L47" s="23">
        <f t="shared" si="15"/>
        <v>2419.6530600000001</v>
      </c>
      <c r="M47" s="33">
        <f>+'JRO''s Hours Information'!F47</f>
        <v>95.337000000000003</v>
      </c>
      <c r="N47" s="23">
        <f t="shared" si="16"/>
        <v>2243.27961</v>
      </c>
      <c r="O47" s="33">
        <f>+'JRO''s Hours Information'!I47</f>
        <v>240.125</v>
      </c>
      <c r="P47" s="25">
        <f t="shared" si="17"/>
        <v>5650.1412500000006</v>
      </c>
      <c r="Q47" s="16">
        <f>+'JRO''s Hours Information'!D47</f>
        <v>33</v>
      </c>
      <c r="R47" s="23">
        <f t="shared" si="18"/>
        <v>837.54</v>
      </c>
      <c r="S47" s="16">
        <f>+'JRO''s Hours Information'!G47</f>
        <v>10</v>
      </c>
      <c r="T47" s="23">
        <f t="shared" si="19"/>
        <v>235.3</v>
      </c>
      <c r="U47" s="15">
        <f>+'JRO''s Hours Information'!J47</f>
        <v>129.5</v>
      </c>
      <c r="V47" s="25">
        <f t="shared" si="20"/>
        <v>3047.1350000000002</v>
      </c>
      <c r="W47" s="23">
        <f t="shared" si="21"/>
        <v>8248.4901800000007</v>
      </c>
    </row>
    <row r="48" spans="1:23" ht="14.85" customHeight="1" x14ac:dyDescent="0.15">
      <c r="A48" s="64" t="str">
        <f>'Employee ROP Information'!A48</f>
        <v>GAL</v>
      </c>
      <c r="B48" s="58" t="str">
        <f>+'Employee ROP Information'!C48</f>
        <v>BAKER, CARRIE</v>
      </c>
      <c r="C48" s="17">
        <f>+'Employee ROP Information'!M48</f>
        <v>4.93</v>
      </c>
      <c r="D48" s="17">
        <f>+'Employee ROP Information'!N48</f>
        <v>4.57</v>
      </c>
      <c r="E48" s="32">
        <f>+'JRO''s Hours Information'!B48</f>
        <v>21.664999999999999</v>
      </c>
      <c r="F48" s="23">
        <f t="shared" si="12"/>
        <v>106.80844999999999</v>
      </c>
      <c r="G48" s="32">
        <f>+'JRO''s Hours Information'!E48</f>
        <v>21.664999999999999</v>
      </c>
      <c r="H48" s="23">
        <f t="shared" si="13"/>
        <v>99.009050000000002</v>
      </c>
      <c r="I48" s="32">
        <f>+'JRO''s Hours Information'!H48</f>
        <v>0</v>
      </c>
      <c r="J48" s="25">
        <f t="shared" si="14"/>
        <v>0</v>
      </c>
      <c r="K48" s="33">
        <f>+'JRO''s Hours Information'!C48</f>
        <v>21.664999999999999</v>
      </c>
      <c r="L48" s="23">
        <f t="shared" si="15"/>
        <v>106.80844999999999</v>
      </c>
      <c r="M48" s="33">
        <f>+'JRO''s Hours Information'!F48</f>
        <v>21.664999999999999</v>
      </c>
      <c r="N48" s="23">
        <f t="shared" si="16"/>
        <v>99.009050000000002</v>
      </c>
      <c r="O48" s="33">
        <f>+'JRO''s Hours Information'!I48</f>
        <v>11.25</v>
      </c>
      <c r="P48" s="25">
        <f t="shared" si="17"/>
        <v>51.412500000000001</v>
      </c>
      <c r="Q48" s="16">
        <f>+'JRO''s Hours Information'!D48</f>
        <v>0</v>
      </c>
      <c r="R48" s="23">
        <f t="shared" si="18"/>
        <v>0</v>
      </c>
      <c r="S48" s="16">
        <f>+'JRO''s Hours Information'!G48</f>
        <v>0</v>
      </c>
      <c r="T48" s="23">
        <f t="shared" si="19"/>
        <v>0</v>
      </c>
      <c r="U48" s="15">
        <f>+'JRO''s Hours Information'!J48</f>
        <v>11.25</v>
      </c>
      <c r="V48" s="25">
        <f t="shared" si="20"/>
        <v>51.412500000000001</v>
      </c>
      <c r="W48" s="23">
        <f t="shared" si="21"/>
        <v>205.8175</v>
      </c>
    </row>
    <row r="49" spans="1:23" ht="14.85" customHeight="1" x14ac:dyDescent="0.15">
      <c r="A49" s="64" t="str">
        <f>'Employee ROP Information'!A49</f>
        <v>GAL</v>
      </c>
      <c r="B49" s="58" t="str">
        <f>+'Employee ROP Information'!C49</f>
        <v>BALL, ANGELA</v>
      </c>
      <c r="C49" s="17">
        <f>+'Employee ROP Information'!M49</f>
        <v>7.33</v>
      </c>
      <c r="D49" s="17">
        <f>+'Employee ROP Information'!N49</f>
        <v>6.79</v>
      </c>
      <c r="E49" s="32">
        <f>+'JRO''s Hours Information'!B49</f>
        <v>348.5</v>
      </c>
      <c r="F49" s="23">
        <f t="shared" si="12"/>
        <v>2554.5050000000001</v>
      </c>
      <c r="G49" s="32">
        <f>+'JRO''s Hours Information'!E49</f>
        <v>480</v>
      </c>
      <c r="H49" s="23">
        <f t="shared" si="13"/>
        <v>3259.2</v>
      </c>
      <c r="I49" s="32">
        <f>+'JRO''s Hours Information'!H49</f>
        <v>0</v>
      </c>
      <c r="J49" s="25">
        <f t="shared" si="14"/>
        <v>0</v>
      </c>
      <c r="K49" s="33">
        <f>+'JRO''s Hours Information'!C49</f>
        <v>71.5</v>
      </c>
      <c r="L49" s="23">
        <f t="shared" si="15"/>
        <v>524.09500000000003</v>
      </c>
      <c r="M49" s="33">
        <f>+'JRO''s Hours Information'!F49</f>
        <v>47.662999999999997</v>
      </c>
      <c r="N49" s="23">
        <f t="shared" si="16"/>
        <v>323.63176999999996</v>
      </c>
      <c r="O49" s="33">
        <f>+'JRO''s Hours Information'!I49</f>
        <v>4</v>
      </c>
      <c r="P49" s="25">
        <f t="shared" si="17"/>
        <v>27.16</v>
      </c>
      <c r="Q49" s="16">
        <f>+'JRO''s Hours Information'!D49</f>
        <v>52</v>
      </c>
      <c r="R49" s="23">
        <f t="shared" si="18"/>
        <v>381.16</v>
      </c>
      <c r="S49" s="16">
        <f>+'JRO''s Hours Information'!G49</f>
        <v>0</v>
      </c>
      <c r="T49" s="23">
        <f t="shared" si="19"/>
        <v>0</v>
      </c>
      <c r="U49" s="15">
        <f>+'JRO''s Hours Information'!J49</f>
        <v>8</v>
      </c>
      <c r="V49" s="25">
        <f t="shared" si="20"/>
        <v>54.32</v>
      </c>
      <c r="W49" s="23">
        <f t="shared" si="21"/>
        <v>5813.7049999999999</v>
      </c>
    </row>
    <row r="50" spans="1:23" ht="14.85" customHeight="1" x14ac:dyDescent="0.15">
      <c r="A50" s="64" t="str">
        <f>'Employee ROP Information'!A50</f>
        <v>GAL</v>
      </c>
      <c r="B50" s="58" t="str">
        <f>+'Employee ROP Information'!C50</f>
        <v>BAMBARD, ALYSSA</v>
      </c>
      <c r="C50" s="17">
        <f>+'Employee ROP Information'!M50</f>
        <v>19.72</v>
      </c>
      <c r="D50" s="17">
        <f>+'Employee ROP Information'!N50</f>
        <v>18.28</v>
      </c>
      <c r="E50" s="32">
        <f>+'JRO''s Hours Information'!B50</f>
        <v>195.84</v>
      </c>
      <c r="F50" s="23">
        <f t="shared" si="12"/>
        <v>3861.9647999999997</v>
      </c>
      <c r="G50" s="32">
        <f>+'JRO''s Hours Information'!E50</f>
        <v>386.84</v>
      </c>
      <c r="H50" s="23">
        <f t="shared" si="13"/>
        <v>7071.4351999999999</v>
      </c>
      <c r="I50" s="32">
        <f>+'JRO''s Hours Information'!H50</f>
        <v>3.5</v>
      </c>
      <c r="J50" s="25">
        <f t="shared" si="14"/>
        <v>63.980000000000004</v>
      </c>
      <c r="K50" s="33">
        <f>+'JRO''s Hours Information'!C50</f>
        <v>112.67100000000001</v>
      </c>
      <c r="L50" s="23">
        <f t="shared" si="15"/>
        <v>2221.87212</v>
      </c>
      <c r="M50" s="33">
        <f>+'JRO''s Hours Information'!F50</f>
        <v>112.67100000000001</v>
      </c>
      <c r="N50" s="23">
        <f t="shared" si="16"/>
        <v>2059.6258800000001</v>
      </c>
      <c r="O50" s="33">
        <f>+'JRO''s Hours Information'!I50</f>
        <v>46.5</v>
      </c>
      <c r="P50" s="25">
        <f t="shared" si="17"/>
        <v>850.0200000000001</v>
      </c>
      <c r="Q50" s="16">
        <f>+'JRO''s Hours Information'!D50</f>
        <v>28</v>
      </c>
      <c r="R50" s="23">
        <f t="shared" si="18"/>
        <v>552.16</v>
      </c>
      <c r="S50" s="16">
        <f>+'JRO''s Hours Information'!G50</f>
        <v>28</v>
      </c>
      <c r="T50" s="23">
        <f t="shared" si="19"/>
        <v>511.84000000000003</v>
      </c>
      <c r="U50" s="15">
        <f>+'JRO''s Hours Information'!J50</f>
        <v>59</v>
      </c>
      <c r="V50" s="25">
        <f t="shared" si="20"/>
        <v>1078.52</v>
      </c>
      <c r="W50" s="23">
        <f t="shared" si="21"/>
        <v>10997.38</v>
      </c>
    </row>
    <row r="51" spans="1:23" ht="14.85" customHeight="1" x14ac:dyDescent="0.15">
      <c r="A51" s="64" t="str">
        <f>'Employee ROP Information'!A51</f>
        <v>GAL</v>
      </c>
      <c r="B51" s="58" t="str">
        <f>+'Employee ROP Information'!C51</f>
        <v>BANNERMAN-BUSH, ANTOINETTE</v>
      </c>
      <c r="C51" s="17">
        <f>+'Employee ROP Information'!M51</f>
        <v>21.26</v>
      </c>
      <c r="D51" s="17">
        <f>+'Employee ROP Information'!N51</f>
        <v>19.71</v>
      </c>
      <c r="E51" s="32">
        <f>+'JRO''s Hours Information'!B51</f>
        <v>95.59</v>
      </c>
      <c r="F51" s="23">
        <f t="shared" si="12"/>
        <v>2032.2434000000003</v>
      </c>
      <c r="G51" s="32">
        <f>+'JRO''s Hours Information'!E51</f>
        <v>106.59</v>
      </c>
      <c r="H51" s="23">
        <f t="shared" si="13"/>
        <v>2100.8889000000004</v>
      </c>
      <c r="I51" s="32">
        <f>+'JRO''s Hours Information'!H51</f>
        <v>0</v>
      </c>
      <c r="J51" s="25">
        <f t="shared" si="14"/>
        <v>0</v>
      </c>
      <c r="K51" s="33">
        <f>+'JRO''s Hours Information'!C51</f>
        <v>104.004</v>
      </c>
      <c r="L51" s="23">
        <f t="shared" si="15"/>
        <v>2211.1250400000004</v>
      </c>
      <c r="M51" s="33">
        <f>+'JRO''s Hours Information'!F51</f>
        <v>104.004</v>
      </c>
      <c r="N51" s="23">
        <f t="shared" si="16"/>
        <v>2049.9188400000003</v>
      </c>
      <c r="O51" s="33">
        <f>+'JRO''s Hours Information'!I51</f>
        <v>0</v>
      </c>
      <c r="P51" s="25">
        <f t="shared" si="17"/>
        <v>0</v>
      </c>
      <c r="Q51" s="16">
        <f>+'JRO''s Hours Information'!D51</f>
        <v>48</v>
      </c>
      <c r="R51" s="23">
        <f t="shared" si="18"/>
        <v>1020.48</v>
      </c>
      <c r="S51" s="16">
        <f>+'JRO''s Hours Information'!G51</f>
        <v>94</v>
      </c>
      <c r="T51" s="23">
        <f t="shared" si="19"/>
        <v>1852.74</v>
      </c>
      <c r="U51" s="15">
        <f>+'JRO''s Hours Information'!J51</f>
        <v>0</v>
      </c>
      <c r="V51" s="25">
        <f t="shared" si="20"/>
        <v>0</v>
      </c>
      <c r="W51" s="23">
        <f t="shared" si="21"/>
        <v>4133.1323000000011</v>
      </c>
    </row>
    <row r="52" spans="1:23" ht="14.85" customHeight="1" x14ac:dyDescent="0.15">
      <c r="A52" s="64" t="str">
        <f>'Employee ROP Information'!A52</f>
        <v>GAL</v>
      </c>
      <c r="B52" s="58" t="str">
        <f>+'Employee ROP Information'!C52</f>
        <v>BAREFIELD, DANA</v>
      </c>
      <c r="C52" s="17">
        <f>+'Employee ROP Information'!M52</f>
        <v>26.66</v>
      </c>
      <c r="D52" s="17">
        <f>+'Employee ROP Information'!N52</f>
        <v>24.71</v>
      </c>
      <c r="E52" s="32">
        <f>+'JRO''s Hours Information'!B52</f>
        <v>48</v>
      </c>
      <c r="F52" s="23">
        <f t="shared" si="12"/>
        <v>1279.68</v>
      </c>
      <c r="G52" s="32">
        <f>+'JRO''s Hours Information'!E52</f>
        <v>-4.9930000000000003</v>
      </c>
      <c r="H52" s="23">
        <f t="shared" si="13"/>
        <v>-123.37703000000002</v>
      </c>
      <c r="I52" s="32">
        <f>+'JRO''s Hours Information'!H52</f>
        <v>0</v>
      </c>
      <c r="J52" s="25">
        <f t="shared" si="14"/>
        <v>0</v>
      </c>
      <c r="K52" s="33">
        <f>+'JRO''s Hours Information'!C52</f>
        <v>156</v>
      </c>
      <c r="L52" s="23">
        <f t="shared" si="15"/>
        <v>4158.96</v>
      </c>
      <c r="M52" s="33">
        <f>+'JRO''s Hours Information'!F52</f>
        <v>104.004</v>
      </c>
      <c r="N52" s="23">
        <f t="shared" si="16"/>
        <v>2569.9388400000003</v>
      </c>
      <c r="O52" s="33">
        <f>+'JRO''s Hours Information'!I52</f>
        <v>30.5</v>
      </c>
      <c r="P52" s="25">
        <f t="shared" si="17"/>
        <v>753.65499999999997</v>
      </c>
      <c r="Q52" s="16">
        <f>+'JRO''s Hours Information'!D52</f>
        <v>108</v>
      </c>
      <c r="R52" s="23">
        <f t="shared" si="18"/>
        <v>2879.28</v>
      </c>
      <c r="S52" s="16">
        <f>+'JRO''s Hours Information'!G52</f>
        <v>116</v>
      </c>
      <c r="T52" s="23">
        <f t="shared" si="19"/>
        <v>2866.36</v>
      </c>
      <c r="U52" s="15">
        <f>+'JRO''s Hours Information'!J52</f>
        <v>28.5</v>
      </c>
      <c r="V52" s="25">
        <f t="shared" si="20"/>
        <v>704.23500000000001</v>
      </c>
      <c r="W52" s="23">
        <f t="shared" si="21"/>
        <v>1156.30297</v>
      </c>
    </row>
    <row r="53" spans="1:23" ht="14.85" customHeight="1" x14ac:dyDescent="0.15">
      <c r="A53" s="64" t="str">
        <f>'Employee ROP Information'!A53</f>
        <v>GAL</v>
      </c>
      <c r="B53" s="58" t="str">
        <f>+'Employee ROP Information'!C53</f>
        <v>BARKLEY, PAMELA</v>
      </c>
      <c r="C53" s="17">
        <f>+'Employee ROP Information'!M53</f>
        <v>18.38</v>
      </c>
      <c r="D53" s="17">
        <f>+'Employee ROP Information'!N53</f>
        <v>17.04</v>
      </c>
      <c r="E53" s="32">
        <f>+'JRO''s Hours Information'!B53</f>
        <v>309.5</v>
      </c>
      <c r="F53" s="23">
        <f t="shared" si="12"/>
        <v>5688.61</v>
      </c>
      <c r="G53" s="32">
        <f>+'JRO''s Hours Information'!E53</f>
        <v>48.09</v>
      </c>
      <c r="H53" s="23">
        <f t="shared" si="13"/>
        <v>819.45360000000005</v>
      </c>
      <c r="I53" s="32">
        <f>+'JRO''s Hours Information'!H53</f>
        <v>0</v>
      </c>
      <c r="J53" s="25">
        <f t="shared" si="14"/>
        <v>0</v>
      </c>
      <c r="K53" s="33">
        <f>+'JRO''s Hours Information'!C53</f>
        <v>156</v>
      </c>
      <c r="L53" s="23">
        <f t="shared" si="15"/>
        <v>2867.2799999999997</v>
      </c>
      <c r="M53" s="33">
        <f>+'JRO''s Hours Information'!F53</f>
        <v>104.004</v>
      </c>
      <c r="N53" s="23">
        <f t="shared" si="16"/>
        <v>1772.2281599999999</v>
      </c>
      <c r="O53" s="33">
        <f>+'JRO''s Hours Information'!I53</f>
        <v>0</v>
      </c>
      <c r="P53" s="25">
        <f t="shared" si="17"/>
        <v>0</v>
      </c>
      <c r="Q53" s="16">
        <f>+'JRO''s Hours Information'!D53</f>
        <v>135.25</v>
      </c>
      <c r="R53" s="23">
        <f t="shared" si="18"/>
        <v>2485.895</v>
      </c>
      <c r="S53" s="16">
        <f>+'JRO''s Hours Information'!G53</f>
        <v>209</v>
      </c>
      <c r="T53" s="23">
        <f t="shared" si="19"/>
        <v>3561.3599999999997</v>
      </c>
      <c r="U53" s="15">
        <f>+'JRO''s Hours Information'!J53</f>
        <v>0</v>
      </c>
      <c r="V53" s="25">
        <f t="shared" si="20"/>
        <v>0</v>
      </c>
      <c r="W53" s="23">
        <f t="shared" si="21"/>
        <v>6508.0635999999995</v>
      </c>
    </row>
    <row r="54" spans="1:23" ht="14.85" customHeight="1" x14ac:dyDescent="0.15">
      <c r="A54" s="64" t="str">
        <f>'Employee ROP Information'!A54</f>
        <v>GAL</v>
      </c>
      <c r="B54" s="58" t="str">
        <f>+'Employee ROP Information'!C54</f>
        <v>BARRERA, IVANNA</v>
      </c>
      <c r="C54" s="17">
        <f>+'Employee ROP Information'!M54</f>
        <v>20.39</v>
      </c>
      <c r="D54" s="17">
        <f>+'Employee ROP Information'!N54</f>
        <v>18.899999999999999</v>
      </c>
      <c r="E54" s="32">
        <f>+'JRO''s Hours Information'!B54</f>
        <v>72.837000000000003</v>
      </c>
      <c r="F54" s="23">
        <f t="shared" si="12"/>
        <v>1485.14643</v>
      </c>
      <c r="G54" s="32">
        <f>+'JRO''s Hours Information'!E54</f>
        <v>88.837000000000003</v>
      </c>
      <c r="H54" s="23">
        <f t="shared" si="13"/>
        <v>1679.0192999999999</v>
      </c>
      <c r="I54" s="32">
        <f>+'JRO''s Hours Information'!H54</f>
        <v>0</v>
      </c>
      <c r="J54" s="25">
        <f t="shared" si="14"/>
        <v>0</v>
      </c>
      <c r="K54" s="33">
        <f>+'JRO''s Hours Information'!C54</f>
        <v>88.837000000000003</v>
      </c>
      <c r="L54" s="23">
        <f t="shared" si="15"/>
        <v>1811.38643</v>
      </c>
      <c r="M54" s="33">
        <f>+'JRO''s Hours Information'!F54</f>
        <v>88.837000000000003</v>
      </c>
      <c r="N54" s="23">
        <f t="shared" si="16"/>
        <v>1679.0192999999999</v>
      </c>
      <c r="O54" s="33">
        <f>+'JRO''s Hours Information'!I54</f>
        <v>0</v>
      </c>
      <c r="P54" s="25">
        <f t="shared" si="17"/>
        <v>0</v>
      </c>
      <c r="Q54" s="16">
        <f>+'JRO''s Hours Information'!D54</f>
        <v>16</v>
      </c>
      <c r="R54" s="23">
        <f t="shared" si="18"/>
        <v>326.24</v>
      </c>
      <c r="S54" s="16">
        <f>+'JRO''s Hours Information'!G54</f>
        <v>0</v>
      </c>
      <c r="T54" s="23">
        <f t="shared" si="19"/>
        <v>0</v>
      </c>
      <c r="U54" s="15">
        <f>+'JRO''s Hours Information'!J54</f>
        <v>0</v>
      </c>
      <c r="V54" s="25">
        <f t="shared" si="20"/>
        <v>0</v>
      </c>
      <c r="W54" s="23">
        <f t="shared" si="21"/>
        <v>3164.1657299999997</v>
      </c>
    </row>
    <row r="55" spans="1:23" ht="14.85" customHeight="1" x14ac:dyDescent="0.15">
      <c r="A55" s="64" t="str">
        <f>'Employee ROP Information'!A55</f>
        <v>GAL</v>
      </c>
      <c r="B55" s="58" t="str">
        <f>+'Employee ROP Information'!C55</f>
        <v>BARRETT, AMY</v>
      </c>
      <c r="C55" s="17">
        <f>+'Employee ROP Information'!M55</f>
        <v>25.38</v>
      </c>
      <c r="D55" s="17">
        <f>+'Employee ROP Information'!N55</f>
        <v>23.53</v>
      </c>
      <c r="E55" s="32">
        <f>+'JRO''s Hours Information'!B55</f>
        <v>86.67</v>
      </c>
      <c r="F55" s="23">
        <f t="shared" si="12"/>
        <v>2199.6846</v>
      </c>
      <c r="G55" s="32">
        <f>+'JRO''s Hours Information'!E55</f>
        <v>20.67</v>
      </c>
      <c r="H55" s="23">
        <f t="shared" si="13"/>
        <v>486.36510000000004</v>
      </c>
      <c r="I55" s="32">
        <f>+'JRO''s Hours Information'!H55</f>
        <v>23.25</v>
      </c>
      <c r="J55" s="25">
        <f t="shared" si="14"/>
        <v>547.07249999999999</v>
      </c>
      <c r="K55" s="33">
        <f>+'JRO''s Hours Information'!C55</f>
        <v>86.67</v>
      </c>
      <c r="L55" s="23">
        <f t="shared" si="15"/>
        <v>2199.6846</v>
      </c>
      <c r="M55" s="33">
        <f>+'JRO''s Hours Information'!F55</f>
        <v>86.67</v>
      </c>
      <c r="N55" s="23">
        <f t="shared" si="16"/>
        <v>2039.3451000000002</v>
      </c>
      <c r="O55" s="33">
        <f>+'JRO''s Hours Information'!I55</f>
        <v>80.25</v>
      </c>
      <c r="P55" s="25">
        <f t="shared" si="17"/>
        <v>1888.2825</v>
      </c>
      <c r="Q55" s="16">
        <f>+'JRO''s Hours Information'!D55</f>
        <v>0</v>
      </c>
      <c r="R55" s="23">
        <f t="shared" si="18"/>
        <v>0</v>
      </c>
      <c r="S55" s="16">
        <f>+'JRO''s Hours Information'!G55</f>
        <v>66</v>
      </c>
      <c r="T55" s="23">
        <f t="shared" si="19"/>
        <v>1552.98</v>
      </c>
      <c r="U55" s="15">
        <f>+'JRO''s Hours Information'!J55</f>
        <v>51</v>
      </c>
      <c r="V55" s="25">
        <f t="shared" si="20"/>
        <v>1200.03</v>
      </c>
      <c r="W55" s="23">
        <f t="shared" si="21"/>
        <v>3233.1221999999998</v>
      </c>
    </row>
    <row r="56" spans="1:23" ht="14.85" customHeight="1" x14ac:dyDescent="0.15">
      <c r="A56" s="64" t="str">
        <f>'Employee ROP Information'!A56</f>
        <v>GAL</v>
      </c>
      <c r="B56" s="58" t="str">
        <f>+'Employee ROP Information'!C56</f>
        <v>BARRY, MEGHAN</v>
      </c>
      <c r="C56" s="17">
        <f>+'Employee ROP Information'!M56</f>
        <v>7.19</v>
      </c>
      <c r="D56" s="17">
        <f>+'Employee ROP Information'!N56</f>
        <v>6.66</v>
      </c>
      <c r="E56" s="32">
        <f>+'JRO''s Hours Information'!B56</f>
        <v>47.587000000000003</v>
      </c>
      <c r="F56" s="23">
        <f t="shared" si="12"/>
        <v>342.15053000000006</v>
      </c>
      <c r="G56" s="32">
        <f>+'JRO''s Hours Information'!E56</f>
        <v>39.662999999999997</v>
      </c>
      <c r="H56" s="23">
        <f t="shared" si="13"/>
        <v>264.15557999999999</v>
      </c>
      <c r="I56" s="32">
        <f>+'JRO''s Hours Information'!H56</f>
        <v>0</v>
      </c>
      <c r="J56" s="25">
        <f t="shared" si="14"/>
        <v>0</v>
      </c>
      <c r="K56" s="33">
        <f>+'JRO''s Hours Information'!C56</f>
        <v>59.587000000000003</v>
      </c>
      <c r="L56" s="23">
        <f t="shared" si="15"/>
        <v>428.43053000000003</v>
      </c>
      <c r="M56" s="33">
        <f>+'JRO''s Hours Information'!F56</f>
        <v>47.662999999999997</v>
      </c>
      <c r="N56" s="23">
        <f t="shared" si="16"/>
        <v>317.43557999999996</v>
      </c>
      <c r="O56" s="33">
        <f>+'JRO''s Hours Information'!I56</f>
        <v>12</v>
      </c>
      <c r="P56" s="25">
        <f t="shared" si="17"/>
        <v>79.92</v>
      </c>
      <c r="Q56" s="16">
        <f>+'JRO''s Hours Information'!D56</f>
        <v>12</v>
      </c>
      <c r="R56" s="23">
        <f t="shared" si="18"/>
        <v>86.28</v>
      </c>
      <c r="S56" s="16">
        <f>+'JRO''s Hours Information'!G56</f>
        <v>8</v>
      </c>
      <c r="T56" s="23">
        <f t="shared" si="19"/>
        <v>53.28</v>
      </c>
      <c r="U56" s="15">
        <f>+'JRO''s Hours Information'!J56</f>
        <v>12</v>
      </c>
      <c r="V56" s="25">
        <f t="shared" si="20"/>
        <v>79.92</v>
      </c>
      <c r="W56" s="23">
        <f t="shared" si="21"/>
        <v>606.30610999999999</v>
      </c>
    </row>
    <row r="57" spans="1:23" ht="14.85" customHeight="1" x14ac:dyDescent="0.15">
      <c r="A57" s="64" t="str">
        <f>'Employee ROP Information'!A57</f>
        <v>GAL</v>
      </c>
      <c r="B57" s="58" t="str">
        <f>+'Employee ROP Information'!C57</f>
        <v>BARTLESON, CONSTANCE</v>
      </c>
      <c r="C57" s="17">
        <f>+'Employee ROP Information'!M57</f>
        <v>19.72</v>
      </c>
      <c r="D57" s="17">
        <f>+'Employee ROP Information'!N57</f>
        <v>18.28</v>
      </c>
      <c r="E57" s="32">
        <f>+'JRO''s Hours Information'!B57</f>
        <v>71.34</v>
      </c>
      <c r="F57" s="23">
        <f t="shared" si="12"/>
        <v>1406.8248000000001</v>
      </c>
      <c r="G57" s="32">
        <f>+'JRO''s Hours Information'!E57</f>
        <v>35.590000000000003</v>
      </c>
      <c r="H57" s="23">
        <f t="shared" si="13"/>
        <v>650.5852000000001</v>
      </c>
      <c r="I57" s="32">
        <f>+'JRO''s Hours Information'!H57</f>
        <v>0</v>
      </c>
      <c r="J57" s="25">
        <f t="shared" si="14"/>
        <v>0</v>
      </c>
      <c r="K57" s="33">
        <f>+'JRO''s Hours Information'!C57</f>
        <v>104.004</v>
      </c>
      <c r="L57" s="23">
        <f t="shared" si="15"/>
        <v>2050.9588800000001</v>
      </c>
      <c r="M57" s="33">
        <f>+'JRO''s Hours Information'!F57</f>
        <v>104.004</v>
      </c>
      <c r="N57" s="23">
        <f t="shared" si="16"/>
        <v>1901.1931200000001</v>
      </c>
      <c r="O57" s="33">
        <f>+'JRO''s Hours Information'!I57</f>
        <v>0</v>
      </c>
      <c r="P57" s="25">
        <f t="shared" si="17"/>
        <v>0</v>
      </c>
      <c r="Q57" s="16">
        <f>+'JRO''s Hours Information'!D57</f>
        <v>76</v>
      </c>
      <c r="R57" s="23">
        <f t="shared" si="18"/>
        <v>1498.7199999999998</v>
      </c>
      <c r="S57" s="16">
        <f>+'JRO''s Hours Information'!G57</f>
        <v>117.25</v>
      </c>
      <c r="T57" s="23">
        <f t="shared" si="19"/>
        <v>2143.33</v>
      </c>
      <c r="U57" s="15">
        <f>+'JRO''s Hours Information'!J57</f>
        <v>0</v>
      </c>
      <c r="V57" s="25">
        <f t="shared" si="20"/>
        <v>0</v>
      </c>
      <c r="W57" s="23">
        <f t="shared" si="21"/>
        <v>2057.4100000000003</v>
      </c>
    </row>
    <row r="58" spans="1:23" ht="14.85" customHeight="1" x14ac:dyDescent="0.15">
      <c r="A58" s="64" t="str">
        <f>'Employee ROP Information'!A58</f>
        <v>GAL</v>
      </c>
      <c r="B58" s="58" t="str">
        <f>+'Employee ROP Information'!C58</f>
        <v>BATCHELOR, MARY</v>
      </c>
      <c r="C58" s="17">
        <f>+'Employee ROP Information'!M58</f>
        <v>19.100000000000001</v>
      </c>
      <c r="D58" s="17">
        <f>+'Employee ROP Information'!N58</f>
        <v>17.71</v>
      </c>
      <c r="E58" s="32">
        <f>+'JRO''s Hours Information'!B58</f>
        <v>115.25</v>
      </c>
      <c r="F58" s="23">
        <f t="shared" si="12"/>
        <v>2201.2750000000001</v>
      </c>
      <c r="G58" s="32">
        <f>+'JRO''s Hours Information'!E58</f>
        <v>202.09</v>
      </c>
      <c r="H58" s="23">
        <f t="shared" si="13"/>
        <v>3579.0139000000004</v>
      </c>
      <c r="I58" s="32">
        <f>+'JRO''s Hours Information'!H58</f>
        <v>0</v>
      </c>
      <c r="J58" s="25">
        <f t="shared" si="14"/>
        <v>0</v>
      </c>
      <c r="K58" s="33">
        <f>+'JRO''s Hours Information'!C58</f>
        <v>156</v>
      </c>
      <c r="L58" s="23">
        <f t="shared" si="15"/>
        <v>2979.6000000000004</v>
      </c>
      <c r="M58" s="33">
        <f>+'JRO''s Hours Information'!F58</f>
        <v>104.004</v>
      </c>
      <c r="N58" s="23">
        <f t="shared" si="16"/>
        <v>1841.9108400000002</v>
      </c>
      <c r="O58" s="33">
        <f>+'JRO''s Hours Information'!I58</f>
        <v>0</v>
      </c>
      <c r="P58" s="25">
        <f t="shared" si="17"/>
        <v>0</v>
      </c>
      <c r="Q58" s="16">
        <f>+'JRO''s Hours Information'!D58</f>
        <v>140.5</v>
      </c>
      <c r="R58" s="23">
        <f t="shared" si="18"/>
        <v>2683.55</v>
      </c>
      <c r="S58" s="16">
        <f>+'JRO''s Hours Information'!G58</f>
        <v>43</v>
      </c>
      <c r="T58" s="23">
        <f t="shared" si="19"/>
        <v>761.53000000000009</v>
      </c>
      <c r="U58" s="15">
        <f>+'JRO''s Hours Information'!J58</f>
        <v>0</v>
      </c>
      <c r="V58" s="25">
        <f t="shared" si="20"/>
        <v>0</v>
      </c>
      <c r="W58" s="23">
        <f t="shared" si="21"/>
        <v>5780.2889000000005</v>
      </c>
    </row>
    <row r="59" spans="1:23" ht="14.85" customHeight="1" x14ac:dyDescent="0.15">
      <c r="A59" s="64" t="str">
        <f>'Employee ROP Information'!A59</f>
        <v>GAL</v>
      </c>
      <c r="B59" s="58" t="str">
        <f>+'Employee ROP Information'!C59</f>
        <v>BAUKNIGHT, LAUREN</v>
      </c>
      <c r="C59" s="17">
        <f>+'Employee ROP Information'!M59</f>
        <v>26.37</v>
      </c>
      <c r="D59" s="17">
        <f>+'Employee ROP Information'!N59</f>
        <v>24.45</v>
      </c>
      <c r="E59" s="32">
        <f>+'JRO''s Hours Information'!B59</f>
        <v>69.25</v>
      </c>
      <c r="F59" s="23">
        <f t="shared" si="12"/>
        <v>1826.1225000000002</v>
      </c>
      <c r="G59" s="32">
        <f>+'JRO''s Hours Information'!E59</f>
        <v>480</v>
      </c>
      <c r="H59" s="23">
        <f t="shared" si="13"/>
        <v>11736</v>
      </c>
      <c r="I59" s="32">
        <f>+'JRO''s Hours Information'!H59</f>
        <v>0</v>
      </c>
      <c r="J59" s="25">
        <f t="shared" si="14"/>
        <v>0</v>
      </c>
      <c r="K59" s="33">
        <f>+'JRO''s Hours Information'!C59</f>
        <v>143</v>
      </c>
      <c r="L59" s="23">
        <f t="shared" si="15"/>
        <v>3770.9100000000003</v>
      </c>
      <c r="M59" s="33">
        <f>+'JRO''s Hours Information'!F59</f>
        <v>95.337000000000003</v>
      </c>
      <c r="N59" s="23">
        <f t="shared" si="16"/>
        <v>2330.98965</v>
      </c>
      <c r="O59" s="33">
        <f>+'JRO''s Hours Information'!I59</f>
        <v>0</v>
      </c>
      <c r="P59" s="25">
        <f t="shared" si="17"/>
        <v>0</v>
      </c>
      <c r="Q59" s="16">
        <f>+'JRO''s Hours Information'!D59</f>
        <v>144</v>
      </c>
      <c r="R59" s="23">
        <f t="shared" si="18"/>
        <v>3797.28</v>
      </c>
      <c r="S59" s="16">
        <f>+'JRO''s Hours Information'!G59</f>
        <v>36</v>
      </c>
      <c r="T59" s="23">
        <f t="shared" si="19"/>
        <v>880.19999999999993</v>
      </c>
      <c r="U59" s="15">
        <f>+'JRO''s Hours Information'!J59</f>
        <v>0</v>
      </c>
      <c r="V59" s="25">
        <f t="shared" si="20"/>
        <v>0</v>
      </c>
      <c r="W59" s="23">
        <f t="shared" si="21"/>
        <v>13562.122499999999</v>
      </c>
    </row>
    <row r="60" spans="1:23" ht="14.85" customHeight="1" x14ac:dyDescent="0.15">
      <c r="A60" s="64" t="str">
        <f>'Employee ROP Information'!A60</f>
        <v>GAL</v>
      </c>
      <c r="B60" s="58" t="str">
        <f>+'Employee ROP Information'!C60</f>
        <v>BAVARO, NICHOLAS</v>
      </c>
      <c r="C60" s="17">
        <f>+'Employee ROP Information'!M60</f>
        <v>21.93</v>
      </c>
      <c r="D60" s="17">
        <f>+'Employee ROP Information'!N60</f>
        <v>20.329999999999998</v>
      </c>
      <c r="E60" s="32">
        <f>+'JRO''s Hours Information'!B60</f>
        <v>85.006</v>
      </c>
      <c r="F60" s="23">
        <f t="shared" si="12"/>
        <v>1864.1815799999999</v>
      </c>
      <c r="G60" s="32">
        <f>+'JRO''s Hours Information'!E60</f>
        <v>87.506</v>
      </c>
      <c r="H60" s="23">
        <f t="shared" si="13"/>
        <v>1778.9969799999999</v>
      </c>
      <c r="I60" s="32">
        <f>+'JRO''s Hours Information'!H60</f>
        <v>0</v>
      </c>
      <c r="J60" s="25">
        <f t="shared" si="14"/>
        <v>0</v>
      </c>
      <c r="K60" s="33">
        <f>+'JRO''s Hours Information'!C60</f>
        <v>104.004</v>
      </c>
      <c r="L60" s="23">
        <f t="shared" si="15"/>
        <v>2280.8077200000002</v>
      </c>
      <c r="M60" s="33">
        <f>+'JRO''s Hours Information'!F60</f>
        <v>104.004</v>
      </c>
      <c r="N60" s="23">
        <f t="shared" si="16"/>
        <v>2114.4013199999999</v>
      </c>
      <c r="O60" s="33">
        <f>+'JRO''s Hours Information'!I60</f>
        <v>3</v>
      </c>
      <c r="P60" s="25">
        <f t="shared" si="17"/>
        <v>60.989999999999995</v>
      </c>
      <c r="Q60" s="16">
        <f>+'JRO''s Hours Information'!D60</f>
        <v>61.5</v>
      </c>
      <c r="R60" s="23">
        <f t="shared" si="18"/>
        <v>1348.6949999999999</v>
      </c>
      <c r="S60" s="16">
        <f>+'JRO''s Hours Information'!G60</f>
        <v>52</v>
      </c>
      <c r="T60" s="23">
        <f t="shared" si="19"/>
        <v>1057.1599999999999</v>
      </c>
      <c r="U60" s="15">
        <f>+'JRO''s Hours Information'!J60</f>
        <v>3</v>
      </c>
      <c r="V60" s="25">
        <f t="shared" si="20"/>
        <v>60.989999999999995</v>
      </c>
      <c r="W60" s="23">
        <f t="shared" si="21"/>
        <v>3643.1785599999998</v>
      </c>
    </row>
    <row r="61" spans="1:23" ht="14.85" customHeight="1" x14ac:dyDescent="0.15">
      <c r="A61" s="64" t="str">
        <f>'Employee ROP Information'!A61</f>
        <v>GAL</v>
      </c>
      <c r="B61" s="58" t="str">
        <f>+'Employee ROP Information'!C61</f>
        <v>BEASLEY, DENISE</v>
      </c>
      <c r="C61" s="17">
        <f>+'Employee ROP Information'!M61</f>
        <v>19.72</v>
      </c>
      <c r="D61" s="17">
        <f>+'Employee ROP Information'!N61</f>
        <v>18.28</v>
      </c>
      <c r="E61" s="32">
        <f>+'JRO''s Hours Information'!B61</f>
        <v>13</v>
      </c>
      <c r="F61" s="23">
        <f t="shared" si="12"/>
        <v>256.36</v>
      </c>
      <c r="G61" s="32">
        <f>+'JRO''s Hours Information'!E61</f>
        <v>8.6669999999999998</v>
      </c>
      <c r="H61" s="23">
        <f t="shared" si="13"/>
        <v>158.43276</v>
      </c>
      <c r="I61" s="32">
        <f>+'JRO''s Hours Information'!H61</f>
        <v>0</v>
      </c>
      <c r="J61" s="25">
        <f t="shared" si="14"/>
        <v>0</v>
      </c>
      <c r="K61" s="33">
        <f>+'JRO''s Hours Information'!C61</f>
        <v>13</v>
      </c>
      <c r="L61" s="23">
        <f t="shared" si="15"/>
        <v>256.36</v>
      </c>
      <c r="M61" s="33">
        <f>+'JRO''s Hours Information'!F61</f>
        <v>8.6669999999999998</v>
      </c>
      <c r="N61" s="23">
        <f t="shared" si="16"/>
        <v>158.43276</v>
      </c>
      <c r="O61" s="33">
        <f>+'JRO''s Hours Information'!I61</f>
        <v>0</v>
      </c>
      <c r="P61" s="25">
        <f t="shared" si="17"/>
        <v>0</v>
      </c>
      <c r="Q61" s="16">
        <f>+'JRO''s Hours Information'!D61</f>
        <v>0</v>
      </c>
      <c r="R61" s="23">
        <f t="shared" si="18"/>
        <v>0</v>
      </c>
      <c r="S61" s="16">
        <f>+'JRO''s Hours Information'!G61</f>
        <v>0</v>
      </c>
      <c r="T61" s="23">
        <f t="shared" si="19"/>
        <v>0</v>
      </c>
      <c r="U61" s="15">
        <f>+'JRO''s Hours Information'!J61</f>
        <v>0</v>
      </c>
      <c r="V61" s="25">
        <f t="shared" si="20"/>
        <v>0</v>
      </c>
      <c r="W61" s="23">
        <f t="shared" si="21"/>
        <v>414.79276000000004</v>
      </c>
    </row>
    <row r="62" spans="1:23" ht="14.85" customHeight="1" x14ac:dyDescent="0.15">
      <c r="A62" s="64" t="str">
        <f>'Employee ROP Information'!A62</f>
        <v>GAL</v>
      </c>
      <c r="B62" s="58" t="str">
        <f>+'Employee ROP Information'!C62</f>
        <v>BEASLEY, TIMOTHY</v>
      </c>
      <c r="C62" s="17">
        <f>+'Employee ROP Information'!M62</f>
        <v>25.38</v>
      </c>
      <c r="D62" s="17">
        <f>+'Employee ROP Information'!N62</f>
        <v>23.53</v>
      </c>
      <c r="E62" s="32">
        <f>+'JRO''s Hours Information'!B62</f>
        <v>64.412999999999997</v>
      </c>
      <c r="F62" s="23">
        <f t="shared" si="12"/>
        <v>1634.8019399999998</v>
      </c>
      <c r="G62" s="32">
        <f>+'JRO''s Hours Information'!E62</f>
        <v>85.004000000000005</v>
      </c>
      <c r="H62" s="23">
        <f t="shared" si="13"/>
        <v>2000.1441200000002</v>
      </c>
      <c r="I62" s="32">
        <f>+'JRO''s Hours Information'!H62</f>
        <v>39</v>
      </c>
      <c r="J62" s="25">
        <f t="shared" si="14"/>
        <v>917.67000000000007</v>
      </c>
      <c r="K62" s="33">
        <f>+'JRO''s Hours Information'!C62</f>
        <v>132.16300000000001</v>
      </c>
      <c r="L62" s="23">
        <f t="shared" si="15"/>
        <v>3354.2969400000002</v>
      </c>
      <c r="M62" s="33">
        <f>+'JRO''s Hours Information'!F62</f>
        <v>104.004</v>
      </c>
      <c r="N62" s="23">
        <f t="shared" si="16"/>
        <v>2447.2141200000001</v>
      </c>
      <c r="O62" s="33">
        <f>+'JRO''s Hours Information'!I62</f>
        <v>87</v>
      </c>
      <c r="P62" s="25">
        <f t="shared" si="17"/>
        <v>2047.1100000000001</v>
      </c>
      <c r="Q62" s="16">
        <f>+'JRO''s Hours Information'!D62</f>
        <v>84</v>
      </c>
      <c r="R62" s="23">
        <f t="shared" si="18"/>
        <v>2131.92</v>
      </c>
      <c r="S62" s="16">
        <f>+'JRO''s Hours Information'!G62</f>
        <v>32</v>
      </c>
      <c r="T62" s="23">
        <f t="shared" si="19"/>
        <v>752.96</v>
      </c>
      <c r="U62" s="15">
        <f>+'JRO''s Hours Information'!J62</f>
        <v>66</v>
      </c>
      <c r="V62" s="25">
        <f t="shared" si="20"/>
        <v>1552.98</v>
      </c>
      <c r="W62" s="23">
        <f t="shared" si="21"/>
        <v>4552.6160600000003</v>
      </c>
    </row>
    <row r="63" spans="1:23" ht="14.85" customHeight="1" x14ac:dyDescent="0.15">
      <c r="A63" s="64" t="str">
        <f>'Employee ROP Information'!A63</f>
        <v>GAL</v>
      </c>
      <c r="B63" s="58" t="str">
        <f>+'Employee ROP Information'!C63</f>
        <v>BEAUCHAINE, AMY</v>
      </c>
      <c r="C63" s="17">
        <f>+'Employee ROP Information'!M63</f>
        <v>25.38</v>
      </c>
      <c r="D63" s="17">
        <f>+'Employee ROP Information'!N63</f>
        <v>23.53</v>
      </c>
      <c r="E63" s="32">
        <f>+'JRO''s Hours Information'!B63</f>
        <v>41.006</v>
      </c>
      <c r="F63" s="23">
        <f t="shared" si="12"/>
        <v>1040.7322799999999</v>
      </c>
      <c r="G63" s="32">
        <f>+'JRO''s Hours Information'!E63</f>
        <v>116.506</v>
      </c>
      <c r="H63" s="23">
        <f t="shared" si="13"/>
        <v>2741.38618</v>
      </c>
      <c r="I63" s="32">
        <f>+'JRO''s Hours Information'!H63</f>
        <v>0</v>
      </c>
      <c r="J63" s="25">
        <f t="shared" si="14"/>
        <v>0</v>
      </c>
      <c r="K63" s="33">
        <f>+'JRO''s Hours Information'!C63</f>
        <v>104.004</v>
      </c>
      <c r="L63" s="23">
        <f t="shared" si="15"/>
        <v>2639.6215200000001</v>
      </c>
      <c r="M63" s="33">
        <f>+'JRO''s Hours Information'!F63</f>
        <v>104.004</v>
      </c>
      <c r="N63" s="23">
        <f t="shared" si="16"/>
        <v>2447.2141200000001</v>
      </c>
      <c r="O63" s="33">
        <f>+'JRO''s Hours Information'!I63</f>
        <v>3.5</v>
      </c>
      <c r="P63" s="25">
        <f t="shared" si="17"/>
        <v>82.355000000000004</v>
      </c>
      <c r="Q63" s="16">
        <f>+'JRO''s Hours Information'!D63</f>
        <v>81.5</v>
      </c>
      <c r="R63" s="23">
        <f t="shared" si="18"/>
        <v>2068.4699999999998</v>
      </c>
      <c r="S63" s="16">
        <f>+'JRO''s Hours Information'!G63</f>
        <v>39</v>
      </c>
      <c r="T63" s="23">
        <f t="shared" si="19"/>
        <v>917.67000000000007</v>
      </c>
      <c r="U63" s="15">
        <f>+'JRO''s Hours Information'!J63</f>
        <v>3.5</v>
      </c>
      <c r="V63" s="25">
        <f t="shared" si="20"/>
        <v>82.355000000000004</v>
      </c>
      <c r="W63" s="23">
        <f t="shared" si="21"/>
        <v>3782.1184599999997</v>
      </c>
    </row>
    <row r="64" spans="1:23" ht="14.85" customHeight="1" x14ac:dyDescent="0.15">
      <c r="A64" s="64" t="str">
        <f>'Employee ROP Information'!A64</f>
        <v>GAL</v>
      </c>
      <c r="B64" s="58" t="str">
        <f>+'Employee ROP Information'!C64</f>
        <v>BEMENDERFER, ANDREA</v>
      </c>
      <c r="C64" s="17">
        <f>+'Employee ROP Information'!M64</f>
        <v>25.35</v>
      </c>
      <c r="D64" s="17">
        <f>+'Employee ROP Information'!N64</f>
        <v>24.18</v>
      </c>
      <c r="E64" s="32">
        <f>+'JRO''s Hours Information'!B64</f>
        <v>146.75</v>
      </c>
      <c r="F64" s="23">
        <f t="shared" si="12"/>
        <v>3720.1125000000002</v>
      </c>
      <c r="G64" s="32">
        <f>+'JRO''s Hours Information'!E64</f>
        <v>10.09</v>
      </c>
      <c r="H64" s="23">
        <f t="shared" si="13"/>
        <v>243.97620000000001</v>
      </c>
      <c r="I64" s="32">
        <f>+'JRO''s Hours Information'!H64</f>
        <v>0</v>
      </c>
      <c r="J64" s="25">
        <f t="shared" si="14"/>
        <v>0</v>
      </c>
      <c r="K64" s="33">
        <f>+'JRO''s Hours Information'!C64</f>
        <v>156</v>
      </c>
      <c r="L64" s="23">
        <f t="shared" si="15"/>
        <v>3954.6000000000004</v>
      </c>
      <c r="M64" s="33">
        <f>+'JRO''s Hours Information'!F64</f>
        <v>104.004</v>
      </c>
      <c r="N64" s="23">
        <f t="shared" si="16"/>
        <v>2514.8167200000003</v>
      </c>
      <c r="O64" s="33">
        <f>+'JRO''s Hours Information'!I64</f>
        <v>0</v>
      </c>
      <c r="P64" s="25">
        <f t="shared" si="17"/>
        <v>0</v>
      </c>
      <c r="Q64" s="16">
        <f>+'JRO''s Hours Information'!D64</f>
        <v>138</v>
      </c>
      <c r="R64" s="23">
        <f t="shared" si="18"/>
        <v>3498.3</v>
      </c>
      <c r="S64" s="16">
        <f>+'JRO''s Hours Information'!G64</f>
        <v>112.5</v>
      </c>
      <c r="T64" s="23">
        <f t="shared" si="19"/>
        <v>2720.25</v>
      </c>
      <c r="U64" s="15">
        <f>+'JRO''s Hours Information'!J64</f>
        <v>0</v>
      </c>
      <c r="V64" s="25">
        <f t="shared" si="20"/>
        <v>0</v>
      </c>
      <c r="W64" s="23">
        <f t="shared" si="21"/>
        <v>3964.0887000000002</v>
      </c>
    </row>
    <row r="65" spans="1:23" ht="14.85" customHeight="1" x14ac:dyDescent="0.15">
      <c r="A65" s="64" t="str">
        <f>'Employee ROP Information'!A65</f>
        <v>GAL</v>
      </c>
      <c r="B65" s="58" t="str">
        <f>+'Employee ROP Information'!C65</f>
        <v>BENINGFIELD, SHARON</v>
      </c>
      <c r="C65" s="17">
        <f>+'Employee ROP Information'!M65</f>
        <v>21.26</v>
      </c>
      <c r="D65" s="17">
        <f>+'Employee ROP Information'!N65</f>
        <v>19.71</v>
      </c>
      <c r="E65" s="32">
        <f>+'JRO''s Hours Information'!B65</f>
        <v>131.09</v>
      </c>
      <c r="F65" s="23">
        <f t="shared" si="12"/>
        <v>2786.9734000000003</v>
      </c>
      <c r="G65" s="32">
        <f>+'JRO''s Hours Information'!E65</f>
        <v>279.33999999999997</v>
      </c>
      <c r="H65" s="23">
        <f t="shared" si="13"/>
        <v>5505.7914000000001</v>
      </c>
      <c r="I65" s="32">
        <f>+'JRO''s Hours Information'!H65</f>
        <v>0</v>
      </c>
      <c r="J65" s="25">
        <f t="shared" si="14"/>
        <v>0</v>
      </c>
      <c r="K65" s="33">
        <f>+'JRO''s Hours Information'!C65</f>
        <v>104.004</v>
      </c>
      <c r="L65" s="23">
        <f t="shared" si="15"/>
        <v>2211.1250400000004</v>
      </c>
      <c r="M65" s="33">
        <f>+'JRO''s Hours Information'!F65</f>
        <v>104.004</v>
      </c>
      <c r="N65" s="23">
        <f t="shared" si="16"/>
        <v>2049.9188400000003</v>
      </c>
      <c r="O65" s="33">
        <f>+'JRO''s Hours Information'!I65</f>
        <v>0</v>
      </c>
      <c r="P65" s="25">
        <f t="shared" si="17"/>
        <v>0</v>
      </c>
      <c r="Q65" s="16">
        <f>+'JRO''s Hours Information'!D65</f>
        <v>113.5</v>
      </c>
      <c r="R65" s="23">
        <f t="shared" si="18"/>
        <v>2413.0100000000002</v>
      </c>
      <c r="S65" s="16">
        <f>+'JRO''s Hours Information'!G65</f>
        <v>54.5</v>
      </c>
      <c r="T65" s="23">
        <f t="shared" si="19"/>
        <v>1074.1949999999999</v>
      </c>
      <c r="U65" s="15">
        <f>+'JRO''s Hours Information'!J65</f>
        <v>0</v>
      </c>
      <c r="V65" s="25">
        <f t="shared" si="20"/>
        <v>0</v>
      </c>
      <c r="W65" s="23">
        <f t="shared" si="21"/>
        <v>8292.7648000000008</v>
      </c>
    </row>
    <row r="66" spans="1:23" ht="14.85" customHeight="1" x14ac:dyDescent="0.15">
      <c r="A66" s="64" t="str">
        <f>'Employee ROP Information'!A66</f>
        <v>GAL</v>
      </c>
      <c r="B66" s="58" t="str">
        <f>+'Employee ROP Information'!C66</f>
        <v>BENTON, LINN</v>
      </c>
      <c r="C66" s="17">
        <f>+'Employee ROP Information'!M66</f>
        <v>19.72</v>
      </c>
      <c r="D66" s="17">
        <f>+'Employee ROP Information'!N66</f>
        <v>18.28</v>
      </c>
      <c r="E66" s="32">
        <f>+'JRO''s Hours Information'!B66</f>
        <v>72.09</v>
      </c>
      <c r="F66" s="23">
        <f t="shared" si="12"/>
        <v>1421.6148000000001</v>
      </c>
      <c r="G66" s="32">
        <f>+'JRO''s Hours Information'!E66</f>
        <v>134.09</v>
      </c>
      <c r="H66" s="23">
        <f t="shared" si="13"/>
        <v>2451.1652000000004</v>
      </c>
      <c r="I66" s="32">
        <f>+'JRO''s Hours Information'!H66</f>
        <v>0</v>
      </c>
      <c r="J66" s="25">
        <f t="shared" si="14"/>
        <v>0</v>
      </c>
      <c r="K66" s="33">
        <f>+'JRO''s Hours Information'!C66</f>
        <v>104.004</v>
      </c>
      <c r="L66" s="23">
        <f t="shared" si="15"/>
        <v>2050.9588800000001</v>
      </c>
      <c r="M66" s="33">
        <f>+'JRO''s Hours Information'!F66</f>
        <v>104.004</v>
      </c>
      <c r="N66" s="23">
        <f t="shared" si="16"/>
        <v>1901.1931200000001</v>
      </c>
      <c r="O66" s="33">
        <f>+'JRO''s Hours Information'!I66</f>
        <v>0</v>
      </c>
      <c r="P66" s="25">
        <f t="shared" si="17"/>
        <v>0</v>
      </c>
      <c r="Q66" s="16">
        <f>+'JRO''s Hours Information'!D66</f>
        <v>64</v>
      </c>
      <c r="R66" s="23">
        <f t="shared" si="18"/>
        <v>1262.08</v>
      </c>
      <c r="S66" s="16">
        <f>+'JRO''s Hours Information'!G66</f>
        <v>103</v>
      </c>
      <c r="T66" s="23">
        <f t="shared" si="19"/>
        <v>1882.8400000000001</v>
      </c>
      <c r="U66" s="15">
        <f>+'JRO''s Hours Information'!J66</f>
        <v>0</v>
      </c>
      <c r="V66" s="25">
        <f t="shared" si="20"/>
        <v>0</v>
      </c>
      <c r="W66" s="23">
        <f t="shared" si="21"/>
        <v>3872.7800000000007</v>
      </c>
    </row>
    <row r="67" spans="1:23" ht="14.85" customHeight="1" x14ac:dyDescent="0.15">
      <c r="A67" s="64" t="str">
        <f>'Employee ROP Information'!A67</f>
        <v>GAL</v>
      </c>
      <c r="B67" s="58" t="str">
        <f>+'Employee ROP Information'!C67</f>
        <v>BENTON, MICHELLE</v>
      </c>
      <c r="C67" s="17">
        <f>+'Employee ROP Information'!M67</f>
        <v>19.72</v>
      </c>
      <c r="D67" s="17">
        <f>+'Employee ROP Information'!N67</f>
        <v>18.28</v>
      </c>
      <c r="E67" s="32">
        <f>+'JRO''s Hours Information'!B67</f>
        <v>0</v>
      </c>
      <c r="F67" s="23">
        <f t="shared" si="12"/>
        <v>0</v>
      </c>
      <c r="G67" s="32">
        <f>+'JRO''s Hours Information'!E67</f>
        <v>0</v>
      </c>
      <c r="H67" s="23">
        <f t="shared" si="13"/>
        <v>0</v>
      </c>
      <c r="I67" s="32">
        <f>+'JRO''s Hours Information'!H67</f>
        <v>0</v>
      </c>
      <c r="J67" s="25">
        <f t="shared" si="14"/>
        <v>0</v>
      </c>
      <c r="K67" s="33">
        <f>+'JRO''s Hours Information'!C67</f>
        <v>0</v>
      </c>
      <c r="L67" s="23">
        <f t="shared" si="15"/>
        <v>0</v>
      </c>
      <c r="M67" s="33">
        <f>+'JRO''s Hours Information'!F67</f>
        <v>0</v>
      </c>
      <c r="N67" s="23">
        <f t="shared" si="16"/>
        <v>0</v>
      </c>
      <c r="O67" s="33">
        <f>+'JRO''s Hours Information'!I67</f>
        <v>0</v>
      </c>
      <c r="P67" s="25">
        <f t="shared" si="17"/>
        <v>0</v>
      </c>
      <c r="Q67" s="16">
        <f>+'JRO''s Hours Information'!D67</f>
        <v>0</v>
      </c>
      <c r="R67" s="23">
        <f t="shared" si="18"/>
        <v>0</v>
      </c>
      <c r="S67" s="16">
        <f>+'JRO''s Hours Information'!G67</f>
        <v>0</v>
      </c>
      <c r="T67" s="23">
        <f t="shared" si="19"/>
        <v>0</v>
      </c>
      <c r="U67" s="15">
        <f>+'JRO''s Hours Information'!J67</f>
        <v>0</v>
      </c>
      <c r="V67" s="25">
        <f t="shared" si="20"/>
        <v>0</v>
      </c>
      <c r="W67" s="23">
        <f t="shared" si="21"/>
        <v>0</v>
      </c>
    </row>
    <row r="68" spans="1:23" ht="14.85" customHeight="1" x14ac:dyDescent="0.15">
      <c r="A68" s="64" t="str">
        <f>'Employee ROP Information'!A68</f>
        <v>GAL</v>
      </c>
      <c r="B68" s="58" t="str">
        <f>+'Employee ROP Information'!C68</f>
        <v>BERG, VERNIE</v>
      </c>
      <c r="C68" s="17">
        <f>+'Employee ROP Information'!M68</f>
        <v>30.86</v>
      </c>
      <c r="D68" s="17">
        <f>+'Employee ROP Information'!N68</f>
        <v>27.17</v>
      </c>
      <c r="E68" s="32">
        <f>+'JRO''s Hours Information'!B68</f>
        <v>159.75</v>
      </c>
      <c r="F68" s="23">
        <f t="shared" si="12"/>
        <v>4929.8850000000002</v>
      </c>
      <c r="G68" s="32">
        <f>+'JRO''s Hours Information'!E68</f>
        <v>102.09</v>
      </c>
      <c r="H68" s="23">
        <f t="shared" si="13"/>
        <v>2773.7853000000005</v>
      </c>
      <c r="I68" s="32">
        <f>+'JRO''s Hours Information'!H68</f>
        <v>0</v>
      </c>
      <c r="J68" s="25">
        <f t="shared" si="14"/>
        <v>0</v>
      </c>
      <c r="K68" s="33">
        <f>+'JRO''s Hours Information'!C68</f>
        <v>156</v>
      </c>
      <c r="L68" s="23">
        <f t="shared" si="15"/>
        <v>4814.16</v>
      </c>
      <c r="M68" s="33">
        <f>+'JRO''s Hours Information'!F68</f>
        <v>104.004</v>
      </c>
      <c r="N68" s="23">
        <f t="shared" si="16"/>
        <v>2825.7886800000001</v>
      </c>
      <c r="O68" s="33">
        <f>+'JRO''s Hours Information'!I68</f>
        <v>40.25</v>
      </c>
      <c r="P68" s="25">
        <f t="shared" si="17"/>
        <v>1093.5925</v>
      </c>
      <c r="Q68" s="16">
        <f>+'JRO''s Hours Information'!D68</f>
        <v>70.25</v>
      </c>
      <c r="R68" s="23">
        <f t="shared" si="18"/>
        <v>2167.915</v>
      </c>
      <c r="S68" s="16">
        <f>+'JRO''s Hours Information'!G68</f>
        <v>100</v>
      </c>
      <c r="T68" s="23">
        <f t="shared" si="19"/>
        <v>2717</v>
      </c>
      <c r="U68" s="15">
        <f>+'JRO''s Hours Information'!J68</f>
        <v>53.25</v>
      </c>
      <c r="V68" s="25">
        <f t="shared" si="20"/>
        <v>1446.8025</v>
      </c>
      <c r="W68" s="23">
        <f t="shared" si="21"/>
        <v>7703.6703000000007</v>
      </c>
    </row>
    <row r="69" spans="1:23" ht="14.85" customHeight="1" x14ac:dyDescent="0.15">
      <c r="A69" s="64" t="str">
        <f>'Employee ROP Information'!A69</f>
        <v>GAL</v>
      </c>
      <c r="B69" s="58" t="str">
        <f>+'Employee ROP Information'!C69</f>
        <v>BERLIN, KELLY</v>
      </c>
      <c r="C69" s="17">
        <f>+'Employee ROP Information'!M69</f>
        <v>28.75</v>
      </c>
      <c r="D69" s="17">
        <f>+'Employee ROP Information'!N69</f>
        <v>26.66</v>
      </c>
      <c r="E69" s="32">
        <f>+'JRO''s Hours Information'!B69</f>
        <v>216.33699999999999</v>
      </c>
      <c r="F69" s="23">
        <f t="shared" si="12"/>
        <v>6219.6887499999993</v>
      </c>
      <c r="G69" s="32">
        <f>+'JRO''s Hours Information'!E69</f>
        <v>146.59</v>
      </c>
      <c r="H69" s="23">
        <f t="shared" si="13"/>
        <v>3908.0894000000003</v>
      </c>
      <c r="I69" s="32">
        <f>+'JRO''s Hours Information'!H69</f>
        <v>0</v>
      </c>
      <c r="J69" s="25">
        <f t="shared" si="14"/>
        <v>0</v>
      </c>
      <c r="K69" s="33">
        <f>+'JRO''s Hours Information'!C69</f>
        <v>114.834</v>
      </c>
      <c r="L69" s="23">
        <f t="shared" si="15"/>
        <v>3301.4775</v>
      </c>
      <c r="M69" s="33">
        <f>+'JRO''s Hours Information'!F69</f>
        <v>104.004</v>
      </c>
      <c r="N69" s="23">
        <f t="shared" si="16"/>
        <v>2772.7466400000003</v>
      </c>
      <c r="O69" s="33">
        <f>+'JRO''s Hours Information'!I69</f>
        <v>28</v>
      </c>
      <c r="P69" s="25">
        <f t="shared" si="17"/>
        <v>746.48</v>
      </c>
      <c r="Q69" s="16">
        <f>+'JRO''s Hours Information'!D69</f>
        <v>108.5</v>
      </c>
      <c r="R69" s="23">
        <f t="shared" si="18"/>
        <v>3119.375</v>
      </c>
      <c r="S69" s="16">
        <f>+'JRO''s Hours Information'!G69</f>
        <v>24.5</v>
      </c>
      <c r="T69" s="23">
        <f t="shared" si="19"/>
        <v>653.16999999999996</v>
      </c>
      <c r="U69" s="15">
        <f>+'JRO''s Hours Information'!J69</f>
        <v>40.5</v>
      </c>
      <c r="V69" s="25">
        <f t="shared" si="20"/>
        <v>1079.73</v>
      </c>
      <c r="W69" s="23">
        <f t="shared" si="21"/>
        <v>10127.77815</v>
      </c>
    </row>
    <row r="70" spans="1:23" ht="14.85" customHeight="1" x14ac:dyDescent="0.15">
      <c r="A70" s="64" t="str">
        <f>'Employee ROP Information'!A70</f>
        <v>GAL</v>
      </c>
      <c r="B70" s="58" t="str">
        <f>+'Employee ROP Information'!C70</f>
        <v>BERNARD, DIANNE</v>
      </c>
      <c r="C70" s="17">
        <f>+'Employee ROP Information'!M70</f>
        <v>20.5</v>
      </c>
      <c r="D70" s="17">
        <f>+'Employee ROP Information'!N70</f>
        <v>19</v>
      </c>
      <c r="E70" s="32">
        <f>+'JRO''s Hours Information'!B70</f>
        <v>181.16</v>
      </c>
      <c r="F70" s="23">
        <f t="shared" si="12"/>
        <v>3713.7799999999997</v>
      </c>
      <c r="G70" s="32">
        <f>+'JRO''s Hours Information'!E70</f>
        <v>480</v>
      </c>
      <c r="H70" s="23">
        <f t="shared" si="13"/>
        <v>9120</v>
      </c>
      <c r="I70" s="32">
        <f>+'JRO''s Hours Information'!H70</f>
        <v>1.25</v>
      </c>
      <c r="J70" s="25">
        <f t="shared" si="14"/>
        <v>23.75</v>
      </c>
      <c r="K70" s="33">
        <f>+'JRO''s Hours Information'!C70</f>
        <v>129.99600000000001</v>
      </c>
      <c r="L70" s="23">
        <f t="shared" si="15"/>
        <v>2664.9180000000001</v>
      </c>
      <c r="M70" s="33">
        <f>+'JRO''s Hours Information'!F70</f>
        <v>104.004</v>
      </c>
      <c r="N70" s="23">
        <f t="shared" si="16"/>
        <v>1976.076</v>
      </c>
      <c r="O70" s="33">
        <f>+'JRO''s Hours Information'!I70</f>
        <v>34.375</v>
      </c>
      <c r="P70" s="25">
        <f t="shared" si="17"/>
        <v>653.125</v>
      </c>
      <c r="Q70" s="16">
        <f>+'JRO''s Hours Information'!D70</f>
        <v>95</v>
      </c>
      <c r="R70" s="23">
        <f t="shared" si="18"/>
        <v>1947.5</v>
      </c>
      <c r="S70" s="16">
        <f>+'JRO''s Hours Information'!G70</f>
        <v>48</v>
      </c>
      <c r="T70" s="23">
        <f t="shared" si="19"/>
        <v>912</v>
      </c>
      <c r="U70" s="15">
        <f>+'JRO''s Hours Information'!J70</f>
        <v>46.25</v>
      </c>
      <c r="V70" s="25">
        <f t="shared" si="20"/>
        <v>878.75</v>
      </c>
      <c r="W70" s="23">
        <f t="shared" si="21"/>
        <v>12857.529999999999</v>
      </c>
    </row>
    <row r="71" spans="1:23" ht="14.85" customHeight="1" x14ac:dyDescent="0.15">
      <c r="A71" s="64" t="str">
        <f>'Employee ROP Information'!A71</f>
        <v>GAL</v>
      </c>
      <c r="B71" s="58" t="str">
        <f>+'Employee ROP Information'!C71</f>
        <v>BETZ, KAYLA</v>
      </c>
      <c r="C71" s="17">
        <f>+'Employee ROP Information'!M71</f>
        <v>19.72</v>
      </c>
      <c r="D71" s="17">
        <f>+'Employee ROP Information'!N71</f>
        <v>18.28</v>
      </c>
      <c r="E71" s="32">
        <f>+'JRO''s Hours Information'!B71</f>
        <v>112.173</v>
      </c>
      <c r="F71" s="23">
        <f t="shared" si="12"/>
        <v>2212.0515599999999</v>
      </c>
      <c r="G71" s="32">
        <f>+'JRO''s Hours Information'!E71</f>
        <v>212.673</v>
      </c>
      <c r="H71" s="23">
        <f t="shared" si="13"/>
        <v>3887.6624400000001</v>
      </c>
      <c r="I71" s="32">
        <f>+'JRO''s Hours Information'!H71</f>
        <v>0</v>
      </c>
      <c r="J71" s="25">
        <f t="shared" si="14"/>
        <v>0</v>
      </c>
      <c r="K71" s="33">
        <f>+'JRO''s Hours Information'!C71</f>
        <v>104.004</v>
      </c>
      <c r="L71" s="23">
        <f t="shared" si="15"/>
        <v>2050.9588800000001</v>
      </c>
      <c r="M71" s="33">
        <f>+'JRO''s Hours Information'!F71</f>
        <v>104.004</v>
      </c>
      <c r="N71" s="23">
        <f t="shared" si="16"/>
        <v>1901.1931200000001</v>
      </c>
      <c r="O71" s="33">
        <f>+'JRO''s Hours Information'!I71</f>
        <v>35.625</v>
      </c>
      <c r="P71" s="25">
        <f t="shared" si="17"/>
        <v>651.22500000000002</v>
      </c>
      <c r="Q71" s="16">
        <f>+'JRO''s Hours Information'!D71</f>
        <v>35.5</v>
      </c>
      <c r="R71" s="23">
        <f t="shared" si="18"/>
        <v>700.06</v>
      </c>
      <c r="S71" s="16">
        <f>+'JRO''s Hours Information'!G71</f>
        <v>59</v>
      </c>
      <c r="T71" s="23">
        <f t="shared" si="19"/>
        <v>1078.52</v>
      </c>
      <c r="U71" s="15">
        <f>+'JRO''s Hours Information'!J71</f>
        <v>42.5</v>
      </c>
      <c r="V71" s="25">
        <f t="shared" si="20"/>
        <v>776.90000000000009</v>
      </c>
      <c r="W71" s="23">
        <f t="shared" si="21"/>
        <v>6099.7139999999999</v>
      </c>
    </row>
    <row r="72" spans="1:23" ht="14.85" customHeight="1" x14ac:dyDescent="0.15">
      <c r="A72" s="64" t="str">
        <f>'Employee ROP Information'!A72</f>
        <v>GAL</v>
      </c>
      <c r="B72" s="58" t="str">
        <f>+'Employee ROP Information'!C72</f>
        <v>BLACK, LASHARA</v>
      </c>
      <c r="C72" s="17">
        <f>+'Employee ROP Information'!M72</f>
        <v>20.39</v>
      </c>
      <c r="D72" s="17">
        <f>+'Employee ROP Information'!N72</f>
        <v>18.899999999999999</v>
      </c>
      <c r="E72" s="32">
        <f>+'JRO''s Hours Information'!B72</f>
        <v>38.46</v>
      </c>
      <c r="F72" s="23">
        <f t="shared" si="12"/>
        <v>784.19940000000008</v>
      </c>
      <c r="G72" s="32">
        <f>+'JRO''s Hours Information'!E72</f>
        <v>54.755000000000003</v>
      </c>
      <c r="H72" s="23">
        <f t="shared" si="13"/>
        <v>1034.8695</v>
      </c>
      <c r="I72" s="32">
        <f>+'JRO''s Hours Information'!H72</f>
        <v>0</v>
      </c>
      <c r="J72" s="25">
        <f t="shared" si="14"/>
        <v>0</v>
      </c>
      <c r="K72" s="33">
        <f>+'JRO''s Hours Information'!C72</f>
        <v>95.873999999999995</v>
      </c>
      <c r="L72" s="23">
        <f t="shared" si="15"/>
        <v>1954.87086</v>
      </c>
      <c r="M72" s="33">
        <f>+'JRO''s Hours Information'!F72</f>
        <v>80.168999999999997</v>
      </c>
      <c r="N72" s="23">
        <f t="shared" si="16"/>
        <v>1515.1940999999999</v>
      </c>
      <c r="O72" s="33">
        <f>+'JRO''s Hours Information'!I72</f>
        <v>8</v>
      </c>
      <c r="P72" s="25">
        <f t="shared" si="17"/>
        <v>151.19999999999999</v>
      </c>
      <c r="Q72" s="16">
        <f>+'JRO''s Hours Information'!D72</f>
        <v>184</v>
      </c>
      <c r="R72" s="23">
        <f t="shared" si="18"/>
        <v>3751.76</v>
      </c>
      <c r="S72" s="16">
        <f>+'JRO''s Hours Information'!G72</f>
        <v>112</v>
      </c>
      <c r="T72" s="23">
        <f t="shared" si="19"/>
        <v>2116.7999999999997</v>
      </c>
      <c r="U72" s="15">
        <f>+'JRO''s Hours Information'!J72</f>
        <v>16</v>
      </c>
      <c r="V72" s="25">
        <f t="shared" si="20"/>
        <v>302.39999999999998</v>
      </c>
      <c r="W72" s="23">
        <f t="shared" si="21"/>
        <v>1819.0689000000002</v>
      </c>
    </row>
    <row r="73" spans="1:23" ht="14.85" customHeight="1" x14ac:dyDescent="0.15">
      <c r="A73" s="64" t="str">
        <f>'Employee ROP Information'!A73</f>
        <v>GAL</v>
      </c>
      <c r="B73" s="58" t="str">
        <f>+'Employee ROP Information'!C73</f>
        <v>BLACKRICK, JESSICA</v>
      </c>
      <c r="C73" s="17">
        <f>+'Employee ROP Information'!M73</f>
        <v>19.72</v>
      </c>
      <c r="D73" s="17">
        <f>+'Employee ROP Information'!N73</f>
        <v>18.28</v>
      </c>
      <c r="E73" s="32">
        <f>+'JRO''s Hours Information'!B73</f>
        <v>26.84</v>
      </c>
      <c r="F73" s="23">
        <f t="shared" si="12"/>
        <v>529.28480000000002</v>
      </c>
      <c r="G73" s="32">
        <f>+'JRO''s Hours Information'!E73</f>
        <v>20.84</v>
      </c>
      <c r="H73" s="23">
        <f t="shared" si="13"/>
        <v>380.95520000000005</v>
      </c>
      <c r="I73" s="32">
        <f>+'JRO''s Hours Information'!H73</f>
        <v>0</v>
      </c>
      <c r="J73" s="25">
        <f t="shared" si="14"/>
        <v>0</v>
      </c>
      <c r="K73" s="33">
        <f>+'JRO''s Hours Information'!C73</f>
        <v>104.004</v>
      </c>
      <c r="L73" s="23">
        <f t="shared" si="15"/>
        <v>2050.9588800000001</v>
      </c>
      <c r="M73" s="33">
        <f>+'JRO''s Hours Information'!F73</f>
        <v>104.004</v>
      </c>
      <c r="N73" s="23">
        <f t="shared" si="16"/>
        <v>1901.1931200000001</v>
      </c>
      <c r="O73" s="33">
        <f>+'JRO''s Hours Information'!I73</f>
        <v>0</v>
      </c>
      <c r="P73" s="25">
        <f t="shared" si="17"/>
        <v>0</v>
      </c>
      <c r="Q73" s="16">
        <f>+'JRO''s Hours Information'!D73</f>
        <v>117</v>
      </c>
      <c r="R73" s="23">
        <f t="shared" si="18"/>
        <v>2307.2399999999998</v>
      </c>
      <c r="S73" s="16">
        <f>+'JRO''s Hours Information'!G73</f>
        <v>97.5</v>
      </c>
      <c r="T73" s="23">
        <f t="shared" si="19"/>
        <v>1782.3000000000002</v>
      </c>
      <c r="U73" s="15">
        <f>+'JRO''s Hours Information'!J73</f>
        <v>0</v>
      </c>
      <c r="V73" s="25">
        <f t="shared" si="20"/>
        <v>0</v>
      </c>
      <c r="W73" s="23">
        <f t="shared" si="21"/>
        <v>910.24</v>
      </c>
    </row>
    <row r="74" spans="1:23" ht="14.85" customHeight="1" x14ac:dyDescent="0.15">
      <c r="A74" s="64" t="str">
        <f>'Employee ROP Information'!A74</f>
        <v>GAL</v>
      </c>
      <c r="B74" s="58" t="str">
        <f>+'Employee ROP Information'!C74</f>
        <v>BLADES, LAURIE</v>
      </c>
      <c r="C74" s="17">
        <f>+'Employee ROP Information'!M74</f>
        <v>41.87</v>
      </c>
      <c r="D74" s="17">
        <f>+'Employee ROP Information'!N74</f>
        <v>38.82</v>
      </c>
      <c r="E74" s="32">
        <f>+'JRO''s Hours Information'!B74</f>
        <v>412</v>
      </c>
      <c r="F74" s="23">
        <f t="shared" si="12"/>
        <v>17250.439999999999</v>
      </c>
      <c r="G74" s="32">
        <f>+'JRO''s Hours Information'!E74</f>
        <v>480</v>
      </c>
      <c r="H74" s="23">
        <f t="shared" si="13"/>
        <v>18633.599999999999</v>
      </c>
      <c r="I74" s="32">
        <f>+'JRO''s Hours Information'!H74</f>
        <v>0</v>
      </c>
      <c r="J74" s="25">
        <f t="shared" si="14"/>
        <v>0</v>
      </c>
      <c r="K74" s="33">
        <f>+'JRO''s Hours Information'!C74</f>
        <v>240</v>
      </c>
      <c r="L74" s="23">
        <f t="shared" si="15"/>
        <v>10048.799999999999</v>
      </c>
      <c r="M74" s="33">
        <f>+'JRO''s Hours Information'!F74</f>
        <v>104.004</v>
      </c>
      <c r="N74" s="23">
        <f t="shared" si="16"/>
        <v>4037.4352800000001</v>
      </c>
      <c r="O74" s="33">
        <f>+'JRO''s Hours Information'!I74</f>
        <v>0</v>
      </c>
      <c r="P74" s="25">
        <f t="shared" si="17"/>
        <v>0</v>
      </c>
      <c r="Q74" s="16">
        <f>+'JRO''s Hours Information'!D74</f>
        <v>177.5</v>
      </c>
      <c r="R74" s="23">
        <f t="shared" si="18"/>
        <v>7431.9249999999993</v>
      </c>
      <c r="S74" s="16">
        <f>+'JRO''s Hours Information'!G74</f>
        <v>26.5</v>
      </c>
      <c r="T74" s="23">
        <f t="shared" si="19"/>
        <v>1028.73</v>
      </c>
      <c r="U74" s="15">
        <f>+'JRO''s Hours Information'!J74</f>
        <v>0</v>
      </c>
      <c r="V74" s="25">
        <f t="shared" si="20"/>
        <v>0</v>
      </c>
      <c r="W74" s="23">
        <f t="shared" si="21"/>
        <v>35884.039999999994</v>
      </c>
    </row>
    <row r="75" spans="1:23" ht="14.85" customHeight="1" x14ac:dyDescent="0.15">
      <c r="A75" s="64" t="str">
        <f>'Employee ROP Information'!A75</f>
        <v>GAL</v>
      </c>
      <c r="B75" s="58" t="str">
        <f>+'Employee ROP Information'!C75</f>
        <v>BLAZEK, CHRISTOPHER</v>
      </c>
      <c r="C75" s="17">
        <f>+'Employee ROP Information'!M75</f>
        <v>13.8</v>
      </c>
      <c r="D75" s="17">
        <f>+'Employee ROP Information'!N75</f>
        <v>12.8</v>
      </c>
      <c r="E75" s="32">
        <f>+'JRO''s Hours Information'!B75</f>
        <v>45.338000000000001</v>
      </c>
      <c r="F75" s="23">
        <f t="shared" si="12"/>
        <v>625.6644</v>
      </c>
      <c r="G75" s="32">
        <f>+'JRO''s Hours Information'!E75</f>
        <v>34.838000000000001</v>
      </c>
      <c r="H75" s="23">
        <f t="shared" si="13"/>
        <v>445.92640000000006</v>
      </c>
      <c r="I75" s="32">
        <f>+'JRO''s Hours Information'!H75</f>
        <v>0.125</v>
      </c>
      <c r="J75" s="25">
        <f t="shared" si="14"/>
        <v>1.6</v>
      </c>
      <c r="K75" s="33">
        <f>+'JRO''s Hours Information'!C75</f>
        <v>104.004</v>
      </c>
      <c r="L75" s="23">
        <f t="shared" si="15"/>
        <v>1435.2552000000001</v>
      </c>
      <c r="M75" s="33">
        <f>+'JRO''s Hours Information'!F75</f>
        <v>104.004</v>
      </c>
      <c r="N75" s="23">
        <f t="shared" si="16"/>
        <v>1331.2512000000002</v>
      </c>
      <c r="O75" s="33">
        <f>+'JRO''s Hours Information'!I75</f>
        <v>4.875</v>
      </c>
      <c r="P75" s="25">
        <f t="shared" si="17"/>
        <v>62.400000000000006</v>
      </c>
      <c r="Q75" s="16">
        <f>+'JRO''s Hours Information'!D75</f>
        <v>76</v>
      </c>
      <c r="R75" s="23">
        <f t="shared" si="18"/>
        <v>1048.8</v>
      </c>
      <c r="S75" s="16">
        <f>+'JRO''s Hours Information'!G75</f>
        <v>86.5</v>
      </c>
      <c r="T75" s="23">
        <f t="shared" si="19"/>
        <v>1107.2</v>
      </c>
      <c r="U75" s="15">
        <f>+'JRO''s Hours Information'!J75</f>
        <v>4.75</v>
      </c>
      <c r="V75" s="25">
        <f t="shared" si="20"/>
        <v>60.800000000000004</v>
      </c>
      <c r="W75" s="23">
        <f t="shared" si="21"/>
        <v>1073.1907999999999</v>
      </c>
    </row>
    <row r="76" spans="1:23" ht="14.85" customHeight="1" x14ac:dyDescent="0.15">
      <c r="A76" s="64" t="str">
        <f>'Employee ROP Information'!A76</f>
        <v>GAL</v>
      </c>
      <c r="B76" s="58" t="str">
        <f>+'Employee ROP Information'!C76</f>
        <v>BLEEKE, MARGARET</v>
      </c>
      <c r="C76" s="17">
        <f>+'Employee ROP Information'!M76</f>
        <v>3.76</v>
      </c>
      <c r="D76" s="17">
        <f>+'Employee ROP Information'!N76</f>
        <v>3.48</v>
      </c>
      <c r="E76" s="32">
        <f>+'JRO''s Hours Information'!B76</f>
        <v>48.16</v>
      </c>
      <c r="F76" s="23">
        <f t="shared" si="12"/>
        <v>181.08159999999998</v>
      </c>
      <c r="G76" s="32">
        <f>+'JRO''s Hours Information'!E76</f>
        <v>81.66</v>
      </c>
      <c r="H76" s="23">
        <f t="shared" si="13"/>
        <v>284.17680000000001</v>
      </c>
      <c r="I76" s="32">
        <f>+'JRO''s Hours Information'!H76</f>
        <v>0</v>
      </c>
      <c r="J76" s="25">
        <f t="shared" si="14"/>
        <v>0</v>
      </c>
      <c r="K76" s="33">
        <f>+'JRO''s Hours Information'!C76</f>
        <v>51.996000000000002</v>
      </c>
      <c r="L76" s="23">
        <f t="shared" si="15"/>
        <v>195.50496000000001</v>
      </c>
      <c r="M76" s="33">
        <f>+'JRO''s Hours Information'!F76</f>
        <v>51.996000000000002</v>
      </c>
      <c r="N76" s="23">
        <f t="shared" si="16"/>
        <v>180.94607999999999</v>
      </c>
      <c r="O76" s="33">
        <f>+'JRO''s Hours Information'!I76</f>
        <v>0</v>
      </c>
      <c r="P76" s="25">
        <f t="shared" si="17"/>
        <v>0</v>
      </c>
      <c r="Q76" s="16">
        <f>+'JRO''s Hours Information'!D76</f>
        <v>60</v>
      </c>
      <c r="R76" s="23">
        <f t="shared" si="18"/>
        <v>225.6</v>
      </c>
      <c r="S76" s="16">
        <f>+'JRO''s Hours Information'!G76</f>
        <v>27</v>
      </c>
      <c r="T76" s="23">
        <f t="shared" si="19"/>
        <v>93.96</v>
      </c>
      <c r="U76" s="15">
        <f>+'JRO''s Hours Information'!J76</f>
        <v>0</v>
      </c>
      <c r="V76" s="25">
        <f t="shared" si="20"/>
        <v>0</v>
      </c>
      <c r="W76" s="23">
        <f t="shared" si="21"/>
        <v>465.25839999999999</v>
      </c>
    </row>
    <row r="77" spans="1:23" ht="14.85" customHeight="1" x14ac:dyDescent="0.15">
      <c r="A77" s="64" t="str">
        <f>'Employee ROP Information'!A77</f>
        <v>GAL</v>
      </c>
      <c r="B77" s="58" t="str">
        <f>+'Employee ROP Information'!C77</f>
        <v>BLUME, MICHELLE</v>
      </c>
      <c r="C77" s="17">
        <f>+'Employee ROP Information'!M77</f>
        <v>30.7</v>
      </c>
      <c r="D77" s="17">
        <f>+'Employee ROP Information'!N77</f>
        <v>28.47</v>
      </c>
      <c r="E77" s="32">
        <f>+'JRO''s Hours Information'!B77</f>
        <v>72.745000000000005</v>
      </c>
      <c r="F77" s="23">
        <f t="shared" si="12"/>
        <v>2233.2715000000003</v>
      </c>
      <c r="G77" s="32">
        <f>+'JRO''s Hours Information'!E77</f>
        <v>71.088999999999999</v>
      </c>
      <c r="H77" s="23">
        <f t="shared" si="13"/>
        <v>2023.90383</v>
      </c>
      <c r="I77" s="32">
        <f>+'JRO''s Hours Information'!H77</f>
        <v>-1</v>
      </c>
      <c r="J77" s="25">
        <f t="shared" si="14"/>
        <v>-28.47</v>
      </c>
      <c r="K77" s="33">
        <f>+'JRO''s Hours Information'!C77</f>
        <v>116.455</v>
      </c>
      <c r="L77" s="23">
        <f t="shared" si="15"/>
        <v>3575.1684999999998</v>
      </c>
      <c r="M77" s="33">
        <f>+'JRO''s Hours Information'!F77</f>
        <v>93.17</v>
      </c>
      <c r="N77" s="23">
        <f t="shared" si="16"/>
        <v>2652.5499</v>
      </c>
      <c r="O77" s="33">
        <f>+'JRO''s Hours Information'!I77</f>
        <v>45.25</v>
      </c>
      <c r="P77" s="25">
        <f t="shared" si="17"/>
        <v>1288.2674999999999</v>
      </c>
      <c r="Q77" s="16">
        <f>+'JRO''s Hours Information'!D77</f>
        <v>43.75</v>
      </c>
      <c r="R77" s="23">
        <f t="shared" si="18"/>
        <v>1343.125</v>
      </c>
      <c r="S77" s="16">
        <f>+'JRO''s Hours Information'!G77</f>
        <v>39.5</v>
      </c>
      <c r="T77" s="23">
        <f t="shared" si="19"/>
        <v>1124.5650000000001</v>
      </c>
      <c r="U77" s="15">
        <f>+'JRO''s Hours Information'!J77</f>
        <v>46.25</v>
      </c>
      <c r="V77" s="25">
        <f t="shared" si="20"/>
        <v>1316.7375</v>
      </c>
      <c r="W77" s="23">
        <f t="shared" si="21"/>
        <v>4228.7053299999998</v>
      </c>
    </row>
    <row r="78" spans="1:23" ht="14.85" customHeight="1" x14ac:dyDescent="0.15">
      <c r="A78" s="64" t="str">
        <f>'Employee ROP Information'!A78</f>
        <v>GAL</v>
      </c>
      <c r="B78" s="58" t="str">
        <f>+'Employee ROP Information'!C78</f>
        <v>BOARMAN, SARABETH</v>
      </c>
      <c r="C78" s="17">
        <f>+'Employee ROP Information'!M78</f>
        <v>19.72</v>
      </c>
      <c r="D78" s="17">
        <f>+'Employee ROP Information'!N78</f>
        <v>18.28</v>
      </c>
      <c r="E78" s="32">
        <f>+'JRO''s Hours Information'!B78</f>
        <v>55.423999999999999</v>
      </c>
      <c r="F78" s="23">
        <f t="shared" si="12"/>
        <v>1092.96128</v>
      </c>
      <c r="G78" s="32">
        <f>+'JRO''s Hours Information'!E78</f>
        <v>116.59</v>
      </c>
      <c r="H78" s="23">
        <f t="shared" si="13"/>
        <v>2131.2652000000003</v>
      </c>
      <c r="I78" s="32">
        <f>+'JRO''s Hours Information'!H78</f>
        <v>0</v>
      </c>
      <c r="J78" s="25">
        <f t="shared" si="14"/>
        <v>0</v>
      </c>
      <c r="K78" s="33">
        <f>+'JRO''s Hours Information'!C78</f>
        <v>104.004</v>
      </c>
      <c r="L78" s="23">
        <f t="shared" si="15"/>
        <v>2050.9588800000001</v>
      </c>
      <c r="M78" s="33">
        <f>+'JRO''s Hours Information'!F78</f>
        <v>104.004</v>
      </c>
      <c r="N78" s="23">
        <f t="shared" si="16"/>
        <v>1901.1931200000001</v>
      </c>
      <c r="O78" s="33">
        <f>+'JRO''s Hours Information'!I78</f>
        <v>0</v>
      </c>
      <c r="P78" s="25">
        <f t="shared" si="17"/>
        <v>0</v>
      </c>
      <c r="Q78" s="16">
        <f>+'JRO''s Hours Information'!D78</f>
        <v>112</v>
      </c>
      <c r="R78" s="23">
        <f t="shared" si="18"/>
        <v>2208.64</v>
      </c>
      <c r="S78" s="16">
        <f>+'JRO''s Hours Information'!G78</f>
        <v>43.75</v>
      </c>
      <c r="T78" s="23">
        <f t="shared" si="19"/>
        <v>799.75</v>
      </c>
      <c r="U78" s="15">
        <f>+'JRO''s Hours Information'!J78</f>
        <v>0</v>
      </c>
      <c r="V78" s="25">
        <f t="shared" si="20"/>
        <v>0</v>
      </c>
      <c r="W78" s="23">
        <f t="shared" si="21"/>
        <v>3224.2264800000003</v>
      </c>
    </row>
    <row r="79" spans="1:23" ht="14.85" customHeight="1" x14ac:dyDescent="0.15">
      <c r="A79" s="64" t="str">
        <f>'Employee ROP Information'!A79</f>
        <v>GAL</v>
      </c>
      <c r="B79" s="58" t="str">
        <f>+'Employee ROP Information'!C79</f>
        <v>BOBADILLA, CINDY</v>
      </c>
      <c r="C79" s="17">
        <f>+'Employee ROP Information'!M79</f>
        <v>21.93</v>
      </c>
      <c r="D79" s="17">
        <f>+'Employee ROP Information'!N79</f>
        <v>20.329999999999998</v>
      </c>
      <c r="E79" s="32">
        <f>+'JRO''s Hours Information'!B79</f>
        <v>210.34</v>
      </c>
      <c r="F79" s="23">
        <f t="shared" si="12"/>
        <v>4612.7561999999998</v>
      </c>
      <c r="G79" s="32">
        <f>+'JRO''s Hours Information'!E79</f>
        <v>189.34</v>
      </c>
      <c r="H79" s="23">
        <f t="shared" si="13"/>
        <v>3849.2821999999996</v>
      </c>
      <c r="I79" s="32">
        <f>+'JRO''s Hours Information'!H79</f>
        <v>0</v>
      </c>
      <c r="J79" s="25">
        <f t="shared" si="14"/>
        <v>0</v>
      </c>
      <c r="K79" s="33">
        <f>+'JRO''s Hours Information'!C79</f>
        <v>104.004</v>
      </c>
      <c r="L79" s="23">
        <f t="shared" si="15"/>
        <v>2280.8077200000002</v>
      </c>
      <c r="M79" s="33">
        <f>+'JRO''s Hours Information'!F79</f>
        <v>104.004</v>
      </c>
      <c r="N79" s="23">
        <f t="shared" si="16"/>
        <v>2114.4013199999999</v>
      </c>
      <c r="O79" s="33">
        <f>+'JRO''s Hours Information'!I79</f>
        <v>0</v>
      </c>
      <c r="P79" s="25">
        <f t="shared" si="17"/>
        <v>0</v>
      </c>
      <c r="Q79" s="16">
        <f>+'JRO''s Hours Information'!D79</f>
        <v>16</v>
      </c>
      <c r="R79" s="23">
        <f t="shared" si="18"/>
        <v>350.88</v>
      </c>
      <c r="S79" s="16">
        <f>+'JRO''s Hours Information'!G79</f>
        <v>51</v>
      </c>
      <c r="T79" s="23">
        <f t="shared" si="19"/>
        <v>1036.83</v>
      </c>
      <c r="U79" s="15">
        <f>+'JRO''s Hours Information'!J79</f>
        <v>0</v>
      </c>
      <c r="V79" s="25">
        <f t="shared" si="20"/>
        <v>0</v>
      </c>
      <c r="W79" s="23">
        <f t="shared" si="21"/>
        <v>8462.0383999999995</v>
      </c>
    </row>
    <row r="80" spans="1:23" ht="14.85" customHeight="1" x14ac:dyDescent="0.15">
      <c r="A80" s="64" t="str">
        <f>'Employee ROP Information'!A80</f>
        <v>GAL</v>
      </c>
      <c r="B80" s="58" t="str">
        <f>+'Employee ROP Information'!C80</f>
        <v>BOBBITT, BRADFORD</v>
      </c>
      <c r="C80" s="17">
        <f>+'Employee ROP Information'!M80</f>
        <v>41.11</v>
      </c>
      <c r="D80" s="17">
        <f>+'Employee ROP Information'!N80</f>
        <v>36.200000000000003</v>
      </c>
      <c r="E80" s="32">
        <f>+'JRO''s Hours Information'!B80</f>
        <v>400</v>
      </c>
      <c r="F80" s="23">
        <f t="shared" si="12"/>
        <v>16444</v>
      </c>
      <c r="G80" s="32">
        <f>+'JRO''s Hours Information'!E80</f>
        <v>480</v>
      </c>
      <c r="H80" s="23">
        <f t="shared" si="13"/>
        <v>17376</v>
      </c>
      <c r="I80" s="32">
        <f>+'JRO''s Hours Information'!H80</f>
        <v>0</v>
      </c>
      <c r="J80" s="25">
        <f t="shared" si="14"/>
        <v>0</v>
      </c>
      <c r="K80" s="33">
        <f>+'JRO''s Hours Information'!C80</f>
        <v>220</v>
      </c>
      <c r="L80" s="23">
        <f t="shared" si="15"/>
        <v>9044.2000000000007</v>
      </c>
      <c r="M80" s="33">
        <f>+'JRO''s Hours Information'!F80</f>
        <v>95.337000000000003</v>
      </c>
      <c r="N80" s="23">
        <f t="shared" si="16"/>
        <v>3451.1994000000004</v>
      </c>
      <c r="O80" s="33">
        <f>+'JRO''s Hours Information'!I80</f>
        <v>0</v>
      </c>
      <c r="P80" s="25">
        <f t="shared" si="17"/>
        <v>0</v>
      </c>
      <c r="Q80" s="16">
        <f>+'JRO''s Hours Information'!D80</f>
        <v>48</v>
      </c>
      <c r="R80" s="23">
        <f t="shared" si="18"/>
        <v>1973.28</v>
      </c>
      <c r="S80" s="16">
        <f>+'JRO''s Hours Information'!G80</f>
        <v>30</v>
      </c>
      <c r="T80" s="23">
        <f t="shared" si="19"/>
        <v>1086</v>
      </c>
      <c r="U80" s="15">
        <f>+'JRO''s Hours Information'!J80</f>
        <v>0</v>
      </c>
      <c r="V80" s="25">
        <f t="shared" si="20"/>
        <v>0</v>
      </c>
      <c r="W80" s="23">
        <f t="shared" si="21"/>
        <v>33820</v>
      </c>
    </row>
    <row r="81" spans="1:23" ht="14.85" customHeight="1" x14ac:dyDescent="0.15">
      <c r="A81" s="64" t="str">
        <f>'Employee ROP Information'!A81</f>
        <v>GAL</v>
      </c>
      <c r="B81" s="58" t="str">
        <f>+'Employee ROP Information'!C81</f>
        <v>BOKAS, GARY</v>
      </c>
      <c r="C81" s="17">
        <f>+'Employee ROP Information'!M81</f>
        <v>32.21</v>
      </c>
      <c r="D81" s="17">
        <f>+'Employee ROP Information'!N81</f>
        <v>29.86</v>
      </c>
      <c r="E81" s="32">
        <f>+'JRO''s Hours Information'!B81</f>
        <v>207.41</v>
      </c>
      <c r="F81" s="23">
        <f t="shared" si="12"/>
        <v>6680.6760999999997</v>
      </c>
      <c r="G81" s="32">
        <f>+'JRO''s Hours Information'!E81</f>
        <v>480</v>
      </c>
      <c r="H81" s="23">
        <f t="shared" si="13"/>
        <v>14332.8</v>
      </c>
      <c r="I81" s="32">
        <f>+'JRO''s Hours Information'!H81</f>
        <v>0</v>
      </c>
      <c r="J81" s="25">
        <f t="shared" si="14"/>
        <v>0</v>
      </c>
      <c r="K81" s="33">
        <f>+'JRO''s Hours Information'!C81</f>
        <v>129.99600000000001</v>
      </c>
      <c r="L81" s="23">
        <f t="shared" si="15"/>
        <v>4187.1711600000008</v>
      </c>
      <c r="M81" s="33">
        <f>+'JRO''s Hours Information'!F81</f>
        <v>104.004</v>
      </c>
      <c r="N81" s="23">
        <f t="shared" si="16"/>
        <v>3105.55944</v>
      </c>
      <c r="O81" s="33">
        <f>+'JRO''s Hours Information'!I81</f>
        <v>3</v>
      </c>
      <c r="P81" s="25">
        <f t="shared" si="17"/>
        <v>89.58</v>
      </c>
      <c r="Q81" s="16">
        <f>+'JRO''s Hours Information'!D81</f>
        <v>70.5</v>
      </c>
      <c r="R81" s="23">
        <f t="shared" si="18"/>
        <v>2270.8049999999998</v>
      </c>
      <c r="S81" s="16">
        <f>+'JRO''s Hours Information'!G81</f>
        <v>35.5</v>
      </c>
      <c r="T81" s="23">
        <f t="shared" si="19"/>
        <v>1060.03</v>
      </c>
      <c r="U81" s="15">
        <f>+'JRO''s Hours Information'!J81</f>
        <v>12</v>
      </c>
      <c r="V81" s="25">
        <f t="shared" si="20"/>
        <v>358.32</v>
      </c>
      <c r="W81" s="23">
        <f t="shared" si="21"/>
        <v>21013.4761</v>
      </c>
    </row>
    <row r="82" spans="1:23" ht="14.85" customHeight="1" x14ac:dyDescent="0.15">
      <c r="A82" s="64" t="str">
        <f>'Employee ROP Information'!A82</f>
        <v>GAL</v>
      </c>
      <c r="B82" s="58" t="str">
        <f>+'Employee ROP Information'!C82</f>
        <v>BONE, JACQUELINE</v>
      </c>
      <c r="C82" s="17">
        <f>+'Employee ROP Information'!M82</f>
        <v>21.93</v>
      </c>
      <c r="D82" s="17">
        <f>+'Employee ROP Information'!N82</f>
        <v>20.329999999999998</v>
      </c>
      <c r="E82" s="32">
        <f>+'JRO''s Hours Information'!B82</f>
        <v>201.25</v>
      </c>
      <c r="F82" s="23">
        <f t="shared" si="12"/>
        <v>4413.4125000000004</v>
      </c>
      <c r="G82" s="32">
        <f>+'JRO''s Hours Information'!E82</f>
        <v>480</v>
      </c>
      <c r="H82" s="23">
        <f t="shared" si="13"/>
        <v>9758.4</v>
      </c>
      <c r="I82" s="32">
        <f>+'JRO''s Hours Information'!H82</f>
        <v>0</v>
      </c>
      <c r="J82" s="25">
        <f t="shared" si="14"/>
        <v>0</v>
      </c>
      <c r="K82" s="33">
        <f>+'JRO''s Hours Information'!C82</f>
        <v>156</v>
      </c>
      <c r="L82" s="23">
        <f t="shared" si="15"/>
        <v>3421.08</v>
      </c>
      <c r="M82" s="33">
        <f>+'JRO''s Hours Information'!F82</f>
        <v>104.004</v>
      </c>
      <c r="N82" s="23">
        <f t="shared" si="16"/>
        <v>2114.4013199999999</v>
      </c>
      <c r="O82" s="33">
        <f>+'JRO''s Hours Information'!I82</f>
        <v>0</v>
      </c>
      <c r="P82" s="25">
        <f t="shared" si="17"/>
        <v>0</v>
      </c>
      <c r="Q82" s="16">
        <f>+'JRO''s Hours Information'!D82</f>
        <v>135</v>
      </c>
      <c r="R82" s="23">
        <f t="shared" si="18"/>
        <v>2960.55</v>
      </c>
      <c r="S82" s="16">
        <f>+'JRO''s Hours Information'!G82</f>
        <v>29.5</v>
      </c>
      <c r="T82" s="23">
        <f t="shared" si="19"/>
        <v>599.7349999999999</v>
      </c>
      <c r="U82" s="15">
        <f>+'JRO''s Hours Information'!J82</f>
        <v>0</v>
      </c>
      <c r="V82" s="25">
        <f t="shared" si="20"/>
        <v>0</v>
      </c>
      <c r="W82" s="23">
        <f t="shared" si="21"/>
        <v>14171.8125</v>
      </c>
    </row>
    <row r="83" spans="1:23" ht="14.85" customHeight="1" x14ac:dyDescent="0.15">
      <c r="A83" s="64" t="str">
        <f>'Employee ROP Information'!A83</f>
        <v>GAL</v>
      </c>
      <c r="B83" s="58" t="str">
        <f>+'Employee ROP Information'!C83</f>
        <v>BOSE, ANDREA</v>
      </c>
      <c r="C83" s="17">
        <f>+'Employee ROP Information'!M83</f>
        <v>28.75</v>
      </c>
      <c r="D83" s="17">
        <f>+'Employee ROP Information'!N83</f>
        <v>26.66</v>
      </c>
      <c r="E83" s="32">
        <f>+'JRO''s Hours Information'!B83</f>
        <v>152.07900000000001</v>
      </c>
      <c r="F83" s="23">
        <f t="shared" si="12"/>
        <v>4372.2712499999998</v>
      </c>
      <c r="G83" s="32">
        <f>+'JRO''s Hours Information'!E83</f>
        <v>361.423</v>
      </c>
      <c r="H83" s="23">
        <f t="shared" si="13"/>
        <v>9635.5371799999994</v>
      </c>
      <c r="I83" s="32">
        <f>+'JRO''s Hours Information'!H83</f>
        <v>0</v>
      </c>
      <c r="J83" s="25">
        <f t="shared" si="14"/>
        <v>0</v>
      </c>
      <c r="K83" s="33">
        <f>+'JRO''s Hours Information'!C83</f>
        <v>119.163</v>
      </c>
      <c r="L83" s="23">
        <f t="shared" si="15"/>
        <v>3425.9362499999997</v>
      </c>
      <c r="M83" s="33">
        <f>+'JRO''s Hours Information'!F83</f>
        <v>95.337000000000003</v>
      </c>
      <c r="N83" s="23">
        <f t="shared" si="16"/>
        <v>2541.68442</v>
      </c>
      <c r="O83" s="33">
        <f>+'JRO''s Hours Information'!I83</f>
        <v>0</v>
      </c>
      <c r="P83" s="25">
        <f t="shared" si="17"/>
        <v>0</v>
      </c>
      <c r="Q83" s="16">
        <f>+'JRO''s Hours Information'!D83</f>
        <v>48</v>
      </c>
      <c r="R83" s="23">
        <f t="shared" si="18"/>
        <v>1380</v>
      </c>
      <c r="S83" s="16">
        <f>+'JRO''s Hours Information'!G83</f>
        <v>46</v>
      </c>
      <c r="T83" s="23">
        <f t="shared" si="19"/>
        <v>1226.3599999999999</v>
      </c>
      <c r="U83" s="15">
        <f>+'JRO''s Hours Information'!J83</f>
        <v>0</v>
      </c>
      <c r="V83" s="25">
        <f t="shared" si="20"/>
        <v>0</v>
      </c>
      <c r="W83" s="23">
        <f t="shared" si="21"/>
        <v>14007.808429999999</v>
      </c>
    </row>
    <row r="84" spans="1:23" ht="14.85" customHeight="1" x14ac:dyDescent="0.15">
      <c r="A84" s="64" t="str">
        <f>'Employee ROP Information'!A84</f>
        <v>GAL</v>
      </c>
      <c r="B84" s="58" t="str">
        <f>+'Employee ROP Information'!C84</f>
        <v>BOSLOW, BARBARA</v>
      </c>
      <c r="C84" s="17">
        <f>+'Employee ROP Information'!M84</f>
        <v>20.39</v>
      </c>
      <c r="D84" s="17">
        <f>+'Employee ROP Information'!N84</f>
        <v>18.899999999999999</v>
      </c>
      <c r="E84" s="32">
        <f>+'JRO''s Hours Information'!B84</f>
        <v>43.421999999999997</v>
      </c>
      <c r="F84" s="23">
        <f t="shared" si="12"/>
        <v>885.37457999999992</v>
      </c>
      <c r="G84" s="32">
        <f>+'JRO''s Hours Information'!E84</f>
        <v>25.59</v>
      </c>
      <c r="H84" s="23">
        <f t="shared" si="13"/>
        <v>483.65099999999995</v>
      </c>
      <c r="I84" s="32">
        <f>+'JRO''s Hours Information'!H84</f>
        <v>0</v>
      </c>
      <c r="J84" s="25">
        <f t="shared" si="14"/>
        <v>0</v>
      </c>
      <c r="K84" s="33">
        <f>+'JRO''s Hours Information'!C84</f>
        <v>108.336</v>
      </c>
      <c r="L84" s="23">
        <f t="shared" si="15"/>
        <v>2208.9710399999999</v>
      </c>
      <c r="M84" s="33">
        <f>+'JRO''s Hours Information'!F84</f>
        <v>104.004</v>
      </c>
      <c r="N84" s="23">
        <f t="shared" si="16"/>
        <v>1965.6756</v>
      </c>
      <c r="O84" s="33">
        <f>+'JRO''s Hours Information'!I84</f>
        <v>0</v>
      </c>
      <c r="P84" s="25">
        <f t="shared" si="17"/>
        <v>0</v>
      </c>
      <c r="Q84" s="16">
        <f>+'JRO''s Hours Information'!D84</f>
        <v>82.5</v>
      </c>
      <c r="R84" s="23">
        <f t="shared" si="18"/>
        <v>1682.175</v>
      </c>
      <c r="S84" s="16">
        <f>+'JRO''s Hours Information'!G84</f>
        <v>96</v>
      </c>
      <c r="T84" s="23">
        <f t="shared" si="19"/>
        <v>1814.3999999999999</v>
      </c>
      <c r="U84" s="15">
        <f>+'JRO''s Hours Information'!J84</f>
        <v>0</v>
      </c>
      <c r="V84" s="25">
        <f t="shared" si="20"/>
        <v>0</v>
      </c>
      <c r="W84" s="23">
        <f t="shared" si="21"/>
        <v>1369.02558</v>
      </c>
    </row>
    <row r="85" spans="1:23" ht="14.85" customHeight="1" x14ac:dyDescent="0.15">
      <c r="A85" s="64" t="str">
        <f>'Employee ROP Information'!A85</f>
        <v>GAL</v>
      </c>
      <c r="B85" s="58" t="str">
        <f>+'Employee ROP Information'!C85</f>
        <v>BOUGHNER, ANETTE</v>
      </c>
      <c r="C85" s="17">
        <f>+'Employee ROP Information'!M85</f>
        <v>28.75</v>
      </c>
      <c r="D85" s="17">
        <f>+'Employee ROP Information'!N85</f>
        <v>26.66</v>
      </c>
      <c r="E85" s="32">
        <f>+'JRO''s Hours Information'!B85</f>
        <v>53.078000000000003</v>
      </c>
      <c r="F85" s="23">
        <f t="shared" si="12"/>
        <v>1525.9925000000001</v>
      </c>
      <c r="G85" s="32">
        <f>+'JRO''s Hours Information'!E85</f>
        <v>41.09</v>
      </c>
      <c r="H85" s="23">
        <f t="shared" si="13"/>
        <v>1095.4594000000002</v>
      </c>
      <c r="I85" s="32">
        <f>+'JRO''s Hours Information'!H85</f>
        <v>8</v>
      </c>
      <c r="J85" s="25">
        <f t="shared" si="14"/>
        <v>213.28</v>
      </c>
      <c r="K85" s="33">
        <f>+'JRO''s Hours Information'!C85</f>
        <v>129.99600000000001</v>
      </c>
      <c r="L85" s="23">
        <f t="shared" si="15"/>
        <v>3737.3850000000002</v>
      </c>
      <c r="M85" s="33">
        <f>+'JRO''s Hours Information'!F85</f>
        <v>104.004</v>
      </c>
      <c r="N85" s="23">
        <f t="shared" si="16"/>
        <v>2772.7466400000003</v>
      </c>
      <c r="O85" s="33">
        <f>+'JRO''s Hours Information'!I85</f>
        <v>8</v>
      </c>
      <c r="P85" s="25">
        <f t="shared" si="17"/>
        <v>213.28</v>
      </c>
      <c r="Q85" s="16">
        <f>+'JRO''s Hours Information'!D85</f>
        <v>116</v>
      </c>
      <c r="R85" s="23">
        <f t="shared" si="18"/>
        <v>3335</v>
      </c>
      <c r="S85" s="16">
        <f>+'JRO''s Hours Information'!G85</f>
        <v>72</v>
      </c>
      <c r="T85" s="23">
        <f t="shared" si="19"/>
        <v>1919.52</v>
      </c>
      <c r="U85" s="15">
        <f>+'JRO''s Hours Information'!J85</f>
        <v>4</v>
      </c>
      <c r="V85" s="25">
        <f t="shared" si="20"/>
        <v>106.64</v>
      </c>
      <c r="W85" s="23">
        <f t="shared" si="21"/>
        <v>2834.7319000000002</v>
      </c>
    </row>
    <row r="86" spans="1:23" ht="14.85" customHeight="1" x14ac:dyDescent="0.15">
      <c r="A86" s="64" t="str">
        <f>'Employee ROP Information'!A86</f>
        <v>GAL</v>
      </c>
      <c r="B86" s="58" t="str">
        <f>+'Employee ROP Information'!C86</f>
        <v>BOWDRY, CHARLEN</v>
      </c>
      <c r="C86" s="17">
        <f>+'Employee ROP Information'!M86</f>
        <v>4.2</v>
      </c>
      <c r="D86" s="17">
        <f>+'Employee ROP Information'!N86</f>
        <v>3.89</v>
      </c>
      <c r="E86" s="32">
        <f>+'JRO''s Hours Information'!B86</f>
        <v>55.41</v>
      </c>
      <c r="F86" s="23">
        <f t="shared" si="12"/>
        <v>232.72200000000001</v>
      </c>
      <c r="G86" s="32">
        <f>+'JRO''s Hours Information'!E86</f>
        <v>101.16</v>
      </c>
      <c r="H86" s="23">
        <f t="shared" si="13"/>
        <v>393.51240000000001</v>
      </c>
      <c r="I86" s="32">
        <f>+'JRO''s Hours Information'!H86</f>
        <v>0</v>
      </c>
      <c r="J86" s="25">
        <f t="shared" si="14"/>
        <v>0</v>
      </c>
      <c r="K86" s="33">
        <f>+'JRO''s Hours Information'!C86</f>
        <v>51.996000000000002</v>
      </c>
      <c r="L86" s="23">
        <f t="shared" si="15"/>
        <v>218.38320000000002</v>
      </c>
      <c r="M86" s="33">
        <f>+'JRO''s Hours Information'!F86</f>
        <v>51.996000000000002</v>
      </c>
      <c r="N86" s="23">
        <f t="shared" si="16"/>
        <v>202.26444000000001</v>
      </c>
      <c r="O86" s="33">
        <f>+'JRO''s Hours Information'!I86</f>
        <v>13.5</v>
      </c>
      <c r="P86" s="25">
        <f t="shared" si="17"/>
        <v>52.515000000000001</v>
      </c>
      <c r="Q86" s="16">
        <f>+'JRO''s Hours Information'!D86</f>
        <v>10.75</v>
      </c>
      <c r="R86" s="23">
        <f t="shared" si="18"/>
        <v>45.15</v>
      </c>
      <c r="S86" s="16">
        <f>+'JRO''s Hours Information'!G86</f>
        <v>8.75</v>
      </c>
      <c r="T86" s="23">
        <f t="shared" si="19"/>
        <v>34.037500000000001</v>
      </c>
      <c r="U86" s="15">
        <f>+'JRO''s Hours Information'!J86</f>
        <v>14</v>
      </c>
      <c r="V86" s="25">
        <f t="shared" si="20"/>
        <v>54.46</v>
      </c>
      <c r="W86" s="23">
        <f t="shared" si="21"/>
        <v>626.23440000000005</v>
      </c>
    </row>
    <row r="87" spans="1:23" ht="14.85" customHeight="1" x14ac:dyDescent="0.15">
      <c r="A87" s="64" t="str">
        <f>'Employee ROP Information'!A87</f>
        <v>GAL</v>
      </c>
      <c r="B87" s="58" t="str">
        <f>+'Employee ROP Information'!C87</f>
        <v>BOYER, LIBIA</v>
      </c>
      <c r="C87" s="17">
        <f>+'Employee ROP Information'!M87</f>
        <v>13.8</v>
      </c>
      <c r="D87" s="17">
        <f>+'Employee ROP Information'!N87</f>
        <v>12.8</v>
      </c>
      <c r="E87" s="32">
        <f>+'JRO''s Hours Information'!B87</f>
        <v>71.5</v>
      </c>
      <c r="F87" s="23">
        <f t="shared" si="12"/>
        <v>986.7</v>
      </c>
      <c r="G87" s="32">
        <f>+'JRO''s Hours Information'!E87</f>
        <v>67.5</v>
      </c>
      <c r="H87" s="23">
        <f t="shared" si="13"/>
        <v>864</v>
      </c>
      <c r="I87" s="32">
        <f>+'JRO''s Hours Information'!H87</f>
        <v>0</v>
      </c>
      <c r="J87" s="25">
        <f t="shared" si="14"/>
        <v>0</v>
      </c>
      <c r="K87" s="33">
        <f>+'JRO''s Hours Information'!C87</f>
        <v>71.5</v>
      </c>
      <c r="L87" s="23">
        <f t="shared" si="15"/>
        <v>986.7</v>
      </c>
      <c r="M87" s="33">
        <f>+'JRO''s Hours Information'!F87</f>
        <v>71.5</v>
      </c>
      <c r="N87" s="23">
        <f t="shared" si="16"/>
        <v>915.2</v>
      </c>
      <c r="O87" s="33">
        <f>+'JRO''s Hours Information'!I87</f>
        <v>0</v>
      </c>
      <c r="P87" s="25">
        <f t="shared" si="17"/>
        <v>0</v>
      </c>
      <c r="Q87" s="16">
        <f>+'JRO''s Hours Information'!D87</f>
        <v>0</v>
      </c>
      <c r="R87" s="23">
        <f t="shared" si="18"/>
        <v>0</v>
      </c>
      <c r="S87" s="16">
        <f>+'JRO''s Hours Information'!G87</f>
        <v>4</v>
      </c>
      <c r="T87" s="23">
        <f t="shared" si="19"/>
        <v>51.2</v>
      </c>
      <c r="U87" s="15">
        <f>+'JRO''s Hours Information'!J87</f>
        <v>0</v>
      </c>
      <c r="V87" s="25">
        <f t="shared" si="20"/>
        <v>0</v>
      </c>
      <c r="W87" s="23">
        <f t="shared" si="21"/>
        <v>1850.7</v>
      </c>
    </row>
    <row r="88" spans="1:23" ht="14.85" customHeight="1" x14ac:dyDescent="0.15">
      <c r="A88" s="64" t="str">
        <f>'Employee ROP Information'!A88</f>
        <v>GAL</v>
      </c>
      <c r="B88" s="58" t="str">
        <f>+'Employee ROP Information'!C88</f>
        <v>BRANDON, JENNIFER</v>
      </c>
      <c r="C88" s="17">
        <f>+'Employee ROP Information'!M88</f>
        <v>19.72</v>
      </c>
      <c r="D88" s="17">
        <f>+'Employee ROP Information'!N88</f>
        <v>18.28</v>
      </c>
      <c r="E88" s="32">
        <f>+'JRO''s Hours Information'!B88</f>
        <v>53.335999999999999</v>
      </c>
      <c r="F88" s="23">
        <f t="shared" si="12"/>
        <v>1051.7859199999998</v>
      </c>
      <c r="G88" s="32">
        <f>+'JRO''s Hours Information'!E88</f>
        <v>61.335999999999999</v>
      </c>
      <c r="H88" s="23">
        <f t="shared" si="13"/>
        <v>1121.22208</v>
      </c>
      <c r="I88" s="32">
        <f>+'JRO''s Hours Information'!H88</f>
        <v>0</v>
      </c>
      <c r="J88" s="25">
        <f t="shared" si="14"/>
        <v>0</v>
      </c>
      <c r="K88" s="33">
        <f>+'JRO''s Hours Information'!C88</f>
        <v>69.335999999999999</v>
      </c>
      <c r="L88" s="23">
        <f t="shared" si="15"/>
        <v>1367.3059199999998</v>
      </c>
      <c r="M88" s="33">
        <f>+'JRO''s Hours Information'!F88</f>
        <v>69.335999999999999</v>
      </c>
      <c r="N88" s="23">
        <f t="shared" si="16"/>
        <v>1267.46208</v>
      </c>
      <c r="O88" s="33">
        <f>+'JRO''s Hours Information'!I88</f>
        <v>6</v>
      </c>
      <c r="P88" s="25">
        <f t="shared" si="17"/>
        <v>109.68</v>
      </c>
      <c r="Q88" s="16">
        <f>+'JRO''s Hours Information'!D88</f>
        <v>16</v>
      </c>
      <c r="R88" s="23">
        <f t="shared" si="18"/>
        <v>315.52</v>
      </c>
      <c r="S88" s="16">
        <f>+'JRO''s Hours Information'!G88</f>
        <v>8</v>
      </c>
      <c r="T88" s="23">
        <f t="shared" si="19"/>
        <v>146.24</v>
      </c>
      <c r="U88" s="15">
        <f>+'JRO''s Hours Information'!J88</f>
        <v>6</v>
      </c>
      <c r="V88" s="25">
        <f t="shared" si="20"/>
        <v>109.68</v>
      </c>
      <c r="W88" s="23">
        <f t="shared" si="21"/>
        <v>2173.0079999999998</v>
      </c>
    </row>
    <row r="89" spans="1:23" ht="14.85" customHeight="1" x14ac:dyDescent="0.15">
      <c r="A89" s="64" t="str">
        <f>'Employee ROP Information'!A89</f>
        <v>GAL</v>
      </c>
      <c r="B89" s="58" t="str">
        <f>+'Employee ROP Information'!C89</f>
        <v>BRANNEY, ANNA</v>
      </c>
      <c r="C89" s="17">
        <f>+'Employee ROP Information'!M89</f>
        <v>20.39</v>
      </c>
      <c r="D89" s="17">
        <f>+'Employee ROP Information'!N89</f>
        <v>18.899999999999999</v>
      </c>
      <c r="E89" s="32">
        <f>+'JRO''s Hours Information'!B89</f>
        <v>88.59</v>
      </c>
      <c r="F89" s="23">
        <f t="shared" si="12"/>
        <v>1806.3501000000001</v>
      </c>
      <c r="G89" s="32">
        <f>+'JRO''s Hours Information'!E89</f>
        <v>220.59</v>
      </c>
      <c r="H89" s="23">
        <f t="shared" si="13"/>
        <v>4169.1509999999998</v>
      </c>
      <c r="I89" s="32">
        <f>+'JRO''s Hours Information'!H89</f>
        <v>0</v>
      </c>
      <c r="J89" s="25">
        <f t="shared" si="14"/>
        <v>0</v>
      </c>
      <c r="K89" s="33">
        <f>+'JRO''s Hours Information'!C89</f>
        <v>104.004</v>
      </c>
      <c r="L89" s="23">
        <f t="shared" si="15"/>
        <v>2120.64156</v>
      </c>
      <c r="M89" s="33">
        <f>+'JRO''s Hours Information'!F89</f>
        <v>104.004</v>
      </c>
      <c r="N89" s="23">
        <f t="shared" si="16"/>
        <v>1965.6756</v>
      </c>
      <c r="O89" s="33">
        <f>+'JRO''s Hours Information'!I89</f>
        <v>0</v>
      </c>
      <c r="P89" s="25">
        <f t="shared" si="17"/>
        <v>0</v>
      </c>
      <c r="Q89" s="16">
        <f>+'JRO''s Hours Information'!D89</f>
        <v>60.5</v>
      </c>
      <c r="R89" s="23">
        <f t="shared" si="18"/>
        <v>1233.595</v>
      </c>
      <c r="S89" s="16">
        <f>+'JRO''s Hours Information'!G89</f>
        <v>58</v>
      </c>
      <c r="T89" s="23">
        <f t="shared" si="19"/>
        <v>1096.1999999999998</v>
      </c>
      <c r="U89" s="15">
        <f>+'JRO''s Hours Information'!J89</f>
        <v>0</v>
      </c>
      <c r="V89" s="25">
        <f t="shared" si="20"/>
        <v>0</v>
      </c>
      <c r="W89" s="23">
        <f t="shared" si="21"/>
        <v>5975.5010999999995</v>
      </c>
    </row>
    <row r="90" spans="1:23" ht="14.85" customHeight="1" x14ac:dyDescent="0.15">
      <c r="A90" s="64" t="str">
        <f>'Employee ROP Information'!A90</f>
        <v>GAL</v>
      </c>
      <c r="B90" s="58" t="str">
        <f>+'Employee ROP Information'!C90</f>
        <v>BRIAN, COLLEEN</v>
      </c>
      <c r="C90" s="17">
        <f>+'Employee ROP Information'!M90</f>
        <v>20.39</v>
      </c>
      <c r="D90" s="17">
        <f>+'Employee ROP Information'!N90</f>
        <v>18.899999999999999</v>
      </c>
      <c r="E90" s="32">
        <f>+'JRO''s Hours Information'!B90</f>
        <v>26.001000000000001</v>
      </c>
      <c r="F90" s="23">
        <f t="shared" si="12"/>
        <v>530.16039000000001</v>
      </c>
      <c r="G90" s="32">
        <f>+'JRO''s Hours Information'!E90</f>
        <v>26.001000000000001</v>
      </c>
      <c r="H90" s="23">
        <f t="shared" si="13"/>
        <v>491.41890000000001</v>
      </c>
      <c r="I90" s="32">
        <f>+'JRO''s Hours Information'!H90</f>
        <v>0</v>
      </c>
      <c r="J90" s="25">
        <f t="shared" si="14"/>
        <v>0</v>
      </c>
      <c r="K90" s="33">
        <f>+'JRO''s Hours Information'!C90</f>
        <v>26.001000000000001</v>
      </c>
      <c r="L90" s="23">
        <f t="shared" si="15"/>
        <v>530.16039000000001</v>
      </c>
      <c r="M90" s="33">
        <f>+'JRO''s Hours Information'!F90</f>
        <v>26.001000000000001</v>
      </c>
      <c r="N90" s="23">
        <f t="shared" si="16"/>
        <v>491.41890000000001</v>
      </c>
      <c r="O90" s="33">
        <f>+'JRO''s Hours Information'!I90</f>
        <v>0</v>
      </c>
      <c r="P90" s="25">
        <f t="shared" si="17"/>
        <v>0</v>
      </c>
      <c r="Q90" s="16">
        <f>+'JRO''s Hours Information'!D90</f>
        <v>0</v>
      </c>
      <c r="R90" s="23">
        <f t="shared" si="18"/>
        <v>0</v>
      </c>
      <c r="S90" s="16">
        <f>+'JRO''s Hours Information'!G90</f>
        <v>0</v>
      </c>
      <c r="T90" s="23">
        <f t="shared" si="19"/>
        <v>0</v>
      </c>
      <c r="U90" s="15">
        <f>+'JRO''s Hours Information'!J90</f>
        <v>0</v>
      </c>
      <c r="V90" s="25">
        <f t="shared" si="20"/>
        <v>0</v>
      </c>
      <c r="W90" s="23">
        <f t="shared" si="21"/>
        <v>1021.57929</v>
      </c>
    </row>
    <row r="91" spans="1:23" ht="14.85" customHeight="1" x14ac:dyDescent="0.15">
      <c r="A91" s="64" t="str">
        <f>'Employee ROP Information'!A91</f>
        <v>GAL</v>
      </c>
      <c r="B91" s="58" t="str">
        <f>+'Employee ROP Information'!C91</f>
        <v>BRITT, CHARLES</v>
      </c>
      <c r="C91" s="17">
        <f>+'Employee ROP Information'!M91</f>
        <v>28.75</v>
      </c>
      <c r="D91" s="17">
        <f>+'Employee ROP Information'!N91</f>
        <v>26.66</v>
      </c>
      <c r="E91" s="32">
        <f>+'JRO''s Hours Information'!B91</f>
        <v>17.334</v>
      </c>
      <c r="F91" s="23">
        <f t="shared" si="12"/>
        <v>498.35249999999996</v>
      </c>
      <c r="G91" s="32">
        <f>+'JRO''s Hours Information'!E91</f>
        <v>17.334</v>
      </c>
      <c r="H91" s="23">
        <f t="shared" si="13"/>
        <v>462.12443999999999</v>
      </c>
      <c r="I91" s="32">
        <f>+'JRO''s Hours Information'!H91</f>
        <v>0</v>
      </c>
      <c r="J91" s="25">
        <f t="shared" si="14"/>
        <v>0</v>
      </c>
      <c r="K91" s="33">
        <f>+'JRO''s Hours Information'!C91</f>
        <v>17.334</v>
      </c>
      <c r="L91" s="23">
        <f t="shared" si="15"/>
        <v>498.35249999999996</v>
      </c>
      <c r="M91" s="33">
        <f>+'JRO''s Hours Information'!F91</f>
        <v>17.334</v>
      </c>
      <c r="N91" s="23">
        <f t="shared" si="16"/>
        <v>462.12443999999999</v>
      </c>
      <c r="O91" s="33">
        <f>+'JRO''s Hours Information'!I91</f>
        <v>8</v>
      </c>
      <c r="P91" s="25">
        <f t="shared" si="17"/>
        <v>213.28</v>
      </c>
      <c r="Q91" s="16">
        <f>+'JRO''s Hours Information'!D91</f>
        <v>0</v>
      </c>
      <c r="R91" s="23">
        <f t="shared" si="18"/>
        <v>0</v>
      </c>
      <c r="S91" s="16">
        <f>+'JRO''s Hours Information'!G91</f>
        <v>0</v>
      </c>
      <c r="T91" s="23">
        <f t="shared" si="19"/>
        <v>0</v>
      </c>
      <c r="U91" s="15">
        <f>+'JRO''s Hours Information'!J91</f>
        <v>8</v>
      </c>
      <c r="V91" s="25">
        <f t="shared" si="20"/>
        <v>213.28</v>
      </c>
      <c r="W91" s="23">
        <f t="shared" si="21"/>
        <v>960.47694000000001</v>
      </c>
    </row>
    <row r="92" spans="1:23" ht="14.85" customHeight="1" x14ac:dyDescent="0.15">
      <c r="A92" s="64" t="str">
        <f>'Employee ROP Information'!A92</f>
        <v>GAL</v>
      </c>
      <c r="B92" s="58" t="str">
        <f>+'Employee ROP Information'!C92</f>
        <v>BROCK, BOBBIE</v>
      </c>
      <c r="C92" s="17">
        <f>+'Employee ROP Information'!M92</f>
        <v>21.35</v>
      </c>
      <c r="D92" s="17">
        <f>+'Employee ROP Information'!N92</f>
        <v>19.79</v>
      </c>
      <c r="E92" s="32">
        <f>+'JRO''s Hours Information'!B92</f>
        <v>407.75</v>
      </c>
      <c r="F92" s="23">
        <f t="shared" si="12"/>
        <v>8705.4625000000015</v>
      </c>
      <c r="G92" s="32">
        <f>+'JRO''s Hours Information'!E92</f>
        <v>480</v>
      </c>
      <c r="H92" s="23">
        <f t="shared" si="13"/>
        <v>9499.1999999999989</v>
      </c>
      <c r="I92" s="32">
        <f>+'JRO''s Hours Information'!H92</f>
        <v>6.75</v>
      </c>
      <c r="J92" s="25">
        <f t="shared" si="14"/>
        <v>133.58249999999998</v>
      </c>
      <c r="K92" s="33">
        <f>+'JRO''s Hours Information'!C92</f>
        <v>156</v>
      </c>
      <c r="L92" s="23">
        <f t="shared" si="15"/>
        <v>3330.6000000000004</v>
      </c>
      <c r="M92" s="33">
        <f>+'JRO''s Hours Information'!F92</f>
        <v>104.004</v>
      </c>
      <c r="N92" s="23">
        <f t="shared" si="16"/>
        <v>2058.2391600000001</v>
      </c>
      <c r="O92" s="33">
        <f>+'JRO''s Hours Information'!I92</f>
        <v>8.5</v>
      </c>
      <c r="P92" s="25">
        <f t="shared" si="17"/>
        <v>168.215</v>
      </c>
      <c r="Q92" s="16">
        <f>+'JRO''s Hours Information'!D92</f>
        <v>76.75</v>
      </c>
      <c r="R92" s="23">
        <f t="shared" si="18"/>
        <v>1638.6125000000002</v>
      </c>
      <c r="S92" s="16">
        <f>+'JRO''s Hours Information'!G92</f>
        <v>115.25</v>
      </c>
      <c r="T92" s="23">
        <f t="shared" si="19"/>
        <v>2280.7975000000001</v>
      </c>
      <c r="U92" s="15">
        <f>+'JRO''s Hours Information'!J92</f>
        <v>9.5</v>
      </c>
      <c r="V92" s="25">
        <f t="shared" si="20"/>
        <v>188.005</v>
      </c>
      <c r="W92" s="23">
        <f t="shared" si="21"/>
        <v>18338.244999999999</v>
      </c>
    </row>
    <row r="93" spans="1:23" ht="14.85" customHeight="1" x14ac:dyDescent="0.15">
      <c r="A93" s="64" t="str">
        <f>'Employee ROP Information'!A93</f>
        <v>GAL</v>
      </c>
      <c r="B93" s="58" t="str">
        <f>+'Employee ROP Information'!C93</f>
        <v>BROOKS, PAMELA</v>
      </c>
      <c r="C93" s="17">
        <f>+'Employee ROP Information'!M93</f>
        <v>5.27</v>
      </c>
      <c r="D93" s="17">
        <f>+'Employee ROP Information'!N93</f>
        <v>4.88</v>
      </c>
      <c r="E93" s="32">
        <f>+'JRO''s Hours Information'!B93</f>
        <v>90.995999999999995</v>
      </c>
      <c r="F93" s="23">
        <f t="shared" si="12"/>
        <v>479.54891999999995</v>
      </c>
      <c r="G93" s="32">
        <f>+'JRO''s Hours Information'!E93</f>
        <v>95.41</v>
      </c>
      <c r="H93" s="23">
        <f t="shared" si="13"/>
        <v>465.60079999999999</v>
      </c>
      <c r="I93" s="32">
        <f>+'JRO''s Hours Information'!H93</f>
        <v>4</v>
      </c>
      <c r="J93" s="25">
        <f t="shared" si="14"/>
        <v>19.52</v>
      </c>
      <c r="K93" s="33">
        <f>+'JRO''s Hours Information'!C93</f>
        <v>56.332000000000001</v>
      </c>
      <c r="L93" s="23">
        <f t="shared" si="15"/>
        <v>296.86964</v>
      </c>
      <c r="M93" s="33">
        <f>+'JRO''s Hours Information'!F93</f>
        <v>51.996000000000002</v>
      </c>
      <c r="N93" s="23">
        <f t="shared" si="16"/>
        <v>253.74048000000002</v>
      </c>
      <c r="O93" s="33">
        <f>+'JRO''s Hours Information'!I93</f>
        <v>4</v>
      </c>
      <c r="P93" s="25">
        <f t="shared" si="17"/>
        <v>19.52</v>
      </c>
      <c r="Q93" s="16">
        <f>+'JRO''s Hours Information'!D93</f>
        <v>20</v>
      </c>
      <c r="R93" s="23">
        <f t="shared" si="18"/>
        <v>105.39999999999999</v>
      </c>
      <c r="S93" s="16">
        <f>+'JRO''s Hours Information'!G93</f>
        <v>36</v>
      </c>
      <c r="T93" s="23">
        <f t="shared" si="19"/>
        <v>175.68</v>
      </c>
      <c r="U93" s="15">
        <f>+'JRO''s Hours Information'!J93</f>
        <v>4</v>
      </c>
      <c r="V93" s="25">
        <f t="shared" si="20"/>
        <v>19.52</v>
      </c>
      <c r="W93" s="23">
        <f t="shared" si="21"/>
        <v>964.66971999999987</v>
      </c>
    </row>
    <row r="94" spans="1:23" ht="14.85" customHeight="1" x14ac:dyDescent="0.15">
      <c r="A94" s="64" t="str">
        <f>'Employee ROP Information'!A94</f>
        <v>GAL</v>
      </c>
      <c r="B94" s="58" t="str">
        <f>+'Employee ROP Information'!C94</f>
        <v>BROWN, AKERA</v>
      </c>
      <c r="C94" s="17">
        <f>+'Employee ROP Information'!M94</f>
        <v>20.39</v>
      </c>
      <c r="D94" s="17">
        <f>+'Employee ROP Information'!N94</f>
        <v>18.899999999999999</v>
      </c>
      <c r="E94" s="32">
        <f>+'JRO''s Hours Information'!B94</f>
        <v>54.835999999999999</v>
      </c>
      <c r="F94" s="23">
        <f t="shared" si="12"/>
        <v>1118.1060399999999</v>
      </c>
      <c r="G94" s="32">
        <f>+'JRO''s Hours Information'!E94</f>
        <v>43.335999999999999</v>
      </c>
      <c r="H94" s="23">
        <f t="shared" si="13"/>
        <v>819.05039999999985</v>
      </c>
      <c r="I94" s="32">
        <f>+'JRO''s Hours Information'!H94</f>
        <v>0</v>
      </c>
      <c r="J94" s="25">
        <f t="shared" si="14"/>
        <v>0</v>
      </c>
      <c r="K94" s="33">
        <f>+'JRO''s Hours Information'!C94</f>
        <v>69.335999999999999</v>
      </c>
      <c r="L94" s="23">
        <f t="shared" si="15"/>
        <v>1413.7610400000001</v>
      </c>
      <c r="M94" s="33">
        <f>+'JRO''s Hours Information'!F94</f>
        <v>69.335999999999999</v>
      </c>
      <c r="N94" s="23">
        <f t="shared" si="16"/>
        <v>1310.4503999999999</v>
      </c>
      <c r="O94" s="33">
        <f>+'JRO''s Hours Information'!I94</f>
        <v>0</v>
      </c>
      <c r="P94" s="25">
        <f t="shared" si="17"/>
        <v>0</v>
      </c>
      <c r="Q94" s="16">
        <f>+'JRO''s Hours Information'!D94</f>
        <v>14.5</v>
      </c>
      <c r="R94" s="23">
        <f t="shared" si="18"/>
        <v>295.65500000000003</v>
      </c>
      <c r="S94" s="16">
        <f>+'JRO''s Hours Information'!G94</f>
        <v>26</v>
      </c>
      <c r="T94" s="23">
        <f t="shared" si="19"/>
        <v>491.4</v>
      </c>
      <c r="U94" s="15">
        <f>+'JRO''s Hours Information'!J94</f>
        <v>0</v>
      </c>
      <c r="V94" s="25">
        <f t="shared" si="20"/>
        <v>0</v>
      </c>
      <c r="W94" s="23">
        <f t="shared" si="21"/>
        <v>1937.1564399999997</v>
      </c>
    </row>
    <row r="95" spans="1:23" ht="14.85" customHeight="1" x14ac:dyDescent="0.15">
      <c r="A95" s="64" t="str">
        <f>'Employee ROP Information'!A95</f>
        <v>GAL</v>
      </c>
      <c r="B95" s="58" t="str">
        <f>+'Employee ROP Information'!C95</f>
        <v>BROWN, CARRIE</v>
      </c>
      <c r="C95" s="17">
        <f>+'Employee ROP Information'!M95</f>
        <v>19.72</v>
      </c>
      <c r="D95" s="17">
        <f>+'Employee ROP Information'!N95</f>
        <v>18.28</v>
      </c>
      <c r="E95" s="32">
        <f>+'JRO''s Hours Information'!B95</f>
        <v>64.421999999999997</v>
      </c>
      <c r="F95" s="23">
        <f t="shared" si="12"/>
        <v>1270.4018399999998</v>
      </c>
      <c r="G95" s="32">
        <f>+'JRO''s Hours Information'!E95</f>
        <v>73.671999999999997</v>
      </c>
      <c r="H95" s="23">
        <f t="shared" si="13"/>
        <v>1346.72416</v>
      </c>
      <c r="I95" s="32">
        <f>+'JRO''s Hours Information'!H95</f>
        <v>6.75</v>
      </c>
      <c r="J95" s="25">
        <f t="shared" si="14"/>
        <v>123.39000000000001</v>
      </c>
      <c r="K95" s="33">
        <f>+'JRO''s Hours Information'!C95</f>
        <v>104.004</v>
      </c>
      <c r="L95" s="23">
        <f t="shared" si="15"/>
        <v>2050.9588800000001</v>
      </c>
      <c r="M95" s="33">
        <f>+'JRO''s Hours Information'!F95</f>
        <v>104.004</v>
      </c>
      <c r="N95" s="23">
        <f t="shared" si="16"/>
        <v>1901.1931200000001</v>
      </c>
      <c r="O95" s="33">
        <f>+'JRO''s Hours Information'!I95</f>
        <v>91.125</v>
      </c>
      <c r="P95" s="25">
        <f t="shared" si="17"/>
        <v>1665.7650000000001</v>
      </c>
      <c r="Q95" s="16">
        <f>+'JRO''s Hours Information'!D95</f>
        <v>48.25</v>
      </c>
      <c r="R95" s="23">
        <f t="shared" si="18"/>
        <v>951.4899999999999</v>
      </c>
      <c r="S95" s="16">
        <f>+'JRO''s Hours Information'!G95</f>
        <v>34</v>
      </c>
      <c r="T95" s="23">
        <f t="shared" si="19"/>
        <v>621.52</v>
      </c>
      <c r="U95" s="15">
        <f>+'JRO''s Hours Information'!J95</f>
        <v>89</v>
      </c>
      <c r="V95" s="25">
        <f t="shared" si="20"/>
        <v>1626.92</v>
      </c>
      <c r="W95" s="23">
        <f t="shared" si="21"/>
        <v>2740.5159999999996</v>
      </c>
    </row>
    <row r="96" spans="1:23" ht="14.85" customHeight="1" x14ac:dyDescent="0.15">
      <c r="A96" s="64" t="str">
        <f>'Employee ROP Information'!A96</f>
        <v>GAL</v>
      </c>
      <c r="B96" s="58" t="str">
        <f>+'Employee ROP Information'!C96</f>
        <v>BROWN, JULIE</v>
      </c>
      <c r="C96" s="17">
        <f>+'Employee ROP Information'!M96</f>
        <v>15.02</v>
      </c>
      <c r="D96" s="17">
        <f>+'Employee ROP Information'!N96</f>
        <v>13.93</v>
      </c>
      <c r="E96" s="32">
        <f>+'JRO''s Hours Information'!B96</f>
        <v>159.34</v>
      </c>
      <c r="F96" s="23">
        <f t="shared" si="12"/>
        <v>2393.2867999999999</v>
      </c>
      <c r="G96" s="32">
        <f>+'JRO''s Hours Information'!E96</f>
        <v>151.59</v>
      </c>
      <c r="H96" s="23">
        <f t="shared" si="13"/>
        <v>2111.6487000000002</v>
      </c>
      <c r="I96" s="32">
        <f>+'JRO''s Hours Information'!H96</f>
        <v>0</v>
      </c>
      <c r="J96" s="25">
        <f t="shared" si="14"/>
        <v>0</v>
      </c>
      <c r="K96" s="33">
        <f>+'JRO''s Hours Information'!C96</f>
        <v>104.004</v>
      </c>
      <c r="L96" s="23">
        <f t="shared" si="15"/>
        <v>1562.1400800000001</v>
      </c>
      <c r="M96" s="33">
        <f>+'JRO''s Hours Information'!F96</f>
        <v>104.004</v>
      </c>
      <c r="N96" s="23">
        <f t="shared" si="16"/>
        <v>1448.7757200000001</v>
      </c>
      <c r="O96" s="33">
        <f>+'JRO''s Hours Information'!I96</f>
        <v>0</v>
      </c>
      <c r="P96" s="25">
        <f t="shared" si="17"/>
        <v>0</v>
      </c>
      <c r="Q96" s="16">
        <f>+'JRO''s Hours Information'!D96</f>
        <v>26.5</v>
      </c>
      <c r="R96" s="23">
        <f t="shared" si="18"/>
        <v>398.03</v>
      </c>
      <c r="S96" s="16">
        <f>+'JRO''s Hours Information'!G96</f>
        <v>55.5</v>
      </c>
      <c r="T96" s="23">
        <f t="shared" si="19"/>
        <v>773.11500000000001</v>
      </c>
      <c r="U96" s="15">
        <f>+'JRO''s Hours Information'!J96</f>
        <v>0</v>
      </c>
      <c r="V96" s="25">
        <f t="shared" si="20"/>
        <v>0</v>
      </c>
      <c r="W96" s="23">
        <f t="shared" si="21"/>
        <v>4504.9354999999996</v>
      </c>
    </row>
    <row r="97" spans="1:23" ht="14.85" customHeight="1" x14ac:dyDescent="0.15">
      <c r="A97" s="64" t="str">
        <f>'Employee ROP Information'!A97</f>
        <v>GAL</v>
      </c>
      <c r="B97" s="58" t="str">
        <f>+'Employee ROP Information'!C97</f>
        <v>BROWN, KAYLA</v>
      </c>
      <c r="C97" s="17">
        <f>+'Employee ROP Information'!M97</f>
        <v>19.72</v>
      </c>
      <c r="D97" s="17">
        <f>+'Employee ROP Information'!N97</f>
        <v>18.28</v>
      </c>
      <c r="E97" s="32">
        <f>+'JRO''s Hours Information'!B97</f>
        <v>21.667000000000002</v>
      </c>
      <c r="F97" s="23">
        <f t="shared" ref="F97:F160" si="22">C97*E97</f>
        <v>427.27323999999999</v>
      </c>
      <c r="G97" s="32">
        <f>+'JRO''s Hours Information'!E97</f>
        <v>21.667000000000002</v>
      </c>
      <c r="H97" s="23">
        <f t="shared" ref="H97:H160" si="23">D97*G97</f>
        <v>396.07276000000007</v>
      </c>
      <c r="I97" s="32">
        <f>+'JRO''s Hours Information'!H97</f>
        <v>0</v>
      </c>
      <c r="J97" s="25">
        <f t="shared" ref="J97:J160" si="24">D97*I97</f>
        <v>0</v>
      </c>
      <c r="K97" s="33">
        <f>+'JRO''s Hours Information'!C97</f>
        <v>21.667000000000002</v>
      </c>
      <c r="L97" s="23">
        <f t="shared" ref="L97:L160" si="25">C97*K97</f>
        <v>427.27323999999999</v>
      </c>
      <c r="M97" s="33">
        <f>+'JRO''s Hours Information'!F97</f>
        <v>21.667000000000002</v>
      </c>
      <c r="N97" s="23">
        <f t="shared" ref="N97:N160" si="26">D97*M97</f>
        <v>396.07276000000007</v>
      </c>
      <c r="O97" s="33">
        <f>+'JRO''s Hours Information'!I97</f>
        <v>0</v>
      </c>
      <c r="P97" s="25">
        <f t="shared" ref="P97:P160" si="27">D97*O97</f>
        <v>0</v>
      </c>
      <c r="Q97" s="16">
        <f>+'JRO''s Hours Information'!D97</f>
        <v>0</v>
      </c>
      <c r="R97" s="23">
        <f t="shared" ref="R97:R160" si="28">C97*Q97</f>
        <v>0</v>
      </c>
      <c r="S97" s="16">
        <f>+'JRO''s Hours Information'!G97</f>
        <v>0</v>
      </c>
      <c r="T97" s="23">
        <f t="shared" ref="T97:T160" si="29">D97*S97</f>
        <v>0</v>
      </c>
      <c r="U97" s="15">
        <f>+'JRO''s Hours Information'!J97</f>
        <v>0</v>
      </c>
      <c r="V97" s="25">
        <f t="shared" ref="V97:V160" si="30">D97*U97</f>
        <v>0</v>
      </c>
      <c r="W97" s="23">
        <f t="shared" ref="W97:W160" si="31">F97+H97+J97</f>
        <v>823.346</v>
      </c>
    </row>
    <row r="98" spans="1:23" ht="14.85" customHeight="1" x14ac:dyDescent="0.15">
      <c r="A98" s="64" t="str">
        <f>'Employee ROP Information'!A98</f>
        <v>GAL</v>
      </c>
      <c r="B98" s="58" t="str">
        <f>+'Employee ROP Information'!C98</f>
        <v>BROWN, KERRY-ANN</v>
      </c>
      <c r="C98" s="17">
        <f>+'Employee ROP Information'!M98</f>
        <v>22.6</v>
      </c>
      <c r="D98" s="17">
        <f>+'Employee ROP Information'!N98</f>
        <v>20.95</v>
      </c>
      <c r="E98" s="32">
        <f>+'JRO''s Hours Information'!B98</f>
        <v>144.333</v>
      </c>
      <c r="F98" s="23">
        <f t="shared" si="22"/>
        <v>3261.9258</v>
      </c>
      <c r="G98" s="32">
        <f>+'JRO''s Hours Information'!E98</f>
        <v>171.09</v>
      </c>
      <c r="H98" s="23">
        <f t="shared" si="23"/>
        <v>3584.3355000000001</v>
      </c>
      <c r="I98" s="32">
        <f>+'JRO''s Hours Information'!H98</f>
        <v>0</v>
      </c>
      <c r="J98" s="25">
        <f t="shared" si="24"/>
        <v>0</v>
      </c>
      <c r="K98" s="33">
        <f>+'JRO''s Hours Information'!C98</f>
        <v>127.83</v>
      </c>
      <c r="L98" s="23">
        <f t="shared" si="25"/>
        <v>2888.9580000000001</v>
      </c>
      <c r="M98" s="33">
        <f>+'JRO''s Hours Information'!F98</f>
        <v>104.004</v>
      </c>
      <c r="N98" s="23">
        <f t="shared" si="26"/>
        <v>2178.8838000000001</v>
      </c>
      <c r="O98" s="33">
        <f>+'JRO''s Hours Information'!I98</f>
        <v>0</v>
      </c>
      <c r="P98" s="25">
        <f t="shared" si="27"/>
        <v>0</v>
      </c>
      <c r="Q98" s="16">
        <f>+'JRO''s Hours Information'!D98</f>
        <v>79</v>
      </c>
      <c r="R98" s="23">
        <f t="shared" si="28"/>
        <v>1785.4</v>
      </c>
      <c r="S98" s="16">
        <f>+'JRO''s Hours Information'!G98</f>
        <v>62</v>
      </c>
      <c r="T98" s="23">
        <f t="shared" si="29"/>
        <v>1298.8999999999999</v>
      </c>
      <c r="U98" s="15">
        <f>+'JRO''s Hours Information'!J98</f>
        <v>0</v>
      </c>
      <c r="V98" s="25">
        <f t="shared" si="30"/>
        <v>0</v>
      </c>
      <c r="W98" s="23">
        <f t="shared" si="31"/>
        <v>6846.2613000000001</v>
      </c>
    </row>
    <row r="99" spans="1:23" ht="14.85" customHeight="1" x14ac:dyDescent="0.15">
      <c r="A99" s="64" t="str">
        <f>'Employee ROP Information'!A99</f>
        <v>GAL</v>
      </c>
      <c r="B99" s="58" t="str">
        <f>+'Employee ROP Information'!C99</f>
        <v>BROWN, MARION</v>
      </c>
      <c r="C99" s="17">
        <f>+'Employee ROP Information'!M99</f>
        <v>22.06</v>
      </c>
      <c r="D99" s="17">
        <f>+'Employee ROP Information'!N99</f>
        <v>20.45</v>
      </c>
      <c r="E99" s="32">
        <f>+'JRO''s Hours Information'!B99</f>
        <v>334.5</v>
      </c>
      <c r="F99" s="23">
        <f t="shared" si="22"/>
        <v>7379.07</v>
      </c>
      <c r="G99" s="32">
        <f>+'JRO''s Hours Information'!E99</f>
        <v>480</v>
      </c>
      <c r="H99" s="23">
        <f t="shared" si="23"/>
        <v>9816</v>
      </c>
      <c r="I99" s="32">
        <f>+'JRO''s Hours Information'!H99</f>
        <v>0</v>
      </c>
      <c r="J99" s="25">
        <f t="shared" si="24"/>
        <v>0</v>
      </c>
      <c r="K99" s="33">
        <f>+'JRO''s Hours Information'!C99</f>
        <v>156</v>
      </c>
      <c r="L99" s="23">
        <f t="shared" si="25"/>
        <v>3441.3599999999997</v>
      </c>
      <c r="M99" s="33">
        <f>+'JRO''s Hours Information'!F99</f>
        <v>104.004</v>
      </c>
      <c r="N99" s="23">
        <f t="shared" si="26"/>
        <v>2126.8818000000001</v>
      </c>
      <c r="O99" s="33">
        <f>+'JRO''s Hours Information'!I99</f>
        <v>0</v>
      </c>
      <c r="P99" s="25">
        <f t="shared" si="27"/>
        <v>0</v>
      </c>
      <c r="Q99" s="16">
        <f>+'JRO''s Hours Information'!D99</f>
        <v>152</v>
      </c>
      <c r="R99" s="23">
        <f t="shared" si="28"/>
        <v>3353.12</v>
      </c>
      <c r="S99" s="16">
        <f>+'JRO''s Hours Information'!G99</f>
        <v>81</v>
      </c>
      <c r="T99" s="23">
        <f t="shared" si="29"/>
        <v>1656.45</v>
      </c>
      <c r="U99" s="15">
        <f>+'JRO''s Hours Information'!J99</f>
        <v>0</v>
      </c>
      <c r="V99" s="25">
        <f t="shared" si="30"/>
        <v>0</v>
      </c>
      <c r="W99" s="23">
        <f t="shared" si="31"/>
        <v>17195.07</v>
      </c>
    </row>
    <row r="100" spans="1:23" ht="14.85" customHeight="1" x14ac:dyDescent="0.15">
      <c r="A100" s="64" t="str">
        <f>'Employee ROP Information'!A100</f>
        <v>GAL</v>
      </c>
      <c r="B100" s="58" t="str">
        <f>+'Employee ROP Information'!C100</f>
        <v>BROWN, MEGAN</v>
      </c>
      <c r="C100" s="17">
        <f>+'Employee ROP Information'!M100</f>
        <v>19.72</v>
      </c>
      <c r="D100" s="17">
        <f>+'Employee ROP Information'!N100</f>
        <v>18.28</v>
      </c>
      <c r="E100" s="32">
        <f>+'JRO''s Hours Information'!B100</f>
        <v>13.502000000000001</v>
      </c>
      <c r="F100" s="23">
        <f t="shared" si="22"/>
        <v>266.25943999999998</v>
      </c>
      <c r="G100" s="32">
        <f>+'JRO''s Hours Information'!E100</f>
        <v>29.501999999999999</v>
      </c>
      <c r="H100" s="23">
        <f t="shared" si="23"/>
        <v>539.29656</v>
      </c>
      <c r="I100" s="32">
        <f>+'JRO''s Hours Information'!H100</f>
        <v>0</v>
      </c>
      <c r="J100" s="25">
        <f t="shared" si="24"/>
        <v>0</v>
      </c>
      <c r="K100" s="33">
        <f>+'JRO''s Hours Information'!C100</f>
        <v>45.502000000000002</v>
      </c>
      <c r="L100" s="23">
        <f t="shared" si="25"/>
        <v>897.29944</v>
      </c>
      <c r="M100" s="33">
        <f>+'JRO''s Hours Information'!F100</f>
        <v>45.502000000000002</v>
      </c>
      <c r="N100" s="23">
        <f t="shared" si="26"/>
        <v>831.77656000000013</v>
      </c>
      <c r="O100" s="33">
        <f>+'JRO''s Hours Information'!I100</f>
        <v>0</v>
      </c>
      <c r="P100" s="25">
        <f t="shared" si="27"/>
        <v>0</v>
      </c>
      <c r="Q100" s="16">
        <f>+'JRO''s Hours Information'!D100</f>
        <v>32</v>
      </c>
      <c r="R100" s="23">
        <f t="shared" si="28"/>
        <v>631.04</v>
      </c>
      <c r="S100" s="16">
        <f>+'JRO''s Hours Information'!G100</f>
        <v>16</v>
      </c>
      <c r="T100" s="23">
        <f t="shared" si="29"/>
        <v>292.48</v>
      </c>
      <c r="U100" s="15">
        <f>+'JRO''s Hours Information'!J100</f>
        <v>0</v>
      </c>
      <c r="V100" s="25">
        <f t="shared" si="30"/>
        <v>0</v>
      </c>
      <c r="W100" s="23">
        <f t="shared" si="31"/>
        <v>805.55600000000004</v>
      </c>
    </row>
    <row r="101" spans="1:23" ht="14.85" customHeight="1" x14ac:dyDescent="0.15">
      <c r="A101" s="64" t="str">
        <f>'Employee ROP Information'!A101</f>
        <v>GAL</v>
      </c>
      <c r="B101" s="58" t="str">
        <f>+'Employee ROP Information'!C101</f>
        <v>BROWN, SHAUNDA</v>
      </c>
      <c r="C101" s="17">
        <f>+'Employee ROP Information'!M101</f>
        <v>25.38</v>
      </c>
      <c r="D101" s="17">
        <f>+'Employee ROP Information'!N101</f>
        <v>23.53</v>
      </c>
      <c r="E101" s="32">
        <f>+'JRO''s Hours Information'!B101</f>
        <v>140.839</v>
      </c>
      <c r="F101" s="23">
        <f t="shared" si="22"/>
        <v>3574.4938199999997</v>
      </c>
      <c r="G101" s="32">
        <f>+'JRO''s Hours Information'!E101</f>
        <v>121.339</v>
      </c>
      <c r="H101" s="23">
        <f t="shared" si="23"/>
        <v>2855.1066700000001</v>
      </c>
      <c r="I101" s="32">
        <f>+'JRO''s Hours Information'!H101</f>
        <v>203.25</v>
      </c>
      <c r="J101" s="25">
        <f t="shared" si="24"/>
        <v>4782.4724999999999</v>
      </c>
      <c r="K101" s="33">
        <f>+'JRO''s Hours Information'!C101</f>
        <v>104.004</v>
      </c>
      <c r="L101" s="23">
        <f t="shared" si="25"/>
        <v>2639.6215200000001</v>
      </c>
      <c r="M101" s="33">
        <f>+'JRO''s Hours Information'!F101</f>
        <v>104.004</v>
      </c>
      <c r="N101" s="23">
        <f t="shared" si="26"/>
        <v>2447.2141200000001</v>
      </c>
      <c r="O101" s="33">
        <f>+'JRO''s Hours Information'!I101</f>
        <v>173</v>
      </c>
      <c r="P101" s="25">
        <f t="shared" si="27"/>
        <v>4070.69</v>
      </c>
      <c r="Q101" s="16">
        <f>+'JRO''s Hours Information'!D101</f>
        <v>0</v>
      </c>
      <c r="R101" s="23">
        <f t="shared" si="28"/>
        <v>0</v>
      </c>
      <c r="S101" s="16">
        <f>+'JRO''s Hours Information'!G101</f>
        <v>0</v>
      </c>
      <c r="T101" s="23">
        <f t="shared" si="29"/>
        <v>0</v>
      </c>
      <c r="U101" s="15">
        <f>+'JRO''s Hours Information'!J101</f>
        <v>108</v>
      </c>
      <c r="V101" s="25">
        <f t="shared" si="30"/>
        <v>2541.2400000000002</v>
      </c>
      <c r="W101" s="23">
        <f t="shared" si="31"/>
        <v>11212.072990000001</v>
      </c>
    </row>
    <row r="102" spans="1:23" ht="14.85" customHeight="1" x14ac:dyDescent="0.15">
      <c r="A102" s="64" t="str">
        <f>'Employee ROP Information'!A102</f>
        <v>GAL</v>
      </c>
      <c r="B102" s="58" t="str">
        <f>+'Employee ROP Information'!C102</f>
        <v>BROWN, SHUNEKI</v>
      </c>
      <c r="C102" s="17">
        <f>+'Employee ROP Information'!M102</f>
        <v>20.5</v>
      </c>
      <c r="D102" s="17">
        <f>+'Employee ROP Information'!N102</f>
        <v>19</v>
      </c>
      <c r="E102" s="32">
        <f>+'JRO''s Hours Information'!B102</f>
        <v>88.41</v>
      </c>
      <c r="F102" s="23">
        <f t="shared" si="22"/>
        <v>1812.405</v>
      </c>
      <c r="G102" s="32">
        <f>+'JRO''s Hours Information'!E102</f>
        <v>56.006999999999998</v>
      </c>
      <c r="H102" s="23">
        <f t="shared" si="23"/>
        <v>1064.133</v>
      </c>
      <c r="I102" s="32">
        <f>+'JRO''s Hours Information'!H102</f>
        <v>0.125</v>
      </c>
      <c r="J102" s="25">
        <f t="shared" si="24"/>
        <v>2.375</v>
      </c>
      <c r="K102" s="33">
        <f>+'JRO''s Hours Information'!C102</f>
        <v>129.99600000000001</v>
      </c>
      <c r="L102" s="23">
        <f t="shared" si="25"/>
        <v>2664.9180000000001</v>
      </c>
      <c r="M102" s="33">
        <f>+'JRO''s Hours Information'!F102</f>
        <v>104.004</v>
      </c>
      <c r="N102" s="23">
        <f t="shared" si="26"/>
        <v>1976.076</v>
      </c>
      <c r="O102" s="33">
        <f>+'JRO''s Hours Information'!I102</f>
        <v>19.125</v>
      </c>
      <c r="P102" s="25">
        <f t="shared" si="27"/>
        <v>363.375</v>
      </c>
      <c r="Q102" s="16">
        <f>+'JRO''s Hours Information'!D102</f>
        <v>77.5</v>
      </c>
      <c r="R102" s="23">
        <f t="shared" si="28"/>
        <v>1588.75</v>
      </c>
      <c r="S102" s="16">
        <f>+'JRO''s Hours Information'!G102</f>
        <v>94.25</v>
      </c>
      <c r="T102" s="23">
        <f t="shared" si="29"/>
        <v>1790.75</v>
      </c>
      <c r="U102" s="15">
        <f>+'JRO''s Hours Information'!J102</f>
        <v>19.5</v>
      </c>
      <c r="V102" s="25">
        <f t="shared" si="30"/>
        <v>370.5</v>
      </c>
      <c r="W102" s="23">
        <f t="shared" si="31"/>
        <v>2878.913</v>
      </c>
    </row>
    <row r="103" spans="1:23" ht="14.85" customHeight="1" x14ac:dyDescent="0.15">
      <c r="A103" s="64" t="str">
        <f>'Employee ROP Information'!A103</f>
        <v>GAL</v>
      </c>
      <c r="B103" s="58" t="str">
        <f>+'Employee ROP Information'!C103</f>
        <v>BRUMM, SCHYLER</v>
      </c>
      <c r="C103" s="17">
        <f>+'Employee ROP Information'!M103</f>
        <v>19.72</v>
      </c>
      <c r="D103" s="17">
        <f>+'Employee ROP Information'!N103</f>
        <v>18.28</v>
      </c>
      <c r="E103" s="32">
        <f>+'JRO''s Hours Information'!B103</f>
        <v>91.587999999999994</v>
      </c>
      <c r="F103" s="23">
        <f t="shared" si="22"/>
        <v>1806.1153599999998</v>
      </c>
      <c r="G103" s="32">
        <f>+'JRO''s Hours Information'!E103</f>
        <v>40.588000000000001</v>
      </c>
      <c r="H103" s="23">
        <f t="shared" si="23"/>
        <v>741.94864000000007</v>
      </c>
      <c r="I103" s="32">
        <f>+'JRO''s Hours Information'!H103</f>
        <v>0</v>
      </c>
      <c r="J103" s="25">
        <f t="shared" si="24"/>
        <v>0</v>
      </c>
      <c r="K103" s="33">
        <f>+'JRO''s Hours Information'!C103</f>
        <v>104.004</v>
      </c>
      <c r="L103" s="23">
        <f t="shared" si="25"/>
        <v>2050.9588800000001</v>
      </c>
      <c r="M103" s="33">
        <f>+'JRO''s Hours Information'!F103</f>
        <v>104.004</v>
      </c>
      <c r="N103" s="23">
        <f t="shared" si="26"/>
        <v>1901.1931200000001</v>
      </c>
      <c r="O103" s="33">
        <f>+'JRO''s Hours Information'!I103</f>
        <v>10.125</v>
      </c>
      <c r="P103" s="25">
        <f t="shared" si="27"/>
        <v>185.08500000000001</v>
      </c>
      <c r="Q103" s="16">
        <f>+'JRO''s Hours Information'!D103</f>
        <v>50.5</v>
      </c>
      <c r="R103" s="23">
        <f t="shared" si="28"/>
        <v>995.8599999999999</v>
      </c>
      <c r="S103" s="16">
        <f>+'JRO''s Hours Information'!G103</f>
        <v>81.75</v>
      </c>
      <c r="T103" s="23">
        <f t="shared" si="29"/>
        <v>1494.39</v>
      </c>
      <c r="U103" s="15">
        <f>+'JRO''s Hours Information'!J103</f>
        <v>10.5</v>
      </c>
      <c r="V103" s="25">
        <f t="shared" si="30"/>
        <v>191.94</v>
      </c>
      <c r="W103" s="23">
        <f t="shared" si="31"/>
        <v>2548.0639999999999</v>
      </c>
    </row>
    <row r="104" spans="1:23" ht="14.85" customHeight="1" x14ac:dyDescent="0.15">
      <c r="A104" s="64" t="str">
        <f>'Employee ROP Information'!A104</f>
        <v>GAL</v>
      </c>
      <c r="B104" s="58" t="str">
        <f>+'Employee ROP Information'!C104</f>
        <v>BRYANT, KASIA</v>
      </c>
      <c r="C104" s="17">
        <f>+'Employee ROP Information'!M104</f>
        <v>20.39</v>
      </c>
      <c r="D104" s="17">
        <f>+'Employee ROP Information'!N104</f>
        <v>18.899999999999999</v>
      </c>
      <c r="E104" s="32">
        <f>+'JRO''s Hours Information'!B104</f>
        <v>0</v>
      </c>
      <c r="F104" s="23">
        <f t="shared" si="22"/>
        <v>0</v>
      </c>
      <c r="G104" s="32">
        <f>+'JRO''s Hours Information'!E104</f>
        <v>0</v>
      </c>
      <c r="H104" s="23">
        <f t="shared" si="23"/>
        <v>0</v>
      </c>
      <c r="I104" s="32">
        <f>+'JRO''s Hours Information'!H104</f>
        <v>0</v>
      </c>
      <c r="J104" s="25">
        <f t="shared" si="24"/>
        <v>0</v>
      </c>
      <c r="K104" s="33">
        <f>+'JRO''s Hours Information'!C104</f>
        <v>0</v>
      </c>
      <c r="L104" s="23">
        <f t="shared" si="25"/>
        <v>0</v>
      </c>
      <c r="M104" s="33">
        <f>+'JRO''s Hours Information'!F104</f>
        <v>0</v>
      </c>
      <c r="N104" s="23">
        <f t="shared" si="26"/>
        <v>0</v>
      </c>
      <c r="O104" s="33">
        <f>+'JRO''s Hours Information'!I104</f>
        <v>0</v>
      </c>
      <c r="P104" s="25">
        <f t="shared" si="27"/>
        <v>0</v>
      </c>
      <c r="Q104" s="16">
        <f>+'JRO''s Hours Information'!D104</f>
        <v>0</v>
      </c>
      <c r="R104" s="23">
        <f t="shared" si="28"/>
        <v>0</v>
      </c>
      <c r="S104" s="16">
        <f>+'JRO''s Hours Information'!G104</f>
        <v>0</v>
      </c>
      <c r="T104" s="23">
        <f t="shared" si="29"/>
        <v>0</v>
      </c>
      <c r="U104" s="15">
        <f>+'JRO''s Hours Information'!J104</f>
        <v>0</v>
      </c>
      <c r="V104" s="25">
        <f t="shared" si="30"/>
        <v>0</v>
      </c>
      <c r="W104" s="23">
        <f t="shared" si="31"/>
        <v>0</v>
      </c>
    </row>
    <row r="105" spans="1:23" ht="14.85" customHeight="1" x14ac:dyDescent="0.15">
      <c r="A105" s="64" t="str">
        <f>'Employee ROP Information'!A105</f>
        <v>GAL</v>
      </c>
      <c r="B105" s="58" t="str">
        <f>+'Employee ROP Information'!C105</f>
        <v>BUCHBINDER, LANA</v>
      </c>
      <c r="C105" s="17">
        <f>+'Employee ROP Information'!M105</f>
        <v>25.38</v>
      </c>
      <c r="D105" s="17">
        <f>+'Employee ROP Information'!N105</f>
        <v>23.53</v>
      </c>
      <c r="E105" s="32">
        <f>+'JRO''s Hours Information'!B105</f>
        <v>17.334</v>
      </c>
      <c r="F105" s="23">
        <f t="shared" si="22"/>
        <v>439.93691999999999</v>
      </c>
      <c r="G105" s="32">
        <f>+'JRO''s Hours Information'!E105</f>
        <v>17.334</v>
      </c>
      <c r="H105" s="23">
        <f t="shared" si="23"/>
        <v>407.86902000000003</v>
      </c>
      <c r="I105" s="32">
        <f>+'JRO''s Hours Information'!H105</f>
        <v>0</v>
      </c>
      <c r="J105" s="25">
        <f t="shared" si="24"/>
        <v>0</v>
      </c>
      <c r="K105" s="33">
        <f>+'JRO''s Hours Information'!C105</f>
        <v>17.334</v>
      </c>
      <c r="L105" s="23">
        <f t="shared" si="25"/>
        <v>439.93691999999999</v>
      </c>
      <c r="M105" s="33">
        <f>+'JRO''s Hours Information'!F105</f>
        <v>17.334</v>
      </c>
      <c r="N105" s="23">
        <f t="shared" si="26"/>
        <v>407.86902000000003</v>
      </c>
      <c r="O105" s="33">
        <f>+'JRO''s Hours Information'!I105</f>
        <v>0</v>
      </c>
      <c r="P105" s="25">
        <f t="shared" si="27"/>
        <v>0</v>
      </c>
      <c r="Q105" s="16">
        <f>+'JRO''s Hours Information'!D105</f>
        <v>0</v>
      </c>
      <c r="R105" s="23">
        <f t="shared" si="28"/>
        <v>0</v>
      </c>
      <c r="S105" s="16">
        <f>+'JRO''s Hours Information'!G105</f>
        <v>0</v>
      </c>
      <c r="T105" s="23">
        <f t="shared" si="29"/>
        <v>0</v>
      </c>
      <c r="U105" s="15">
        <f>+'JRO''s Hours Information'!J105</f>
        <v>0</v>
      </c>
      <c r="V105" s="25">
        <f t="shared" si="30"/>
        <v>0</v>
      </c>
      <c r="W105" s="23">
        <f t="shared" si="31"/>
        <v>847.80593999999996</v>
      </c>
    </row>
    <row r="106" spans="1:23" ht="14.85" customHeight="1" x14ac:dyDescent="0.15">
      <c r="A106" s="64" t="str">
        <f>'Employee ROP Information'!A106</f>
        <v>GAL</v>
      </c>
      <c r="B106" s="58" t="str">
        <f>+'Employee ROP Information'!C106</f>
        <v>BUDWICK, JUSTIN</v>
      </c>
      <c r="C106" s="17">
        <f>+'Employee ROP Information'!M106</f>
        <v>31.37</v>
      </c>
      <c r="D106" s="17">
        <f>+'Employee ROP Information'!N106</f>
        <v>29.09</v>
      </c>
      <c r="E106" s="32">
        <f>+'JRO''s Hours Information'!B106</f>
        <v>75.075999999999993</v>
      </c>
      <c r="F106" s="23">
        <f t="shared" si="22"/>
        <v>2355.1341199999997</v>
      </c>
      <c r="G106" s="32">
        <f>+'JRO''s Hours Information'!E106</f>
        <v>100.34</v>
      </c>
      <c r="H106" s="23">
        <f t="shared" si="23"/>
        <v>2918.8906000000002</v>
      </c>
      <c r="I106" s="32">
        <f>+'JRO''s Hours Information'!H106</f>
        <v>0</v>
      </c>
      <c r="J106" s="25">
        <f t="shared" si="24"/>
        <v>0</v>
      </c>
      <c r="K106" s="33">
        <f>+'JRO''s Hours Information'!C106</f>
        <v>129.99600000000001</v>
      </c>
      <c r="L106" s="23">
        <f t="shared" si="25"/>
        <v>4077.9745200000002</v>
      </c>
      <c r="M106" s="33">
        <f>+'JRO''s Hours Information'!F106</f>
        <v>104.004</v>
      </c>
      <c r="N106" s="23">
        <f t="shared" si="26"/>
        <v>3025.4763600000001</v>
      </c>
      <c r="O106" s="33">
        <f>+'JRO''s Hours Information'!I106</f>
        <v>4.5</v>
      </c>
      <c r="P106" s="25">
        <f t="shared" si="27"/>
        <v>130.905</v>
      </c>
      <c r="Q106" s="16">
        <f>+'JRO''s Hours Information'!D106</f>
        <v>100.75</v>
      </c>
      <c r="R106" s="23">
        <f t="shared" si="28"/>
        <v>3160.5275000000001</v>
      </c>
      <c r="S106" s="16">
        <f>+'JRO''s Hours Information'!G106</f>
        <v>74.75</v>
      </c>
      <c r="T106" s="23">
        <f t="shared" si="29"/>
        <v>2174.4775</v>
      </c>
      <c r="U106" s="15">
        <f>+'JRO''s Hours Information'!J106</f>
        <v>4.5</v>
      </c>
      <c r="V106" s="25">
        <f t="shared" si="30"/>
        <v>130.905</v>
      </c>
      <c r="W106" s="23">
        <f t="shared" si="31"/>
        <v>5274.0247199999994</v>
      </c>
    </row>
    <row r="107" spans="1:23" ht="14.85" customHeight="1" x14ac:dyDescent="0.15">
      <c r="A107" s="64" t="str">
        <f>'Employee ROP Information'!A107</f>
        <v>GAL</v>
      </c>
      <c r="B107" s="58" t="str">
        <f>+'Employee ROP Information'!C107</f>
        <v>BURKE, ABIGAIL</v>
      </c>
      <c r="C107" s="17">
        <f>+'Employee ROP Information'!M107</f>
        <v>16.93</v>
      </c>
      <c r="D107" s="17">
        <f>+'Employee ROP Information'!N107</f>
        <v>15.69</v>
      </c>
      <c r="E107" s="32">
        <f>+'JRO''s Hours Information'!B107</f>
        <v>45.171999999999997</v>
      </c>
      <c r="F107" s="23">
        <f t="shared" si="22"/>
        <v>764.76195999999993</v>
      </c>
      <c r="G107" s="32">
        <f>+'JRO''s Hours Information'!E107</f>
        <v>79.921999999999997</v>
      </c>
      <c r="H107" s="23">
        <f t="shared" si="23"/>
        <v>1253.9761799999999</v>
      </c>
      <c r="I107" s="32">
        <f>+'JRO''s Hours Information'!H107</f>
        <v>0</v>
      </c>
      <c r="J107" s="25">
        <f t="shared" si="24"/>
        <v>0</v>
      </c>
      <c r="K107" s="33">
        <f>+'JRO''s Hours Information'!C107</f>
        <v>104.004</v>
      </c>
      <c r="L107" s="23">
        <f t="shared" si="25"/>
        <v>1760.78772</v>
      </c>
      <c r="M107" s="33">
        <f>+'JRO''s Hours Information'!F107</f>
        <v>104.004</v>
      </c>
      <c r="N107" s="23">
        <f t="shared" si="26"/>
        <v>1631.82276</v>
      </c>
      <c r="O107" s="33">
        <f>+'JRO''s Hours Information'!I107</f>
        <v>9</v>
      </c>
      <c r="P107" s="25">
        <f t="shared" si="27"/>
        <v>141.21</v>
      </c>
      <c r="Q107" s="16">
        <f>+'JRO''s Hours Information'!D107</f>
        <v>60.5</v>
      </c>
      <c r="R107" s="23">
        <f t="shared" si="28"/>
        <v>1024.2649999999999</v>
      </c>
      <c r="S107" s="16">
        <f>+'JRO''s Hours Information'!G107</f>
        <v>58.75</v>
      </c>
      <c r="T107" s="23">
        <f t="shared" si="29"/>
        <v>921.78750000000002</v>
      </c>
      <c r="U107" s="15">
        <f>+'JRO''s Hours Information'!J107</f>
        <v>9</v>
      </c>
      <c r="V107" s="25">
        <f t="shared" si="30"/>
        <v>141.21</v>
      </c>
      <c r="W107" s="23">
        <f t="shared" si="31"/>
        <v>2018.7381399999999</v>
      </c>
    </row>
    <row r="108" spans="1:23" ht="14.85" customHeight="1" x14ac:dyDescent="0.15">
      <c r="A108" s="64" t="str">
        <f>'Employee ROP Information'!A108</f>
        <v>GAL</v>
      </c>
      <c r="B108" s="58" t="str">
        <f>+'Employee ROP Information'!C108</f>
        <v>BURKE, JUDITH</v>
      </c>
      <c r="C108" s="17">
        <f>+'Employee ROP Information'!M108</f>
        <v>29.31</v>
      </c>
      <c r="D108" s="17">
        <f>+'Employee ROP Information'!N108</f>
        <v>27.17</v>
      </c>
      <c r="E108" s="32">
        <f>+'JRO''s Hours Information'!B108</f>
        <v>133.5</v>
      </c>
      <c r="F108" s="23">
        <f t="shared" si="22"/>
        <v>3912.8849999999998</v>
      </c>
      <c r="G108" s="32">
        <f>+'JRO''s Hours Information'!E108</f>
        <v>143.84</v>
      </c>
      <c r="H108" s="23">
        <f t="shared" si="23"/>
        <v>3908.1328000000003</v>
      </c>
      <c r="I108" s="32">
        <f>+'JRO''s Hours Information'!H108</f>
        <v>6</v>
      </c>
      <c r="J108" s="25">
        <f t="shared" si="24"/>
        <v>163.02000000000001</v>
      </c>
      <c r="K108" s="33">
        <f>+'JRO''s Hours Information'!C108</f>
        <v>156</v>
      </c>
      <c r="L108" s="23">
        <f t="shared" si="25"/>
        <v>4572.3599999999997</v>
      </c>
      <c r="M108" s="33">
        <f>+'JRO''s Hours Information'!F108</f>
        <v>104.004</v>
      </c>
      <c r="N108" s="23">
        <f t="shared" si="26"/>
        <v>2825.7886800000001</v>
      </c>
      <c r="O108" s="33">
        <f>+'JRO''s Hours Information'!I108</f>
        <v>104.75</v>
      </c>
      <c r="P108" s="25">
        <f t="shared" si="27"/>
        <v>2846.0575000000003</v>
      </c>
      <c r="Q108" s="16">
        <f>+'JRO''s Hours Information'!D108</f>
        <v>66.5</v>
      </c>
      <c r="R108" s="23">
        <f t="shared" si="28"/>
        <v>1949.115</v>
      </c>
      <c r="S108" s="16">
        <f>+'JRO''s Hours Information'!G108</f>
        <v>47.5</v>
      </c>
      <c r="T108" s="23">
        <f t="shared" si="29"/>
        <v>1290.575</v>
      </c>
      <c r="U108" s="15">
        <f>+'JRO''s Hours Information'!J108</f>
        <v>129.75</v>
      </c>
      <c r="V108" s="25">
        <f t="shared" si="30"/>
        <v>3525.3075000000003</v>
      </c>
      <c r="W108" s="23">
        <f t="shared" si="31"/>
        <v>7984.0378000000001</v>
      </c>
    </row>
    <row r="109" spans="1:23" ht="14.85" customHeight="1" x14ac:dyDescent="0.15">
      <c r="A109" s="64" t="str">
        <f>'Employee ROP Information'!A109</f>
        <v>GAL</v>
      </c>
      <c r="B109" s="58" t="str">
        <f>+'Employee ROP Information'!C109</f>
        <v>BURNS, JOANNA</v>
      </c>
      <c r="C109" s="17">
        <f>+'Employee ROP Information'!M109</f>
        <v>20.67</v>
      </c>
      <c r="D109" s="17">
        <f>+'Employee ROP Information'!N109</f>
        <v>19.16</v>
      </c>
      <c r="E109" s="32">
        <f>+'JRO''s Hours Information'!B109</f>
        <v>176.82599999999999</v>
      </c>
      <c r="F109" s="23">
        <f t="shared" si="22"/>
        <v>3654.9934200000002</v>
      </c>
      <c r="G109" s="32">
        <f>+'JRO''s Hours Information'!E109</f>
        <v>480</v>
      </c>
      <c r="H109" s="23">
        <f t="shared" si="23"/>
        <v>9196.7999999999993</v>
      </c>
      <c r="I109" s="32">
        <f>+'JRO''s Hours Information'!H109</f>
        <v>0</v>
      </c>
      <c r="J109" s="25">
        <f t="shared" si="24"/>
        <v>0</v>
      </c>
      <c r="K109" s="33">
        <f>+'JRO''s Hours Information'!C109</f>
        <v>129.99600000000001</v>
      </c>
      <c r="L109" s="23">
        <f t="shared" si="25"/>
        <v>2687.0173200000004</v>
      </c>
      <c r="M109" s="33">
        <f>+'JRO''s Hours Information'!F109</f>
        <v>104.004</v>
      </c>
      <c r="N109" s="23">
        <f t="shared" si="26"/>
        <v>1992.7166400000001</v>
      </c>
      <c r="O109" s="33">
        <f>+'JRO''s Hours Information'!I109</f>
        <v>0</v>
      </c>
      <c r="P109" s="25">
        <f t="shared" si="27"/>
        <v>0</v>
      </c>
      <c r="Q109" s="16">
        <f>+'JRO''s Hours Information'!D109</f>
        <v>51.75</v>
      </c>
      <c r="R109" s="23">
        <f t="shared" si="28"/>
        <v>1069.6725000000001</v>
      </c>
      <c r="S109" s="16">
        <f>+'JRO''s Hours Information'!G109</f>
        <v>51.5</v>
      </c>
      <c r="T109" s="23">
        <f t="shared" si="29"/>
        <v>986.74</v>
      </c>
      <c r="U109" s="15">
        <f>+'JRO''s Hours Information'!J109</f>
        <v>0</v>
      </c>
      <c r="V109" s="25">
        <f t="shared" si="30"/>
        <v>0</v>
      </c>
      <c r="W109" s="23">
        <f t="shared" si="31"/>
        <v>12851.79342</v>
      </c>
    </row>
    <row r="110" spans="1:23" ht="14.85" customHeight="1" x14ac:dyDescent="0.15">
      <c r="A110" s="64" t="str">
        <f>'Employee ROP Information'!A110</f>
        <v>GAL</v>
      </c>
      <c r="B110" s="58" t="str">
        <f>+'Employee ROP Information'!C110</f>
        <v>BURNS, STEPHANIE</v>
      </c>
      <c r="C110" s="17">
        <f>+'Employee ROP Information'!M110</f>
        <v>19.72</v>
      </c>
      <c r="D110" s="17">
        <f>+'Employee ROP Information'!N110</f>
        <v>18.28</v>
      </c>
      <c r="E110" s="32">
        <f>+'JRO''s Hours Information'!B110</f>
        <v>203.84</v>
      </c>
      <c r="F110" s="23">
        <f t="shared" si="22"/>
        <v>4019.7248</v>
      </c>
      <c r="G110" s="32">
        <f>+'JRO''s Hours Information'!E110</f>
        <v>173.34</v>
      </c>
      <c r="H110" s="23">
        <f t="shared" si="23"/>
        <v>3168.6552000000001</v>
      </c>
      <c r="I110" s="32">
        <f>+'JRO''s Hours Information'!H110</f>
        <v>27</v>
      </c>
      <c r="J110" s="25">
        <f t="shared" si="24"/>
        <v>493.56000000000006</v>
      </c>
      <c r="K110" s="33">
        <f>+'JRO''s Hours Information'!C110</f>
        <v>104.004</v>
      </c>
      <c r="L110" s="23">
        <f t="shared" si="25"/>
        <v>2050.9588800000001</v>
      </c>
      <c r="M110" s="33">
        <f>+'JRO''s Hours Information'!F110</f>
        <v>104.004</v>
      </c>
      <c r="N110" s="23">
        <f t="shared" si="26"/>
        <v>1901.1931200000001</v>
      </c>
      <c r="O110" s="33">
        <f>+'JRO''s Hours Information'!I110</f>
        <v>33</v>
      </c>
      <c r="P110" s="25">
        <f t="shared" si="27"/>
        <v>603.24</v>
      </c>
      <c r="Q110" s="16">
        <f>+'JRO''s Hours Information'!D110</f>
        <v>18</v>
      </c>
      <c r="R110" s="23">
        <f t="shared" si="28"/>
        <v>354.96</v>
      </c>
      <c r="S110" s="16">
        <f>+'JRO''s Hours Information'!G110</f>
        <v>16</v>
      </c>
      <c r="T110" s="23">
        <f t="shared" si="29"/>
        <v>292.48</v>
      </c>
      <c r="U110" s="15">
        <f>+'JRO''s Hours Information'!J110</f>
        <v>44</v>
      </c>
      <c r="V110" s="25">
        <f t="shared" si="30"/>
        <v>804.32</v>
      </c>
      <c r="W110" s="23">
        <f t="shared" si="31"/>
        <v>7681.9400000000005</v>
      </c>
    </row>
    <row r="111" spans="1:23" ht="14.85" customHeight="1" x14ac:dyDescent="0.15">
      <c r="A111" s="64" t="str">
        <f>'Employee ROP Information'!A111</f>
        <v>GAL</v>
      </c>
      <c r="B111" s="58" t="str">
        <f>+'Employee ROP Information'!C111</f>
        <v>BURSON-CARTWRIGHT, ELDRA</v>
      </c>
      <c r="C111" s="17">
        <f>+'Employee ROP Information'!M111</f>
        <v>23.09</v>
      </c>
      <c r="D111" s="17">
        <f>+'Employee ROP Information'!N111</f>
        <v>20.329999999999998</v>
      </c>
      <c r="E111" s="32">
        <f>+'JRO''s Hours Information'!B111</f>
        <v>135.25</v>
      </c>
      <c r="F111" s="23">
        <f t="shared" si="22"/>
        <v>3122.9225000000001</v>
      </c>
      <c r="G111" s="32">
        <f>+'JRO''s Hours Information'!E111</f>
        <v>5.6740000000000004</v>
      </c>
      <c r="H111" s="23">
        <f t="shared" si="23"/>
        <v>115.35242</v>
      </c>
      <c r="I111" s="32">
        <f>+'JRO''s Hours Information'!H111</f>
        <v>0</v>
      </c>
      <c r="J111" s="25">
        <f t="shared" si="24"/>
        <v>0</v>
      </c>
      <c r="K111" s="33">
        <f>+'JRO''s Hours Information'!C111</f>
        <v>156</v>
      </c>
      <c r="L111" s="23">
        <f t="shared" si="25"/>
        <v>3602.04</v>
      </c>
      <c r="M111" s="33">
        <f>+'JRO''s Hours Information'!F111</f>
        <v>104.004</v>
      </c>
      <c r="N111" s="23">
        <f t="shared" si="26"/>
        <v>2114.4013199999999</v>
      </c>
      <c r="O111" s="33">
        <f>+'JRO''s Hours Information'!I111</f>
        <v>0</v>
      </c>
      <c r="P111" s="25">
        <f t="shared" si="27"/>
        <v>0</v>
      </c>
      <c r="Q111" s="16">
        <f>+'JRO''s Hours Information'!D111</f>
        <v>162</v>
      </c>
      <c r="R111" s="23">
        <f t="shared" si="28"/>
        <v>3740.58</v>
      </c>
      <c r="S111" s="16">
        <f>+'JRO''s Hours Information'!G111</f>
        <v>105</v>
      </c>
      <c r="T111" s="23">
        <f t="shared" si="29"/>
        <v>2134.6499999999996</v>
      </c>
      <c r="U111" s="15">
        <f>+'JRO''s Hours Information'!J111</f>
        <v>0</v>
      </c>
      <c r="V111" s="25">
        <f t="shared" si="30"/>
        <v>0</v>
      </c>
      <c r="W111" s="23">
        <f t="shared" si="31"/>
        <v>3238.2749200000003</v>
      </c>
    </row>
    <row r="112" spans="1:23" ht="14.85" customHeight="1" x14ac:dyDescent="0.15">
      <c r="A112" s="64" t="str">
        <f>'Employee ROP Information'!A112</f>
        <v>GAL</v>
      </c>
      <c r="B112" s="58" t="str">
        <f>+'Employee ROP Information'!C112</f>
        <v>BURTON, DELLA</v>
      </c>
      <c r="C112" s="17">
        <f>+'Employee ROP Information'!M112</f>
        <v>16.46</v>
      </c>
      <c r="D112" s="17">
        <f>+'Employee ROP Information'!N112</f>
        <v>15.26</v>
      </c>
      <c r="E112" s="32">
        <f>+'JRO''s Hours Information'!B112</f>
        <v>97.536000000000001</v>
      </c>
      <c r="F112" s="23">
        <f t="shared" si="22"/>
        <v>1605.4425600000002</v>
      </c>
      <c r="G112" s="32">
        <f>+'JRO''s Hours Information'!E112</f>
        <v>76.997</v>
      </c>
      <c r="H112" s="23">
        <f t="shared" si="23"/>
        <v>1174.9742200000001</v>
      </c>
      <c r="I112" s="32">
        <f>+'JRO''s Hours Information'!H112</f>
        <v>0</v>
      </c>
      <c r="J112" s="25">
        <f t="shared" si="24"/>
        <v>0</v>
      </c>
      <c r="K112" s="33">
        <f>+'JRO''s Hours Information'!C112</f>
        <v>89.372</v>
      </c>
      <c r="L112" s="23">
        <f t="shared" si="25"/>
        <v>1471.06312</v>
      </c>
      <c r="M112" s="33">
        <f>+'JRO''s Hours Information'!F112</f>
        <v>75.832999999999998</v>
      </c>
      <c r="N112" s="23">
        <f t="shared" si="26"/>
        <v>1157.2115799999999</v>
      </c>
      <c r="O112" s="33">
        <f>+'JRO''s Hours Information'!I112</f>
        <v>0</v>
      </c>
      <c r="P112" s="25">
        <f t="shared" si="27"/>
        <v>0</v>
      </c>
      <c r="Q112" s="16">
        <f>+'JRO''s Hours Information'!D112</f>
        <v>30</v>
      </c>
      <c r="R112" s="23">
        <f t="shared" si="28"/>
        <v>493.8</v>
      </c>
      <c r="S112" s="16">
        <f>+'JRO''s Hours Information'!G112</f>
        <v>33.5</v>
      </c>
      <c r="T112" s="23">
        <f t="shared" si="29"/>
        <v>511.21</v>
      </c>
      <c r="U112" s="15">
        <f>+'JRO''s Hours Information'!J112</f>
        <v>0</v>
      </c>
      <c r="V112" s="25">
        <f t="shared" si="30"/>
        <v>0</v>
      </c>
      <c r="W112" s="23">
        <f t="shared" si="31"/>
        <v>2780.4167800000005</v>
      </c>
    </row>
    <row r="113" spans="1:23" ht="14.85" customHeight="1" x14ac:dyDescent="0.15">
      <c r="A113" s="64" t="str">
        <f>'Employee ROP Information'!A113</f>
        <v>GAL</v>
      </c>
      <c r="B113" s="58" t="str">
        <f>+'Employee ROP Information'!C113</f>
        <v>BUTCHER, JOSHUA</v>
      </c>
      <c r="C113" s="17">
        <f>+'Employee ROP Information'!M113</f>
        <v>25.38</v>
      </c>
      <c r="D113" s="17">
        <f>+'Employee ROP Information'!N113</f>
        <v>23.53</v>
      </c>
      <c r="E113" s="32">
        <f>+'JRO''s Hours Information'!B113</f>
        <v>32.671999999999997</v>
      </c>
      <c r="F113" s="23">
        <f t="shared" si="22"/>
        <v>829.21535999999992</v>
      </c>
      <c r="G113" s="32">
        <f>+'JRO''s Hours Information'!E113</f>
        <v>42.171999999999997</v>
      </c>
      <c r="H113" s="23">
        <f t="shared" si="23"/>
        <v>992.30715999999995</v>
      </c>
      <c r="I113" s="32">
        <f>+'JRO''s Hours Information'!H113</f>
        <v>0</v>
      </c>
      <c r="J113" s="25">
        <f t="shared" si="24"/>
        <v>0</v>
      </c>
      <c r="K113" s="33">
        <f>+'JRO''s Hours Information'!C113</f>
        <v>95.337000000000003</v>
      </c>
      <c r="L113" s="23">
        <f t="shared" si="25"/>
        <v>2419.6530600000001</v>
      </c>
      <c r="M113" s="33">
        <f>+'JRO''s Hours Information'!F113</f>
        <v>95.337000000000003</v>
      </c>
      <c r="N113" s="23">
        <f t="shared" si="26"/>
        <v>2243.27961</v>
      </c>
      <c r="O113" s="33">
        <f>+'JRO''s Hours Information'!I113</f>
        <v>3</v>
      </c>
      <c r="P113" s="25">
        <f t="shared" si="27"/>
        <v>70.59</v>
      </c>
      <c r="Q113" s="16">
        <f>+'JRO''s Hours Information'!D113</f>
        <v>95</v>
      </c>
      <c r="R113" s="23">
        <f t="shared" si="28"/>
        <v>2411.1</v>
      </c>
      <c r="S113" s="16">
        <f>+'JRO''s Hours Information'!G113</f>
        <v>127</v>
      </c>
      <c r="T113" s="23">
        <f t="shared" si="29"/>
        <v>2988.31</v>
      </c>
      <c r="U113" s="15">
        <f>+'JRO''s Hours Information'!J113</f>
        <v>3</v>
      </c>
      <c r="V113" s="25">
        <f t="shared" si="30"/>
        <v>70.59</v>
      </c>
      <c r="W113" s="23">
        <f t="shared" si="31"/>
        <v>1821.52252</v>
      </c>
    </row>
    <row r="114" spans="1:23" ht="14.85" customHeight="1" x14ac:dyDescent="0.15">
      <c r="A114" s="64" t="str">
        <f>'Employee ROP Information'!A114</f>
        <v>GAL</v>
      </c>
      <c r="B114" s="58" t="str">
        <f>+'Employee ROP Information'!C114</f>
        <v>BUTLER, BRIAN</v>
      </c>
      <c r="C114" s="17">
        <f>+'Employee ROP Information'!M114</f>
        <v>34.840000000000003</v>
      </c>
      <c r="D114" s="17">
        <f>+'Employee ROP Information'!N114</f>
        <v>32.29</v>
      </c>
      <c r="E114" s="32">
        <f>+'JRO''s Hours Information'!B114</f>
        <v>349.58199999999999</v>
      </c>
      <c r="F114" s="23">
        <f t="shared" si="22"/>
        <v>12179.436880000001</v>
      </c>
      <c r="G114" s="32">
        <f>+'JRO''s Hours Information'!E114</f>
        <v>271.33600000000001</v>
      </c>
      <c r="H114" s="23">
        <f t="shared" si="23"/>
        <v>8761.4394400000001</v>
      </c>
      <c r="I114" s="32">
        <f>+'JRO''s Hours Information'!H114</f>
        <v>19</v>
      </c>
      <c r="J114" s="25">
        <f t="shared" si="24"/>
        <v>613.51</v>
      </c>
      <c r="K114" s="33">
        <f>+'JRO''s Hours Information'!C114</f>
        <v>119.163</v>
      </c>
      <c r="L114" s="23">
        <f t="shared" si="25"/>
        <v>4151.6389200000003</v>
      </c>
      <c r="M114" s="33">
        <f>+'JRO''s Hours Information'!F114</f>
        <v>95.337000000000003</v>
      </c>
      <c r="N114" s="23">
        <f t="shared" si="26"/>
        <v>3078.4317300000002</v>
      </c>
      <c r="O114" s="33">
        <f>+'JRO''s Hours Information'!I114</f>
        <v>34.75</v>
      </c>
      <c r="P114" s="25">
        <f t="shared" si="27"/>
        <v>1122.0774999999999</v>
      </c>
      <c r="Q114" s="16">
        <f>+'JRO''s Hours Information'!D114</f>
        <v>78.5</v>
      </c>
      <c r="R114" s="23">
        <f t="shared" si="28"/>
        <v>2734.94</v>
      </c>
      <c r="S114" s="16">
        <f>+'JRO''s Hours Information'!G114</f>
        <v>15.25</v>
      </c>
      <c r="T114" s="23">
        <f t="shared" si="29"/>
        <v>492.42250000000001</v>
      </c>
      <c r="U114" s="15">
        <f>+'JRO''s Hours Information'!J114</f>
        <v>31.75</v>
      </c>
      <c r="V114" s="25">
        <f t="shared" si="30"/>
        <v>1025.2075</v>
      </c>
      <c r="W114" s="23">
        <f t="shared" si="31"/>
        <v>21554.386320000001</v>
      </c>
    </row>
    <row r="115" spans="1:23" ht="14.85" customHeight="1" x14ac:dyDescent="0.15">
      <c r="A115" s="64" t="str">
        <f>'Employee ROP Information'!A115</f>
        <v>GAL</v>
      </c>
      <c r="B115" s="58" t="str">
        <f>+'Employee ROP Information'!C115</f>
        <v>BUTLER, CHRISTOPHER</v>
      </c>
      <c r="C115" s="17">
        <f>+'Employee ROP Information'!M115</f>
        <v>28.75</v>
      </c>
      <c r="D115" s="17">
        <f>+'Employee ROP Information'!N115</f>
        <v>26.66</v>
      </c>
      <c r="E115" s="32">
        <f>+'JRO''s Hours Information'!B115</f>
        <v>247.59</v>
      </c>
      <c r="F115" s="23">
        <f t="shared" si="22"/>
        <v>7118.2125000000005</v>
      </c>
      <c r="G115" s="32">
        <f>+'JRO''s Hours Information'!E115</f>
        <v>235.34</v>
      </c>
      <c r="H115" s="23">
        <f t="shared" si="23"/>
        <v>6274.1644000000006</v>
      </c>
      <c r="I115" s="32">
        <f>+'JRO''s Hours Information'!H115</f>
        <v>0</v>
      </c>
      <c r="J115" s="25">
        <f t="shared" si="24"/>
        <v>0</v>
      </c>
      <c r="K115" s="33">
        <f>+'JRO''s Hours Information'!C115</f>
        <v>104.004</v>
      </c>
      <c r="L115" s="23">
        <f t="shared" si="25"/>
        <v>2990.1150000000002</v>
      </c>
      <c r="M115" s="33">
        <f>+'JRO''s Hours Information'!F115</f>
        <v>104.004</v>
      </c>
      <c r="N115" s="23">
        <f t="shared" si="26"/>
        <v>2772.7466400000003</v>
      </c>
      <c r="O115" s="33">
        <f>+'JRO''s Hours Information'!I115</f>
        <v>47.75</v>
      </c>
      <c r="P115" s="25">
        <f t="shared" si="27"/>
        <v>1273.0150000000001</v>
      </c>
      <c r="Q115" s="16">
        <f>+'JRO''s Hours Information'!D115</f>
        <v>35.25</v>
      </c>
      <c r="R115" s="23">
        <f t="shared" si="28"/>
        <v>1013.4375</v>
      </c>
      <c r="S115" s="16">
        <f>+'JRO''s Hours Information'!G115</f>
        <v>41.5</v>
      </c>
      <c r="T115" s="23">
        <f t="shared" si="29"/>
        <v>1106.3900000000001</v>
      </c>
      <c r="U115" s="15">
        <f>+'JRO''s Hours Information'!J115</f>
        <v>47.75</v>
      </c>
      <c r="V115" s="25">
        <f t="shared" si="30"/>
        <v>1273.0150000000001</v>
      </c>
      <c r="W115" s="23">
        <f t="shared" si="31"/>
        <v>13392.376900000001</v>
      </c>
    </row>
    <row r="116" spans="1:23" ht="14.85" customHeight="1" x14ac:dyDescent="0.15">
      <c r="A116" s="64" t="str">
        <f>'Employee ROP Information'!A116</f>
        <v>GAL</v>
      </c>
      <c r="B116" s="58" t="str">
        <f>+'Employee ROP Information'!C116</f>
        <v>BUTLER, MALIK</v>
      </c>
      <c r="C116" s="17">
        <f>+'Employee ROP Information'!M116</f>
        <v>27.35</v>
      </c>
      <c r="D116" s="17">
        <f>+'Employee ROP Information'!N116</f>
        <v>25.36</v>
      </c>
      <c r="E116" s="32">
        <f>+'JRO''s Hours Information'!B116</f>
        <v>251.173</v>
      </c>
      <c r="F116" s="23">
        <f t="shared" si="22"/>
        <v>6869.5815500000008</v>
      </c>
      <c r="G116" s="32">
        <f>+'JRO''s Hours Information'!E116</f>
        <v>39.173000000000002</v>
      </c>
      <c r="H116" s="23">
        <f t="shared" si="23"/>
        <v>993.42728</v>
      </c>
      <c r="I116" s="32">
        <f>+'JRO''s Hours Information'!H116</f>
        <v>9</v>
      </c>
      <c r="J116" s="25">
        <f t="shared" si="24"/>
        <v>228.24</v>
      </c>
      <c r="K116" s="33">
        <f>+'JRO''s Hours Information'!C116</f>
        <v>95.337000000000003</v>
      </c>
      <c r="L116" s="23">
        <f t="shared" si="25"/>
        <v>2607.4669500000005</v>
      </c>
      <c r="M116" s="33">
        <f>+'JRO''s Hours Information'!F116</f>
        <v>95.337000000000003</v>
      </c>
      <c r="N116" s="23">
        <f t="shared" si="26"/>
        <v>2417.7463200000002</v>
      </c>
      <c r="O116" s="33">
        <f>+'JRO''s Hours Information'!I116</f>
        <v>27</v>
      </c>
      <c r="P116" s="25">
        <f t="shared" si="27"/>
        <v>684.72</v>
      </c>
      <c r="Q116" s="16">
        <f>+'JRO''s Hours Information'!D116</f>
        <v>32</v>
      </c>
      <c r="R116" s="23">
        <f t="shared" si="28"/>
        <v>875.2</v>
      </c>
      <c r="S116" s="16">
        <f>+'JRO''s Hours Information'!G116</f>
        <v>73.5</v>
      </c>
      <c r="T116" s="23">
        <f t="shared" si="29"/>
        <v>1863.96</v>
      </c>
      <c r="U116" s="15">
        <f>+'JRO''s Hours Information'!J116</f>
        <v>18</v>
      </c>
      <c r="V116" s="25">
        <f t="shared" si="30"/>
        <v>456.48</v>
      </c>
      <c r="W116" s="23">
        <f t="shared" si="31"/>
        <v>8091.2488300000005</v>
      </c>
    </row>
    <row r="117" spans="1:23" ht="14.85" customHeight="1" x14ac:dyDescent="0.15">
      <c r="A117" s="64" t="str">
        <f>'Employee ROP Information'!A117</f>
        <v>GAL</v>
      </c>
      <c r="B117" s="58" t="str">
        <f>+'Employee ROP Information'!C117</f>
        <v>CABLE-NIRENBERG, PAIGE</v>
      </c>
      <c r="C117" s="17">
        <f>+'Employee ROP Information'!M117</f>
        <v>19.72</v>
      </c>
      <c r="D117" s="17">
        <f>+'Employee ROP Information'!N117</f>
        <v>18.28</v>
      </c>
      <c r="E117" s="32">
        <f>+'JRO''s Hours Information'!B117</f>
        <v>128.994</v>
      </c>
      <c r="F117" s="23">
        <f t="shared" si="22"/>
        <v>2543.7616800000001</v>
      </c>
      <c r="G117" s="32">
        <f>+'JRO''s Hours Information'!E117</f>
        <v>93.756</v>
      </c>
      <c r="H117" s="23">
        <f t="shared" si="23"/>
        <v>1713.85968</v>
      </c>
      <c r="I117" s="32">
        <f>+'JRO''s Hours Information'!H117</f>
        <v>16.5</v>
      </c>
      <c r="J117" s="25">
        <f t="shared" si="24"/>
        <v>301.62</v>
      </c>
      <c r="K117" s="33">
        <f>+'JRO''s Hours Information'!C117</f>
        <v>129.99600000000001</v>
      </c>
      <c r="L117" s="23">
        <f t="shared" si="25"/>
        <v>2563.5211199999999</v>
      </c>
      <c r="M117" s="33">
        <f>+'JRO''s Hours Information'!F117</f>
        <v>104.004</v>
      </c>
      <c r="N117" s="23">
        <f t="shared" si="26"/>
        <v>1901.1931200000001</v>
      </c>
      <c r="O117" s="33">
        <f>+'JRO''s Hours Information'!I117</f>
        <v>0</v>
      </c>
      <c r="P117" s="25">
        <f t="shared" si="27"/>
        <v>0</v>
      </c>
      <c r="Q117" s="16">
        <f>+'JRO''s Hours Information'!D117</f>
        <v>46</v>
      </c>
      <c r="R117" s="23">
        <f t="shared" si="28"/>
        <v>907.11999999999989</v>
      </c>
      <c r="S117" s="16">
        <f>+'JRO''s Hours Information'!G117</f>
        <v>79.5</v>
      </c>
      <c r="T117" s="23">
        <f t="shared" si="29"/>
        <v>1453.26</v>
      </c>
      <c r="U117" s="15">
        <f>+'JRO''s Hours Information'!J117</f>
        <v>0</v>
      </c>
      <c r="V117" s="25">
        <f t="shared" si="30"/>
        <v>0</v>
      </c>
      <c r="W117" s="23">
        <f t="shared" si="31"/>
        <v>4559.24136</v>
      </c>
    </row>
    <row r="118" spans="1:23" ht="14.85" customHeight="1" x14ac:dyDescent="0.15">
      <c r="A118" s="64" t="str">
        <f>'Employee ROP Information'!A118</f>
        <v>GAL</v>
      </c>
      <c r="B118" s="58" t="str">
        <f>+'Employee ROP Information'!C118</f>
        <v>CALDERWOOD, SHARI</v>
      </c>
      <c r="C118" s="17">
        <f>+'Employee ROP Information'!M118</f>
        <v>22.96</v>
      </c>
      <c r="D118" s="17">
        <f>+'Employee ROP Information'!N118</f>
        <v>21.29</v>
      </c>
      <c r="E118" s="32">
        <f>+'JRO''s Hours Information'!B118</f>
        <v>54.41</v>
      </c>
      <c r="F118" s="23">
        <f t="shared" si="22"/>
        <v>1249.2536</v>
      </c>
      <c r="G118" s="32">
        <f>+'JRO''s Hours Information'!E118</f>
        <v>60.84</v>
      </c>
      <c r="H118" s="23">
        <f t="shared" si="23"/>
        <v>1295.2836</v>
      </c>
      <c r="I118" s="32">
        <f>+'JRO''s Hours Information'!H118</f>
        <v>0</v>
      </c>
      <c r="J118" s="25">
        <f t="shared" si="24"/>
        <v>0</v>
      </c>
      <c r="K118" s="33">
        <f>+'JRO''s Hours Information'!C118</f>
        <v>129.99600000000001</v>
      </c>
      <c r="L118" s="23">
        <f t="shared" si="25"/>
        <v>2984.7081600000001</v>
      </c>
      <c r="M118" s="33">
        <f>+'JRO''s Hours Information'!F118</f>
        <v>104.004</v>
      </c>
      <c r="N118" s="23">
        <f t="shared" si="26"/>
        <v>2214.2451599999999</v>
      </c>
      <c r="O118" s="33">
        <f>+'JRO''s Hours Information'!I118</f>
        <v>0</v>
      </c>
      <c r="P118" s="25">
        <f t="shared" si="27"/>
        <v>0</v>
      </c>
      <c r="Q118" s="16">
        <f>+'JRO''s Hours Information'!D118</f>
        <v>102</v>
      </c>
      <c r="R118" s="23">
        <f t="shared" si="28"/>
        <v>2341.92</v>
      </c>
      <c r="S118" s="16">
        <f>+'JRO''s Hours Information'!G118</f>
        <v>68</v>
      </c>
      <c r="T118" s="23">
        <f t="shared" si="29"/>
        <v>1447.72</v>
      </c>
      <c r="U118" s="15">
        <f>+'JRO''s Hours Information'!J118</f>
        <v>0</v>
      </c>
      <c r="V118" s="25">
        <f t="shared" si="30"/>
        <v>0</v>
      </c>
      <c r="W118" s="23">
        <f t="shared" si="31"/>
        <v>2544.5371999999998</v>
      </c>
    </row>
    <row r="119" spans="1:23" ht="14.85" customHeight="1" x14ac:dyDescent="0.15">
      <c r="A119" s="64" t="str">
        <f>'Employee ROP Information'!A119</f>
        <v>GAL</v>
      </c>
      <c r="B119" s="58" t="str">
        <f>+'Employee ROP Information'!C119</f>
        <v>CAMPBELL, DEANNA</v>
      </c>
      <c r="C119" s="17">
        <f>+'Employee ROP Information'!M119</f>
        <v>21.26</v>
      </c>
      <c r="D119" s="17">
        <f>+'Employee ROP Information'!N119</f>
        <v>19.71</v>
      </c>
      <c r="E119" s="32">
        <f>+'JRO''s Hours Information'!B119</f>
        <v>162.5</v>
      </c>
      <c r="F119" s="23">
        <f t="shared" si="22"/>
        <v>3454.7500000000005</v>
      </c>
      <c r="G119" s="32">
        <f>+'JRO''s Hours Information'!E119</f>
        <v>174.09</v>
      </c>
      <c r="H119" s="23">
        <f t="shared" si="23"/>
        <v>3431.3139000000001</v>
      </c>
      <c r="I119" s="32">
        <f>+'JRO''s Hours Information'!H119</f>
        <v>0</v>
      </c>
      <c r="J119" s="25">
        <f t="shared" si="24"/>
        <v>0</v>
      </c>
      <c r="K119" s="33">
        <f>+'JRO''s Hours Information'!C119</f>
        <v>156</v>
      </c>
      <c r="L119" s="23">
        <f t="shared" si="25"/>
        <v>3316.5600000000004</v>
      </c>
      <c r="M119" s="33">
        <f>+'JRO''s Hours Information'!F119</f>
        <v>104.004</v>
      </c>
      <c r="N119" s="23">
        <f t="shared" si="26"/>
        <v>2049.9188400000003</v>
      </c>
      <c r="O119" s="33">
        <f>+'JRO''s Hours Information'!I119</f>
        <v>0</v>
      </c>
      <c r="P119" s="25">
        <f t="shared" si="27"/>
        <v>0</v>
      </c>
      <c r="Q119" s="16">
        <f>+'JRO''s Hours Information'!D119</f>
        <v>130.5</v>
      </c>
      <c r="R119" s="23">
        <f t="shared" si="28"/>
        <v>2774.4300000000003</v>
      </c>
      <c r="S119" s="16">
        <f>+'JRO''s Hours Information'!G119</f>
        <v>86</v>
      </c>
      <c r="T119" s="23">
        <f t="shared" si="29"/>
        <v>1695.0600000000002</v>
      </c>
      <c r="U119" s="15">
        <f>+'JRO''s Hours Information'!J119</f>
        <v>0</v>
      </c>
      <c r="V119" s="25">
        <f t="shared" si="30"/>
        <v>0</v>
      </c>
      <c r="W119" s="23">
        <f t="shared" si="31"/>
        <v>6886.063900000001</v>
      </c>
    </row>
    <row r="120" spans="1:23" ht="14.85" customHeight="1" x14ac:dyDescent="0.15">
      <c r="A120" s="64" t="str">
        <f>'Employee ROP Information'!A120</f>
        <v>GAL</v>
      </c>
      <c r="B120" s="58" t="str">
        <f>+'Employee ROP Information'!C120</f>
        <v>CANADAY, MICHELLE</v>
      </c>
      <c r="C120" s="17">
        <f>+'Employee ROP Information'!M120</f>
        <v>36.4</v>
      </c>
      <c r="D120" s="17">
        <f>+'Employee ROP Information'!N120</f>
        <v>33.74</v>
      </c>
      <c r="E120" s="32">
        <f>+'JRO''s Hours Information'!B120</f>
        <v>434</v>
      </c>
      <c r="F120" s="23">
        <f t="shared" si="22"/>
        <v>15797.599999999999</v>
      </c>
      <c r="G120" s="32">
        <f>+'JRO''s Hours Information'!E120</f>
        <v>480</v>
      </c>
      <c r="H120" s="23">
        <f t="shared" si="23"/>
        <v>16195.2</v>
      </c>
      <c r="I120" s="32">
        <f>+'JRO''s Hours Information'!H120</f>
        <v>0</v>
      </c>
      <c r="J120" s="25">
        <f t="shared" si="24"/>
        <v>0</v>
      </c>
      <c r="K120" s="33">
        <f>+'JRO''s Hours Information'!C120</f>
        <v>240</v>
      </c>
      <c r="L120" s="23">
        <f t="shared" si="25"/>
        <v>8736</v>
      </c>
      <c r="M120" s="33">
        <f>+'JRO''s Hours Information'!F120</f>
        <v>104.004</v>
      </c>
      <c r="N120" s="23">
        <f t="shared" si="26"/>
        <v>3509.0949600000004</v>
      </c>
      <c r="O120" s="33">
        <f>+'JRO''s Hours Information'!I120</f>
        <v>0</v>
      </c>
      <c r="P120" s="25">
        <f t="shared" si="27"/>
        <v>0</v>
      </c>
      <c r="Q120" s="16">
        <f>+'JRO''s Hours Information'!D120</f>
        <v>144</v>
      </c>
      <c r="R120" s="23">
        <f t="shared" si="28"/>
        <v>5241.5999999999995</v>
      </c>
      <c r="S120" s="16">
        <f>+'JRO''s Hours Information'!G120</f>
        <v>56.5</v>
      </c>
      <c r="T120" s="23">
        <f t="shared" si="29"/>
        <v>1906.3100000000002</v>
      </c>
      <c r="U120" s="15">
        <f>+'JRO''s Hours Information'!J120</f>
        <v>0</v>
      </c>
      <c r="V120" s="25">
        <f t="shared" si="30"/>
        <v>0</v>
      </c>
      <c r="W120" s="23">
        <f t="shared" si="31"/>
        <v>31992.799999999999</v>
      </c>
    </row>
    <row r="121" spans="1:23" ht="14.85" customHeight="1" x14ac:dyDescent="0.15">
      <c r="A121" s="64" t="str">
        <f>'Employee ROP Information'!A121</f>
        <v>GAL</v>
      </c>
      <c r="B121" s="58" t="str">
        <f>+'Employee ROP Information'!C121</f>
        <v>CANTRELL STAGNER, EMILY</v>
      </c>
      <c r="C121" s="17">
        <f>+'Employee ROP Information'!M121</f>
        <v>19.72</v>
      </c>
      <c r="D121" s="17">
        <f>+'Employee ROP Information'!N121</f>
        <v>18.28</v>
      </c>
      <c r="E121" s="32">
        <f>+'JRO''s Hours Information'!B121</f>
        <v>26.672000000000001</v>
      </c>
      <c r="F121" s="23">
        <f t="shared" si="22"/>
        <v>525.97183999999993</v>
      </c>
      <c r="G121" s="32">
        <f>+'JRO''s Hours Information'!E121</f>
        <v>6.5010000000000003</v>
      </c>
      <c r="H121" s="23">
        <f t="shared" si="23"/>
        <v>118.83828000000001</v>
      </c>
      <c r="I121" s="32">
        <f>+'JRO''s Hours Information'!H121</f>
        <v>0</v>
      </c>
      <c r="J121" s="25">
        <f t="shared" si="24"/>
        <v>0</v>
      </c>
      <c r="K121" s="33">
        <f>+'JRO''s Hours Information'!C121</f>
        <v>95.335999999999999</v>
      </c>
      <c r="L121" s="23">
        <f t="shared" si="25"/>
        <v>1880.0259199999998</v>
      </c>
      <c r="M121" s="33">
        <f>+'JRO''s Hours Information'!F121</f>
        <v>95.335999999999999</v>
      </c>
      <c r="N121" s="23">
        <f t="shared" si="26"/>
        <v>1742.74208</v>
      </c>
      <c r="O121" s="33">
        <f>+'JRO''s Hours Information'!I121</f>
        <v>6</v>
      </c>
      <c r="P121" s="25">
        <f t="shared" si="27"/>
        <v>109.68</v>
      </c>
      <c r="Q121" s="16">
        <f>+'JRO''s Hours Information'!D121</f>
        <v>124.75</v>
      </c>
      <c r="R121" s="23">
        <f t="shared" si="28"/>
        <v>2460.0699999999997</v>
      </c>
      <c r="S121" s="16">
        <f>+'JRO''s Hours Information'!G121</f>
        <v>188.25</v>
      </c>
      <c r="T121" s="23">
        <f t="shared" si="29"/>
        <v>3441.21</v>
      </c>
      <c r="U121" s="15">
        <f>+'JRO''s Hours Information'!J121</f>
        <v>6</v>
      </c>
      <c r="V121" s="25">
        <f t="shared" si="30"/>
        <v>109.68</v>
      </c>
      <c r="W121" s="23">
        <f t="shared" si="31"/>
        <v>644.81011999999998</v>
      </c>
    </row>
    <row r="122" spans="1:23" ht="14.85" customHeight="1" x14ac:dyDescent="0.15">
      <c r="A122" s="64" t="str">
        <f>'Employee ROP Information'!A122</f>
        <v>GAL</v>
      </c>
      <c r="B122" s="58" t="str">
        <f>+'Employee ROP Information'!C122</f>
        <v>CAPRON, VIKKI</v>
      </c>
      <c r="C122" s="17">
        <f>+'Employee ROP Information'!M122</f>
        <v>19.72</v>
      </c>
      <c r="D122" s="17">
        <f>+'Employee ROP Information'!N122</f>
        <v>18.28</v>
      </c>
      <c r="E122" s="32">
        <f>+'JRO''s Hours Information'!B122</f>
        <v>79.59</v>
      </c>
      <c r="F122" s="23">
        <f t="shared" si="22"/>
        <v>1569.5147999999999</v>
      </c>
      <c r="G122" s="32">
        <f>+'JRO''s Hours Information'!E122</f>
        <v>73.09</v>
      </c>
      <c r="H122" s="23">
        <f t="shared" si="23"/>
        <v>1336.0852000000002</v>
      </c>
      <c r="I122" s="32">
        <f>+'JRO''s Hours Information'!H122</f>
        <v>0</v>
      </c>
      <c r="J122" s="25">
        <f t="shared" si="24"/>
        <v>0</v>
      </c>
      <c r="K122" s="33">
        <f>+'JRO''s Hours Information'!C122</f>
        <v>104.004</v>
      </c>
      <c r="L122" s="23">
        <f t="shared" si="25"/>
        <v>2050.9588800000001</v>
      </c>
      <c r="M122" s="33">
        <f>+'JRO''s Hours Information'!F122</f>
        <v>104.004</v>
      </c>
      <c r="N122" s="23">
        <f t="shared" si="26"/>
        <v>1901.1931200000001</v>
      </c>
      <c r="O122" s="33">
        <f>+'JRO''s Hours Information'!I122</f>
        <v>3</v>
      </c>
      <c r="P122" s="25">
        <f t="shared" si="27"/>
        <v>54.84</v>
      </c>
      <c r="Q122" s="16">
        <f>+'JRO''s Hours Information'!D122</f>
        <v>82</v>
      </c>
      <c r="R122" s="23">
        <f t="shared" si="28"/>
        <v>1617.04</v>
      </c>
      <c r="S122" s="16">
        <f>+'JRO''s Hours Information'!G122</f>
        <v>123</v>
      </c>
      <c r="T122" s="23">
        <f t="shared" si="29"/>
        <v>2248.44</v>
      </c>
      <c r="U122" s="15">
        <f>+'JRO''s Hours Information'!J122</f>
        <v>3</v>
      </c>
      <c r="V122" s="25">
        <f t="shared" si="30"/>
        <v>54.84</v>
      </c>
      <c r="W122" s="23">
        <f t="shared" si="31"/>
        <v>2905.6000000000004</v>
      </c>
    </row>
    <row r="123" spans="1:23" ht="14.85" customHeight="1" x14ac:dyDescent="0.15">
      <c r="A123" s="64" t="str">
        <f>'Employee ROP Information'!A123</f>
        <v>GAL</v>
      </c>
      <c r="B123" s="58" t="str">
        <f>+'Employee ROP Information'!C123</f>
        <v>CARDEN, ANGELA</v>
      </c>
      <c r="C123" s="17">
        <f>+'Employee ROP Information'!M123</f>
        <v>20.5</v>
      </c>
      <c r="D123" s="17">
        <f>+'Employee ROP Information'!N123</f>
        <v>19</v>
      </c>
      <c r="E123" s="32">
        <f>+'JRO''s Hours Information'!B123</f>
        <v>75.41</v>
      </c>
      <c r="F123" s="23">
        <f t="shared" si="22"/>
        <v>1545.905</v>
      </c>
      <c r="G123" s="32">
        <f>+'JRO''s Hours Information'!E123</f>
        <v>35.590000000000003</v>
      </c>
      <c r="H123" s="23">
        <f t="shared" si="23"/>
        <v>676.21</v>
      </c>
      <c r="I123" s="32">
        <f>+'JRO''s Hours Information'!H123</f>
        <v>0</v>
      </c>
      <c r="J123" s="25">
        <f t="shared" si="24"/>
        <v>0</v>
      </c>
      <c r="K123" s="33">
        <f>+'JRO''s Hours Information'!C123</f>
        <v>129.99600000000001</v>
      </c>
      <c r="L123" s="23">
        <f t="shared" si="25"/>
        <v>2664.9180000000001</v>
      </c>
      <c r="M123" s="33">
        <f>+'JRO''s Hours Information'!F123</f>
        <v>104.004</v>
      </c>
      <c r="N123" s="23">
        <f t="shared" si="26"/>
        <v>1976.076</v>
      </c>
      <c r="O123" s="33">
        <f>+'JRO''s Hours Information'!I123</f>
        <v>0</v>
      </c>
      <c r="P123" s="25">
        <f t="shared" si="27"/>
        <v>0</v>
      </c>
      <c r="Q123" s="16">
        <f>+'JRO''s Hours Information'!D123</f>
        <v>93.75</v>
      </c>
      <c r="R123" s="23">
        <f t="shared" si="28"/>
        <v>1921.875</v>
      </c>
      <c r="S123" s="16">
        <f>+'JRO''s Hours Information'!G123</f>
        <v>153.5</v>
      </c>
      <c r="T123" s="23">
        <f t="shared" si="29"/>
        <v>2916.5</v>
      </c>
      <c r="U123" s="15">
        <f>+'JRO''s Hours Information'!J123</f>
        <v>2.25</v>
      </c>
      <c r="V123" s="25">
        <f t="shared" si="30"/>
        <v>42.75</v>
      </c>
      <c r="W123" s="23">
        <f t="shared" si="31"/>
        <v>2222.1149999999998</v>
      </c>
    </row>
    <row r="124" spans="1:23" ht="14.85" customHeight="1" x14ac:dyDescent="0.15">
      <c r="A124" s="64" t="str">
        <f>'Employee ROP Information'!A124</f>
        <v>GAL</v>
      </c>
      <c r="B124" s="58" t="str">
        <f>+'Employee ROP Information'!C124</f>
        <v>CARDONA, VERNA</v>
      </c>
      <c r="C124" s="17">
        <f>+'Employee ROP Information'!M124</f>
        <v>19.91</v>
      </c>
      <c r="D124" s="17">
        <f>+'Employee ROP Information'!N124</f>
        <v>18.45</v>
      </c>
      <c r="E124" s="32">
        <f>+'JRO''s Hours Information'!B124</f>
        <v>352</v>
      </c>
      <c r="F124" s="23">
        <f t="shared" si="22"/>
        <v>7008.32</v>
      </c>
      <c r="G124" s="32">
        <f>+'JRO''s Hours Information'!E124</f>
        <v>480</v>
      </c>
      <c r="H124" s="23">
        <f t="shared" si="23"/>
        <v>8856</v>
      </c>
      <c r="I124" s="32">
        <f>+'JRO''s Hours Information'!H124</f>
        <v>13.875</v>
      </c>
      <c r="J124" s="25">
        <f t="shared" si="24"/>
        <v>255.99374999999998</v>
      </c>
      <c r="K124" s="33">
        <f>+'JRO''s Hours Information'!C124</f>
        <v>156</v>
      </c>
      <c r="L124" s="23">
        <f t="shared" si="25"/>
        <v>3105.96</v>
      </c>
      <c r="M124" s="33">
        <f>+'JRO''s Hours Information'!F124</f>
        <v>104.004</v>
      </c>
      <c r="N124" s="23">
        <f t="shared" si="26"/>
        <v>1918.8738000000001</v>
      </c>
      <c r="O124" s="33">
        <f>+'JRO''s Hours Information'!I124</f>
        <v>56</v>
      </c>
      <c r="P124" s="25">
        <f t="shared" si="27"/>
        <v>1033.2</v>
      </c>
      <c r="Q124" s="16">
        <f>+'JRO''s Hours Information'!D124</f>
        <v>126.5</v>
      </c>
      <c r="R124" s="23">
        <f t="shared" si="28"/>
        <v>2518.6150000000002</v>
      </c>
      <c r="S124" s="16">
        <f>+'JRO''s Hours Information'!G124</f>
        <v>191.75</v>
      </c>
      <c r="T124" s="23">
        <f t="shared" si="29"/>
        <v>3537.7874999999999</v>
      </c>
      <c r="U124" s="15">
        <f>+'JRO''s Hours Information'!J124</f>
        <v>47</v>
      </c>
      <c r="V124" s="25">
        <f t="shared" si="30"/>
        <v>867.15</v>
      </c>
      <c r="W124" s="23">
        <f t="shared" si="31"/>
        <v>16120.313749999999</v>
      </c>
    </row>
    <row r="125" spans="1:23" ht="14.85" customHeight="1" x14ac:dyDescent="0.15">
      <c r="A125" s="64" t="str">
        <f>'Employee ROP Information'!A125</f>
        <v>GAL</v>
      </c>
      <c r="B125" s="58" t="str">
        <f>+'Employee ROP Information'!C125</f>
        <v>CARLON, GLADIMAR</v>
      </c>
      <c r="C125" s="17">
        <f>+'Employee ROP Information'!M125</f>
        <v>19.72</v>
      </c>
      <c r="D125" s="17">
        <f>+'Employee ROP Information'!N125</f>
        <v>18.28</v>
      </c>
      <c r="E125" s="32">
        <f>+'JRO''s Hours Information'!B125</f>
        <v>333.59</v>
      </c>
      <c r="F125" s="23">
        <f t="shared" si="22"/>
        <v>6578.3947999999991</v>
      </c>
      <c r="G125" s="32">
        <f>+'JRO''s Hours Information'!E125</f>
        <v>224.09</v>
      </c>
      <c r="H125" s="23">
        <f t="shared" si="23"/>
        <v>4096.3652000000002</v>
      </c>
      <c r="I125" s="32">
        <f>+'JRO''s Hours Information'!H125</f>
        <v>62</v>
      </c>
      <c r="J125" s="25">
        <f t="shared" si="24"/>
        <v>1133.3600000000001</v>
      </c>
      <c r="K125" s="33">
        <f>+'JRO''s Hours Information'!C125</f>
        <v>104.004</v>
      </c>
      <c r="L125" s="23">
        <f t="shared" si="25"/>
        <v>2050.9588800000001</v>
      </c>
      <c r="M125" s="33">
        <f>+'JRO''s Hours Information'!F125</f>
        <v>104.004</v>
      </c>
      <c r="N125" s="23">
        <f t="shared" si="26"/>
        <v>1901.1931200000001</v>
      </c>
      <c r="O125" s="33">
        <f>+'JRO''s Hours Information'!I125</f>
        <v>109</v>
      </c>
      <c r="P125" s="25">
        <f t="shared" si="27"/>
        <v>1992.5200000000002</v>
      </c>
      <c r="Q125" s="16">
        <f>+'JRO''s Hours Information'!D125</f>
        <v>44.75</v>
      </c>
      <c r="R125" s="23">
        <f t="shared" si="28"/>
        <v>882.46999999999991</v>
      </c>
      <c r="S125" s="16">
        <f>+'JRO''s Hours Information'!G125</f>
        <v>76</v>
      </c>
      <c r="T125" s="23">
        <f t="shared" si="29"/>
        <v>1389.2800000000002</v>
      </c>
      <c r="U125" s="15">
        <f>+'JRO''s Hours Information'!J125</f>
        <v>58.25</v>
      </c>
      <c r="V125" s="25">
        <f t="shared" si="30"/>
        <v>1064.8100000000002</v>
      </c>
      <c r="W125" s="23">
        <f t="shared" si="31"/>
        <v>11808.119999999999</v>
      </c>
    </row>
    <row r="126" spans="1:23" ht="14.85" customHeight="1" x14ac:dyDescent="0.15">
      <c r="A126" s="64" t="str">
        <f>'Employee ROP Information'!A126</f>
        <v>GAL</v>
      </c>
      <c r="B126" s="58" t="str">
        <f>+'Employee ROP Information'!C126</f>
        <v>CARLSON, CYNTHIA</v>
      </c>
      <c r="C126" s="17">
        <f>+'Employee ROP Information'!M126</f>
        <v>19.72</v>
      </c>
      <c r="D126" s="17">
        <f>+'Employee ROP Information'!N126</f>
        <v>18.28</v>
      </c>
      <c r="E126" s="32">
        <f>+'JRO''s Hours Information'!B126</f>
        <v>185.75</v>
      </c>
      <c r="F126" s="23">
        <f t="shared" si="22"/>
        <v>3662.99</v>
      </c>
      <c r="G126" s="32">
        <f>+'JRO''s Hours Information'!E126</f>
        <v>166.59</v>
      </c>
      <c r="H126" s="23">
        <f t="shared" si="23"/>
        <v>3045.2652000000003</v>
      </c>
      <c r="I126" s="32">
        <f>+'JRO''s Hours Information'!H126</f>
        <v>0</v>
      </c>
      <c r="J126" s="25">
        <f t="shared" si="24"/>
        <v>0</v>
      </c>
      <c r="K126" s="33">
        <f>+'JRO''s Hours Information'!C126</f>
        <v>156</v>
      </c>
      <c r="L126" s="23">
        <f t="shared" si="25"/>
        <v>3076.3199999999997</v>
      </c>
      <c r="M126" s="33">
        <f>+'JRO''s Hours Information'!F126</f>
        <v>104.004</v>
      </c>
      <c r="N126" s="23">
        <f t="shared" si="26"/>
        <v>1901.1931200000001</v>
      </c>
      <c r="O126" s="33">
        <f>+'JRO''s Hours Information'!I126</f>
        <v>0</v>
      </c>
      <c r="P126" s="25">
        <f t="shared" si="27"/>
        <v>0</v>
      </c>
      <c r="Q126" s="16">
        <f>+'JRO''s Hours Information'!D126</f>
        <v>112</v>
      </c>
      <c r="R126" s="23">
        <f t="shared" si="28"/>
        <v>2208.64</v>
      </c>
      <c r="S126" s="16">
        <f>+'JRO''s Hours Information'!G126</f>
        <v>14</v>
      </c>
      <c r="T126" s="23">
        <f t="shared" si="29"/>
        <v>255.92000000000002</v>
      </c>
      <c r="U126" s="15">
        <f>+'JRO''s Hours Information'!J126</f>
        <v>0</v>
      </c>
      <c r="V126" s="25">
        <f t="shared" si="30"/>
        <v>0</v>
      </c>
      <c r="W126" s="23">
        <f t="shared" si="31"/>
        <v>6708.2551999999996</v>
      </c>
    </row>
    <row r="127" spans="1:23" ht="14.85" customHeight="1" x14ac:dyDescent="0.15">
      <c r="A127" s="64" t="str">
        <f>'Employee ROP Information'!A127</f>
        <v>GAL</v>
      </c>
      <c r="B127" s="58" t="str">
        <f>+'Employee ROP Information'!C127</f>
        <v>CARPENTER, GARY</v>
      </c>
      <c r="C127" s="17">
        <f>+'Employee ROP Information'!M127</f>
        <v>7.19</v>
      </c>
      <c r="D127" s="17">
        <f>+'Employee ROP Information'!N127</f>
        <v>6.66</v>
      </c>
      <c r="E127" s="32">
        <f>+'JRO''s Hours Information'!B127</f>
        <v>109.914</v>
      </c>
      <c r="F127" s="23">
        <f t="shared" si="22"/>
        <v>790.2816600000001</v>
      </c>
      <c r="G127" s="32">
        <f>+'JRO''s Hours Information'!E127</f>
        <v>58.91</v>
      </c>
      <c r="H127" s="23">
        <f t="shared" si="23"/>
        <v>392.34059999999999</v>
      </c>
      <c r="I127" s="32">
        <f>+'JRO''s Hours Information'!H127</f>
        <v>4</v>
      </c>
      <c r="J127" s="25">
        <f t="shared" si="24"/>
        <v>26.64</v>
      </c>
      <c r="K127" s="33">
        <f>+'JRO''s Hours Information'!C127</f>
        <v>58.5</v>
      </c>
      <c r="L127" s="23">
        <f t="shared" si="25"/>
        <v>420.61500000000001</v>
      </c>
      <c r="M127" s="33">
        <f>+'JRO''s Hours Information'!F127</f>
        <v>51.996000000000002</v>
      </c>
      <c r="N127" s="23">
        <f t="shared" si="26"/>
        <v>346.29336000000001</v>
      </c>
      <c r="O127" s="33">
        <f>+'JRO''s Hours Information'!I127</f>
        <v>47.5</v>
      </c>
      <c r="P127" s="25">
        <f t="shared" si="27"/>
        <v>316.35000000000002</v>
      </c>
      <c r="Q127" s="16">
        <f>+'JRO''s Hours Information'!D127</f>
        <v>4</v>
      </c>
      <c r="R127" s="23">
        <f t="shared" si="28"/>
        <v>28.76</v>
      </c>
      <c r="S127" s="16">
        <f>+'JRO''s Hours Information'!G127</f>
        <v>25.5</v>
      </c>
      <c r="T127" s="23">
        <f t="shared" si="29"/>
        <v>169.83</v>
      </c>
      <c r="U127" s="15">
        <f>+'JRO''s Hours Information'!J127</f>
        <v>45</v>
      </c>
      <c r="V127" s="25">
        <f t="shared" si="30"/>
        <v>299.7</v>
      </c>
      <c r="W127" s="23">
        <f t="shared" si="31"/>
        <v>1209.2622600000002</v>
      </c>
    </row>
    <row r="128" spans="1:23" ht="14.85" customHeight="1" x14ac:dyDescent="0.15">
      <c r="A128" s="64" t="str">
        <f>'Employee ROP Information'!A128</f>
        <v>GAL</v>
      </c>
      <c r="B128" s="58" t="str">
        <f>+'Employee ROP Information'!C128</f>
        <v>CARREROU, JENSEN</v>
      </c>
      <c r="C128" s="17">
        <f>+'Employee ROP Information'!M128</f>
        <v>19.72</v>
      </c>
      <c r="D128" s="17">
        <f>+'Employee ROP Information'!N128</f>
        <v>18.28</v>
      </c>
      <c r="E128" s="32">
        <f>+'JRO''s Hours Information'!B128</f>
        <v>44.006999999999998</v>
      </c>
      <c r="F128" s="23">
        <f t="shared" si="22"/>
        <v>867.81803999999988</v>
      </c>
      <c r="G128" s="32">
        <f>+'JRO''s Hours Information'!E128</f>
        <v>91.257000000000005</v>
      </c>
      <c r="H128" s="23">
        <f t="shared" si="23"/>
        <v>1668.1779600000002</v>
      </c>
      <c r="I128" s="32">
        <f>+'JRO''s Hours Information'!H128</f>
        <v>0</v>
      </c>
      <c r="J128" s="25">
        <f t="shared" si="24"/>
        <v>0</v>
      </c>
      <c r="K128" s="33">
        <f>+'JRO''s Hours Information'!C128</f>
        <v>101.837</v>
      </c>
      <c r="L128" s="23">
        <f t="shared" si="25"/>
        <v>2008.2256399999999</v>
      </c>
      <c r="M128" s="33">
        <f>+'JRO''s Hours Information'!F128</f>
        <v>101.837</v>
      </c>
      <c r="N128" s="23">
        <f t="shared" si="26"/>
        <v>1861.5803600000002</v>
      </c>
      <c r="O128" s="33">
        <f>+'JRO''s Hours Information'!I128</f>
        <v>0</v>
      </c>
      <c r="P128" s="25">
        <f t="shared" si="27"/>
        <v>0</v>
      </c>
      <c r="Q128" s="16">
        <f>+'JRO''s Hours Information'!D128</f>
        <v>104</v>
      </c>
      <c r="R128" s="23">
        <f t="shared" si="28"/>
        <v>2050.88</v>
      </c>
      <c r="S128" s="16">
        <f>+'JRO''s Hours Information'!G128</f>
        <v>80.5</v>
      </c>
      <c r="T128" s="23">
        <f t="shared" si="29"/>
        <v>1471.5400000000002</v>
      </c>
      <c r="U128" s="15">
        <f>+'JRO''s Hours Information'!J128</f>
        <v>0</v>
      </c>
      <c r="V128" s="25">
        <f t="shared" si="30"/>
        <v>0</v>
      </c>
      <c r="W128" s="23">
        <f t="shared" si="31"/>
        <v>2535.9960000000001</v>
      </c>
    </row>
    <row r="129" spans="1:23" ht="14.85" customHeight="1" x14ac:dyDescent="0.15">
      <c r="A129" s="64" t="str">
        <f>'Employee ROP Information'!A129</f>
        <v>GAL</v>
      </c>
      <c r="B129" s="58" t="str">
        <f>+'Employee ROP Information'!C129</f>
        <v>CARRIGAN, SARAH</v>
      </c>
      <c r="C129" s="17">
        <f>+'Employee ROP Information'!M129</f>
        <v>21.26</v>
      </c>
      <c r="D129" s="17">
        <f>+'Employee ROP Information'!N129</f>
        <v>19.71</v>
      </c>
      <c r="E129" s="32">
        <f>+'JRO''s Hours Information'!B129</f>
        <v>151.09</v>
      </c>
      <c r="F129" s="23">
        <f t="shared" si="22"/>
        <v>3212.1734000000001</v>
      </c>
      <c r="G129" s="32">
        <f>+'JRO''s Hours Information'!E129</f>
        <v>148.59</v>
      </c>
      <c r="H129" s="23">
        <f t="shared" si="23"/>
        <v>2928.7089000000001</v>
      </c>
      <c r="I129" s="32">
        <f>+'JRO''s Hours Information'!H129</f>
        <v>3</v>
      </c>
      <c r="J129" s="25">
        <f t="shared" si="24"/>
        <v>59.13</v>
      </c>
      <c r="K129" s="33">
        <f>+'JRO''s Hours Information'!C129</f>
        <v>104.004</v>
      </c>
      <c r="L129" s="23">
        <f t="shared" si="25"/>
        <v>2211.1250400000004</v>
      </c>
      <c r="M129" s="33">
        <f>+'JRO''s Hours Information'!F129</f>
        <v>104.004</v>
      </c>
      <c r="N129" s="23">
        <f t="shared" si="26"/>
        <v>2049.9188400000003</v>
      </c>
      <c r="O129" s="33">
        <f>+'JRO''s Hours Information'!I129</f>
        <v>14.25</v>
      </c>
      <c r="P129" s="25">
        <f t="shared" si="27"/>
        <v>280.86750000000001</v>
      </c>
      <c r="Q129" s="16">
        <f>+'JRO''s Hours Information'!D129</f>
        <v>72</v>
      </c>
      <c r="R129" s="23">
        <f t="shared" si="28"/>
        <v>1530.72</v>
      </c>
      <c r="S129" s="16">
        <f>+'JRO''s Hours Information'!G129</f>
        <v>58.5</v>
      </c>
      <c r="T129" s="23">
        <f t="shared" si="29"/>
        <v>1153.0350000000001</v>
      </c>
      <c r="U129" s="15">
        <f>+'JRO''s Hours Information'!J129</f>
        <v>21</v>
      </c>
      <c r="V129" s="25">
        <f t="shared" si="30"/>
        <v>413.91</v>
      </c>
      <c r="W129" s="23">
        <f t="shared" si="31"/>
        <v>6200.0123000000003</v>
      </c>
    </row>
    <row r="130" spans="1:23" ht="14.85" customHeight="1" x14ac:dyDescent="0.15">
      <c r="A130" s="64" t="str">
        <f>'Employee ROP Information'!A130</f>
        <v>GAL</v>
      </c>
      <c r="B130" s="58" t="str">
        <f>+'Employee ROP Information'!C130</f>
        <v>CARROLL, SANDRA</v>
      </c>
      <c r="C130" s="17">
        <f>+'Employee ROP Information'!M130</f>
        <v>29.96</v>
      </c>
      <c r="D130" s="17">
        <f>+'Employee ROP Information'!N130</f>
        <v>27.77</v>
      </c>
      <c r="E130" s="32">
        <f>+'JRO''s Hours Information'!B130</f>
        <v>150.25</v>
      </c>
      <c r="F130" s="23">
        <f t="shared" si="22"/>
        <v>4501.49</v>
      </c>
      <c r="G130" s="32">
        <f>+'JRO''s Hours Information'!E130</f>
        <v>127.34</v>
      </c>
      <c r="H130" s="23">
        <f t="shared" si="23"/>
        <v>3536.2318</v>
      </c>
      <c r="I130" s="32">
        <f>+'JRO''s Hours Information'!H130</f>
        <v>0</v>
      </c>
      <c r="J130" s="25">
        <f t="shared" si="24"/>
        <v>0</v>
      </c>
      <c r="K130" s="33">
        <f>+'JRO''s Hours Information'!C130</f>
        <v>156</v>
      </c>
      <c r="L130" s="23">
        <f t="shared" si="25"/>
        <v>4673.76</v>
      </c>
      <c r="M130" s="33">
        <f>+'JRO''s Hours Information'!F130</f>
        <v>104.004</v>
      </c>
      <c r="N130" s="23">
        <f t="shared" si="26"/>
        <v>2888.1910800000001</v>
      </c>
      <c r="O130" s="33">
        <f>+'JRO''s Hours Information'!I130</f>
        <v>0</v>
      </c>
      <c r="P130" s="25">
        <f t="shared" si="27"/>
        <v>0</v>
      </c>
      <c r="Q130" s="16">
        <f>+'JRO''s Hours Information'!D130</f>
        <v>100</v>
      </c>
      <c r="R130" s="23">
        <f t="shared" si="28"/>
        <v>2996</v>
      </c>
      <c r="S130" s="16">
        <f>+'JRO''s Hours Information'!G130</f>
        <v>18</v>
      </c>
      <c r="T130" s="23">
        <f t="shared" si="29"/>
        <v>499.86</v>
      </c>
      <c r="U130" s="15">
        <f>+'JRO''s Hours Information'!J130</f>
        <v>0</v>
      </c>
      <c r="V130" s="25">
        <f t="shared" si="30"/>
        <v>0</v>
      </c>
      <c r="W130" s="23">
        <f t="shared" si="31"/>
        <v>8037.7217999999993</v>
      </c>
    </row>
    <row r="131" spans="1:23" ht="14.85" customHeight="1" x14ac:dyDescent="0.15">
      <c r="A131" s="64" t="str">
        <f>'Employee ROP Information'!A131</f>
        <v>GAL</v>
      </c>
      <c r="B131" s="58" t="str">
        <f>+'Employee ROP Information'!C131</f>
        <v>CARTER, BRYAN</v>
      </c>
      <c r="C131" s="17">
        <f>+'Employee ROP Information'!M131</f>
        <v>34.450000000000003</v>
      </c>
      <c r="D131" s="17">
        <f>+'Employee ROP Information'!N131</f>
        <v>31.93</v>
      </c>
      <c r="E131" s="32">
        <f>+'JRO''s Hours Information'!B131</f>
        <v>388</v>
      </c>
      <c r="F131" s="23">
        <f t="shared" si="22"/>
        <v>13366.6</v>
      </c>
      <c r="G131" s="32">
        <f>+'JRO''s Hours Information'!E131</f>
        <v>480</v>
      </c>
      <c r="H131" s="23">
        <f t="shared" si="23"/>
        <v>15326.4</v>
      </c>
      <c r="I131" s="32">
        <f>+'JRO''s Hours Information'!H131</f>
        <v>0</v>
      </c>
      <c r="J131" s="25">
        <f t="shared" si="24"/>
        <v>0</v>
      </c>
      <c r="K131" s="33">
        <f>+'JRO''s Hours Information'!C131</f>
        <v>240</v>
      </c>
      <c r="L131" s="23">
        <f t="shared" si="25"/>
        <v>8268</v>
      </c>
      <c r="M131" s="33">
        <f>+'JRO''s Hours Information'!F131</f>
        <v>104.004</v>
      </c>
      <c r="N131" s="23">
        <f t="shared" si="26"/>
        <v>3320.8477200000002</v>
      </c>
      <c r="O131" s="33">
        <f>+'JRO''s Hours Information'!I131</f>
        <v>0</v>
      </c>
      <c r="P131" s="25">
        <f t="shared" si="27"/>
        <v>0</v>
      </c>
      <c r="Q131" s="16">
        <f>+'JRO''s Hours Information'!D131</f>
        <v>160</v>
      </c>
      <c r="R131" s="23">
        <f t="shared" si="28"/>
        <v>5512</v>
      </c>
      <c r="S131" s="16">
        <f>+'JRO''s Hours Information'!G131</f>
        <v>69.75</v>
      </c>
      <c r="T131" s="23">
        <f t="shared" si="29"/>
        <v>2227.1174999999998</v>
      </c>
      <c r="U131" s="15">
        <f>+'JRO''s Hours Information'!J131</f>
        <v>0</v>
      </c>
      <c r="V131" s="25">
        <f t="shared" si="30"/>
        <v>0</v>
      </c>
      <c r="W131" s="23">
        <f t="shared" si="31"/>
        <v>28693</v>
      </c>
    </row>
    <row r="132" spans="1:23" ht="14.85" customHeight="1" x14ac:dyDescent="0.15">
      <c r="A132" s="64" t="str">
        <f>'Employee ROP Information'!A132</f>
        <v>GAL</v>
      </c>
      <c r="B132" s="58" t="str">
        <f>+'Employee ROP Information'!C132</f>
        <v>CARTER-OGMAN, STACEY</v>
      </c>
      <c r="C132" s="17">
        <f>+'Employee ROP Information'!M132</f>
        <v>30.58</v>
      </c>
      <c r="D132" s="17">
        <f>+'Employee ROP Information'!N132</f>
        <v>28.35</v>
      </c>
      <c r="E132" s="32">
        <f>+'JRO''s Hours Information'!B132</f>
        <v>414.16500000000002</v>
      </c>
      <c r="F132" s="23">
        <f t="shared" si="22"/>
        <v>12665.1657</v>
      </c>
      <c r="G132" s="32">
        <f>+'JRO''s Hours Information'!E132</f>
        <v>379.33499999999998</v>
      </c>
      <c r="H132" s="23">
        <f t="shared" si="23"/>
        <v>10754.14725</v>
      </c>
      <c r="I132" s="32">
        <f>+'JRO''s Hours Information'!H132</f>
        <v>15.5</v>
      </c>
      <c r="J132" s="25">
        <f t="shared" si="24"/>
        <v>439.42500000000001</v>
      </c>
      <c r="K132" s="33">
        <f>+'JRO''s Hours Information'!C132</f>
        <v>129.99600000000001</v>
      </c>
      <c r="L132" s="23">
        <f t="shared" si="25"/>
        <v>3975.2776800000001</v>
      </c>
      <c r="M132" s="33">
        <f>+'JRO''s Hours Information'!F132</f>
        <v>104.004</v>
      </c>
      <c r="N132" s="23">
        <f t="shared" si="26"/>
        <v>2948.5134000000003</v>
      </c>
      <c r="O132" s="33">
        <f>+'JRO''s Hours Information'!I132</f>
        <v>28</v>
      </c>
      <c r="P132" s="25">
        <f t="shared" si="27"/>
        <v>793.80000000000007</v>
      </c>
      <c r="Q132" s="16">
        <f>+'JRO''s Hours Information'!D132</f>
        <v>0</v>
      </c>
      <c r="R132" s="23">
        <f t="shared" si="28"/>
        <v>0</v>
      </c>
      <c r="S132" s="16">
        <f>+'JRO''s Hours Information'!G132</f>
        <v>148</v>
      </c>
      <c r="T132" s="23">
        <f t="shared" si="29"/>
        <v>4195.8</v>
      </c>
      <c r="U132" s="15">
        <f>+'JRO''s Hours Information'!J132</f>
        <v>30</v>
      </c>
      <c r="V132" s="25">
        <f t="shared" si="30"/>
        <v>850.5</v>
      </c>
      <c r="W132" s="23">
        <f t="shared" si="31"/>
        <v>23858.737949999999</v>
      </c>
    </row>
    <row r="133" spans="1:23" ht="14.85" customHeight="1" x14ac:dyDescent="0.15">
      <c r="A133" s="64" t="str">
        <f>'Employee ROP Information'!A133</f>
        <v>GAL</v>
      </c>
      <c r="B133" s="58" t="str">
        <f>+'Employee ROP Information'!C133</f>
        <v>CASE, GREGORY</v>
      </c>
      <c r="C133" s="17">
        <f>+'Employee ROP Information'!M133</f>
        <v>22.7</v>
      </c>
      <c r="D133" s="17">
        <f>+'Employee ROP Information'!N133</f>
        <v>21.04</v>
      </c>
      <c r="E133" s="32">
        <f>+'JRO''s Hours Information'!B133</f>
        <v>187.25</v>
      </c>
      <c r="F133" s="23">
        <f t="shared" si="22"/>
        <v>4250.5749999999998</v>
      </c>
      <c r="G133" s="32">
        <f>+'JRO''s Hours Information'!E133</f>
        <v>480</v>
      </c>
      <c r="H133" s="23">
        <f t="shared" si="23"/>
        <v>10099.199999999999</v>
      </c>
      <c r="I133" s="32">
        <f>+'JRO''s Hours Information'!H133</f>
        <v>0</v>
      </c>
      <c r="J133" s="25">
        <f t="shared" si="24"/>
        <v>0</v>
      </c>
      <c r="K133" s="33">
        <f>+'JRO''s Hours Information'!C133</f>
        <v>156</v>
      </c>
      <c r="L133" s="23">
        <f t="shared" si="25"/>
        <v>3541.2</v>
      </c>
      <c r="M133" s="33">
        <f>+'JRO''s Hours Information'!F133</f>
        <v>104.004</v>
      </c>
      <c r="N133" s="23">
        <f t="shared" si="26"/>
        <v>2188.2441600000002</v>
      </c>
      <c r="O133" s="33">
        <f>+'JRO''s Hours Information'!I133</f>
        <v>0</v>
      </c>
      <c r="P133" s="25">
        <f t="shared" si="27"/>
        <v>0</v>
      </c>
      <c r="Q133" s="16">
        <f>+'JRO''s Hours Information'!D133</f>
        <v>150</v>
      </c>
      <c r="R133" s="23">
        <f t="shared" si="28"/>
        <v>3405</v>
      </c>
      <c r="S133" s="16">
        <f>+'JRO''s Hours Information'!G133</f>
        <v>43</v>
      </c>
      <c r="T133" s="23">
        <f t="shared" si="29"/>
        <v>904.71999999999991</v>
      </c>
      <c r="U133" s="15">
        <f>+'JRO''s Hours Information'!J133</f>
        <v>0</v>
      </c>
      <c r="V133" s="25">
        <f t="shared" si="30"/>
        <v>0</v>
      </c>
      <c r="W133" s="23">
        <f t="shared" si="31"/>
        <v>14349.774999999998</v>
      </c>
    </row>
    <row r="134" spans="1:23" ht="14.85" customHeight="1" x14ac:dyDescent="0.15">
      <c r="A134" s="64" t="str">
        <f>'Employee ROP Information'!A134</f>
        <v>GAL</v>
      </c>
      <c r="B134" s="58" t="str">
        <f>+'Employee ROP Information'!C134</f>
        <v>CASSELLS-SPAGNOLO, PATRICIA</v>
      </c>
      <c r="C134" s="17">
        <f>+'Employee ROP Information'!M134</f>
        <v>25.38</v>
      </c>
      <c r="D134" s="17">
        <f>+'Employee ROP Information'!N134</f>
        <v>23.53</v>
      </c>
      <c r="E134" s="32">
        <f>+'JRO''s Hours Information'!B134</f>
        <v>26.001000000000001</v>
      </c>
      <c r="F134" s="23">
        <f t="shared" si="22"/>
        <v>659.90538000000004</v>
      </c>
      <c r="G134" s="32">
        <f>+'JRO''s Hours Information'!E134</f>
        <v>26.001000000000001</v>
      </c>
      <c r="H134" s="23">
        <f t="shared" si="23"/>
        <v>611.80353000000002</v>
      </c>
      <c r="I134" s="32">
        <f>+'JRO''s Hours Information'!H134</f>
        <v>0</v>
      </c>
      <c r="J134" s="25">
        <f t="shared" si="24"/>
        <v>0</v>
      </c>
      <c r="K134" s="33">
        <f>+'JRO''s Hours Information'!C134</f>
        <v>26.001000000000001</v>
      </c>
      <c r="L134" s="23">
        <f t="shared" si="25"/>
        <v>659.90538000000004</v>
      </c>
      <c r="M134" s="33">
        <f>+'JRO''s Hours Information'!F134</f>
        <v>26.001000000000001</v>
      </c>
      <c r="N134" s="23">
        <f t="shared" si="26"/>
        <v>611.80353000000002</v>
      </c>
      <c r="O134" s="33">
        <f>+'JRO''s Hours Information'!I134</f>
        <v>0</v>
      </c>
      <c r="P134" s="25">
        <f t="shared" si="27"/>
        <v>0</v>
      </c>
      <c r="Q134" s="16">
        <f>+'JRO''s Hours Information'!D134</f>
        <v>0</v>
      </c>
      <c r="R134" s="23">
        <f t="shared" si="28"/>
        <v>0</v>
      </c>
      <c r="S134" s="16">
        <f>+'JRO''s Hours Information'!G134</f>
        <v>0</v>
      </c>
      <c r="T134" s="23">
        <f t="shared" si="29"/>
        <v>0</v>
      </c>
      <c r="U134" s="15">
        <f>+'JRO''s Hours Information'!J134</f>
        <v>0</v>
      </c>
      <c r="V134" s="25">
        <f t="shared" si="30"/>
        <v>0</v>
      </c>
      <c r="W134" s="23">
        <f t="shared" si="31"/>
        <v>1271.7089100000001</v>
      </c>
    </row>
    <row r="135" spans="1:23" ht="14.85" customHeight="1" x14ac:dyDescent="0.15">
      <c r="A135" s="64" t="str">
        <f>'Employee ROP Information'!A135</f>
        <v>GAL</v>
      </c>
      <c r="B135" s="58" t="str">
        <f>+'Employee ROP Information'!C135</f>
        <v>CASTLE, SUSAN</v>
      </c>
      <c r="C135" s="17">
        <f>+'Employee ROP Information'!M135</f>
        <v>28.75</v>
      </c>
      <c r="D135" s="17">
        <f>+'Employee ROP Information'!N135</f>
        <v>26.66</v>
      </c>
      <c r="E135" s="32">
        <f>+'JRO''s Hours Information'!B135</f>
        <v>112.083</v>
      </c>
      <c r="F135" s="23">
        <f t="shared" si="22"/>
        <v>3222.38625</v>
      </c>
      <c r="G135" s="32">
        <f>+'JRO''s Hours Information'!E135</f>
        <v>52.59</v>
      </c>
      <c r="H135" s="23">
        <f t="shared" si="23"/>
        <v>1402.0494000000001</v>
      </c>
      <c r="I135" s="32">
        <f>+'JRO''s Hours Information'!H135</f>
        <v>0</v>
      </c>
      <c r="J135" s="25">
        <f t="shared" si="24"/>
        <v>0</v>
      </c>
      <c r="K135" s="33">
        <f>+'JRO''s Hours Information'!C135</f>
        <v>127.83</v>
      </c>
      <c r="L135" s="23">
        <f t="shared" si="25"/>
        <v>3675.1124999999997</v>
      </c>
      <c r="M135" s="33">
        <f>+'JRO''s Hours Information'!F135</f>
        <v>104.004</v>
      </c>
      <c r="N135" s="23">
        <f t="shared" si="26"/>
        <v>2772.7466400000003</v>
      </c>
      <c r="O135" s="33">
        <f>+'JRO''s Hours Information'!I135</f>
        <v>9</v>
      </c>
      <c r="P135" s="25">
        <f t="shared" si="27"/>
        <v>239.94</v>
      </c>
      <c r="Q135" s="16">
        <f>+'JRO''s Hours Information'!D135</f>
        <v>91</v>
      </c>
      <c r="R135" s="23">
        <f t="shared" si="28"/>
        <v>2616.25</v>
      </c>
      <c r="S135" s="16">
        <f>+'JRO''s Hours Information'!G135</f>
        <v>73</v>
      </c>
      <c r="T135" s="23">
        <f t="shared" si="29"/>
        <v>1946.18</v>
      </c>
      <c r="U135" s="15">
        <f>+'JRO''s Hours Information'!J135</f>
        <v>17.5</v>
      </c>
      <c r="V135" s="25">
        <f t="shared" si="30"/>
        <v>466.55</v>
      </c>
      <c r="W135" s="23">
        <f t="shared" si="31"/>
        <v>4624.4356500000004</v>
      </c>
    </row>
    <row r="136" spans="1:23" ht="14.85" customHeight="1" x14ac:dyDescent="0.15">
      <c r="A136" s="64" t="str">
        <f>'Employee ROP Information'!A136</f>
        <v>GAL</v>
      </c>
      <c r="B136" s="58" t="str">
        <f>+'Employee ROP Information'!C136</f>
        <v>CHACKO, LEILA</v>
      </c>
      <c r="C136" s="17">
        <f>+'Employee ROP Information'!M136</f>
        <v>28.75</v>
      </c>
      <c r="D136" s="17">
        <f>+'Employee ROP Information'!N136</f>
        <v>26.66</v>
      </c>
      <c r="E136" s="32">
        <f>+'JRO''s Hours Information'!B136</f>
        <v>107.334</v>
      </c>
      <c r="F136" s="23">
        <f t="shared" si="22"/>
        <v>3085.8525</v>
      </c>
      <c r="G136" s="32">
        <f>+'JRO''s Hours Information'!E136</f>
        <v>218.59</v>
      </c>
      <c r="H136" s="23">
        <f t="shared" si="23"/>
        <v>5827.6094000000003</v>
      </c>
      <c r="I136" s="32">
        <f>+'JRO''s Hours Information'!H136</f>
        <v>4.5</v>
      </c>
      <c r="J136" s="25">
        <f t="shared" si="24"/>
        <v>119.97</v>
      </c>
      <c r="K136" s="33">
        <f>+'JRO''s Hours Information'!C136</f>
        <v>123.498</v>
      </c>
      <c r="L136" s="23">
        <f t="shared" si="25"/>
        <v>3550.5675000000001</v>
      </c>
      <c r="M136" s="33">
        <f>+'JRO''s Hours Information'!F136</f>
        <v>104.004</v>
      </c>
      <c r="N136" s="23">
        <f t="shared" si="26"/>
        <v>2772.7466400000003</v>
      </c>
      <c r="O136" s="33">
        <f>+'JRO''s Hours Information'!I136</f>
        <v>26</v>
      </c>
      <c r="P136" s="25">
        <f t="shared" si="27"/>
        <v>693.16</v>
      </c>
      <c r="Q136" s="16">
        <f>+'JRO''s Hours Information'!D136</f>
        <v>95.75</v>
      </c>
      <c r="R136" s="23">
        <f t="shared" si="28"/>
        <v>2752.8125</v>
      </c>
      <c r="S136" s="16">
        <f>+'JRO''s Hours Information'!G136</f>
        <v>33</v>
      </c>
      <c r="T136" s="23">
        <f t="shared" si="29"/>
        <v>879.78</v>
      </c>
      <c r="U136" s="15">
        <f>+'JRO''s Hours Information'!J136</f>
        <v>79.75</v>
      </c>
      <c r="V136" s="25">
        <f t="shared" si="30"/>
        <v>2126.1350000000002</v>
      </c>
      <c r="W136" s="23">
        <f t="shared" si="31"/>
        <v>9033.4318999999996</v>
      </c>
    </row>
    <row r="137" spans="1:23" ht="14.85" customHeight="1" x14ac:dyDescent="0.15">
      <c r="A137" s="64" t="str">
        <f>'Employee ROP Information'!A137</f>
        <v>GAL</v>
      </c>
      <c r="B137" s="58" t="str">
        <f>+'Employee ROP Information'!C137</f>
        <v>CHAPMAN, BRENDA</v>
      </c>
      <c r="C137" s="17">
        <f>+'Employee ROP Information'!M137</f>
        <v>19.72</v>
      </c>
      <c r="D137" s="17">
        <f>+'Employee ROP Information'!N137</f>
        <v>18.28</v>
      </c>
      <c r="E137" s="32">
        <f>+'JRO''s Hours Information'!B137</f>
        <v>121.33799999999999</v>
      </c>
      <c r="F137" s="23">
        <f t="shared" si="22"/>
        <v>2392.7853599999999</v>
      </c>
      <c r="G137" s="32">
        <f>+'JRO''s Hours Information'!E137</f>
        <v>72.671000000000006</v>
      </c>
      <c r="H137" s="23">
        <f t="shared" si="23"/>
        <v>1328.4258800000002</v>
      </c>
      <c r="I137" s="32">
        <f>+'JRO''s Hours Information'!H137</f>
        <v>1.25</v>
      </c>
      <c r="J137" s="25">
        <f t="shared" si="24"/>
        <v>22.85</v>
      </c>
      <c r="K137" s="33">
        <f>+'JRO''s Hours Information'!C137</f>
        <v>112.67100000000001</v>
      </c>
      <c r="L137" s="23">
        <f t="shared" si="25"/>
        <v>2221.87212</v>
      </c>
      <c r="M137" s="33">
        <f>+'JRO''s Hours Information'!F137</f>
        <v>104.004</v>
      </c>
      <c r="N137" s="23">
        <f t="shared" si="26"/>
        <v>1901.1931200000001</v>
      </c>
      <c r="O137" s="33">
        <f>+'JRO''s Hours Information'!I137</f>
        <v>21.25</v>
      </c>
      <c r="P137" s="25">
        <f t="shared" si="27"/>
        <v>388.45000000000005</v>
      </c>
      <c r="Q137" s="16">
        <f>+'JRO''s Hours Information'!D137</f>
        <v>0</v>
      </c>
      <c r="R137" s="23">
        <f t="shared" si="28"/>
        <v>0</v>
      </c>
      <c r="S137" s="16">
        <f>+'JRO''s Hours Information'!G137</f>
        <v>40</v>
      </c>
      <c r="T137" s="23">
        <f t="shared" si="29"/>
        <v>731.2</v>
      </c>
      <c r="U137" s="15">
        <f>+'JRO''s Hours Information'!J137</f>
        <v>20</v>
      </c>
      <c r="V137" s="25">
        <f t="shared" si="30"/>
        <v>365.6</v>
      </c>
      <c r="W137" s="23">
        <f t="shared" si="31"/>
        <v>3744.06124</v>
      </c>
    </row>
    <row r="138" spans="1:23" ht="14.85" customHeight="1" x14ac:dyDescent="0.15">
      <c r="A138" s="64" t="str">
        <f>'Employee ROP Information'!A138</f>
        <v>GAL</v>
      </c>
      <c r="B138" s="58" t="str">
        <f>+'Employee ROP Information'!C138</f>
        <v>CHARLES, FABIOLA</v>
      </c>
      <c r="C138" s="17">
        <f>+'Employee ROP Information'!M138</f>
        <v>20.39</v>
      </c>
      <c r="D138" s="17">
        <f>+'Employee ROP Information'!N138</f>
        <v>18.899999999999999</v>
      </c>
      <c r="E138" s="32">
        <f>+'JRO''s Hours Information'!B138</f>
        <v>81.001000000000005</v>
      </c>
      <c r="F138" s="23">
        <f t="shared" si="22"/>
        <v>1651.6103900000001</v>
      </c>
      <c r="G138" s="32">
        <f>+'JRO''s Hours Information'!E138</f>
        <v>108.001</v>
      </c>
      <c r="H138" s="23">
        <f t="shared" si="23"/>
        <v>2041.2188999999998</v>
      </c>
      <c r="I138" s="32">
        <f>+'JRO''s Hours Information'!H138</f>
        <v>0</v>
      </c>
      <c r="J138" s="25">
        <f t="shared" si="24"/>
        <v>0</v>
      </c>
      <c r="K138" s="33">
        <f>+'JRO''s Hours Information'!C138</f>
        <v>97.001000000000005</v>
      </c>
      <c r="L138" s="23">
        <f t="shared" si="25"/>
        <v>1977.8503900000001</v>
      </c>
      <c r="M138" s="33">
        <f>+'JRO''s Hours Information'!F138</f>
        <v>116.001</v>
      </c>
      <c r="N138" s="23">
        <f t="shared" si="26"/>
        <v>2192.4189000000001</v>
      </c>
      <c r="O138" s="33">
        <f>+'JRO''s Hours Information'!I138</f>
        <v>0</v>
      </c>
      <c r="P138" s="25">
        <f t="shared" si="27"/>
        <v>0</v>
      </c>
      <c r="Q138" s="16">
        <f>+'JRO''s Hours Information'!D138</f>
        <v>16</v>
      </c>
      <c r="R138" s="23">
        <f t="shared" si="28"/>
        <v>326.24</v>
      </c>
      <c r="S138" s="16">
        <f>+'JRO''s Hours Information'!G138</f>
        <v>8</v>
      </c>
      <c r="T138" s="23">
        <f t="shared" si="29"/>
        <v>151.19999999999999</v>
      </c>
      <c r="U138" s="15">
        <f>+'JRO''s Hours Information'!J138</f>
        <v>0</v>
      </c>
      <c r="V138" s="25">
        <f t="shared" si="30"/>
        <v>0</v>
      </c>
      <c r="W138" s="23">
        <f t="shared" si="31"/>
        <v>3692.8292899999997</v>
      </c>
    </row>
    <row r="139" spans="1:23" ht="14.85" customHeight="1" x14ac:dyDescent="0.15">
      <c r="A139" s="64" t="str">
        <f>'Employee ROP Information'!A139</f>
        <v>GAL</v>
      </c>
      <c r="B139" s="58" t="str">
        <f>+'Employee ROP Information'!C139</f>
        <v>CHARLIER, JILL</v>
      </c>
      <c r="C139" s="17">
        <f>+'Employee ROP Information'!M139</f>
        <v>19.72</v>
      </c>
      <c r="D139" s="17">
        <f>+'Employee ROP Information'!N139</f>
        <v>18.28</v>
      </c>
      <c r="E139" s="32">
        <f>+'JRO''s Hours Information'!B139</f>
        <v>57.588000000000001</v>
      </c>
      <c r="F139" s="23">
        <f t="shared" si="22"/>
        <v>1135.63536</v>
      </c>
      <c r="G139" s="32">
        <f>+'JRO''s Hours Information'!E139</f>
        <v>51.588000000000001</v>
      </c>
      <c r="H139" s="23">
        <f t="shared" si="23"/>
        <v>943.02864000000011</v>
      </c>
      <c r="I139" s="32">
        <f>+'JRO''s Hours Information'!H139</f>
        <v>0</v>
      </c>
      <c r="J139" s="25">
        <f t="shared" si="24"/>
        <v>0</v>
      </c>
      <c r="K139" s="33">
        <f>+'JRO''s Hours Information'!C139</f>
        <v>101.837</v>
      </c>
      <c r="L139" s="23">
        <f t="shared" si="25"/>
        <v>2008.2256399999999</v>
      </c>
      <c r="M139" s="33">
        <f>+'JRO''s Hours Information'!F139</f>
        <v>101.837</v>
      </c>
      <c r="N139" s="23">
        <f t="shared" si="26"/>
        <v>1861.5803600000002</v>
      </c>
      <c r="O139" s="33">
        <f>+'JRO''s Hours Information'!I139</f>
        <v>0</v>
      </c>
      <c r="P139" s="25">
        <f t="shared" si="27"/>
        <v>0</v>
      </c>
      <c r="Q139" s="16">
        <f>+'JRO''s Hours Information'!D139</f>
        <v>59.25</v>
      </c>
      <c r="R139" s="23">
        <f t="shared" si="28"/>
        <v>1168.4099999999999</v>
      </c>
      <c r="S139" s="16">
        <f>+'JRO''s Hours Information'!G139</f>
        <v>65.75</v>
      </c>
      <c r="T139" s="23">
        <f t="shared" si="29"/>
        <v>1201.9100000000001</v>
      </c>
      <c r="U139" s="15">
        <f>+'JRO''s Hours Information'!J139</f>
        <v>0</v>
      </c>
      <c r="V139" s="25">
        <f t="shared" si="30"/>
        <v>0</v>
      </c>
      <c r="W139" s="23">
        <f t="shared" si="31"/>
        <v>2078.6640000000002</v>
      </c>
    </row>
    <row r="140" spans="1:23" ht="14.85" customHeight="1" x14ac:dyDescent="0.15">
      <c r="A140" s="64" t="str">
        <f>'Employee ROP Information'!A140</f>
        <v>GAL</v>
      </c>
      <c r="B140" s="58" t="str">
        <f>+'Employee ROP Information'!C140</f>
        <v>CHASIN, JENNIFER</v>
      </c>
      <c r="C140" s="17">
        <f>+'Employee ROP Information'!M140</f>
        <v>28.75</v>
      </c>
      <c r="D140" s="17">
        <f>+'Employee ROP Information'!N140</f>
        <v>26.66</v>
      </c>
      <c r="E140" s="32">
        <f>+'JRO''s Hours Information'!B140</f>
        <v>99.84</v>
      </c>
      <c r="F140" s="23">
        <f t="shared" si="22"/>
        <v>2870.4</v>
      </c>
      <c r="G140" s="32">
        <f>+'JRO''s Hours Information'!E140</f>
        <v>293.83999999999997</v>
      </c>
      <c r="H140" s="23">
        <f t="shared" si="23"/>
        <v>7833.7743999999993</v>
      </c>
      <c r="I140" s="32">
        <f>+'JRO''s Hours Information'!H140</f>
        <v>-3.5</v>
      </c>
      <c r="J140" s="25">
        <f t="shared" si="24"/>
        <v>-93.31</v>
      </c>
      <c r="K140" s="33">
        <f>+'JRO''s Hours Information'!C140</f>
        <v>104.004</v>
      </c>
      <c r="L140" s="23">
        <f t="shared" si="25"/>
        <v>2990.1150000000002</v>
      </c>
      <c r="M140" s="33">
        <f>+'JRO''s Hours Information'!F140</f>
        <v>104.004</v>
      </c>
      <c r="N140" s="23">
        <f t="shared" si="26"/>
        <v>2772.7466400000003</v>
      </c>
      <c r="O140" s="33">
        <f>+'JRO''s Hours Information'!I140</f>
        <v>17</v>
      </c>
      <c r="P140" s="25">
        <f t="shared" si="27"/>
        <v>453.22</v>
      </c>
      <c r="Q140" s="16">
        <f>+'JRO''s Hours Information'!D140</f>
        <v>101</v>
      </c>
      <c r="R140" s="23">
        <f t="shared" si="28"/>
        <v>2903.75</v>
      </c>
      <c r="S140" s="16">
        <f>+'JRO''s Hours Information'!G140</f>
        <v>30</v>
      </c>
      <c r="T140" s="23">
        <f t="shared" si="29"/>
        <v>799.8</v>
      </c>
      <c r="U140" s="15">
        <f>+'JRO''s Hours Information'!J140</f>
        <v>20.5</v>
      </c>
      <c r="V140" s="25">
        <f t="shared" si="30"/>
        <v>546.53</v>
      </c>
      <c r="W140" s="23">
        <f t="shared" si="31"/>
        <v>10610.8644</v>
      </c>
    </row>
    <row r="141" spans="1:23" ht="14.85" customHeight="1" x14ac:dyDescent="0.15">
      <c r="A141" s="64" t="str">
        <f>'Employee ROP Information'!A141</f>
        <v>GAL</v>
      </c>
      <c r="B141" s="58" t="str">
        <f>+'Employee ROP Information'!C141</f>
        <v>CHAVEZ, ROBIN</v>
      </c>
      <c r="C141" s="17">
        <f>+'Employee ROP Information'!M141</f>
        <v>15.27</v>
      </c>
      <c r="D141" s="17">
        <f>+'Employee ROP Information'!N141</f>
        <v>14.16</v>
      </c>
      <c r="E141" s="32">
        <f>+'JRO''s Hours Information'!B141</f>
        <v>62.84</v>
      </c>
      <c r="F141" s="23">
        <f t="shared" si="22"/>
        <v>959.56680000000006</v>
      </c>
      <c r="G141" s="32">
        <f>+'JRO''s Hours Information'!E141</f>
        <v>51.923999999999999</v>
      </c>
      <c r="H141" s="23">
        <f t="shared" si="23"/>
        <v>735.24383999999998</v>
      </c>
      <c r="I141" s="32">
        <f>+'JRO''s Hours Information'!H141</f>
        <v>-2</v>
      </c>
      <c r="J141" s="25">
        <f t="shared" si="24"/>
        <v>-28.32</v>
      </c>
      <c r="K141" s="33">
        <f>+'JRO''s Hours Information'!C141</f>
        <v>104.004</v>
      </c>
      <c r="L141" s="23">
        <f t="shared" si="25"/>
        <v>1588.1410800000001</v>
      </c>
      <c r="M141" s="33">
        <f>+'JRO''s Hours Information'!F141</f>
        <v>104.004</v>
      </c>
      <c r="N141" s="23">
        <f t="shared" si="26"/>
        <v>1472.6966400000001</v>
      </c>
      <c r="O141" s="33">
        <f>+'JRO''s Hours Information'!I141</f>
        <v>0</v>
      </c>
      <c r="P141" s="25">
        <f t="shared" si="27"/>
        <v>0</v>
      </c>
      <c r="Q141" s="16">
        <f>+'JRO''s Hours Information'!D141</f>
        <v>105</v>
      </c>
      <c r="R141" s="23">
        <f t="shared" si="28"/>
        <v>1603.35</v>
      </c>
      <c r="S141" s="16">
        <f>+'JRO''s Hours Information'!G141</f>
        <v>88</v>
      </c>
      <c r="T141" s="23">
        <f t="shared" si="29"/>
        <v>1246.08</v>
      </c>
      <c r="U141" s="15">
        <f>+'JRO''s Hours Information'!J141</f>
        <v>2</v>
      </c>
      <c r="V141" s="25">
        <f t="shared" si="30"/>
        <v>28.32</v>
      </c>
      <c r="W141" s="23">
        <f t="shared" si="31"/>
        <v>1666.4906400000002</v>
      </c>
    </row>
    <row r="142" spans="1:23" ht="14.85" customHeight="1" x14ac:dyDescent="0.15">
      <c r="A142" s="64" t="str">
        <f>'Employee ROP Information'!A142</f>
        <v>GAL</v>
      </c>
      <c r="B142" s="58" t="str">
        <f>+'Employee ROP Information'!C142</f>
        <v>CHERRY, OLIVIA</v>
      </c>
      <c r="C142" s="17">
        <f>+'Employee ROP Information'!M142</f>
        <v>19.72</v>
      </c>
      <c r="D142" s="17">
        <f>+'Employee ROP Information'!N142</f>
        <v>18.28</v>
      </c>
      <c r="E142" s="32">
        <f>+'JRO''s Hours Information'!B142</f>
        <v>32.67</v>
      </c>
      <c r="F142" s="23">
        <f t="shared" si="22"/>
        <v>644.25239999999997</v>
      </c>
      <c r="G142" s="32">
        <f>+'JRO''s Hours Information'!E142</f>
        <v>74.42</v>
      </c>
      <c r="H142" s="23">
        <f t="shared" si="23"/>
        <v>1360.3976</v>
      </c>
      <c r="I142" s="32">
        <f>+'JRO''s Hours Information'!H142</f>
        <v>0</v>
      </c>
      <c r="J142" s="25">
        <f t="shared" si="24"/>
        <v>0</v>
      </c>
      <c r="K142" s="33">
        <f>+'JRO''s Hours Information'!C142</f>
        <v>93.17</v>
      </c>
      <c r="L142" s="23">
        <f t="shared" si="25"/>
        <v>1837.3124</v>
      </c>
      <c r="M142" s="33">
        <f>+'JRO''s Hours Information'!F142</f>
        <v>93.17</v>
      </c>
      <c r="N142" s="23">
        <f t="shared" si="26"/>
        <v>1703.1476000000002</v>
      </c>
      <c r="O142" s="33">
        <f>+'JRO''s Hours Information'!I142</f>
        <v>0</v>
      </c>
      <c r="P142" s="25">
        <f t="shared" si="27"/>
        <v>0</v>
      </c>
      <c r="Q142" s="16">
        <f>+'JRO''s Hours Information'!D142</f>
        <v>60.5</v>
      </c>
      <c r="R142" s="23">
        <f t="shared" si="28"/>
        <v>1193.06</v>
      </c>
      <c r="S142" s="16">
        <f>+'JRO''s Hours Information'!G142</f>
        <v>18.75</v>
      </c>
      <c r="T142" s="23">
        <f t="shared" si="29"/>
        <v>342.75</v>
      </c>
      <c r="U142" s="15">
        <f>+'JRO''s Hours Information'!J142</f>
        <v>0</v>
      </c>
      <c r="V142" s="25">
        <f t="shared" si="30"/>
        <v>0</v>
      </c>
      <c r="W142" s="23">
        <f t="shared" si="31"/>
        <v>2004.65</v>
      </c>
    </row>
    <row r="143" spans="1:23" ht="14.85" customHeight="1" x14ac:dyDescent="0.15">
      <c r="A143" s="64" t="str">
        <f>'Employee ROP Information'!A143</f>
        <v>GAL</v>
      </c>
      <c r="B143" s="58" t="str">
        <f>+'Employee ROP Information'!C143</f>
        <v>CIMINILLO, JOHN</v>
      </c>
      <c r="C143" s="17">
        <f>+'Employee ROP Information'!M143</f>
        <v>28.75</v>
      </c>
      <c r="D143" s="17">
        <f>+'Employee ROP Information'!N143</f>
        <v>26.66</v>
      </c>
      <c r="E143" s="32">
        <f>+'JRO''s Hours Information'!B143</f>
        <v>379.33199999999999</v>
      </c>
      <c r="F143" s="23">
        <f t="shared" si="22"/>
        <v>10905.795</v>
      </c>
      <c r="G143" s="32">
        <f>+'JRO''s Hours Information'!E143</f>
        <v>460.83600000000001</v>
      </c>
      <c r="H143" s="23">
        <f t="shared" si="23"/>
        <v>12285.88776</v>
      </c>
      <c r="I143" s="32">
        <f>+'JRO''s Hours Information'!H143</f>
        <v>0</v>
      </c>
      <c r="J143" s="25">
        <f t="shared" si="24"/>
        <v>0</v>
      </c>
      <c r="K143" s="33">
        <f>+'JRO''s Hours Information'!C143</f>
        <v>119.163</v>
      </c>
      <c r="L143" s="23">
        <f t="shared" si="25"/>
        <v>3425.9362499999997</v>
      </c>
      <c r="M143" s="33">
        <f>+'JRO''s Hours Information'!F143</f>
        <v>95.337000000000003</v>
      </c>
      <c r="N143" s="23">
        <f t="shared" si="26"/>
        <v>2541.68442</v>
      </c>
      <c r="O143" s="33">
        <f>+'JRO''s Hours Information'!I143</f>
        <v>0</v>
      </c>
      <c r="P143" s="25">
        <f t="shared" si="27"/>
        <v>0</v>
      </c>
      <c r="Q143" s="16">
        <f>+'JRO''s Hours Information'!D143</f>
        <v>73</v>
      </c>
      <c r="R143" s="23">
        <f t="shared" si="28"/>
        <v>2098.75</v>
      </c>
      <c r="S143" s="16">
        <f>+'JRO''s Hours Information'!G143</f>
        <v>47.5</v>
      </c>
      <c r="T143" s="23">
        <f t="shared" si="29"/>
        <v>1266.3499999999999</v>
      </c>
      <c r="U143" s="15">
        <f>+'JRO''s Hours Information'!J143</f>
        <v>0</v>
      </c>
      <c r="V143" s="25">
        <f t="shared" si="30"/>
        <v>0</v>
      </c>
      <c r="W143" s="23">
        <f t="shared" si="31"/>
        <v>23191.68276</v>
      </c>
    </row>
    <row r="144" spans="1:23" ht="14.85" customHeight="1" x14ac:dyDescent="0.15">
      <c r="A144" s="64" t="str">
        <f>'Employee ROP Information'!A144</f>
        <v>GAL</v>
      </c>
      <c r="B144" s="58" t="str">
        <f>+'Employee ROP Information'!C144</f>
        <v>CIRCOSTA, STEPHANIE</v>
      </c>
      <c r="C144" s="17">
        <f>+'Employee ROP Information'!M144</f>
        <v>25.38</v>
      </c>
      <c r="D144" s="17">
        <f>+'Employee ROP Information'!N144</f>
        <v>23.53</v>
      </c>
      <c r="E144" s="32">
        <f>+'JRO''s Hours Information'!B144</f>
        <v>67.168999999999997</v>
      </c>
      <c r="F144" s="23">
        <f t="shared" si="22"/>
        <v>1704.7492199999999</v>
      </c>
      <c r="G144" s="32">
        <f>+'JRO''s Hours Information'!E144</f>
        <v>62.668999999999997</v>
      </c>
      <c r="H144" s="23">
        <f t="shared" si="23"/>
        <v>1474.60157</v>
      </c>
      <c r="I144" s="32">
        <f>+'JRO''s Hours Information'!H144</f>
        <v>41</v>
      </c>
      <c r="J144" s="25">
        <f t="shared" si="24"/>
        <v>964.73</v>
      </c>
      <c r="K144" s="33">
        <f>+'JRO''s Hours Information'!C144</f>
        <v>67.168999999999997</v>
      </c>
      <c r="L144" s="23">
        <f t="shared" si="25"/>
        <v>1704.7492199999999</v>
      </c>
      <c r="M144" s="33">
        <f>+'JRO''s Hours Information'!F144</f>
        <v>67.168999999999997</v>
      </c>
      <c r="N144" s="23">
        <f t="shared" si="26"/>
        <v>1580.48657</v>
      </c>
      <c r="O144" s="33">
        <f>+'JRO''s Hours Information'!I144</f>
        <v>47</v>
      </c>
      <c r="P144" s="25">
        <f t="shared" si="27"/>
        <v>1105.9100000000001</v>
      </c>
      <c r="Q144" s="16">
        <f>+'JRO''s Hours Information'!D144</f>
        <v>0</v>
      </c>
      <c r="R144" s="23">
        <f t="shared" si="28"/>
        <v>0</v>
      </c>
      <c r="S144" s="16">
        <f>+'JRO''s Hours Information'!G144</f>
        <v>4.5</v>
      </c>
      <c r="T144" s="23">
        <f t="shared" si="29"/>
        <v>105.88500000000001</v>
      </c>
      <c r="U144" s="15">
        <f>+'JRO''s Hours Information'!J144</f>
        <v>6</v>
      </c>
      <c r="V144" s="25">
        <f t="shared" si="30"/>
        <v>141.18</v>
      </c>
      <c r="W144" s="23">
        <f t="shared" si="31"/>
        <v>4144.08079</v>
      </c>
    </row>
    <row r="145" spans="1:23" ht="14.85" customHeight="1" x14ac:dyDescent="0.15">
      <c r="A145" s="64" t="str">
        <f>'Employee ROP Information'!A145</f>
        <v>GAL</v>
      </c>
      <c r="B145" s="58" t="str">
        <f>+'Employee ROP Information'!C145</f>
        <v>CIUBA, SANDRA</v>
      </c>
      <c r="C145" s="17">
        <f>+'Employee ROP Information'!M145</f>
        <v>22.96</v>
      </c>
      <c r="D145" s="17">
        <f>+'Employee ROP Information'!N145</f>
        <v>21.29</v>
      </c>
      <c r="E145" s="32">
        <f>+'JRO''s Hours Information'!B145</f>
        <v>425</v>
      </c>
      <c r="F145" s="23">
        <f t="shared" si="22"/>
        <v>9758</v>
      </c>
      <c r="G145" s="32">
        <f>+'JRO''s Hours Information'!E145</f>
        <v>480</v>
      </c>
      <c r="H145" s="23">
        <f t="shared" si="23"/>
        <v>10219.199999999999</v>
      </c>
      <c r="I145" s="32">
        <f>+'JRO''s Hours Information'!H145</f>
        <v>0.20499999999999999</v>
      </c>
      <c r="J145" s="25">
        <f t="shared" si="24"/>
        <v>4.3644499999999997</v>
      </c>
      <c r="K145" s="33">
        <f>+'JRO''s Hours Information'!C145</f>
        <v>156</v>
      </c>
      <c r="L145" s="23">
        <f t="shared" si="25"/>
        <v>3581.76</v>
      </c>
      <c r="M145" s="33">
        <f>+'JRO''s Hours Information'!F145</f>
        <v>104.004</v>
      </c>
      <c r="N145" s="23">
        <f t="shared" si="26"/>
        <v>2214.2451599999999</v>
      </c>
      <c r="O145" s="33">
        <f>+'JRO''s Hours Information'!I145</f>
        <v>33.5</v>
      </c>
      <c r="P145" s="25">
        <f t="shared" si="27"/>
        <v>713.21499999999992</v>
      </c>
      <c r="Q145" s="16">
        <f>+'JRO''s Hours Information'!D145</f>
        <v>29.25</v>
      </c>
      <c r="R145" s="23">
        <f t="shared" si="28"/>
        <v>671.58</v>
      </c>
      <c r="S145" s="16">
        <f>+'JRO''s Hours Information'!G145</f>
        <v>19</v>
      </c>
      <c r="T145" s="23">
        <f t="shared" si="29"/>
        <v>404.51</v>
      </c>
      <c r="U145" s="15">
        <f>+'JRO''s Hours Information'!J145</f>
        <v>63</v>
      </c>
      <c r="V145" s="25">
        <f t="shared" si="30"/>
        <v>1341.27</v>
      </c>
      <c r="W145" s="23">
        <f t="shared" si="31"/>
        <v>19981.564449999998</v>
      </c>
    </row>
    <row r="146" spans="1:23" ht="14.85" customHeight="1" x14ac:dyDescent="0.15">
      <c r="A146" s="64" t="str">
        <f>'Employee ROP Information'!A146</f>
        <v>GAL</v>
      </c>
      <c r="B146" s="58" t="str">
        <f>+'Employee ROP Information'!C146</f>
        <v>CLARK, AMY</v>
      </c>
      <c r="C146" s="17">
        <f>+'Employee ROP Information'!M146</f>
        <v>7.64</v>
      </c>
      <c r="D146" s="17">
        <f>+'Employee ROP Information'!N146</f>
        <v>7.09</v>
      </c>
      <c r="E146" s="32">
        <f>+'JRO''s Hours Information'!B146</f>
        <v>151.75</v>
      </c>
      <c r="F146" s="23">
        <f t="shared" si="22"/>
        <v>1159.3699999999999</v>
      </c>
      <c r="G146" s="32">
        <f>+'JRO''s Hours Information'!E146</f>
        <v>406.577</v>
      </c>
      <c r="H146" s="23">
        <f t="shared" si="23"/>
        <v>2882.6309299999998</v>
      </c>
      <c r="I146" s="32">
        <f>+'JRO''s Hours Information'!H146</f>
        <v>8</v>
      </c>
      <c r="J146" s="25">
        <f t="shared" si="24"/>
        <v>56.72</v>
      </c>
      <c r="K146" s="33">
        <f>+'JRO''s Hours Information'!C146</f>
        <v>71.5</v>
      </c>
      <c r="L146" s="23">
        <f t="shared" si="25"/>
        <v>546.26</v>
      </c>
      <c r="M146" s="33">
        <f>+'JRO''s Hours Information'!F146</f>
        <v>47.662999999999997</v>
      </c>
      <c r="N146" s="23">
        <f t="shared" si="26"/>
        <v>337.93066999999996</v>
      </c>
      <c r="O146" s="33">
        <f>+'JRO''s Hours Information'!I146</f>
        <v>19</v>
      </c>
      <c r="P146" s="25">
        <f t="shared" si="27"/>
        <v>134.71</v>
      </c>
      <c r="Q146" s="16">
        <f>+'JRO''s Hours Information'!D146</f>
        <v>69</v>
      </c>
      <c r="R146" s="23">
        <f t="shared" si="28"/>
        <v>527.16</v>
      </c>
      <c r="S146" s="16">
        <f>+'JRO''s Hours Information'!G146</f>
        <v>0</v>
      </c>
      <c r="T146" s="23">
        <f t="shared" si="29"/>
        <v>0</v>
      </c>
      <c r="U146" s="15">
        <f>+'JRO''s Hours Information'!J146</f>
        <v>11</v>
      </c>
      <c r="V146" s="25">
        <f t="shared" si="30"/>
        <v>77.989999999999995</v>
      </c>
      <c r="W146" s="23">
        <f t="shared" si="31"/>
        <v>4098.7209299999995</v>
      </c>
    </row>
    <row r="147" spans="1:23" ht="14.85" customHeight="1" x14ac:dyDescent="0.15">
      <c r="A147" s="64" t="str">
        <f>'Employee ROP Information'!A147</f>
        <v>GAL</v>
      </c>
      <c r="B147" s="58" t="str">
        <f>+'Employee ROP Information'!C147</f>
        <v>CLARK, ANDREA</v>
      </c>
      <c r="C147" s="17">
        <f>+'Employee ROP Information'!M147</f>
        <v>19.72</v>
      </c>
      <c r="D147" s="17">
        <f>+'Employee ROP Information'!N147</f>
        <v>18.28</v>
      </c>
      <c r="E147" s="32">
        <f>+'JRO''s Hours Information'!B147</f>
        <v>68.423000000000002</v>
      </c>
      <c r="F147" s="23">
        <f t="shared" si="22"/>
        <v>1349.3015599999999</v>
      </c>
      <c r="G147" s="32">
        <f>+'JRO''s Hours Information'!E147</f>
        <v>263.423</v>
      </c>
      <c r="H147" s="23">
        <f t="shared" si="23"/>
        <v>4815.3724400000001</v>
      </c>
      <c r="I147" s="32">
        <f>+'JRO''s Hours Information'!H147</f>
        <v>0</v>
      </c>
      <c r="J147" s="25">
        <f t="shared" si="24"/>
        <v>0</v>
      </c>
      <c r="K147" s="33">
        <f>+'JRO''s Hours Information'!C147</f>
        <v>95.337000000000003</v>
      </c>
      <c r="L147" s="23">
        <f t="shared" si="25"/>
        <v>1880.04564</v>
      </c>
      <c r="M147" s="33">
        <f>+'JRO''s Hours Information'!F147</f>
        <v>95.337000000000003</v>
      </c>
      <c r="N147" s="23">
        <f t="shared" si="26"/>
        <v>1742.7603600000002</v>
      </c>
      <c r="O147" s="33">
        <f>+'JRO''s Hours Information'!I147</f>
        <v>0</v>
      </c>
      <c r="P147" s="25">
        <f t="shared" si="27"/>
        <v>0</v>
      </c>
      <c r="Q147" s="16">
        <f>+'JRO''s Hours Information'!D147</f>
        <v>72</v>
      </c>
      <c r="R147" s="23">
        <f t="shared" si="28"/>
        <v>1419.84</v>
      </c>
      <c r="S147" s="16">
        <f>+'JRO''s Hours Information'!G147</f>
        <v>24</v>
      </c>
      <c r="T147" s="23">
        <f t="shared" si="29"/>
        <v>438.72</v>
      </c>
      <c r="U147" s="15">
        <f>+'JRO''s Hours Information'!J147</f>
        <v>0</v>
      </c>
      <c r="V147" s="25">
        <f t="shared" si="30"/>
        <v>0</v>
      </c>
      <c r="W147" s="23">
        <f t="shared" si="31"/>
        <v>6164.674</v>
      </c>
    </row>
    <row r="148" spans="1:23" ht="14.85" customHeight="1" x14ac:dyDescent="0.15">
      <c r="A148" s="64" t="str">
        <f>'Employee ROP Information'!A148</f>
        <v>GAL</v>
      </c>
      <c r="B148" s="58" t="str">
        <f>+'Employee ROP Information'!C148</f>
        <v>CLARK, BETHANY</v>
      </c>
      <c r="C148" s="17">
        <f>+'Employee ROP Information'!M148</f>
        <v>19.72</v>
      </c>
      <c r="D148" s="17">
        <f>+'Employee ROP Information'!N148</f>
        <v>18.28</v>
      </c>
      <c r="E148" s="32">
        <f>+'JRO''s Hours Information'!B148</f>
        <v>49.835000000000001</v>
      </c>
      <c r="F148" s="23">
        <f t="shared" si="22"/>
        <v>982.74619999999993</v>
      </c>
      <c r="G148" s="32">
        <f>+'JRO''s Hours Information'!E148</f>
        <v>41.835000000000001</v>
      </c>
      <c r="H148" s="23">
        <f t="shared" si="23"/>
        <v>764.74380000000008</v>
      </c>
      <c r="I148" s="32">
        <f>+'JRO''s Hours Information'!H148</f>
        <v>0</v>
      </c>
      <c r="J148" s="25">
        <f t="shared" si="24"/>
        <v>0</v>
      </c>
      <c r="K148" s="33">
        <f>+'JRO''s Hours Information'!C148</f>
        <v>49.835000000000001</v>
      </c>
      <c r="L148" s="23">
        <f t="shared" si="25"/>
        <v>982.74619999999993</v>
      </c>
      <c r="M148" s="33">
        <f>+'JRO''s Hours Information'!F148</f>
        <v>49.835000000000001</v>
      </c>
      <c r="N148" s="23">
        <f t="shared" si="26"/>
        <v>910.98380000000009</v>
      </c>
      <c r="O148" s="33">
        <f>+'JRO''s Hours Information'!I148</f>
        <v>0</v>
      </c>
      <c r="P148" s="25">
        <f t="shared" si="27"/>
        <v>0</v>
      </c>
      <c r="Q148" s="16">
        <f>+'JRO''s Hours Information'!D148</f>
        <v>0</v>
      </c>
      <c r="R148" s="23">
        <f t="shared" si="28"/>
        <v>0</v>
      </c>
      <c r="S148" s="16">
        <f>+'JRO''s Hours Information'!G148</f>
        <v>8</v>
      </c>
      <c r="T148" s="23">
        <f t="shared" si="29"/>
        <v>146.24</v>
      </c>
      <c r="U148" s="15">
        <f>+'JRO''s Hours Information'!J148</f>
        <v>0</v>
      </c>
      <c r="V148" s="25">
        <f t="shared" si="30"/>
        <v>0</v>
      </c>
      <c r="W148" s="23">
        <f t="shared" si="31"/>
        <v>1747.49</v>
      </c>
    </row>
    <row r="149" spans="1:23" ht="14.85" customHeight="1" x14ac:dyDescent="0.15">
      <c r="A149" s="64" t="str">
        <f>'Employee ROP Information'!A149</f>
        <v>GAL</v>
      </c>
      <c r="B149" s="58" t="str">
        <f>+'Employee ROP Information'!C149</f>
        <v>CLARKE, NICOLE</v>
      </c>
      <c r="C149" s="17">
        <f>+'Employee ROP Information'!M149</f>
        <v>16.2</v>
      </c>
      <c r="D149" s="17">
        <f>+'Employee ROP Information'!N149</f>
        <v>15.02</v>
      </c>
      <c r="E149" s="32">
        <f>+'JRO''s Hours Information'!B149</f>
        <v>63.171999999999997</v>
      </c>
      <c r="F149" s="23">
        <f t="shared" si="22"/>
        <v>1023.3863999999999</v>
      </c>
      <c r="G149" s="32">
        <f>+'JRO''s Hours Information'!E149</f>
        <v>75.171999999999997</v>
      </c>
      <c r="H149" s="23">
        <f t="shared" si="23"/>
        <v>1129.0834399999999</v>
      </c>
      <c r="I149" s="32">
        <f>+'JRO''s Hours Information'!H149</f>
        <v>0</v>
      </c>
      <c r="J149" s="25">
        <f t="shared" si="24"/>
        <v>0</v>
      </c>
      <c r="K149" s="33">
        <f>+'JRO''s Hours Information'!C149</f>
        <v>112.67100000000001</v>
      </c>
      <c r="L149" s="23">
        <f t="shared" si="25"/>
        <v>1825.2701999999999</v>
      </c>
      <c r="M149" s="33">
        <f>+'JRO''s Hours Information'!F149</f>
        <v>112.67100000000001</v>
      </c>
      <c r="N149" s="23">
        <f t="shared" si="26"/>
        <v>1692.3184200000001</v>
      </c>
      <c r="O149" s="33">
        <f>+'JRO''s Hours Information'!I149</f>
        <v>0</v>
      </c>
      <c r="P149" s="25">
        <f t="shared" si="27"/>
        <v>0</v>
      </c>
      <c r="Q149" s="16">
        <f>+'JRO''s Hours Information'!D149</f>
        <v>61</v>
      </c>
      <c r="R149" s="23">
        <f t="shared" si="28"/>
        <v>988.19999999999993</v>
      </c>
      <c r="S149" s="16">
        <f>+'JRO''s Hours Information'!G149</f>
        <v>57</v>
      </c>
      <c r="T149" s="23">
        <f t="shared" si="29"/>
        <v>856.14</v>
      </c>
      <c r="U149" s="15">
        <f>+'JRO''s Hours Information'!J149</f>
        <v>0</v>
      </c>
      <c r="V149" s="25">
        <f t="shared" si="30"/>
        <v>0</v>
      </c>
      <c r="W149" s="23">
        <f t="shared" si="31"/>
        <v>2152.4698399999997</v>
      </c>
    </row>
    <row r="150" spans="1:23" ht="14.85" customHeight="1" x14ac:dyDescent="0.15">
      <c r="A150" s="64" t="str">
        <f>'Employee ROP Information'!A150</f>
        <v>GAL</v>
      </c>
      <c r="B150" s="58" t="str">
        <f>+'Employee ROP Information'!C150</f>
        <v>CLAUDIO, LOURDES</v>
      </c>
      <c r="C150" s="17">
        <f>+'Employee ROP Information'!M150</f>
        <v>14.08</v>
      </c>
      <c r="D150" s="17">
        <f>+'Employee ROP Information'!N150</f>
        <v>13.43</v>
      </c>
      <c r="E150" s="32">
        <f>+'JRO''s Hours Information'!B150</f>
        <v>115.173</v>
      </c>
      <c r="F150" s="23">
        <f t="shared" si="22"/>
        <v>1621.6358400000001</v>
      </c>
      <c r="G150" s="32">
        <f>+'JRO''s Hours Information'!E150</f>
        <v>73.423000000000002</v>
      </c>
      <c r="H150" s="23">
        <f t="shared" si="23"/>
        <v>986.07088999999996</v>
      </c>
      <c r="I150" s="32">
        <f>+'JRO''s Hours Information'!H150</f>
        <v>0</v>
      </c>
      <c r="J150" s="25">
        <f t="shared" si="24"/>
        <v>0</v>
      </c>
      <c r="K150" s="33">
        <f>+'JRO''s Hours Information'!C150</f>
        <v>108.337</v>
      </c>
      <c r="L150" s="23">
        <f t="shared" si="25"/>
        <v>1525.3849600000001</v>
      </c>
      <c r="M150" s="33">
        <f>+'JRO''s Hours Information'!F150</f>
        <v>108.337</v>
      </c>
      <c r="N150" s="23">
        <f t="shared" si="26"/>
        <v>1454.9659100000001</v>
      </c>
      <c r="O150" s="33">
        <f>+'JRO''s Hours Information'!I150</f>
        <v>0</v>
      </c>
      <c r="P150" s="25">
        <f t="shared" si="27"/>
        <v>0</v>
      </c>
      <c r="Q150" s="16">
        <f>+'JRO''s Hours Information'!D150</f>
        <v>53.5</v>
      </c>
      <c r="R150" s="23">
        <f t="shared" si="28"/>
        <v>753.28</v>
      </c>
      <c r="S150" s="16">
        <f>+'JRO''s Hours Information'!G150</f>
        <v>85.5</v>
      </c>
      <c r="T150" s="23">
        <f t="shared" si="29"/>
        <v>1148.2649999999999</v>
      </c>
      <c r="U150" s="15">
        <f>+'JRO''s Hours Information'!J150</f>
        <v>0</v>
      </c>
      <c r="V150" s="25">
        <f t="shared" si="30"/>
        <v>0</v>
      </c>
      <c r="W150" s="23">
        <f t="shared" si="31"/>
        <v>2607.7067299999999</v>
      </c>
    </row>
    <row r="151" spans="1:23" ht="14.85" customHeight="1" x14ac:dyDescent="0.15">
      <c r="A151" s="64" t="str">
        <f>'Employee ROP Information'!A151</f>
        <v>GAL</v>
      </c>
      <c r="B151" s="58" t="str">
        <f>+'Employee ROP Information'!C151</f>
        <v>CLEMENSON, CHRISTINA</v>
      </c>
      <c r="C151" s="17">
        <f>+'Employee ROP Information'!M151</f>
        <v>30.63</v>
      </c>
      <c r="D151" s="17">
        <f>+'Employee ROP Information'!N151</f>
        <v>28.4</v>
      </c>
      <c r="E151" s="32">
        <f>+'JRO''s Hours Information'!B151</f>
        <v>425</v>
      </c>
      <c r="F151" s="23">
        <f t="shared" si="22"/>
        <v>13017.75</v>
      </c>
      <c r="G151" s="32">
        <f>+'JRO''s Hours Information'!E151</f>
        <v>480</v>
      </c>
      <c r="H151" s="23">
        <f t="shared" si="23"/>
        <v>13632</v>
      </c>
      <c r="I151" s="32">
        <f>+'JRO''s Hours Information'!H151</f>
        <v>109.25</v>
      </c>
      <c r="J151" s="25">
        <f t="shared" si="24"/>
        <v>3102.7</v>
      </c>
      <c r="K151" s="33">
        <f>+'JRO''s Hours Information'!C151</f>
        <v>156</v>
      </c>
      <c r="L151" s="23">
        <f t="shared" si="25"/>
        <v>4778.28</v>
      </c>
      <c r="M151" s="33">
        <f>+'JRO''s Hours Information'!F151</f>
        <v>104.004</v>
      </c>
      <c r="N151" s="23">
        <f t="shared" si="26"/>
        <v>2953.7136</v>
      </c>
      <c r="O151" s="33">
        <f>+'JRO''s Hours Information'!I151</f>
        <v>64.75</v>
      </c>
      <c r="P151" s="25">
        <f t="shared" si="27"/>
        <v>1838.8999999999999</v>
      </c>
      <c r="Q151" s="16">
        <f>+'JRO''s Hours Information'!D151</f>
        <v>0</v>
      </c>
      <c r="R151" s="23">
        <f t="shared" si="28"/>
        <v>0</v>
      </c>
      <c r="S151" s="16">
        <f>+'JRO''s Hours Information'!G151</f>
        <v>19.25</v>
      </c>
      <c r="T151" s="23">
        <f t="shared" si="29"/>
        <v>546.69999999999993</v>
      </c>
      <c r="U151" s="15">
        <f>+'JRO''s Hours Information'!J151</f>
        <v>231</v>
      </c>
      <c r="V151" s="25">
        <f t="shared" si="30"/>
        <v>6560.4</v>
      </c>
      <c r="W151" s="23">
        <f t="shared" si="31"/>
        <v>29752.45</v>
      </c>
    </row>
    <row r="152" spans="1:23" ht="14.85" customHeight="1" x14ac:dyDescent="0.15">
      <c r="A152" s="64" t="str">
        <f>'Employee ROP Information'!A152</f>
        <v>GAL</v>
      </c>
      <c r="B152" s="58" t="str">
        <f>+'Employee ROP Information'!C152</f>
        <v>CLENDINING, MARY</v>
      </c>
      <c r="C152" s="17">
        <f>+'Employee ROP Information'!M152</f>
        <v>36.4</v>
      </c>
      <c r="D152" s="17">
        <f>+'Employee ROP Information'!N152</f>
        <v>33.74</v>
      </c>
      <c r="E152" s="32">
        <f>+'JRO''s Hours Information'!B152</f>
        <v>411</v>
      </c>
      <c r="F152" s="23">
        <f t="shared" si="22"/>
        <v>14960.4</v>
      </c>
      <c r="G152" s="32">
        <f>+'JRO''s Hours Information'!E152</f>
        <v>480</v>
      </c>
      <c r="H152" s="23">
        <f t="shared" si="23"/>
        <v>16195.2</v>
      </c>
      <c r="I152" s="32">
        <f>+'JRO''s Hours Information'!H152</f>
        <v>0</v>
      </c>
      <c r="J152" s="25">
        <f t="shared" si="24"/>
        <v>0</v>
      </c>
      <c r="K152" s="33">
        <f>+'JRO''s Hours Information'!C152</f>
        <v>169</v>
      </c>
      <c r="L152" s="23">
        <f t="shared" si="25"/>
        <v>6151.5999999999995</v>
      </c>
      <c r="M152" s="33">
        <f>+'JRO''s Hours Information'!F152</f>
        <v>112.67100000000001</v>
      </c>
      <c r="N152" s="23">
        <f t="shared" si="26"/>
        <v>3801.5195400000002</v>
      </c>
      <c r="O152" s="33">
        <f>+'JRO''s Hours Information'!I152</f>
        <v>0</v>
      </c>
      <c r="P152" s="25">
        <f t="shared" si="27"/>
        <v>0</v>
      </c>
      <c r="Q152" s="16">
        <f>+'JRO''s Hours Information'!D152</f>
        <v>98</v>
      </c>
      <c r="R152" s="23">
        <f t="shared" si="28"/>
        <v>3567.2</v>
      </c>
      <c r="S152" s="16">
        <f>+'JRO''s Hours Information'!G152</f>
        <v>78</v>
      </c>
      <c r="T152" s="23">
        <f t="shared" si="29"/>
        <v>2631.7200000000003</v>
      </c>
      <c r="U152" s="15">
        <f>+'JRO''s Hours Information'!J152</f>
        <v>0</v>
      </c>
      <c r="V152" s="25">
        <f t="shared" si="30"/>
        <v>0</v>
      </c>
      <c r="W152" s="23">
        <f t="shared" si="31"/>
        <v>31155.599999999999</v>
      </c>
    </row>
    <row r="153" spans="1:23" ht="14.85" customHeight="1" x14ac:dyDescent="0.15">
      <c r="A153" s="64" t="str">
        <f>'Employee ROP Information'!A153</f>
        <v>GAL</v>
      </c>
      <c r="B153" s="58" t="str">
        <f>+'Employee ROP Information'!C153</f>
        <v>CLIFTON, LAUREN</v>
      </c>
      <c r="C153" s="17">
        <f>+'Employee ROP Information'!M153</f>
        <v>28.75</v>
      </c>
      <c r="D153" s="17">
        <f>+'Employee ROP Information'!N153</f>
        <v>26.66</v>
      </c>
      <c r="E153" s="32">
        <f>+'JRO''s Hours Information'!B153</f>
        <v>106.83799999999999</v>
      </c>
      <c r="F153" s="23">
        <f t="shared" si="22"/>
        <v>3071.5924999999997</v>
      </c>
      <c r="G153" s="32">
        <f>+'JRO''s Hours Information'!E153</f>
        <v>79.34</v>
      </c>
      <c r="H153" s="23">
        <f t="shared" si="23"/>
        <v>2115.2044000000001</v>
      </c>
      <c r="I153" s="32">
        <f>+'JRO''s Hours Information'!H153</f>
        <v>30</v>
      </c>
      <c r="J153" s="25">
        <f t="shared" si="24"/>
        <v>799.8</v>
      </c>
      <c r="K153" s="33">
        <f>+'JRO''s Hours Information'!C153</f>
        <v>110.502</v>
      </c>
      <c r="L153" s="23">
        <f t="shared" si="25"/>
        <v>3176.9324999999999</v>
      </c>
      <c r="M153" s="33">
        <f>+'JRO''s Hours Information'!F153</f>
        <v>104.004</v>
      </c>
      <c r="N153" s="23">
        <f t="shared" si="26"/>
        <v>2772.7466400000003</v>
      </c>
      <c r="O153" s="33">
        <f>+'JRO''s Hours Information'!I153</f>
        <v>42</v>
      </c>
      <c r="P153" s="25">
        <f t="shared" si="27"/>
        <v>1119.72</v>
      </c>
      <c r="Q153" s="16">
        <f>+'JRO''s Hours Information'!D153</f>
        <v>209</v>
      </c>
      <c r="R153" s="23">
        <f t="shared" si="28"/>
        <v>6008.75</v>
      </c>
      <c r="S153" s="16">
        <f>+'JRO''s Hours Information'!G153</f>
        <v>344</v>
      </c>
      <c r="T153" s="23">
        <f t="shared" si="29"/>
        <v>9171.0400000000009</v>
      </c>
      <c r="U153" s="15">
        <f>+'JRO''s Hours Information'!J153</f>
        <v>12</v>
      </c>
      <c r="V153" s="25">
        <f t="shared" si="30"/>
        <v>319.92</v>
      </c>
      <c r="W153" s="23">
        <f t="shared" si="31"/>
        <v>5986.5968999999996</v>
      </c>
    </row>
    <row r="154" spans="1:23" ht="14.85" customHeight="1" x14ac:dyDescent="0.15">
      <c r="A154" s="64" t="str">
        <f>'Employee ROP Information'!A154</f>
        <v>GAL</v>
      </c>
      <c r="B154" s="58" t="str">
        <f>+'Employee ROP Information'!C154</f>
        <v>CLINE, AUDRY</v>
      </c>
      <c r="C154" s="17">
        <f>+'Employee ROP Information'!M154</f>
        <v>21.26</v>
      </c>
      <c r="D154" s="17">
        <f>+'Employee ROP Information'!N154</f>
        <v>19.71</v>
      </c>
      <c r="E154" s="32">
        <f>+'JRO''s Hours Information'!B154</f>
        <v>166.33799999999999</v>
      </c>
      <c r="F154" s="23">
        <f t="shared" si="22"/>
        <v>3536.3458800000003</v>
      </c>
      <c r="G154" s="32">
        <f>+'JRO''s Hours Information'!E154</f>
        <v>267.33800000000002</v>
      </c>
      <c r="H154" s="23">
        <f t="shared" si="23"/>
        <v>5269.2319800000005</v>
      </c>
      <c r="I154" s="32">
        <f>+'JRO''s Hours Information'!H154</f>
        <v>-2</v>
      </c>
      <c r="J154" s="25">
        <f t="shared" si="24"/>
        <v>-39.42</v>
      </c>
      <c r="K154" s="33">
        <f>+'JRO''s Hours Information'!C154</f>
        <v>71.501999999999995</v>
      </c>
      <c r="L154" s="23">
        <f t="shared" si="25"/>
        <v>1520.1325200000001</v>
      </c>
      <c r="M154" s="33">
        <f>+'JRO''s Hours Information'!F154</f>
        <v>71.501999999999995</v>
      </c>
      <c r="N154" s="23">
        <f t="shared" si="26"/>
        <v>1409.3044199999999</v>
      </c>
      <c r="O154" s="33">
        <f>+'JRO''s Hours Information'!I154</f>
        <v>12</v>
      </c>
      <c r="P154" s="25">
        <f t="shared" si="27"/>
        <v>236.52</v>
      </c>
      <c r="Q154" s="16">
        <f>+'JRO''s Hours Information'!D154</f>
        <v>93</v>
      </c>
      <c r="R154" s="23">
        <f t="shared" si="28"/>
        <v>1977.18</v>
      </c>
      <c r="S154" s="16">
        <f>+'JRO''s Hours Information'!G154</f>
        <v>37.5</v>
      </c>
      <c r="T154" s="23">
        <f t="shared" si="29"/>
        <v>739.125</v>
      </c>
      <c r="U154" s="15">
        <f>+'JRO''s Hours Information'!J154</f>
        <v>14</v>
      </c>
      <c r="V154" s="25">
        <f t="shared" si="30"/>
        <v>275.94</v>
      </c>
      <c r="W154" s="23">
        <f t="shared" si="31"/>
        <v>8766.1578600000012</v>
      </c>
    </row>
    <row r="155" spans="1:23" ht="14.85" customHeight="1" x14ac:dyDescent="0.15">
      <c r="A155" s="64" t="str">
        <f>'Employee ROP Information'!A155</f>
        <v>GAL</v>
      </c>
      <c r="B155" s="58" t="str">
        <f>+'Employee ROP Information'!C155</f>
        <v>COBIAN ORONOZ, DORIS</v>
      </c>
      <c r="C155" s="17">
        <f>+'Employee ROP Information'!M155</f>
        <v>20.5</v>
      </c>
      <c r="D155" s="17">
        <f>+'Employee ROP Information'!N155</f>
        <v>19</v>
      </c>
      <c r="E155" s="32">
        <f>+'JRO''s Hours Information'!B155</f>
        <v>141.5</v>
      </c>
      <c r="F155" s="23">
        <f t="shared" si="22"/>
        <v>2900.75</v>
      </c>
      <c r="G155" s="32">
        <f>+'JRO''s Hours Information'!E155</f>
        <v>267.423</v>
      </c>
      <c r="H155" s="23">
        <f t="shared" si="23"/>
        <v>5081.0370000000003</v>
      </c>
      <c r="I155" s="32">
        <f>+'JRO''s Hours Information'!H155</f>
        <v>0</v>
      </c>
      <c r="J155" s="25">
        <f t="shared" si="24"/>
        <v>0</v>
      </c>
      <c r="K155" s="33">
        <f>+'JRO''s Hours Information'!C155</f>
        <v>143</v>
      </c>
      <c r="L155" s="23">
        <f t="shared" si="25"/>
        <v>2931.5</v>
      </c>
      <c r="M155" s="33">
        <f>+'JRO''s Hours Information'!F155</f>
        <v>95.337000000000003</v>
      </c>
      <c r="N155" s="23">
        <f t="shared" si="26"/>
        <v>1811.403</v>
      </c>
      <c r="O155" s="33">
        <f>+'JRO''s Hours Information'!I155</f>
        <v>0</v>
      </c>
      <c r="P155" s="25">
        <f t="shared" si="27"/>
        <v>0</v>
      </c>
      <c r="Q155" s="16">
        <f>+'JRO''s Hours Information'!D155</f>
        <v>112</v>
      </c>
      <c r="R155" s="23">
        <f t="shared" si="28"/>
        <v>2296</v>
      </c>
      <c r="S155" s="16">
        <f>+'JRO''s Hours Information'!G155</f>
        <v>66</v>
      </c>
      <c r="T155" s="23">
        <f t="shared" si="29"/>
        <v>1254</v>
      </c>
      <c r="U155" s="15">
        <f>+'JRO''s Hours Information'!J155</f>
        <v>0</v>
      </c>
      <c r="V155" s="25">
        <f t="shared" si="30"/>
        <v>0</v>
      </c>
      <c r="W155" s="23">
        <f t="shared" si="31"/>
        <v>7981.7870000000003</v>
      </c>
    </row>
    <row r="156" spans="1:23" ht="14.85" customHeight="1" x14ac:dyDescent="0.15">
      <c r="A156" s="64" t="str">
        <f>'Employee ROP Information'!A156</f>
        <v>GAL</v>
      </c>
      <c r="B156" s="58" t="str">
        <f>+'Employee ROP Information'!C156</f>
        <v>COLE, NICOLE</v>
      </c>
      <c r="C156" s="17">
        <f>+'Employee ROP Information'!M156</f>
        <v>19.72</v>
      </c>
      <c r="D156" s="17">
        <f>+'Employee ROP Information'!N156</f>
        <v>18.28</v>
      </c>
      <c r="E156" s="32">
        <f>+'JRO''s Hours Information'!B156</f>
        <v>115.83799999999999</v>
      </c>
      <c r="F156" s="23">
        <f t="shared" si="22"/>
        <v>2284.3253599999998</v>
      </c>
      <c r="G156" s="32">
        <f>+'JRO''s Hours Information'!E156</f>
        <v>73.837999999999994</v>
      </c>
      <c r="H156" s="23">
        <f t="shared" si="23"/>
        <v>1349.75864</v>
      </c>
      <c r="I156" s="32">
        <f>+'JRO''s Hours Information'!H156</f>
        <v>0</v>
      </c>
      <c r="J156" s="25">
        <f t="shared" si="24"/>
        <v>0</v>
      </c>
      <c r="K156" s="33">
        <f>+'JRO''s Hours Information'!C156</f>
        <v>104.004</v>
      </c>
      <c r="L156" s="23">
        <f t="shared" si="25"/>
        <v>2050.9588800000001</v>
      </c>
      <c r="M156" s="33">
        <f>+'JRO''s Hours Information'!F156</f>
        <v>104.004</v>
      </c>
      <c r="N156" s="23">
        <f t="shared" si="26"/>
        <v>1901.1931200000001</v>
      </c>
      <c r="O156" s="33">
        <f>+'JRO''s Hours Information'!I156</f>
        <v>0</v>
      </c>
      <c r="P156" s="25">
        <f t="shared" si="27"/>
        <v>0</v>
      </c>
      <c r="Q156" s="16">
        <f>+'JRO''s Hours Information'!D156</f>
        <v>16</v>
      </c>
      <c r="R156" s="23">
        <f t="shared" si="28"/>
        <v>315.52</v>
      </c>
      <c r="S156" s="16">
        <f>+'JRO''s Hours Information'!G156</f>
        <v>57.5</v>
      </c>
      <c r="T156" s="23">
        <f t="shared" si="29"/>
        <v>1051.1000000000001</v>
      </c>
      <c r="U156" s="15">
        <f>+'JRO''s Hours Information'!J156</f>
        <v>0</v>
      </c>
      <c r="V156" s="25">
        <f t="shared" si="30"/>
        <v>0</v>
      </c>
      <c r="W156" s="23">
        <f t="shared" si="31"/>
        <v>3634.0839999999998</v>
      </c>
    </row>
    <row r="157" spans="1:23" ht="14.85" customHeight="1" x14ac:dyDescent="0.15">
      <c r="A157" s="64" t="str">
        <f>'Employee ROP Information'!A157</f>
        <v>GAL</v>
      </c>
      <c r="B157" s="58" t="str">
        <f>+'Employee ROP Information'!C157</f>
        <v>COLEMAN, MARK</v>
      </c>
      <c r="C157" s="17">
        <f>+'Employee ROP Information'!M157</f>
        <v>27.63</v>
      </c>
      <c r="D157" s="17">
        <f>+'Employee ROP Information'!N157</f>
        <v>25.62</v>
      </c>
      <c r="E157" s="32">
        <f>+'JRO''s Hours Information'!B157</f>
        <v>34.667999999999999</v>
      </c>
      <c r="F157" s="23">
        <f t="shared" si="22"/>
        <v>957.8768399999999</v>
      </c>
      <c r="G157" s="32">
        <f>+'JRO''s Hours Information'!E157</f>
        <v>34.667999999999999</v>
      </c>
      <c r="H157" s="23">
        <f t="shared" si="23"/>
        <v>888.19416000000001</v>
      </c>
      <c r="I157" s="32">
        <f>+'JRO''s Hours Information'!H157</f>
        <v>0</v>
      </c>
      <c r="J157" s="25">
        <f t="shared" si="24"/>
        <v>0</v>
      </c>
      <c r="K157" s="33">
        <f>+'JRO''s Hours Information'!C157</f>
        <v>34.667999999999999</v>
      </c>
      <c r="L157" s="23">
        <f t="shared" si="25"/>
        <v>957.8768399999999</v>
      </c>
      <c r="M157" s="33">
        <f>+'JRO''s Hours Information'!F157</f>
        <v>34.667999999999999</v>
      </c>
      <c r="N157" s="23">
        <f t="shared" si="26"/>
        <v>888.19416000000001</v>
      </c>
      <c r="O157" s="33">
        <f>+'JRO''s Hours Information'!I157</f>
        <v>0</v>
      </c>
      <c r="P157" s="25">
        <f t="shared" si="27"/>
        <v>0</v>
      </c>
      <c r="Q157" s="16">
        <f>+'JRO''s Hours Information'!D157</f>
        <v>0</v>
      </c>
      <c r="R157" s="23">
        <f t="shared" si="28"/>
        <v>0</v>
      </c>
      <c r="S157" s="16">
        <f>+'JRO''s Hours Information'!G157</f>
        <v>0</v>
      </c>
      <c r="T157" s="23">
        <f t="shared" si="29"/>
        <v>0</v>
      </c>
      <c r="U157" s="15">
        <f>+'JRO''s Hours Information'!J157</f>
        <v>0</v>
      </c>
      <c r="V157" s="25">
        <f t="shared" si="30"/>
        <v>0</v>
      </c>
      <c r="W157" s="23">
        <f t="shared" si="31"/>
        <v>1846.0709999999999</v>
      </c>
    </row>
    <row r="158" spans="1:23" ht="14.85" customHeight="1" x14ac:dyDescent="0.15">
      <c r="A158" s="64" t="str">
        <f>'Employee ROP Information'!A158</f>
        <v>GAL</v>
      </c>
      <c r="B158" s="58" t="str">
        <f>+'Employee ROP Information'!C158</f>
        <v>CONCEPCION LOPEZ, MELODY</v>
      </c>
      <c r="C158" s="17">
        <f>+'Employee ROP Information'!M158</f>
        <v>19.72</v>
      </c>
      <c r="D158" s="17">
        <f>+'Employee ROP Information'!N158</f>
        <v>18.28</v>
      </c>
      <c r="E158" s="32">
        <f>+'JRO''s Hours Information'!B158</f>
        <v>23.834</v>
      </c>
      <c r="F158" s="23">
        <f t="shared" si="22"/>
        <v>470.00647999999995</v>
      </c>
      <c r="G158" s="32">
        <f>+'JRO''s Hours Information'!E158</f>
        <v>23.834</v>
      </c>
      <c r="H158" s="23">
        <f t="shared" si="23"/>
        <v>435.68552</v>
      </c>
      <c r="I158" s="32">
        <f>+'JRO''s Hours Information'!H158</f>
        <v>0</v>
      </c>
      <c r="J158" s="25">
        <f t="shared" si="24"/>
        <v>0</v>
      </c>
      <c r="K158" s="33">
        <f>+'JRO''s Hours Information'!C158</f>
        <v>23.834</v>
      </c>
      <c r="L158" s="23">
        <f t="shared" si="25"/>
        <v>470.00647999999995</v>
      </c>
      <c r="M158" s="33">
        <f>+'JRO''s Hours Information'!F158</f>
        <v>23.834</v>
      </c>
      <c r="N158" s="23">
        <f t="shared" si="26"/>
        <v>435.68552</v>
      </c>
      <c r="O158" s="33">
        <f>+'JRO''s Hours Information'!I158</f>
        <v>0</v>
      </c>
      <c r="P158" s="25">
        <f t="shared" si="27"/>
        <v>0</v>
      </c>
      <c r="Q158" s="16">
        <f>+'JRO''s Hours Information'!D158</f>
        <v>0</v>
      </c>
      <c r="R158" s="23">
        <f t="shared" si="28"/>
        <v>0</v>
      </c>
      <c r="S158" s="16">
        <f>+'JRO''s Hours Information'!G158</f>
        <v>0</v>
      </c>
      <c r="T158" s="23">
        <f t="shared" si="29"/>
        <v>0</v>
      </c>
      <c r="U158" s="15">
        <f>+'JRO''s Hours Information'!J158</f>
        <v>0</v>
      </c>
      <c r="V158" s="25">
        <f t="shared" si="30"/>
        <v>0</v>
      </c>
      <c r="W158" s="23">
        <f t="shared" si="31"/>
        <v>905.69200000000001</v>
      </c>
    </row>
    <row r="159" spans="1:23" ht="14.85" customHeight="1" x14ac:dyDescent="0.15">
      <c r="A159" s="64" t="str">
        <f>'Employee ROP Information'!A159</f>
        <v>GAL</v>
      </c>
      <c r="B159" s="58" t="str">
        <f>+'Employee ROP Information'!C159</f>
        <v>CONDON, COURTNEY</v>
      </c>
      <c r="C159" s="17">
        <f>+'Employee ROP Information'!M159</f>
        <v>19.72</v>
      </c>
      <c r="D159" s="17">
        <f>+'Employee ROP Information'!N159</f>
        <v>18.28</v>
      </c>
      <c r="E159" s="32">
        <f>+'JRO''s Hours Information'!B159</f>
        <v>46.994</v>
      </c>
      <c r="F159" s="23">
        <f t="shared" si="22"/>
        <v>926.72167999999999</v>
      </c>
      <c r="G159" s="32">
        <f>+'JRO''s Hours Information'!E159</f>
        <v>46.256</v>
      </c>
      <c r="H159" s="23">
        <f t="shared" si="23"/>
        <v>845.55968000000007</v>
      </c>
      <c r="I159" s="32">
        <f>+'JRO''s Hours Information'!H159</f>
        <v>0</v>
      </c>
      <c r="J159" s="25">
        <f t="shared" si="24"/>
        <v>0</v>
      </c>
      <c r="K159" s="33">
        <f>+'JRO''s Hours Information'!C159</f>
        <v>129.99600000000001</v>
      </c>
      <c r="L159" s="23">
        <f t="shared" si="25"/>
        <v>2563.5211199999999</v>
      </c>
      <c r="M159" s="33">
        <f>+'JRO''s Hours Information'!F159</f>
        <v>104.004</v>
      </c>
      <c r="N159" s="23">
        <f t="shared" si="26"/>
        <v>1901.1931200000001</v>
      </c>
      <c r="O159" s="33">
        <f>+'JRO''s Hours Information'!I159</f>
        <v>23.25</v>
      </c>
      <c r="P159" s="25">
        <f t="shared" si="27"/>
        <v>425.01000000000005</v>
      </c>
      <c r="Q159" s="16">
        <f>+'JRO''s Hours Information'!D159</f>
        <v>83.75</v>
      </c>
      <c r="R159" s="23">
        <f t="shared" si="28"/>
        <v>1651.55</v>
      </c>
      <c r="S159" s="16">
        <f>+'JRO''s Hours Information'!G159</f>
        <v>58.25</v>
      </c>
      <c r="T159" s="23">
        <f t="shared" si="29"/>
        <v>1064.8100000000002</v>
      </c>
      <c r="U159" s="15">
        <f>+'JRO''s Hours Information'!J159</f>
        <v>26.25</v>
      </c>
      <c r="V159" s="25">
        <f t="shared" si="30"/>
        <v>479.85</v>
      </c>
      <c r="W159" s="23">
        <f t="shared" si="31"/>
        <v>1772.2813599999999</v>
      </c>
    </row>
    <row r="160" spans="1:23" ht="14.85" customHeight="1" x14ac:dyDescent="0.15">
      <c r="A160" s="64" t="str">
        <f>'Employee ROP Information'!A160</f>
        <v>GAL</v>
      </c>
      <c r="B160" s="58" t="str">
        <f>+'Employee ROP Information'!C160</f>
        <v>CONOVER, TERRENCE</v>
      </c>
      <c r="C160" s="17">
        <f>+'Employee ROP Information'!M160</f>
        <v>25.38</v>
      </c>
      <c r="D160" s="17">
        <f>+'Employee ROP Information'!N160</f>
        <v>23.53</v>
      </c>
      <c r="E160" s="32">
        <f>+'JRO''s Hours Information'!B160</f>
        <v>95.337000000000003</v>
      </c>
      <c r="F160" s="23">
        <f t="shared" si="22"/>
        <v>2419.6530600000001</v>
      </c>
      <c r="G160" s="32">
        <f>+'JRO''s Hours Information'!E160</f>
        <v>95.337000000000003</v>
      </c>
      <c r="H160" s="23">
        <f t="shared" si="23"/>
        <v>2243.27961</v>
      </c>
      <c r="I160" s="32">
        <f>+'JRO''s Hours Information'!H160</f>
        <v>19</v>
      </c>
      <c r="J160" s="25">
        <f t="shared" si="24"/>
        <v>447.07000000000005</v>
      </c>
      <c r="K160" s="33">
        <f>+'JRO''s Hours Information'!C160</f>
        <v>95.337000000000003</v>
      </c>
      <c r="L160" s="23">
        <f t="shared" si="25"/>
        <v>2419.6530600000001</v>
      </c>
      <c r="M160" s="33">
        <f>+'JRO''s Hours Information'!F160</f>
        <v>95.337000000000003</v>
      </c>
      <c r="N160" s="23">
        <f t="shared" si="26"/>
        <v>2243.27961</v>
      </c>
      <c r="O160" s="33">
        <f>+'JRO''s Hours Information'!I160</f>
        <v>48</v>
      </c>
      <c r="P160" s="25">
        <f t="shared" si="27"/>
        <v>1129.44</v>
      </c>
      <c r="Q160" s="16">
        <f>+'JRO''s Hours Information'!D160</f>
        <v>0</v>
      </c>
      <c r="R160" s="23">
        <f t="shared" si="28"/>
        <v>0</v>
      </c>
      <c r="S160" s="16">
        <f>+'JRO''s Hours Information'!G160</f>
        <v>0</v>
      </c>
      <c r="T160" s="23">
        <f t="shared" si="29"/>
        <v>0</v>
      </c>
      <c r="U160" s="15">
        <f>+'JRO''s Hours Information'!J160</f>
        <v>29</v>
      </c>
      <c r="V160" s="25">
        <f t="shared" si="30"/>
        <v>682.37</v>
      </c>
      <c r="W160" s="23">
        <f t="shared" si="31"/>
        <v>5110.0026699999999</v>
      </c>
    </row>
    <row r="161" spans="1:23" ht="14.85" customHeight="1" x14ac:dyDescent="0.15">
      <c r="A161" s="64" t="str">
        <f>'Employee ROP Information'!A161</f>
        <v>GAL</v>
      </c>
      <c r="B161" s="58" t="str">
        <f>+'Employee ROP Information'!C161</f>
        <v>CONTESS, LAURA</v>
      </c>
      <c r="C161" s="17">
        <f>+'Employee ROP Information'!M161</f>
        <v>19.72</v>
      </c>
      <c r="D161" s="17">
        <f>+'Employee ROP Information'!N161</f>
        <v>18.28</v>
      </c>
      <c r="E161" s="32">
        <f>+'JRO''s Hours Information'!B161</f>
        <v>52.673999999999999</v>
      </c>
      <c r="F161" s="23">
        <f t="shared" ref="F161:F224" si="32">C161*E161</f>
        <v>1038.73128</v>
      </c>
      <c r="G161" s="32">
        <f>+'JRO''s Hours Information'!E161</f>
        <v>220.84</v>
      </c>
      <c r="H161" s="23">
        <f t="shared" ref="H161:H224" si="33">D161*G161</f>
        <v>4036.9552000000003</v>
      </c>
      <c r="I161" s="32">
        <f>+'JRO''s Hours Information'!H161</f>
        <v>0</v>
      </c>
      <c r="J161" s="25">
        <f t="shared" ref="J161:J224" si="34">D161*I161</f>
        <v>0</v>
      </c>
      <c r="K161" s="33">
        <f>+'JRO''s Hours Information'!C161</f>
        <v>104.004</v>
      </c>
      <c r="L161" s="23">
        <f t="shared" ref="L161:L224" si="35">C161*K161</f>
        <v>2050.9588800000001</v>
      </c>
      <c r="M161" s="33">
        <f>+'JRO''s Hours Information'!F161</f>
        <v>104.004</v>
      </c>
      <c r="N161" s="23">
        <f t="shared" ref="N161:N224" si="36">D161*M161</f>
        <v>1901.1931200000001</v>
      </c>
      <c r="O161" s="33">
        <f>+'JRO''s Hours Information'!I161</f>
        <v>2.5</v>
      </c>
      <c r="P161" s="25">
        <f t="shared" ref="P161:P224" si="37">D161*O161</f>
        <v>45.7</v>
      </c>
      <c r="Q161" s="16">
        <f>+'JRO''s Hours Information'!D161</f>
        <v>79.5</v>
      </c>
      <c r="R161" s="23">
        <f t="shared" ref="R161:R224" si="38">C161*Q161</f>
        <v>1567.74</v>
      </c>
      <c r="S161" s="16">
        <f>+'JRO''s Hours Information'!G161</f>
        <v>60.75</v>
      </c>
      <c r="T161" s="23">
        <f t="shared" ref="T161:T224" si="39">D161*S161</f>
        <v>1110.51</v>
      </c>
      <c r="U161" s="15">
        <f>+'JRO''s Hours Information'!J161</f>
        <v>8.5</v>
      </c>
      <c r="V161" s="25">
        <f t="shared" ref="V161:V224" si="40">D161*U161</f>
        <v>155.38</v>
      </c>
      <c r="W161" s="23">
        <f t="shared" ref="W161:W224" si="41">F161+H161+J161</f>
        <v>5075.6864800000003</v>
      </c>
    </row>
    <row r="162" spans="1:23" ht="14.85" customHeight="1" x14ac:dyDescent="0.15">
      <c r="A162" s="64" t="str">
        <f>'Employee ROP Information'!A162</f>
        <v>GAL</v>
      </c>
      <c r="B162" s="58" t="str">
        <f>+'Employee ROP Information'!C162</f>
        <v>COOK, VANESSA</v>
      </c>
      <c r="C162" s="17">
        <f>+'Employee ROP Information'!M162</f>
        <v>20.39</v>
      </c>
      <c r="D162" s="17">
        <f>+'Employee ROP Information'!N162</f>
        <v>18.899999999999999</v>
      </c>
      <c r="E162" s="32">
        <f>+'JRO''s Hours Information'!B162</f>
        <v>54.423000000000002</v>
      </c>
      <c r="F162" s="23">
        <f t="shared" si="32"/>
        <v>1109.68497</v>
      </c>
      <c r="G162" s="32">
        <f>+'JRO''s Hours Information'!E162</f>
        <v>75.757000000000005</v>
      </c>
      <c r="H162" s="23">
        <f t="shared" si="33"/>
        <v>1431.8072999999999</v>
      </c>
      <c r="I162" s="32">
        <f>+'JRO''s Hours Information'!H162</f>
        <v>0</v>
      </c>
      <c r="J162" s="25">
        <f t="shared" si="34"/>
        <v>0</v>
      </c>
      <c r="K162" s="33">
        <f>+'JRO''s Hours Information'!C162</f>
        <v>101.837</v>
      </c>
      <c r="L162" s="23">
        <f t="shared" si="35"/>
        <v>2076.4564300000002</v>
      </c>
      <c r="M162" s="33">
        <f>+'JRO''s Hours Information'!F162</f>
        <v>101.837</v>
      </c>
      <c r="N162" s="23">
        <f t="shared" si="36"/>
        <v>1924.7193</v>
      </c>
      <c r="O162" s="33">
        <f>+'JRO''s Hours Information'!I162</f>
        <v>0</v>
      </c>
      <c r="P162" s="25">
        <f t="shared" si="37"/>
        <v>0</v>
      </c>
      <c r="Q162" s="16">
        <f>+'JRO''s Hours Information'!D162</f>
        <v>117</v>
      </c>
      <c r="R162" s="23">
        <f t="shared" si="38"/>
        <v>2385.63</v>
      </c>
      <c r="S162" s="16">
        <f>+'JRO''s Hours Information'!G162</f>
        <v>63</v>
      </c>
      <c r="T162" s="23">
        <f t="shared" si="39"/>
        <v>1190.6999999999998</v>
      </c>
      <c r="U162" s="15">
        <f>+'JRO''s Hours Information'!J162</f>
        <v>0</v>
      </c>
      <c r="V162" s="25">
        <f t="shared" si="40"/>
        <v>0</v>
      </c>
      <c r="W162" s="23">
        <f t="shared" si="41"/>
        <v>2541.4922699999997</v>
      </c>
    </row>
    <row r="163" spans="1:23" ht="14.85" customHeight="1" x14ac:dyDescent="0.15">
      <c r="A163" s="64" t="str">
        <f>'Employee ROP Information'!A163</f>
        <v>GAL</v>
      </c>
      <c r="B163" s="58" t="str">
        <f>+'Employee ROP Information'!C163</f>
        <v>COPELAND, MELIDA</v>
      </c>
      <c r="C163" s="17">
        <f>+'Employee ROP Information'!M163</f>
        <v>20.93</v>
      </c>
      <c r="D163" s="17">
        <f>+'Employee ROP Information'!N163</f>
        <v>19.41</v>
      </c>
      <c r="E163" s="32">
        <f>+'JRO''s Hours Information'!B163</f>
        <v>231</v>
      </c>
      <c r="F163" s="23">
        <f t="shared" si="32"/>
        <v>4834.83</v>
      </c>
      <c r="G163" s="32">
        <f>+'JRO''s Hours Information'!E163</f>
        <v>390.59</v>
      </c>
      <c r="H163" s="23">
        <f t="shared" si="33"/>
        <v>7581.3518999999997</v>
      </c>
      <c r="I163" s="32">
        <f>+'JRO''s Hours Information'!H163</f>
        <v>0</v>
      </c>
      <c r="J163" s="25">
        <f t="shared" si="34"/>
        <v>0</v>
      </c>
      <c r="K163" s="33">
        <f>+'JRO''s Hours Information'!C163</f>
        <v>156</v>
      </c>
      <c r="L163" s="23">
        <f t="shared" si="35"/>
        <v>3265.08</v>
      </c>
      <c r="M163" s="33">
        <f>+'JRO''s Hours Information'!F163</f>
        <v>104.004</v>
      </c>
      <c r="N163" s="23">
        <f t="shared" si="36"/>
        <v>2018.7176400000001</v>
      </c>
      <c r="O163" s="33">
        <f>+'JRO''s Hours Information'!I163</f>
        <v>3</v>
      </c>
      <c r="P163" s="25">
        <f t="shared" si="37"/>
        <v>58.230000000000004</v>
      </c>
      <c r="Q163" s="16">
        <f>+'JRO''s Hours Information'!D163</f>
        <v>111.25</v>
      </c>
      <c r="R163" s="23">
        <f t="shared" si="38"/>
        <v>2328.4625000000001</v>
      </c>
      <c r="S163" s="16">
        <f>+'JRO''s Hours Information'!G163</f>
        <v>94</v>
      </c>
      <c r="T163" s="23">
        <f t="shared" si="39"/>
        <v>1824.54</v>
      </c>
      <c r="U163" s="15">
        <f>+'JRO''s Hours Information'!J163</f>
        <v>3</v>
      </c>
      <c r="V163" s="25">
        <f t="shared" si="40"/>
        <v>58.230000000000004</v>
      </c>
      <c r="W163" s="23">
        <f t="shared" si="41"/>
        <v>12416.1819</v>
      </c>
    </row>
    <row r="164" spans="1:23" ht="14.85" customHeight="1" x14ac:dyDescent="0.15">
      <c r="A164" s="64" t="str">
        <f>'Employee ROP Information'!A164</f>
        <v>GAL</v>
      </c>
      <c r="B164" s="58" t="str">
        <f>+'Employee ROP Information'!C164</f>
        <v>CORDERO, BRITTANY</v>
      </c>
      <c r="C164" s="17">
        <f>+'Employee ROP Information'!M164</f>
        <v>19.72</v>
      </c>
      <c r="D164" s="17">
        <f>+'Employee ROP Information'!N164</f>
        <v>18.28</v>
      </c>
      <c r="E164" s="32">
        <f>+'JRO''s Hours Information'!B164</f>
        <v>72.168000000000006</v>
      </c>
      <c r="F164" s="23">
        <f t="shared" si="32"/>
        <v>1423.1529600000001</v>
      </c>
      <c r="G164" s="32">
        <f>+'JRO''s Hours Information'!E164</f>
        <v>127.41800000000001</v>
      </c>
      <c r="H164" s="23">
        <f t="shared" si="33"/>
        <v>2329.2010400000004</v>
      </c>
      <c r="I164" s="32">
        <f>+'JRO''s Hours Information'!H164</f>
        <v>0</v>
      </c>
      <c r="J164" s="25">
        <f t="shared" si="34"/>
        <v>0</v>
      </c>
      <c r="K164" s="33">
        <f>+'JRO''s Hours Information'!C164</f>
        <v>93.168000000000006</v>
      </c>
      <c r="L164" s="23">
        <f t="shared" si="35"/>
        <v>1837.27296</v>
      </c>
      <c r="M164" s="33">
        <f>+'JRO''s Hours Information'!F164</f>
        <v>137.41800000000001</v>
      </c>
      <c r="N164" s="23">
        <f t="shared" si="36"/>
        <v>2512.0010400000001</v>
      </c>
      <c r="O164" s="33">
        <f>+'JRO''s Hours Information'!I164</f>
        <v>0</v>
      </c>
      <c r="P164" s="25">
        <f t="shared" si="37"/>
        <v>0</v>
      </c>
      <c r="Q164" s="16">
        <f>+'JRO''s Hours Information'!D164</f>
        <v>21</v>
      </c>
      <c r="R164" s="23">
        <f t="shared" si="38"/>
        <v>414.12</v>
      </c>
      <c r="S164" s="16">
        <f>+'JRO''s Hours Information'!G164</f>
        <v>10</v>
      </c>
      <c r="T164" s="23">
        <f t="shared" si="39"/>
        <v>182.8</v>
      </c>
      <c r="U164" s="15">
        <f>+'JRO''s Hours Information'!J164</f>
        <v>0</v>
      </c>
      <c r="V164" s="25">
        <f t="shared" si="40"/>
        <v>0</v>
      </c>
      <c r="W164" s="23">
        <f t="shared" si="41"/>
        <v>3752.3540000000003</v>
      </c>
    </row>
    <row r="165" spans="1:23" ht="14.85" customHeight="1" x14ac:dyDescent="0.15">
      <c r="A165" s="64" t="str">
        <f>'Employee ROP Information'!A165</f>
        <v>GAL</v>
      </c>
      <c r="B165" s="58" t="str">
        <f>+'Employee ROP Information'!C165</f>
        <v>CORDERO, OMODELE</v>
      </c>
      <c r="C165" s="17">
        <f>+'Employee ROP Information'!M165</f>
        <v>19.72</v>
      </c>
      <c r="D165" s="17">
        <f>+'Employee ROP Information'!N165</f>
        <v>18.28</v>
      </c>
      <c r="E165" s="32">
        <f>+'JRO''s Hours Information'!B165</f>
        <v>41.673999999999999</v>
      </c>
      <c r="F165" s="23">
        <f t="shared" si="32"/>
        <v>821.8112799999999</v>
      </c>
      <c r="G165" s="32">
        <f>+'JRO''s Hours Information'!E165</f>
        <v>32.840000000000003</v>
      </c>
      <c r="H165" s="23">
        <f t="shared" si="33"/>
        <v>600.31520000000012</v>
      </c>
      <c r="I165" s="32">
        <f>+'JRO''s Hours Information'!H165</f>
        <v>0</v>
      </c>
      <c r="J165" s="25">
        <f t="shared" si="34"/>
        <v>0</v>
      </c>
      <c r="K165" s="33">
        <f>+'JRO''s Hours Information'!C165</f>
        <v>104.004</v>
      </c>
      <c r="L165" s="23">
        <f t="shared" si="35"/>
        <v>2050.9588800000001</v>
      </c>
      <c r="M165" s="33">
        <f>+'JRO''s Hours Information'!F165</f>
        <v>104.004</v>
      </c>
      <c r="N165" s="23">
        <f t="shared" si="36"/>
        <v>1901.1931200000001</v>
      </c>
      <c r="O165" s="33">
        <f>+'JRO''s Hours Information'!I165</f>
        <v>0</v>
      </c>
      <c r="P165" s="25">
        <f t="shared" si="37"/>
        <v>0</v>
      </c>
      <c r="Q165" s="16">
        <f>+'JRO''s Hours Information'!D165</f>
        <v>104</v>
      </c>
      <c r="R165" s="23">
        <f t="shared" si="38"/>
        <v>2050.88</v>
      </c>
      <c r="S165" s="16">
        <f>+'JRO''s Hours Information'!G165</f>
        <v>82</v>
      </c>
      <c r="T165" s="23">
        <f t="shared" si="39"/>
        <v>1498.96</v>
      </c>
      <c r="U165" s="15">
        <f>+'JRO''s Hours Information'!J165</f>
        <v>0</v>
      </c>
      <c r="V165" s="25">
        <f t="shared" si="40"/>
        <v>0</v>
      </c>
      <c r="W165" s="23">
        <f t="shared" si="41"/>
        <v>1422.1264799999999</v>
      </c>
    </row>
    <row r="166" spans="1:23" ht="14.85" customHeight="1" x14ac:dyDescent="0.15">
      <c r="A166" s="64" t="str">
        <f>'Employee ROP Information'!A166</f>
        <v>GAL</v>
      </c>
      <c r="B166" s="58" t="str">
        <f>+'Employee ROP Information'!C166</f>
        <v>CORSI-LETO, ALEXSANDRA</v>
      </c>
      <c r="C166" s="17">
        <f>+'Employee ROP Information'!M166</f>
        <v>35.97</v>
      </c>
      <c r="D166" s="17">
        <f>+'Employee ROP Information'!N166</f>
        <v>31.67</v>
      </c>
      <c r="E166" s="32">
        <f>+'JRO''s Hours Information'!B166</f>
        <v>132</v>
      </c>
      <c r="F166" s="23">
        <f t="shared" si="32"/>
        <v>4748.04</v>
      </c>
      <c r="G166" s="32">
        <f>+'JRO''s Hours Information'!E166</f>
        <v>480</v>
      </c>
      <c r="H166" s="23">
        <f t="shared" si="33"/>
        <v>15201.6</v>
      </c>
      <c r="I166" s="32">
        <f>+'JRO''s Hours Information'!H166</f>
        <v>0</v>
      </c>
      <c r="J166" s="25">
        <f t="shared" si="34"/>
        <v>0</v>
      </c>
      <c r="K166" s="33">
        <f>+'JRO''s Hours Information'!C166</f>
        <v>240</v>
      </c>
      <c r="L166" s="23">
        <f t="shared" si="35"/>
        <v>8632.7999999999993</v>
      </c>
      <c r="M166" s="33">
        <f>+'JRO''s Hours Information'!F166</f>
        <v>104.004</v>
      </c>
      <c r="N166" s="23">
        <f t="shared" si="36"/>
        <v>3293.8066800000001</v>
      </c>
      <c r="O166" s="33">
        <f>+'JRO''s Hours Information'!I166</f>
        <v>0</v>
      </c>
      <c r="P166" s="25">
        <f t="shared" si="37"/>
        <v>0</v>
      </c>
      <c r="Q166" s="16">
        <f>+'JRO''s Hours Information'!D166</f>
        <v>136</v>
      </c>
      <c r="R166" s="23">
        <f t="shared" si="38"/>
        <v>4891.92</v>
      </c>
      <c r="S166" s="16">
        <f>+'JRO''s Hours Information'!G166</f>
        <v>61</v>
      </c>
      <c r="T166" s="23">
        <f t="shared" si="39"/>
        <v>1931.8700000000001</v>
      </c>
      <c r="U166" s="15">
        <f>+'JRO''s Hours Information'!J166</f>
        <v>0</v>
      </c>
      <c r="V166" s="25">
        <f t="shared" si="40"/>
        <v>0</v>
      </c>
      <c r="W166" s="23">
        <f t="shared" si="41"/>
        <v>19949.64</v>
      </c>
    </row>
    <row r="167" spans="1:23" ht="14.85" customHeight="1" x14ac:dyDescent="0.15">
      <c r="A167" s="64" t="str">
        <f>'Employee ROP Information'!A167</f>
        <v>GAL</v>
      </c>
      <c r="B167" s="58" t="str">
        <f>+'Employee ROP Information'!C167</f>
        <v>COUNCIL, MELODY</v>
      </c>
      <c r="C167" s="17">
        <f>+'Employee ROP Information'!M167</f>
        <v>19.72</v>
      </c>
      <c r="D167" s="17">
        <f>+'Employee ROP Information'!N167</f>
        <v>18.28</v>
      </c>
      <c r="E167" s="32">
        <f>+'JRO''s Hours Information'!B167</f>
        <v>111.077</v>
      </c>
      <c r="F167" s="23">
        <f t="shared" si="32"/>
        <v>2190.4384399999999</v>
      </c>
      <c r="G167" s="32">
        <f>+'JRO''s Hours Information'!E167</f>
        <v>68.59</v>
      </c>
      <c r="H167" s="23">
        <f t="shared" si="33"/>
        <v>1253.8252000000002</v>
      </c>
      <c r="I167" s="32">
        <f>+'JRO''s Hours Information'!H167</f>
        <v>0</v>
      </c>
      <c r="J167" s="25">
        <f t="shared" si="34"/>
        <v>0</v>
      </c>
      <c r="K167" s="33">
        <f>+'JRO''s Hours Information'!C167</f>
        <v>132.16300000000001</v>
      </c>
      <c r="L167" s="23">
        <f t="shared" si="35"/>
        <v>2606.2543599999999</v>
      </c>
      <c r="M167" s="33">
        <f>+'JRO''s Hours Information'!F167</f>
        <v>104.004</v>
      </c>
      <c r="N167" s="23">
        <f t="shared" si="36"/>
        <v>1901.1931200000001</v>
      </c>
      <c r="O167" s="33">
        <f>+'JRO''s Hours Information'!I167</f>
        <v>6</v>
      </c>
      <c r="P167" s="25">
        <f t="shared" si="37"/>
        <v>109.68</v>
      </c>
      <c r="Q167" s="16">
        <f>+'JRO''s Hours Information'!D167</f>
        <v>63</v>
      </c>
      <c r="R167" s="23">
        <f t="shared" si="38"/>
        <v>1242.3599999999999</v>
      </c>
      <c r="S167" s="16">
        <f>+'JRO''s Hours Information'!G167</f>
        <v>158.5</v>
      </c>
      <c r="T167" s="23">
        <f t="shared" si="39"/>
        <v>2897.38</v>
      </c>
      <c r="U167" s="15">
        <f>+'JRO''s Hours Information'!J167</f>
        <v>6</v>
      </c>
      <c r="V167" s="25">
        <f t="shared" si="40"/>
        <v>109.68</v>
      </c>
      <c r="W167" s="23">
        <f t="shared" si="41"/>
        <v>3444.2636400000001</v>
      </c>
    </row>
    <row r="168" spans="1:23" ht="14.85" customHeight="1" x14ac:dyDescent="0.15">
      <c r="A168" s="64" t="str">
        <f>'Employee ROP Information'!A168</f>
        <v>GAL</v>
      </c>
      <c r="B168" s="58" t="str">
        <f>+'Employee ROP Information'!C168</f>
        <v>CRAWFORD, PAUL</v>
      </c>
      <c r="C168" s="17">
        <f>+'Employee ROP Information'!M168</f>
        <v>37.659999999999997</v>
      </c>
      <c r="D168" s="17">
        <f>+'Employee ROP Information'!N168</f>
        <v>34.909999999999997</v>
      </c>
      <c r="E168" s="32">
        <f>+'JRO''s Hours Information'!B168</f>
        <v>355.5</v>
      </c>
      <c r="F168" s="23">
        <f t="shared" si="32"/>
        <v>13388.13</v>
      </c>
      <c r="G168" s="32">
        <f>+'JRO''s Hours Information'!E168</f>
        <v>480</v>
      </c>
      <c r="H168" s="23">
        <f t="shared" si="33"/>
        <v>16756.8</v>
      </c>
      <c r="I168" s="32">
        <f>+'JRO''s Hours Information'!H168</f>
        <v>0</v>
      </c>
      <c r="J168" s="25">
        <f t="shared" si="34"/>
        <v>0</v>
      </c>
      <c r="K168" s="33">
        <f>+'JRO''s Hours Information'!C168</f>
        <v>240</v>
      </c>
      <c r="L168" s="23">
        <f t="shared" si="35"/>
        <v>9038.4</v>
      </c>
      <c r="M168" s="33">
        <f>+'JRO''s Hours Information'!F168</f>
        <v>104.004</v>
      </c>
      <c r="N168" s="23">
        <f t="shared" si="36"/>
        <v>3630.7796399999997</v>
      </c>
      <c r="O168" s="33">
        <f>+'JRO''s Hours Information'!I168</f>
        <v>0</v>
      </c>
      <c r="P168" s="25">
        <f t="shared" si="37"/>
        <v>0</v>
      </c>
      <c r="Q168" s="16">
        <f>+'JRO''s Hours Information'!D168</f>
        <v>127.5</v>
      </c>
      <c r="R168" s="23">
        <f t="shared" si="38"/>
        <v>4801.6499999999996</v>
      </c>
      <c r="S168" s="16">
        <f>+'JRO''s Hours Information'!G168</f>
        <v>30</v>
      </c>
      <c r="T168" s="23">
        <f t="shared" si="39"/>
        <v>1047.3</v>
      </c>
      <c r="U168" s="15">
        <f>+'JRO''s Hours Information'!J168</f>
        <v>0</v>
      </c>
      <c r="V168" s="25">
        <f t="shared" si="40"/>
        <v>0</v>
      </c>
      <c r="W168" s="23">
        <f t="shared" si="41"/>
        <v>30144.93</v>
      </c>
    </row>
    <row r="169" spans="1:23" ht="14.85" customHeight="1" x14ac:dyDescent="0.15">
      <c r="A169" s="64" t="str">
        <f>'Employee ROP Information'!A169</f>
        <v>GAL</v>
      </c>
      <c r="B169" s="58" t="str">
        <f>+'Employee ROP Information'!C169</f>
        <v>CRIBBS, MICHAEL</v>
      </c>
      <c r="C169" s="17">
        <f>+'Employee ROP Information'!M169</f>
        <v>20.67</v>
      </c>
      <c r="D169" s="17">
        <f>+'Employee ROP Information'!N169</f>
        <v>19.16</v>
      </c>
      <c r="E169" s="32">
        <f>+'JRO''s Hours Information'!B169</f>
        <v>259.5</v>
      </c>
      <c r="F169" s="23">
        <f t="shared" si="32"/>
        <v>5363.8650000000007</v>
      </c>
      <c r="G169" s="32">
        <f>+'JRO''s Hours Information'!E169</f>
        <v>141.34</v>
      </c>
      <c r="H169" s="23">
        <f t="shared" si="33"/>
        <v>2708.0744</v>
      </c>
      <c r="I169" s="32">
        <f>+'JRO''s Hours Information'!H169</f>
        <v>0</v>
      </c>
      <c r="J169" s="25">
        <f t="shared" si="34"/>
        <v>0</v>
      </c>
      <c r="K169" s="33">
        <f>+'JRO''s Hours Information'!C169</f>
        <v>156</v>
      </c>
      <c r="L169" s="23">
        <f t="shared" si="35"/>
        <v>3224.5200000000004</v>
      </c>
      <c r="M169" s="33">
        <f>+'JRO''s Hours Information'!F169</f>
        <v>104.004</v>
      </c>
      <c r="N169" s="23">
        <f t="shared" si="36"/>
        <v>1992.7166400000001</v>
      </c>
      <c r="O169" s="33">
        <f>+'JRO''s Hours Information'!I169</f>
        <v>0</v>
      </c>
      <c r="P169" s="25">
        <f t="shared" si="37"/>
        <v>0</v>
      </c>
      <c r="Q169" s="16">
        <f>+'JRO''s Hours Information'!D169</f>
        <v>92</v>
      </c>
      <c r="R169" s="23">
        <f t="shared" si="38"/>
        <v>1901.64</v>
      </c>
      <c r="S169" s="16">
        <f>+'JRO''s Hours Information'!G169</f>
        <v>84</v>
      </c>
      <c r="T169" s="23">
        <f t="shared" si="39"/>
        <v>1609.44</v>
      </c>
      <c r="U169" s="15">
        <f>+'JRO''s Hours Information'!J169</f>
        <v>0</v>
      </c>
      <c r="V169" s="25">
        <f t="shared" si="40"/>
        <v>0</v>
      </c>
      <c r="W169" s="23">
        <f t="shared" si="41"/>
        <v>8071.9394000000011</v>
      </c>
    </row>
    <row r="170" spans="1:23" ht="14.85" customHeight="1" x14ac:dyDescent="0.15">
      <c r="A170" s="64" t="str">
        <f>'Employee ROP Information'!A170</f>
        <v>GAL</v>
      </c>
      <c r="B170" s="58" t="str">
        <f>+'Employee ROP Information'!C170</f>
        <v>CROFT, VIRGINIA</v>
      </c>
      <c r="C170" s="17">
        <f>+'Employee ROP Information'!M170</f>
        <v>18.11</v>
      </c>
      <c r="D170" s="17">
        <f>+'Employee ROP Information'!N170</f>
        <v>16.79</v>
      </c>
      <c r="E170" s="32">
        <f>+'JRO''s Hours Information'!B170</f>
        <v>96.91</v>
      </c>
      <c r="F170" s="23">
        <f t="shared" si="32"/>
        <v>1755.0400999999999</v>
      </c>
      <c r="G170" s="32">
        <f>+'JRO''s Hours Information'!E170</f>
        <v>160.34</v>
      </c>
      <c r="H170" s="23">
        <f t="shared" si="33"/>
        <v>2692.1086</v>
      </c>
      <c r="I170" s="32">
        <f>+'JRO''s Hours Information'!H170</f>
        <v>0.125</v>
      </c>
      <c r="J170" s="25">
        <f t="shared" si="34"/>
        <v>2.0987499999999999</v>
      </c>
      <c r="K170" s="33">
        <f>+'JRO''s Hours Information'!C170</f>
        <v>129.99600000000001</v>
      </c>
      <c r="L170" s="23">
        <f t="shared" si="35"/>
        <v>2354.2275600000003</v>
      </c>
      <c r="M170" s="33">
        <f>+'JRO''s Hours Information'!F170</f>
        <v>104.004</v>
      </c>
      <c r="N170" s="23">
        <f t="shared" si="36"/>
        <v>1746.2271599999999</v>
      </c>
      <c r="O170" s="33">
        <f>+'JRO''s Hours Information'!I170</f>
        <v>36.75</v>
      </c>
      <c r="P170" s="25">
        <f t="shared" si="37"/>
        <v>617.03249999999991</v>
      </c>
      <c r="Q170" s="16">
        <f>+'JRO''s Hours Information'!D170</f>
        <v>119</v>
      </c>
      <c r="R170" s="23">
        <f t="shared" si="38"/>
        <v>2155.09</v>
      </c>
      <c r="S170" s="16">
        <f>+'JRO''s Hours Information'!G170</f>
        <v>34</v>
      </c>
      <c r="T170" s="23">
        <f t="shared" si="39"/>
        <v>570.86</v>
      </c>
      <c r="U170" s="15">
        <f>+'JRO''s Hours Information'!J170</f>
        <v>45</v>
      </c>
      <c r="V170" s="25">
        <f t="shared" si="40"/>
        <v>755.55</v>
      </c>
      <c r="W170" s="23">
        <f t="shared" si="41"/>
        <v>4449.2474499999998</v>
      </c>
    </row>
    <row r="171" spans="1:23" ht="14.85" customHeight="1" x14ac:dyDescent="0.15">
      <c r="A171" s="64" t="str">
        <f>'Employee ROP Information'!A171</f>
        <v>GAL</v>
      </c>
      <c r="B171" s="58" t="str">
        <f>+'Employee ROP Information'!C171</f>
        <v>CROSBY, MELISSA</v>
      </c>
      <c r="C171" s="17">
        <f>+'Employee ROP Information'!M171</f>
        <v>20.309999999999999</v>
      </c>
      <c r="D171" s="17">
        <f>+'Employee ROP Information'!N171</f>
        <v>18.829999999999998</v>
      </c>
      <c r="E171" s="32">
        <f>+'JRO''s Hours Information'!B171</f>
        <v>96.59</v>
      </c>
      <c r="F171" s="23">
        <f t="shared" si="32"/>
        <v>1961.7429</v>
      </c>
      <c r="G171" s="32">
        <f>+'JRO''s Hours Information'!E171</f>
        <v>90.674000000000007</v>
      </c>
      <c r="H171" s="23">
        <f t="shared" si="33"/>
        <v>1707.3914199999999</v>
      </c>
      <c r="I171" s="32">
        <f>+'JRO''s Hours Information'!H171</f>
        <v>0</v>
      </c>
      <c r="J171" s="25">
        <f t="shared" si="34"/>
        <v>0</v>
      </c>
      <c r="K171" s="33">
        <f>+'JRO''s Hours Information'!C171</f>
        <v>104.004</v>
      </c>
      <c r="L171" s="23">
        <f t="shared" si="35"/>
        <v>2112.3212399999998</v>
      </c>
      <c r="M171" s="33">
        <f>+'JRO''s Hours Information'!F171</f>
        <v>104.004</v>
      </c>
      <c r="N171" s="23">
        <f t="shared" si="36"/>
        <v>1958.3953199999999</v>
      </c>
      <c r="O171" s="33">
        <f>+'JRO''s Hours Information'!I171</f>
        <v>4.5</v>
      </c>
      <c r="P171" s="25">
        <f t="shared" si="37"/>
        <v>84.734999999999985</v>
      </c>
      <c r="Q171" s="16">
        <f>+'JRO''s Hours Information'!D171</f>
        <v>19</v>
      </c>
      <c r="R171" s="23">
        <f t="shared" si="38"/>
        <v>385.89</v>
      </c>
      <c r="S171" s="16">
        <f>+'JRO''s Hours Information'!G171</f>
        <v>40</v>
      </c>
      <c r="T171" s="23">
        <f t="shared" si="39"/>
        <v>753.19999999999993</v>
      </c>
      <c r="U171" s="15">
        <f>+'JRO''s Hours Information'!J171</f>
        <v>13.5</v>
      </c>
      <c r="V171" s="25">
        <f t="shared" si="40"/>
        <v>254.20499999999998</v>
      </c>
      <c r="W171" s="23">
        <f t="shared" si="41"/>
        <v>3669.1343200000001</v>
      </c>
    </row>
    <row r="172" spans="1:23" ht="14.85" customHeight="1" x14ac:dyDescent="0.15">
      <c r="A172" s="64" t="str">
        <f>'Employee ROP Information'!A172</f>
        <v>GAL</v>
      </c>
      <c r="B172" s="58" t="str">
        <f>+'Employee ROP Information'!C172</f>
        <v>CROUCH, TERI</v>
      </c>
      <c r="C172" s="17">
        <f>+'Employee ROP Information'!M172</f>
        <v>19.72</v>
      </c>
      <c r="D172" s="17">
        <f>+'Employee ROP Information'!N172</f>
        <v>18.28</v>
      </c>
      <c r="E172" s="32">
        <f>+'JRO''s Hours Information'!B172</f>
        <v>107.09</v>
      </c>
      <c r="F172" s="23">
        <f t="shared" si="32"/>
        <v>2111.8148000000001</v>
      </c>
      <c r="G172" s="32">
        <f>+'JRO''s Hours Information'!E172</f>
        <v>284.08999999999997</v>
      </c>
      <c r="H172" s="23">
        <f t="shared" si="33"/>
        <v>5193.1651999999995</v>
      </c>
      <c r="I172" s="32">
        <f>+'JRO''s Hours Information'!H172</f>
        <v>0</v>
      </c>
      <c r="J172" s="25">
        <f t="shared" si="34"/>
        <v>0</v>
      </c>
      <c r="K172" s="33">
        <f>+'JRO''s Hours Information'!C172</f>
        <v>104.004</v>
      </c>
      <c r="L172" s="23">
        <f t="shared" si="35"/>
        <v>2050.9588800000001</v>
      </c>
      <c r="M172" s="33">
        <f>+'JRO''s Hours Information'!F172</f>
        <v>104.004</v>
      </c>
      <c r="N172" s="23">
        <f t="shared" si="36"/>
        <v>1901.1931200000001</v>
      </c>
      <c r="O172" s="33">
        <f>+'JRO''s Hours Information'!I172</f>
        <v>0</v>
      </c>
      <c r="P172" s="25">
        <f t="shared" si="37"/>
        <v>0</v>
      </c>
      <c r="Q172" s="16">
        <f>+'JRO''s Hours Information'!D172</f>
        <v>72</v>
      </c>
      <c r="R172" s="23">
        <f t="shared" si="38"/>
        <v>1419.84</v>
      </c>
      <c r="S172" s="16">
        <f>+'JRO''s Hours Information'!G172</f>
        <v>55</v>
      </c>
      <c r="T172" s="23">
        <f t="shared" si="39"/>
        <v>1005.4000000000001</v>
      </c>
      <c r="U172" s="15">
        <f>+'JRO''s Hours Information'!J172</f>
        <v>0</v>
      </c>
      <c r="V172" s="25">
        <f t="shared" si="40"/>
        <v>0</v>
      </c>
      <c r="W172" s="23">
        <f t="shared" si="41"/>
        <v>7304.98</v>
      </c>
    </row>
    <row r="173" spans="1:23" ht="14.85" customHeight="1" x14ac:dyDescent="0.15">
      <c r="A173" s="64" t="str">
        <f>'Employee ROP Information'!A173</f>
        <v>GAL</v>
      </c>
      <c r="B173" s="58" t="str">
        <f>+'Employee ROP Information'!C173</f>
        <v>CULBERT, CHRISTIAN</v>
      </c>
      <c r="C173" s="17">
        <f>+'Employee ROP Information'!M173</f>
        <v>19.72</v>
      </c>
      <c r="D173" s="17">
        <f>+'Employee ROP Information'!N173</f>
        <v>18.28</v>
      </c>
      <c r="E173" s="32">
        <f>+'JRO''s Hours Information'!B173</f>
        <v>171.423</v>
      </c>
      <c r="F173" s="23">
        <f t="shared" si="32"/>
        <v>3380.4615599999997</v>
      </c>
      <c r="G173" s="32">
        <f>+'JRO''s Hours Information'!E173</f>
        <v>240.423</v>
      </c>
      <c r="H173" s="23">
        <f t="shared" si="33"/>
        <v>4394.9324400000005</v>
      </c>
      <c r="I173" s="32">
        <f>+'JRO''s Hours Information'!H173</f>
        <v>0</v>
      </c>
      <c r="J173" s="25">
        <f t="shared" si="34"/>
        <v>0</v>
      </c>
      <c r="K173" s="33">
        <f>+'JRO''s Hours Information'!C173</f>
        <v>95.337000000000003</v>
      </c>
      <c r="L173" s="23">
        <f t="shared" si="35"/>
        <v>1880.04564</v>
      </c>
      <c r="M173" s="33">
        <f>+'JRO''s Hours Information'!F173</f>
        <v>95.337000000000003</v>
      </c>
      <c r="N173" s="23">
        <f t="shared" si="36"/>
        <v>1742.7603600000002</v>
      </c>
      <c r="O173" s="33">
        <f>+'JRO''s Hours Information'!I173</f>
        <v>5.25</v>
      </c>
      <c r="P173" s="25">
        <f t="shared" si="37"/>
        <v>95.97</v>
      </c>
      <c r="Q173" s="16">
        <f>+'JRO''s Hours Information'!D173</f>
        <v>72</v>
      </c>
      <c r="R173" s="23">
        <f t="shared" si="38"/>
        <v>1419.84</v>
      </c>
      <c r="S173" s="16">
        <f>+'JRO''s Hours Information'!G173</f>
        <v>44</v>
      </c>
      <c r="T173" s="23">
        <f t="shared" si="39"/>
        <v>804.32</v>
      </c>
      <c r="U173" s="15">
        <f>+'JRO''s Hours Information'!J173</f>
        <v>5.25</v>
      </c>
      <c r="V173" s="25">
        <f t="shared" si="40"/>
        <v>95.97</v>
      </c>
      <c r="W173" s="23">
        <f t="shared" si="41"/>
        <v>7775.3940000000002</v>
      </c>
    </row>
    <row r="174" spans="1:23" ht="14.85" customHeight="1" x14ac:dyDescent="0.15">
      <c r="A174" s="64" t="str">
        <f>'Employee ROP Information'!A174</f>
        <v>GAL</v>
      </c>
      <c r="B174" s="58" t="str">
        <f>+'Employee ROP Information'!C174</f>
        <v>CUMMINGS, SALINA</v>
      </c>
      <c r="C174" s="17">
        <f>+'Employee ROP Information'!M174</f>
        <v>28.75</v>
      </c>
      <c r="D174" s="17">
        <f>+'Employee ROP Information'!N174</f>
        <v>26.66</v>
      </c>
      <c r="E174" s="32">
        <f>+'JRO''s Hours Information'!B174</f>
        <v>117.84</v>
      </c>
      <c r="F174" s="23">
        <f t="shared" si="32"/>
        <v>3387.9</v>
      </c>
      <c r="G174" s="32">
        <f>+'JRO''s Hours Information'!E174</f>
        <v>146.84</v>
      </c>
      <c r="H174" s="23">
        <f t="shared" si="33"/>
        <v>3914.7544000000003</v>
      </c>
      <c r="I174" s="32">
        <f>+'JRO''s Hours Information'!H174</f>
        <v>0</v>
      </c>
      <c r="J174" s="25">
        <f t="shared" si="34"/>
        <v>0</v>
      </c>
      <c r="K174" s="33">
        <f>+'JRO''s Hours Information'!C174</f>
        <v>104.004</v>
      </c>
      <c r="L174" s="23">
        <f t="shared" si="35"/>
        <v>2990.1150000000002</v>
      </c>
      <c r="M174" s="33">
        <f>+'JRO''s Hours Information'!F174</f>
        <v>104.004</v>
      </c>
      <c r="N174" s="23">
        <f t="shared" si="36"/>
        <v>2772.7466400000003</v>
      </c>
      <c r="O174" s="33">
        <f>+'JRO''s Hours Information'!I174</f>
        <v>29</v>
      </c>
      <c r="P174" s="25">
        <f t="shared" si="37"/>
        <v>773.14</v>
      </c>
      <c r="Q174" s="16">
        <f>+'JRO''s Hours Information'!D174</f>
        <v>79.5</v>
      </c>
      <c r="R174" s="23">
        <f t="shared" si="38"/>
        <v>2285.625</v>
      </c>
      <c r="S174" s="16">
        <f>+'JRO''s Hours Information'!G174</f>
        <v>31.5</v>
      </c>
      <c r="T174" s="23">
        <f t="shared" si="39"/>
        <v>839.79</v>
      </c>
      <c r="U174" s="15">
        <f>+'JRO''s Hours Information'!J174</f>
        <v>38</v>
      </c>
      <c r="V174" s="25">
        <f t="shared" si="40"/>
        <v>1013.08</v>
      </c>
      <c r="W174" s="23">
        <f t="shared" si="41"/>
        <v>7302.6544000000004</v>
      </c>
    </row>
    <row r="175" spans="1:23" ht="14.85" customHeight="1" x14ac:dyDescent="0.15">
      <c r="A175" s="64" t="str">
        <f>'Employee ROP Information'!A175</f>
        <v>GAL</v>
      </c>
      <c r="B175" s="58" t="str">
        <f>+'Employee ROP Information'!C175</f>
        <v>CUNNINGHAM, KIMBERLY</v>
      </c>
      <c r="C175" s="17">
        <f>+'Employee ROP Information'!M175</f>
        <v>22.04</v>
      </c>
      <c r="D175" s="17">
        <f>+'Employee ROP Information'!N175</f>
        <v>20.43</v>
      </c>
      <c r="E175" s="32">
        <f>+'JRO''s Hours Information'!B175</f>
        <v>278.75</v>
      </c>
      <c r="F175" s="23">
        <f t="shared" si="32"/>
        <v>6143.65</v>
      </c>
      <c r="G175" s="32">
        <f>+'JRO''s Hours Information'!E175</f>
        <v>480</v>
      </c>
      <c r="H175" s="23">
        <f t="shared" si="33"/>
        <v>9806.4</v>
      </c>
      <c r="I175" s="32">
        <f>+'JRO''s Hours Information'!H175</f>
        <v>0</v>
      </c>
      <c r="J175" s="25">
        <f t="shared" si="34"/>
        <v>0</v>
      </c>
      <c r="K175" s="33">
        <f>+'JRO''s Hours Information'!C175</f>
        <v>156</v>
      </c>
      <c r="L175" s="23">
        <f t="shared" si="35"/>
        <v>3438.24</v>
      </c>
      <c r="M175" s="33">
        <f>+'JRO''s Hours Information'!F175</f>
        <v>104.004</v>
      </c>
      <c r="N175" s="23">
        <f t="shared" si="36"/>
        <v>2124.8017199999999</v>
      </c>
      <c r="O175" s="33">
        <f>+'JRO''s Hours Information'!I175</f>
        <v>0</v>
      </c>
      <c r="P175" s="25">
        <f t="shared" si="37"/>
        <v>0</v>
      </c>
      <c r="Q175" s="16">
        <f>+'JRO''s Hours Information'!D175</f>
        <v>88</v>
      </c>
      <c r="R175" s="23">
        <f t="shared" si="38"/>
        <v>1939.52</v>
      </c>
      <c r="S175" s="16">
        <f>+'JRO''s Hours Information'!G175</f>
        <v>60</v>
      </c>
      <c r="T175" s="23">
        <f t="shared" si="39"/>
        <v>1225.8</v>
      </c>
      <c r="U175" s="15">
        <f>+'JRO''s Hours Information'!J175</f>
        <v>0</v>
      </c>
      <c r="V175" s="25">
        <f t="shared" si="40"/>
        <v>0</v>
      </c>
      <c r="W175" s="23">
        <f t="shared" si="41"/>
        <v>15950.05</v>
      </c>
    </row>
    <row r="176" spans="1:23" ht="14.85" customHeight="1" x14ac:dyDescent="0.15">
      <c r="A176" s="64" t="str">
        <f>'Employee ROP Information'!A176</f>
        <v>GAL</v>
      </c>
      <c r="B176" s="58" t="str">
        <f>+'Employee ROP Information'!C176</f>
        <v>DAFFNER, MARYANN</v>
      </c>
      <c r="C176" s="17">
        <f>+'Employee ROP Information'!M176</f>
        <v>19.72</v>
      </c>
      <c r="D176" s="17">
        <f>+'Employee ROP Information'!N176</f>
        <v>18.28</v>
      </c>
      <c r="E176" s="32">
        <f>+'JRO''s Hours Information'!B176</f>
        <v>199.59</v>
      </c>
      <c r="F176" s="23">
        <f t="shared" si="32"/>
        <v>3935.9148</v>
      </c>
      <c r="G176" s="32">
        <f>+'JRO''s Hours Information'!E176</f>
        <v>216.84</v>
      </c>
      <c r="H176" s="23">
        <f t="shared" si="33"/>
        <v>3963.8352000000004</v>
      </c>
      <c r="I176" s="32">
        <f>+'JRO''s Hours Information'!H176</f>
        <v>0</v>
      </c>
      <c r="J176" s="25">
        <f t="shared" si="34"/>
        <v>0</v>
      </c>
      <c r="K176" s="33">
        <f>+'JRO''s Hours Information'!C176</f>
        <v>104.004</v>
      </c>
      <c r="L176" s="23">
        <f t="shared" si="35"/>
        <v>2050.9588800000001</v>
      </c>
      <c r="M176" s="33">
        <f>+'JRO''s Hours Information'!F176</f>
        <v>104.004</v>
      </c>
      <c r="N176" s="23">
        <f t="shared" si="36"/>
        <v>1901.1931200000001</v>
      </c>
      <c r="O176" s="33">
        <f>+'JRO''s Hours Information'!I176</f>
        <v>0</v>
      </c>
      <c r="P176" s="25">
        <f t="shared" si="37"/>
        <v>0</v>
      </c>
      <c r="Q176" s="16">
        <f>+'JRO''s Hours Information'!D176</f>
        <v>40</v>
      </c>
      <c r="R176" s="23">
        <f t="shared" si="38"/>
        <v>788.8</v>
      </c>
      <c r="S176" s="16">
        <f>+'JRO''s Hours Information'!G176</f>
        <v>40</v>
      </c>
      <c r="T176" s="23">
        <f t="shared" si="39"/>
        <v>731.2</v>
      </c>
      <c r="U176" s="15">
        <f>+'JRO''s Hours Information'!J176</f>
        <v>0</v>
      </c>
      <c r="V176" s="25">
        <f t="shared" si="40"/>
        <v>0</v>
      </c>
      <c r="W176" s="23">
        <f t="shared" si="41"/>
        <v>7899.75</v>
      </c>
    </row>
    <row r="177" spans="1:23" ht="14.85" customHeight="1" x14ac:dyDescent="0.15">
      <c r="A177" s="64" t="str">
        <f>'Employee ROP Information'!A177</f>
        <v>GAL</v>
      </c>
      <c r="B177" s="58" t="str">
        <f>+'Employee ROP Information'!C177</f>
        <v>DANIEL, THOMAS</v>
      </c>
      <c r="C177" s="17">
        <f>+'Employee ROP Information'!M177</f>
        <v>8.0500000000000007</v>
      </c>
      <c r="D177" s="17">
        <f>+'Employee ROP Information'!N177</f>
        <v>7.47</v>
      </c>
      <c r="E177" s="32">
        <f>+'JRO''s Hours Information'!B177</f>
        <v>314.75</v>
      </c>
      <c r="F177" s="23">
        <f t="shared" si="32"/>
        <v>2533.7375000000002</v>
      </c>
      <c r="G177" s="32">
        <f>+'JRO''s Hours Information'!E177</f>
        <v>480</v>
      </c>
      <c r="H177" s="23">
        <f t="shared" si="33"/>
        <v>3585.6</v>
      </c>
      <c r="I177" s="32">
        <f>+'JRO''s Hours Information'!H177</f>
        <v>0</v>
      </c>
      <c r="J177" s="25">
        <f t="shared" si="34"/>
        <v>0</v>
      </c>
      <c r="K177" s="33">
        <f>+'JRO''s Hours Information'!C177</f>
        <v>78</v>
      </c>
      <c r="L177" s="23">
        <f t="shared" si="35"/>
        <v>627.90000000000009</v>
      </c>
      <c r="M177" s="33">
        <f>+'JRO''s Hours Information'!F177</f>
        <v>51.996000000000002</v>
      </c>
      <c r="N177" s="23">
        <f t="shared" si="36"/>
        <v>388.41012000000001</v>
      </c>
      <c r="O177" s="33">
        <f>+'JRO''s Hours Information'!I177</f>
        <v>5</v>
      </c>
      <c r="P177" s="25">
        <f t="shared" si="37"/>
        <v>37.35</v>
      </c>
      <c r="Q177" s="16">
        <f>+'JRO''s Hours Information'!D177</f>
        <v>76</v>
      </c>
      <c r="R177" s="23">
        <f t="shared" si="38"/>
        <v>611.80000000000007</v>
      </c>
      <c r="S177" s="16">
        <f>+'JRO''s Hours Information'!G177</f>
        <v>8</v>
      </c>
      <c r="T177" s="23">
        <f t="shared" si="39"/>
        <v>59.76</v>
      </c>
      <c r="U177" s="15">
        <f>+'JRO''s Hours Information'!J177</f>
        <v>5</v>
      </c>
      <c r="V177" s="25">
        <f t="shared" si="40"/>
        <v>37.35</v>
      </c>
      <c r="W177" s="23">
        <f t="shared" si="41"/>
        <v>6119.3374999999996</v>
      </c>
    </row>
    <row r="178" spans="1:23" ht="14.85" customHeight="1" x14ac:dyDescent="0.15">
      <c r="A178" s="64" t="str">
        <f>'Employee ROP Information'!A178</f>
        <v>GAL</v>
      </c>
      <c r="B178" s="58" t="str">
        <f>+'Employee ROP Information'!C178</f>
        <v>DANIELS, ELEAH</v>
      </c>
      <c r="C178" s="17">
        <f>+'Employee ROP Information'!M178</f>
        <v>15.02</v>
      </c>
      <c r="D178" s="17">
        <f>+'Employee ROP Information'!N178</f>
        <v>13.93</v>
      </c>
      <c r="E178" s="32">
        <f>+'JRO''s Hours Information'!B178</f>
        <v>255.5</v>
      </c>
      <c r="F178" s="23">
        <f t="shared" si="32"/>
        <v>3837.6099999999997</v>
      </c>
      <c r="G178" s="32">
        <f>+'JRO''s Hours Information'!E178</f>
        <v>198.84</v>
      </c>
      <c r="H178" s="23">
        <f t="shared" si="33"/>
        <v>2769.8411999999998</v>
      </c>
      <c r="I178" s="32">
        <f>+'JRO''s Hours Information'!H178</f>
        <v>0.125</v>
      </c>
      <c r="J178" s="25">
        <f t="shared" si="34"/>
        <v>1.74125</v>
      </c>
      <c r="K178" s="33">
        <f>+'JRO''s Hours Information'!C178</f>
        <v>156</v>
      </c>
      <c r="L178" s="23">
        <f t="shared" si="35"/>
        <v>2343.12</v>
      </c>
      <c r="M178" s="33">
        <f>+'JRO''s Hours Information'!F178</f>
        <v>104.004</v>
      </c>
      <c r="N178" s="23">
        <f t="shared" si="36"/>
        <v>1448.7757200000001</v>
      </c>
      <c r="O178" s="33">
        <f>+'JRO''s Hours Information'!I178</f>
        <v>0.375</v>
      </c>
      <c r="P178" s="25">
        <f t="shared" si="37"/>
        <v>5.2237499999999999</v>
      </c>
      <c r="Q178" s="16">
        <f>+'JRO''s Hours Information'!D178</f>
        <v>108.5</v>
      </c>
      <c r="R178" s="23">
        <f t="shared" si="38"/>
        <v>1629.6699999999998</v>
      </c>
      <c r="S178" s="16">
        <f>+'JRO''s Hours Information'!G178</f>
        <v>103.75</v>
      </c>
      <c r="T178" s="23">
        <f t="shared" si="39"/>
        <v>1445.2375</v>
      </c>
      <c r="U178" s="15">
        <f>+'JRO''s Hours Information'!J178</f>
        <v>0.25</v>
      </c>
      <c r="V178" s="25">
        <f t="shared" si="40"/>
        <v>3.4824999999999999</v>
      </c>
      <c r="W178" s="23">
        <f t="shared" si="41"/>
        <v>6609.1924499999996</v>
      </c>
    </row>
    <row r="179" spans="1:23" ht="14.85" customHeight="1" x14ac:dyDescent="0.15">
      <c r="A179" s="64" t="str">
        <f>'Employee ROP Information'!A179</f>
        <v>GAL</v>
      </c>
      <c r="B179" s="58" t="str">
        <f>+'Employee ROP Information'!C179</f>
        <v>DANVERS, KATHERINE</v>
      </c>
      <c r="C179" s="17">
        <f>+'Employee ROP Information'!M179</f>
        <v>19.72</v>
      </c>
      <c r="D179" s="17">
        <f>+'Employee ROP Information'!N179</f>
        <v>18.28</v>
      </c>
      <c r="E179" s="32">
        <f>+'JRO''s Hours Information'!B179</f>
        <v>59.168999999999997</v>
      </c>
      <c r="F179" s="23">
        <f t="shared" si="32"/>
        <v>1166.8126799999998</v>
      </c>
      <c r="G179" s="32">
        <f>+'JRO''s Hours Information'!E179</f>
        <v>67.168999999999997</v>
      </c>
      <c r="H179" s="23">
        <f t="shared" si="33"/>
        <v>1227.84932</v>
      </c>
      <c r="I179" s="32">
        <f>+'JRO''s Hours Information'!H179</f>
        <v>0</v>
      </c>
      <c r="J179" s="25">
        <f t="shared" si="34"/>
        <v>0</v>
      </c>
      <c r="K179" s="33">
        <f>+'JRO''s Hours Information'!C179</f>
        <v>67.168999999999997</v>
      </c>
      <c r="L179" s="23">
        <f t="shared" si="35"/>
        <v>1324.5726799999998</v>
      </c>
      <c r="M179" s="33">
        <f>+'JRO''s Hours Information'!F179</f>
        <v>67.168999999999997</v>
      </c>
      <c r="N179" s="23">
        <f t="shared" si="36"/>
        <v>1227.84932</v>
      </c>
      <c r="O179" s="33">
        <f>+'JRO''s Hours Information'!I179</f>
        <v>0</v>
      </c>
      <c r="P179" s="25">
        <f t="shared" si="37"/>
        <v>0</v>
      </c>
      <c r="Q179" s="16">
        <f>+'JRO''s Hours Information'!D179</f>
        <v>8</v>
      </c>
      <c r="R179" s="23">
        <f t="shared" si="38"/>
        <v>157.76</v>
      </c>
      <c r="S179" s="16">
        <f>+'JRO''s Hours Information'!G179</f>
        <v>0</v>
      </c>
      <c r="T179" s="23">
        <f t="shared" si="39"/>
        <v>0</v>
      </c>
      <c r="U179" s="15">
        <f>+'JRO''s Hours Information'!J179</f>
        <v>0</v>
      </c>
      <c r="V179" s="25">
        <f t="shared" si="40"/>
        <v>0</v>
      </c>
      <c r="W179" s="23">
        <f t="shared" si="41"/>
        <v>2394.6619999999998</v>
      </c>
    </row>
    <row r="180" spans="1:23" ht="14.85" customHeight="1" x14ac:dyDescent="0.15">
      <c r="A180" s="64" t="str">
        <f>'Employee ROP Information'!A180</f>
        <v>GAL</v>
      </c>
      <c r="B180" s="58" t="str">
        <f>+'Employee ROP Information'!C180</f>
        <v>DAVIS, DENISE</v>
      </c>
      <c r="C180" s="17">
        <f>+'Employee ROP Information'!M180</f>
        <v>21.17</v>
      </c>
      <c r="D180" s="17">
        <f>+'Employee ROP Information'!N180</f>
        <v>19.63</v>
      </c>
      <c r="E180" s="32">
        <f>+'JRO''s Hours Information'!B180</f>
        <v>157.58199999999999</v>
      </c>
      <c r="F180" s="23">
        <f t="shared" si="32"/>
        <v>3336.0109400000001</v>
      </c>
      <c r="G180" s="32">
        <f>+'JRO''s Hours Information'!E180</f>
        <v>203.09</v>
      </c>
      <c r="H180" s="23">
        <f t="shared" si="33"/>
        <v>3986.6567</v>
      </c>
      <c r="I180" s="32">
        <f>+'JRO''s Hours Information'!H180</f>
        <v>0</v>
      </c>
      <c r="J180" s="25">
        <f t="shared" si="34"/>
        <v>0</v>
      </c>
      <c r="K180" s="33">
        <f>+'JRO''s Hours Information'!C180</f>
        <v>156</v>
      </c>
      <c r="L180" s="23">
        <f t="shared" si="35"/>
        <v>3302.5200000000004</v>
      </c>
      <c r="M180" s="33">
        <f>+'JRO''s Hours Information'!F180</f>
        <v>104.004</v>
      </c>
      <c r="N180" s="23">
        <f t="shared" si="36"/>
        <v>2041.59852</v>
      </c>
      <c r="O180" s="33">
        <f>+'JRO''s Hours Information'!I180</f>
        <v>0</v>
      </c>
      <c r="P180" s="25">
        <f t="shared" si="37"/>
        <v>0</v>
      </c>
      <c r="Q180" s="16">
        <f>+'JRO''s Hours Information'!D180</f>
        <v>129.25</v>
      </c>
      <c r="R180" s="23">
        <f t="shared" si="38"/>
        <v>2736.2225000000003</v>
      </c>
      <c r="S180" s="16">
        <f>+'JRO''s Hours Information'!G180</f>
        <v>70.75</v>
      </c>
      <c r="T180" s="23">
        <f t="shared" si="39"/>
        <v>1388.8225</v>
      </c>
      <c r="U180" s="15">
        <f>+'JRO''s Hours Information'!J180</f>
        <v>0</v>
      </c>
      <c r="V180" s="25">
        <f t="shared" si="40"/>
        <v>0</v>
      </c>
      <c r="W180" s="23">
        <f t="shared" si="41"/>
        <v>7322.6676399999997</v>
      </c>
    </row>
    <row r="181" spans="1:23" ht="14.85" customHeight="1" x14ac:dyDescent="0.15">
      <c r="A181" s="64" t="str">
        <f>'Employee ROP Information'!A181</f>
        <v>GAL</v>
      </c>
      <c r="B181" s="58" t="str">
        <f>+'Employee ROP Information'!C181</f>
        <v>DAVIS, TERRI</v>
      </c>
      <c r="C181" s="17">
        <f>+'Employee ROP Information'!M181</f>
        <v>19.72</v>
      </c>
      <c r="D181" s="17">
        <f>+'Employee ROP Information'!N181</f>
        <v>18.28</v>
      </c>
      <c r="E181" s="32">
        <f>+'JRO''s Hours Information'!B181</f>
        <v>6.5</v>
      </c>
      <c r="F181" s="23">
        <f t="shared" si="32"/>
        <v>128.18</v>
      </c>
      <c r="G181" s="32">
        <f>+'JRO''s Hours Information'!E181</f>
        <v>6.5</v>
      </c>
      <c r="H181" s="23">
        <f t="shared" si="33"/>
        <v>118.82000000000001</v>
      </c>
      <c r="I181" s="32">
        <f>+'JRO''s Hours Information'!H181</f>
        <v>0</v>
      </c>
      <c r="J181" s="25">
        <f t="shared" si="34"/>
        <v>0</v>
      </c>
      <c r="K181" s="33">
        <f>+'JRO''s Hours Information'!C181</f>
        <v>6.5</v>
      </c>
      <c r="L181" s="23">
        <f t="shared" si="35"/>
        <v>128.18</v>
      </c>
      <c r="M181" s="33">
        <f>+'JRO''s Hours Information'!F181</f>
        <v>6.5</v>
      </c>
      <c r="N181" s="23">
        <f t="shared" si="36"/>
        <v>118.82000000000001</v>
      </c>
      <c r="O181" s="33">
        <f>+'JRO''s Hours Information'!I181</f>
        <v>0</v>
      </c>
      <c r="P181" s="25">
        <f t="shared" si="37"/>
        <v>0</v>
      </c>
      <c r="Q181" s="16">
        <f>+'JRO''s Hours Information'!D181</f>
        <v>0</v>
      </c>
      <c r="R181" s="23">
        <f t="shared" si="38"/>
        <v>0</v>
      </c>
      <c r="S181" s="16">
        <f>+'JRO''s Hours Information'!G181</f>
        <v>0</v>
      </c>
      <c r="T181" s="23">
        <f t="shared" si="39"/>
        <v>0</v>
      </c>
      <c r="U181" s="15">
        <f>+'JRO''s Hours Information'!J181</f>
        <v>0</v>
      </c>
      <c r="V181" s="25">
        <f t="shared" si="40"/>
        <v>0</v>
      </c>
      <c r="W181" s="23">
        <f t="shared" si="41"/>
        <v>247</v>
      </c>
    </row>
    <row r="182" spans="1:23" ht="14.85" customHeight="1" x14ac:dyDescent="0.15">
      <c r="A182" s="64" t="str">
        <f>'Employee ROP Information'!A182</f>
        <v>GAL</v>
      </c>
      <c r="B182" s="58" t="str">
        <f>+'Employee ROP Information'!C182</f>
        <v>DAWKINS, DEANNE</v>
      </c>
      <c r="C182" s="17">
        <f>+'Employee ROP Information'!M182</f>
        <v>19.72</v>
      </c>
      <c r="D182" s="17">
        <f>+'Employee ROP Information'!N182</f>
        <v>18.28</v>
      </c>
      <c r="E182" s="32">
        <f>+'JRO''s Hours Information'!B182</f>
        <v>263.75</v>
      </c>
      <c r="F182" s="23">
        <f t="shared" si="32"/>
        <v>5201.1499999999996</v>
      </c>
      <c r="G182" s="32">
        <f>+'JRO''s Hours Information'!E182</f>
        <v>270.58999999999997</v>
      </c>
      <c r="H182" s="23">
        <f t="shared" si="33"/>
        <v>4946.3851999999997</v>
      </c>
      <c r="I182" s="32">
        <f>+'JRO''s Hours Information'!H182</f>
        <v>0</v>
      </c>
      <c r="J182" s="25">
        <f t="shared" si="34"/>
        <v>0</v>
      </c>
      <c r="K182" s="33">
        <f>+'JRO''s Hours Information'!C182</f>
        <v>156</v>
      </c>
      <c r="L182" s="23">
        <f t="shared" si="35"/>
        <v>3076.3199999999997</v>
      </c>
      <c r="M182" s="33">
        <f>+'JRO''s Hours Information'!F182</f>
        <v>104.004</v>
      </c>
      <c r="N182" s="23">
        <f t="shared" si="36"/>
        <v>1901.1931200000001</v>
      </c>
      <c r="O182" s="33">
        <f>+'JRO''s Hours Information'!I182</f>
        <v>0</v>
      </c>
      <c r="P182" s="25">
        <f t="shared" si="37"/>
        <v>0</v>
      </c>
      <c r="Q182" s="16">
        <f>+'JRO''s Hours Information'!D182</f>
        <v>56</v>
      </c>
      <c r="R182" s="23">
        <f t="shared" si="38"/>
        <v>1104.32</v>
      </c>
      <c r="S182" s="16">
        <f>+'JRO''s Hours Information'!G182</f>
        <v>42.5</v>
      </c>
      <c r="T182" s="23">
        <f t="shared" si="39"/>
        <v>776.90000000000009</v>
      </c>
      <c r="U182" s="15">
        <f>+'JRO''s Hours Information'!J182</f>
        <v>0</v>
      </c>
      <c r="V182" s="25">
        <f t="shared" si="40"/>
        <v>0</v>
      </c>
      <c r="W182" s="23">
        <f t="shared" si="41"/>
        <v>10147.535199999998</v>
      </c>
    </row>
    <row r="183" spans="1:23" ht="14.85" customHeight="1" x14ac:dyDescent="0.15">
      <c r="A183" s="64" t="str">
        <f>'Employee ROP Information'!A183</f>
        <v>GAL</v>
      </c>
      <c r="B183" s="58" t="str">
        <f>+'Employee ROP Information'!C183</f>
        <v>DEDRICK, ANDREW</v>
      </c>
      <c r="C183" s="17">
        <f>+'Employee ROP Information'!M183</f>
        <v>20.5</v>
      </c>
      <c r="D183" s="17">
        <f>+'Employee ROP Information'!N183</f>
        <v>19</v>
      </c>
      <c r="E183" s="32">
        <f>+'JRO''s Hours Information'!B183</f>
        <v>210.41</v>
      </c>
      <c r="F183" s="23">
        <f t="shared" si="32"/>
        <v>4313.4049999999997</v>
      </c>
      <c r="G183" s="32">
        <f>+'JRO''s Hours Information'!E183</f>
        <v>480</v>
      </c>
      <c r="H183" s="23">
        <f t="shared" si="33"/>
        <v>9120</v>
      </c>
      <c r="I183" s="32">
        <f>+'JRO''s Hours Information'!H183</f>
        <v>0</v>
      </c>
      <c r="J183" s="25">
        <f t="shared" si="34"/>
        <v>0</v>
      </c>
      <c r="K183" s="33">
        <f>+'JRO''s Hours Information'!C183</f>
        <v>129.99600000000001</v>
      </c>
      <c r="L183" s="23">
        <f t="shared" si="35"/>
        <v>2664.9180000000001</v>
      </c>
      <c r="M183" s="33">
        <f>+'JRO''s Hours Information'!F183</f>
        <v>104.004</v>
      </c>
      <c r="N183" s="23">
        <f t="shared" si="36"/>
        <v>1976.076</v>
      </c>
      <c r="O183" s="33">
        <f>+'JRO''s Hours Information'!I183</f>
        <v>0</v>
      </c>
      <c r="P183" s="25">
        <f t="shared" si="37"/>
        <v>0</v>
      </c>
      <c r="Q183" s="16">
        <f>+'JRO''s Hours Information'!D183</f>
        <v>104</v>
      </c>
      <c r="R183" s="23">
        <f t="shared" si="38"/>
        <v>2132</v>
      </c>
      <c r="S183" s="16">
        <f>+'JRO''s Hours Information'!G183</f>
        <v>54</v>
      </c>
      <c r="T183" s="23">
        <f t="shared" si="39"/>
        <v>1026</v>
      </c>
      <c r="U183" s="15">
        <f>+'JRO''s Hours Information'!J183</f>
        <v>0</v>
      </c>
      <c r="V183" s="25">
        <f t="shared" si="40"/>
        <v>0</v>
      </c>
      <c r="W183" s="23">
        <f t="shared" si="41"/>
        <v>13433.404999999999</v>
      </c>
    </row>
    <row r="184" spans="1:23" ht="14.85" customHeight="1" x14ac:dyDescent="0.15">
      <c r="A184" s="64" t="str">
        <f>'Employee ROP Information'!A184</f>
        <v>GAL</v>
      </c>
      <c r="B184" s="58" t="str">
        <f>+'Employee ROP Information'!C184</f>
        <v>DEER-KATZ, RACHEL</v>
      </c>
      <c r="C184" s="17">
        <f>+'Employee ROP Information'!M184</f>
        <v>19.72</v>
      </c>
      <c r="D184" s="17">
        <f>+'Employee ROP Information'!N184</f>
        <v>18.28</v>
      </c>
      <c r="E184" s="32">
        <f>+'JRO''s Hours Information'!B184</f>
        <v>126.59</v>
      </c>
      <c r="F184" s="23">
        <f t="shared" si="32"/>
        <v>2496.3548000000001</v>
      </c>
      <c r="G184" s="32">
        <f>+'JRO''s Hours Information'!E184</f>
        <v>67.84</v>
      </c>
      <c r="H184" s="23">
        <f t="shared" si="33"/>
        <v>1240.1152000000002</v>
      </c>
      <c r="I184" s="32">
        <f>+'JRO''s Hours Information'!H184</f>
        <v>0</v>
      </c>
      <c r="J184" s="25">
        <f t="shared" si="34"/>
        <v>0</v>
      </c>
      <c r="K184" s="33">
        <f>+'JRO''s Hours Information'!C184</f>
        <v>104.004</v>
      </c>
      <c r="L184" s="23">
        <f t="shared" si="35"/>
        <v>2050.9588800000001</v>
      </c>
      <c r="M184" s="33">
        <f>+'JRO''s Hours Information'!F184</f>
        <v>104.004</v>
      </c>
      <c r="N184" s="23">
        <f t="shared" si="36"/>
        <v>1901.1931200000001</v>
      </c>
      <c r="O184" s="33">
        <f>+'JRO''s Hours Information'!I184</f>
        <v>6.75</v>
      </c>
      <c r="P184" s="25">
        <f t="shared" si="37"/>
        <v>123.39000000000001</v>
      </c>
      <c r="Q184" s="16">
        <f>+'JRO''s Hours Information'!D184</f>
        <v>57.75</v>
      </c>
      <c r="R184" s="23">
        <f t="shared" si="38"/>
        <v>1138.83</v>
      </c>
      <c r="S184" s="16">
        <f>+'JRO''s Hours Information'!G184</f>
        <v>256</v>
      </c>
      <c r="T184" s="23">
        <f t="shared" si="39"/>
        <v>4679.68</v>
      </c>
      <c r="U184" s="15">
        <f>+'JRO''s Hours Information'!J184</f>
        <v>6.75</v>
      </c>
      <c r="V184" s="25">
        <f t="shared" si="40"/>
        <v>123.39000000000001</v>
      </c>
      <c r="W184" s="23">
        <f t="shared" si="41"/>
        <v>3736.4700000000003</v>
      </c>
    </row>
    <row r="185" spans="1:23" ht="14.85" customHeight="1" x14ac:dyDescent="0.15">
      <c r="A185" s="64" t="str">
        <f>'Employee ROP Information'!A185</f>
        <v>GAL</v>
      </c>
      <c r="B185" s="58" t="str">
        <f>+'Employee ROP Information'!C185</f>
        <v>DEHOET, LINDA</v>
      </c>
      <c r="C185" s="17">
        <f>+'Employee ROP Information'!M185</f>
        <v>26.94</v>
      </c>
      <c r="D185" s="17">
        <f>+'Employee ROP Information'!N185</f>
        <v>24.98</v>
      </c>
      <c r="E185" s="32">
        <f>+'JRO''s Hours Information'!B185</f>
        <v>322</v>
      </c>
      <c r="F185" s="23">
        <f t="shared" si="32"/>
        <v>8674.68</v>
      </c>
      <c r="G185" s="32">
        <f>+'JRO''s Hours Information'!E185</f>
        <v>480</v>
      </c>
      <c r="H185" s="23">
        <f t="shared" si="33"/>
        <v>11990.4</v>
      </c>
      <c r="I185" s="32">
        <f>+'JRO''s Hours Information'!H185</f>
        <v>0</v>
      </c>
      <c r="J185" s="25">
        <f t="shared" si="34"/>
        <v>0</v>
      </c>
      <c r="K185" s="33">
        <f>+'JRO''s Hours Information'!C185</f>
        <v>156</v>
      </c>
      <c r="L185" s="23">
        <f t="shared" si="35"/>
        <v>4202.6400000000003</v>
      </c>
      <c r="M185" s="33">
        <f>+'JRO''s Hours Information'!F185</f>
        <v>104.004</v>
      </c>
      <c r="N185" s="23">
        <f t="shared" si="36"/>
        <v>2598.0199200000002</v>
      </c>
      <c r="O185" s="33">
        <f>+'JRO''s Hours Information'!I185</f>
        <v>0</v>
      </c>
      <c r="P185" s="25">
        <f t="shared" si="37"/>
        <v>0</v>
      </c>
      <c r="Q185" s="16">
        <f>+'JRO''s Hours Information'!D185</f>
        <v>163</v>
      </c>
      <c r="R185" s="23">
        <f t="shared" si="38"/>
        <v>4391.22</v>
      </c>
      <c r="S185" s="16">
        <f>+'JRO''s Hours Information'!G185</f>
        <v>23.25</v>
      </c>
      <c r="T185" s="23">
        <f t="shared" si="39"/>
        <v>580.78499999999997</v>
      </c>
      <c r="U185" s="15">
        <f>+'JRO''s Hours Information'!J185</f>
        <v>0</v>
      </c>
      <c r="V185" s="25">
        <f t="shared" si="40"/>
        <v>0</v>
      </c>
      <c r="W185" s="23">
        <f t="shared" si="41"/>
        <v>20665.080000000002</v>
      </c>
    </row>
    <row r="186" spans="1:23" ht="14.85" customHeight="1" x14ac:dyDescent="0.15">
      <c r="A186" s="64" t="str">
        <f>'Employee ROP Information'!A186</f>
        <v>GAL</v>
      </c>
      <c r="B186" s="58" t="str">
        <f>+'Employee ROP Information'!C186</f>
        <v>DELCASTILLO, SHEILA</v>
      </c>
      <c r="C186" s="17">
        <f>+'Employee ROP Information'!M186</f>
        <v>28.29</v>
      </c>
      <c r="D186" s="17">
        <f>+'Employee ROP Information'!N186</f>
        <v>26.23</v>
      </c>
      <c r="E186" s="32">
        <f>+'JRO''s Hours Information'!B186</f>
        <v>425</v>
      </c>
      <c r="F186" s="23">
        <f t="shared" si="32"/>
        <v>12023.25</v>
      </c>
      <c r="G186" s="32">
        <f>+'JRO''s Hours Information'!E186</f>
        <v>480</v>
      </c>
      <c r="H186" s="23">
        <f t="shared" si="33"/>
        <v>12590.4</v>
      </c>
      <c r="I186" s="32">
        <f>+'JRO''s Hours Information'!H186</f>
        <v>33.25</v>
      </c>
      <c r="J186" s="25">
        <f t="shared" si="34"/>
        <v>872.14750000000004</v>
      </c>
      <c r="K186" s="33">
        <f>+'JRO''s Hours Information'!C186</f>
        <v>156</v>
      </c>
      <c r="L186" s="23">
        <f t="shared" si="35"/>
        <v>4413.24</v>
      </c>
      <c r="M186" s="33">
        <f>+'JRO''s Hours Information'!F186</f>
        <v>104.004</v>
      </c>
      <c r="N186" s="23">
        <f t="shared" si="36"/>
        <v>2728.0249200000003</v>
      </c>
      <c r="O186" s="33">
        <f>+'JRO''s Hours Information'!I186</f>
        <v>135.25</v>
      </c>
      <c r="P186" s="25">
        <f t="shared" si="37"/>
        <v>3547.6075000000001</v>
      </c>
      <c r="Q186" s="16">
        <f>+'JRO''s Hours Information'!D186</f>
        <v>0</v>
      </c>
      <c r="R186" s="23">
        <f t="shared" si="38"/>
        <v>0</v>
      </c>
      <c r="S186" s="16">
        <f>+'JRO''s Hours Information'!G186</f>
        <v>3</v>
      </c>
      <c r="T186" s="23">
        <f t="shared" si="39"/>
        <v>78.69</v>
      </c>
      <c r="U186" s="15">
        <f>+'JRO''s Hours Information'!J186</f>
        <v>187</v>
      </c>
      <c r="V186" s="25">
        <f t="shared" si="40"/>
        <v>4905.01</v>
      </c>
      <c r="W186" s="23">
        <f t="shared" si="41"/>
        <v>25485.797500000001</v>
      </c>
    </row>
    <row r="187" spans="1:23" ht="14.85" customHeight="1" x14ac:dyDescent="0.15">
      <c r="A187" s="64" t="str">
        <f>'Employee ROP Information'!A187</f>
        <v>GAL</v>
      </c>
      <c r="B187" s="58" t="str">
        <f>+'Employee ROP Information'!C187</f>
        <v>DELGADO, DAWN</v>
      </c>
      <c r="C187" s="17">
        <f>+'Employee ROP Information'!M187</f>
        <v>4.93</v>
      </c>
      <c r="D187" s="17">
        <f>+'Employee ROP Information'!N187</f>
        <v>4.57</v>
      </c>
      <c r="E187" s="32">
        <f>+'JRO''s Hours Information'!B187</f>
        <v>49.66</v>
      </c>
      <c r="F187" s="23">
        <f t="shared" si="32"/>
        <v>244.82379999999998</v>
      </c>
      <c r="G187" s="32">
        <f>+'JRO''s Hours Information'!E187</f>
        <v>44.66</v>
      </c>
      <c r="H187" s="23">
        <f t="shared" si="33"/>
        <v>204.09620000000001</v>
      </c>
      <c r="I187" s="32">
        <f>+'JRO''s Hours Information'!H187</f>
        <v>2</v>
      </c>
      <c r="J187" s="25">
        <f t="shared" si="34"/>
        <v>9.14</v>
      </c>
      <c r="K187" s="33">
        <f>+'JRO''s Hours Information'!C187</f>
        <v>51.996000000000002</v>
      </c>
      <c r="L187" s="23">
        <f t="shared" si="35"/>
        <v>256.34028000000001</v>
      </c>
      <c r="M187" s="33">
        <f>+'JRO''s Hours Information'!F187</f>
        <v>51.996000000000002</v>
      </c>
      <c r="N187" s="23">
        <f t="shared" si="36"/>
        <v>237.62172000000004</v>
      </c>
      <c r="O187" s="33">
        <f>+'JRO''s Hours Information'!I187</f>
        <v>64</v>
      </c>
      <c r="P187" s="25">
        <f t="shared" si="37"/>
        <v>292.48</v>
      </c>
      <c r="Q187" s="16">
        <f>+'JRO''s Hours Information'!D187</f>
        <v>24</v>
      </c>
      <c r="R187" s="23">
        <f t="shared" si="38"/>
        <v>118.32</v>
      </c>
      <c r="S187" s="16">
        <f>+'JRO''s Hours Information'!G187</f>
        <v>38</v>
      </c>
      <c r="T187" s="23">
        <f t="shared" si="39"/>
        <v>173.66000000000003</v>
      </c>
      <c r="U187" s="15">
        <f>+'JRO''s Hours Information'!J187</f>
        <v>85</v>
      </c>
      <c r="V187" s="25">
        <f t="shared" si="40"/>
        <v>388.45000000000005</v>
      </c>
      <c r="W187" s="23">
        <f t="shared" si="41"/>
        <v>458.05999999999995</v>
      </c>
    </row>
    <row r="188" spans="1:23" ht="14.85" customHeight="1" x14ac:dyDescent="0.15">
      <c r="A188" s="64" t="str">
        <f>'Employee ROP Information'!A188</f>
        <v>GAL</v>
      </c>
      <c r="B188" s="58" t="str">
        <f>+'Employee ROP Information'!C188</f>
        <v>DELGAUDIO, KIMBERLY</v>
      </c>
      <c r="C188" s="17">
        <f>+'Employee ROP Information'!M188</f>
        <v>37.659999999999997</v>
      </c>
      <c r="D188" s="17">
        <f>+'Employee ROP Information'!N188</f>
        <v>34.909999999999997</v>
      </c>
      <c r="E188" s="32">
        <f>+'JRO''s Hours Information'!B188</f>
        <v>442</v>
      </c>
      <c r="F188" s="23">
        <f t="shared" si="32"/>
        <v>16645.719999999998</v>
      </c>
      <c r="G188" s="32">
        <f>+'JRO''s Hours Information'!E188</f>
        <v>480</v>
      </c>
      <c r="H188" s="23">
        <f t="shared" si="33"/>
        <v>16756.8</v>
      </c>
      <c r="I188" s="32">
        <f>+'JRO''s Hours Information'!H188</f>
        <v>0</v>
      </c>
      <c r="J188" s="25">
        <f t="shared" si="34"/>
        <v>0</v>
      </c>
      <c r="K188" s="33">
        <f>+'JRO''s Hours Information'!C188</f>
        <v>240</v>
      </c>
      <c r="L188" s="23">
        <f t="shared" si="35"/>
        <v>9038.4</v>
      </c>
      <c r="M188" s="33">
        <f>+'JRO''s Hours Information'!F188</f>
        <v>104.004</v>
      </c>
      <c r="N188" s="23">
        <f t="shared" si="36"/>
        <v>3630.7796399999997</v>
      </c>
      <c r="O188" s="33">
        <f>+'JRO''s Hours Information'!I188</f>
        <v>0</v>
      </c>
      <c r="P188" s="25">
        <f t="shared" si="37"/>
        <v>0</v>
      </c>
      <c r="Q188" s="16">
        <f>+'JRO''s Hours Information'!D188</f>
        <v>118</v>
      </c>
      <c r="R188" s="23">
        <f t="shared" si="38"/>
        <v>4443.8799999999992</v>
      </c>
      <c r="S188" s="16">
        <f>+'JRO''s Hours Information'!G188</f>
        <v>8</v>
      </c>
      <c r="T188" s="23">
        <f t="shared" si="39"/>
        <v>279.27999999999997</v>
      </c>
      <c r="U188" s="15">
        <f>+'JRO''s Hours Information'!J188</f>
        <v>0</v>
      </c>
      <c r="V188" s="25">
        <f t="shared" si="40"/>
        <v>0</v>
      </c>
      <c r="W188" s="23">
        <f t="shared" si="41"/>
        <v>33402.519999999997</v>
      </c>
    </row>
    <row r="189" spans="1:23" ht="14.85" customHeight="1" x14ac:dyDescent="0.15">
      <c r="A189" s="64" t="str">
        <f>'Employee ROP Information'!A189</f>
        <v>GAL</v>
      </c>
      <c r="B189" s="58" t="str">
        <f>+'Employee ROP Information'!C189</f>
        <v>DENMAN, RACHAEL</v>
      </c>
      <c r="C189" s="17">
        <f>+'Employee ROP Information'!M189</f>
        <v>20.39</v>
      </c>
      <c r="D189" s="17">
        <f>+'Employee ROP Information'!N189</f>
        <v>18.899999999999999</v>
      </c>
      <c r="E189" s="32">
        <f>+'JRO''s Hours Information'!B189</f>
        <v>26.922999999999998</v>
      </c>
      <c r="F189" s="23">
        <f t="shared" si="32"/>
        <v>548.95997</v>
      </c>
      <c r="G189" s="32">
        <f>+'JRO''s Hours Information'!E189</f>
        <v>5.173</v>
      </c>
      <c r="H189" s="23">
        <f t="shared" si="33"/>
        <v>97.7697</v>
      </c>
      <c r="I189" s="32">
        <f>+'JRO''s Hours Information'!H189</f>
        <v>0</v>
      </c>
      <c r="J189" s="25">
        <f t="shared" si="34"/>
        <v>0</v>
      </c>
      <c r="K189" s="33">
        <f>+'JRO''s Hours Information'!C189</f>
        <v>88.837000000000003</v>
      </c>
      <c r="L189" s="23">
        <f t="shared" si="35"/>
        <v>1811.38643</v>
      </c>
      <c r="M189" s="33">
        <f>+'JRO''s Hours Information'!F189</f>
        <v>88.837000000000003</v>
      </c>
      <c r="N189" s="23">
        <f t="shared" si="36"/>
        <v>1679.0192999999999</v>
      </c>
      <c r="O189" s="33">
        <f>+'JRO''s Hours Information'!I189</f>
        <v>0</v>
      </c>
      <c r="P189" s="25">
        <f t="shared" si="37"/>
        <v>0</v>
      </c>
      <c r="Q189" s="16">
        <f>+'JRO''s Hours Information'!D189</f>
        <v>106</v>
      </c>
      <c r="R189" s="23">
        <f t="shared" si="38"/>
        <v>2161.34</v>
      </c>
      <c r="S189" s="16">
        <f>+'JRO''s Hours Information'!G189</f>
        <v>120</v>
      </c>
      <c r="T189" s="23">
        <f t="shared" si="39"/>
        <v>2268</v>
      </c>
      <c r="U189" s="15">
        <f>+'JRO''s Hours Information'!J189</f>
        <v>0</v>
      </c>
      <c r="V189" s="25">
        <f t="shared" si="40"/>
        <v>0</v>
      </c>
      <c r="W189" s="23">
        <f t="shared" si="41"/>
        <v>646.72966999999994</v>
      </c>
    </row>
    <row r="190" spans="1:23" ht="14.85" customHeight="1" x14ac:dyDescent="0.15">
      <c r="A190" s="64" t="str">
        <f>'Employee ROP Information'!A190</f>
        <v>GAL</v>
      </c>
      <c r="B190" s="58" t="str">
        <f>+'Employee ROP Information'!C190</f>
        <v>DEW, ALYSON</v>
      </c>
      <c r="C190" s="17">
        <f>+'Employee ROP Information'!M190</f>
        <v>21.26</v>
      </c>
      <c r="D190" s="17">
        <f>+'Employee ROP Information'!N190</f>
        <v>19.71</v>
      </c>
      <c r="E190" s="32">
        <f>+'JRO''s Hours Information'!B190</f>
        <v>133.25</v>
      </c>
      <c r="F190" s="23">
        <f t="shared" si="32"/>
        <v>2832.895</v>
      </c>
      <c r="G190" s="32">
        <f>+'JRO''s Hours Information'!E190</f>
        <v>177</v>
      </c>
      <c r="H190" s="23">
        <f t="shared" si="33"/>
        <v>3488.67</v>
      </c>
      <c r="I190" s="32">
        <f>+'JRO''s Hours Information'!H190</f>
        <v>6.25</v>
      </c>
      <c r="J190" s="25">
        <f t="shared" si="34"/>
        <v>123.1875</v>
      </c>
      <c r="K190" s="33">
        <f>+'JRO''s Hours Information'!C190</f>
        <v>95.335999999999999</v>
      </c>
      <c r="L190" s="23">
        <f t="shared" si="35"/>
        <v>2026.8433600000001</v>
      </c>
      <c r="M190" s="33">
        <f>+'JRO''s Hours Information'!F190</f>
        <v>95.335999999999999</v>
      </c>
      <c r="N190" s="23">
        <f t="shared" si="36"/>
        <v>1879.0725600000001</v>
      </c>
      <c r="O190" s="33">
        <f>+'JRO''s Hours Information'!I190</f>
        <v>4.75</v>
      </c>
      <c r="P190" s="25">
        <f t="shared" si="37"/>
        <v>93.622500000000002</v>
      </c>
      <c r="Q190" s="16">
        <f>+'JRO''s Hours Information'!D190</f>
        <v>83.5</v>
      </c>
      <c r="R190" s="23">
        <f t="shared" si="38"/>
        <v>1775.21</v>
      </c>
      <c r="S190" s="16">
        <f>+'JRO''s Hours Information'!G190</f>
        <v>41.75</v>
      </c>
      <c r="T190" s="23">
        <f t="shared" si="39"/>
        <v>822.89250000000004</v>
      </c>
      <c r="U190" s="15">
        <f>+'JRO''s Hours Information'!J190</f>
        <v>8</v>
      </c>
      <c r="V190" s="25">
        <f t="shared" si="40"/>
        <v>157.68</v>
      </c>
      <c r="W190" s="23">
        <f t="shared" si="41"/>
        <v>6444.7525000000005</v>
      </c>
    </row>
    <row r="191" spans="1:23" ht="14.85" customHeight="1" x14ac:dyDescent="0.15">
      <c r="A191" s="64" t="str">
        <f>'Employee ROP Information'!A191</f>
        <v>GAL</v>
      </c>
      <c r="B191" s="58" t="str">
        <f>+'Employee ROP Information'!C191</f>
        <v>DIAZ, REBEKAH</v>
      </c>
      <c r="C191" s="17">
        <f>+'Employee ROP Information'!M191</f>
        <v>19.72</v>
      </c>
      <c r="D191" s="17">
        <f>+'Employee ROP Information'!N191</f>
        <v>18.28</v>
      </c>
      <c r="E191" s="32">
        <f>+'JRO''s Hours Information'!B191</f>
        <v>32.090000000000003</v>
      </c>
      <c r="F191" s="23">
        <f t="shared" si="32"/>
        <v>632.81479999999999</v>
      </c>
      <c r="G191" s="32">
        <f>+'JRO''s Hours Information'!E191</f>
        <v>18.09</v>
      </c>
      <c r="H191" s="23">
        <f t="shared" si="33"/>
        <v>330.68520000000001</v>
      </c>
      <c r="I191" s="32">
        <f>+'JRO''s Hours Information'!H191</f>
        <v>0</v>
      </c>
      <c r="J191" s="25">
        <f t="shared" si="34"/>
        <v>0</v>
      </c>
      <c r="K191" s="33">
        <f>+'JRO''s Hours Information'!C191</f>
        <v>104.004</v>
      </c>
      <c r="L191" s="23">
        <f t="shared" si="35"/>
        <v>2050.9588800000001</v>
      </c>
      <c r="M191" s="33">
        <f>+'JRO''s Hours Information'!F191</f>
        <v>104.004</v>
      </c>
      <c r="N191" s="23">
        <f t="shared" si="36"/>
        <v>1901.1931200000001</v>
      </c>
      <c r="O191" s="33">
        <f>+'JRO''s Hours Information'!I191</f>
        <v>0</v>
      </c>
      <c r="P191" s="25">
        <f t="shared" si="37"/>
        <v>0</v>
      </c>
      <c r="Q191" s="16">
        <f>+'JRO''s Hours Information'!D191</f>
        <v>105.5</v>
      </c>
      <c r="R191" s="23">
        <f t="shared" si="38"/>
        <v>2080.46</v>
      </c>
      <c r="S191" s="16">
        <f>+'JRO''s Hours Information'!G191</f>
        <v>139.5</v>
      </c>
      <c r="T191" s="23">
        <f t="shared" si="39"/>
        <v>2550.06</v>
      </c>
      <c r="U191" s="15">
        <f>+'JRO''s Hours Information'!J191</f>
        <v>0</v>
      </c>
      <c r="V191" s="25">
        <f t="shared" si="40"/>
        <v>0</v>
      </c>
      <c r="W191" s="23">
        <f t="shared" si="41"/>
        <v>963.5</v>
      </c>
    </row>
    <row r="192" spans="1:23" ht="14.85" customHeight="1" x14ac:dyDescent="0.15">
      <c r="A192" s="64" t="str">
        <f>'Employee ROP Information'!A192</f>
        <v>GAL</v>
      </c>
      <c r="B192" s="58" t="str">
        <f>+'Employee ROP Information'!C192</f>
        <v>DICKINSON, MARIE</v>
      </c>
      <c r="C192" s="17">
        <f>+'Employee ROP Information'!M192</f>
        <v>25.38</v>
      </c>
      <c r="D192" s="17">
        <f>+'Employee ROP Information'!N192</f>
        <v>23.53</v>
      </c>
      <c r="E192" s="32">
        <f>+'JRO''s Hours Information'!B192</f>
        <v>86.67</v>
      </c>
      <c r="F192" s="23">
        <f t="shared" si="32"/>
        <v>2199.6846</v>
      </c>
      <c r="G192" s="32">
        <f>+'JRO''s Hours Information'!E192</f>
        <v>71.17</v>
      </c>
      <c r="H192" s="23">
        <f t="shared" si="33"/>
        <v>1674.6301000000001</v>
      </c>
      <c r="I192" s="32">
        <f>+'JRO''s Hours Information'!H192</f>
        <v>51.5</v>
      </c>
      <c r="J192" s="25">
        <f t="shared" si="34"/>
        <v>1211.7950000000001</v>
      </c>
      <c r="K192" s="33">
        <f>+'JRO''s Hours Information'!C192</f>
        <v>86.67</v>
      </c>
      <c r="L192" s="23">
        <f t="shared" si="35"/>
        <v>2199.6846</v>
      </c>
      <c r="M192" s="33">
        <f>+'JRO''s Hours Information'!F192</f>
        <v>86.67</v>
      </c>
      <c r="N192" s="23">
        <f t="shared" si="36"/>
        <v>2039.3451000000002</v>
      </c>
      <c r="O192" s="33">
        <f>+'JRO''s Hours Information'!I192</f>
        <v>84.5</v>
      </c>
      <c r="P192" s="25">
        <f t="shared" si="37"/>
        <v>1988.2850000000001</v>
      </c>
      <c r="Q192" s="16">
        <f>+'JRO''s Hours Information'!D192</f>
        <v>0</v>
      </c>
      <c r="R192" s="23">
        <f t="shared" si="38"/>
        <v>0</v>
      </c>
      <c r="S192" s="16">
        <f>+'JRO''s Hours Information'!G192</f>
        <v>15.5</v>
      </c>
      <c r="T192" s="23">
        <f t="shared" si="39"/>
        <v>364.71500000000003</v>
      </c>
      <c r="U192" s="15">
        <f>+'JRO''s Hours Information'!J192</f>
        <v>33</v>
      </c>
      <c r="V192" s="25">
        <f t="shared" si="40"/>
        <v>776.49</v>
      </c>
      <c r="W192" s="23">
        <f t="shared" si="41"/>
        <v>5086.1097</v>
      </c>
    </row>
    <row r="193" spans="1:23" ht="14.85" customHeight="1" x14ac:dyDescent="0.15">
      <c r="A193" s="64" t="str">
        <f>'Employee ROP Information'!A193</f>
        <v>GAL</v>
      </c>
      <c r="B193" s="58" t="str">
        <f>+'Employee ROP Information'!C193</f>
        <v>DILLEY, REBECCA</v>
      </c>
      <c r="C193" s="17">
        <f>+'Employee ROP Information'!M193</f>
        <v>19.72</v>
      </c>
      <c r="D193" s="17">
        <f>+'Employee ROP Information'!N193</f>
        <v>18.28</v>
      </c>
      <c r="E193" s="32">
        <f>+'JRO''s Hours Information'!B193</f>
        <v>59.59</v>
      </c>
      <c r="F193" s="23">
        <f t="shared" si="32"/>
        <v>1175.1148000000001</v>
      </c>
      <c r="G193" s="32">
        <f>+'JRO''s Hours Information'!E193</f>
        <v>59.84</v>
      </c>
      <c r="H193" s="23">
        <f t="shared" si="33"/>
        <v>1093.8752000000002</v>
      </c>
      <c r="I193" s="32">
        <f>+'JRO''s Hours Information'!H193</f>
        <v>-2.25</v>
      </c>
      <c r="J193" s="25">
        <f t="shared" si="34"/>
        <v>-41.13</v>
      </c>
      <c r="K193" s="33">
        <f>+'JRO''s Hours Information'!C193</f>
        <v>104.004</v>
      </c>
      <c r="L193" s="23">
        <f t="shared" si="35"/>
        <v>2050.9588800000001</v>
      </c>
      <c r="M193" s="33">
        <f>+'JRO''s Hours Information'!F193</f>
        <v>104.004</v>
      </c>
      <c r="N193" s="23">
        <f t="shared" si="36"/>
        <v>1901.1931200000001</v>
      </c>
      <c r="O193" s="33">
        <f>+'JRO''s Hours Information'!I193</f>
        <v>28.5</v>
      </c>
      <c r="P193" s="25">
        <f t="shared" si="37"/>
        <v>520.98</v>
      </c>
      <c r="Q193" s="16">
        <f>+'JRO''s Hours Information'!D193</f>
        <v>105.5</v>
      </c>
      <c r="R193" s="23">
        <f t="shared" si="38"/>
        <v>2080.46</v>
      </c>
      <c r="S193" s="16">
        <f>+'JRO''s Hours Information'!G193</f>
        <v>80</v>
      </c>
      <c r="T193" s="23">
        <f t="shared" si="39"/>
        <v>1462.4</v>
      </c>
      <c r="U193" s="15">
        <f>+'JRO''s Hours Information'!J193</f>
        <v>30.5</v>
      </c>
      <c r="V193" s="25">
        <f t="shared" si="40"/>
        <v>557.54000000000008</v>
      </c>
      <c r="W193" s="23">
        <f t="shared" si="41"/>
        <v>2227.86</v>
      </c>
    </row>
    <row r="194" spans="1:23" ht="14.85" customHeight="1" x14ac:dyDescent="0.15">
      <c r="A194" s="64" t="str">
        <f>'Employee ROP Information'!A194</f>
        <v>GAL</v>
      </c>
      <c r="B194" s="58" t="str">
        <f>+'Employee ROP Information'!C194</f>
        <v>DIXON, JASMINE</v>
      </c>
      <c r="C194" s="17">
        <f>+'Employee ROP Information'!M194</f>
        <v>19.72</v>
      </c>
      <c r="D194" s="17">
        <f>+'Employee ROP Information'!N194</f>
        <v>18.28</v>
      </c>
      <c r="E194" s="32">
        <f>+'JRO''s Hours Information'!B194</f>
        <v>373.25</v>
      </c>
      <c r="F194" s="23">
        <f t="shared" si="32"/>
        <v>7360.49</v>
      </c>
      <c r="G194" s="32">
        <f>+'JRO''s Hours Information'!E194</f>
        <v>148.256</v>
      </c>
      <c r="H194" s="23">
        <f t="shared" si="33"/>
        <v>2710.1196800000002</v>
      </c>
      <c r="I194" s="32">
        <f>+'JRO''s Hours Information'!H194</f>
        <v>0</v>
      </c>
      <c r="J194" s="25">
        <f t="shared" si="34"/>
        <v>0</v>
      </c>
      <c r="K194" s="33">
        <f>+'JRO''s Hours Information'!C194</f>
        <v>156</v>
      </c>
      <c r="L194" s="23">
        <f t="shared" si="35"/>
        <v>3076.3199999999997</v>
      </c>
      <c r="M194" s="33">
        <f>+'JRO''s Hours Information'!F194</f>
        <v>104.004</v>
      </c>
      <c r="N194" s="23">
        <f t="shared" si="36"/>
        <v>1901.1931200000001</v>
      </c>
      <c r="O194" s="33">
        <f>+'JRO''s Hours Information'!I194</f>
        <v>34.75</v>
      </c>
      <c r="P194" s="25">
        <f t="shared" si="37"/>
        <v>635.23</v>
      </c>
      <c r="Q194" s="16">
        <f>+'JRO''s Hours Information'!D194</f>
        <v>118.5</v>
      </c>
      <c r="R194" s="23">
        <f t="shared" si="38"/>
        <v>2336.8199999999997</v>
      </c>
      <c r="S194" s="16">
        <f>+'JRO''s Hours Information'!G194</f>
        <v>81.25</v>
      </c>
      <c r="T194" s="23">
        <f t="shared" si="39"/>
        <v>1485.25</v>
      </c>
      <c r="U194" s="15">
        <f>+'JRO''s Hours Information'!J194</f>
        <v>31.75</v>
      </c>
      <c r="V194" s="25">
        <f t="shared" si="40"/>
        <v>580.39</v>
      </c>
      <c r="W194" s="23">
        <f t="shared" si="41"/>
        <v>10070.60968</v>
      </c>
    </row>
    <row r="195" spans="1:23" ht="14.85" customHeight="1" x14ac:dyDescent="0.15">
      <c r="A195" s="64" t="str">
        <f>'Employee ROP Information'!A195</f>
        <v>GAL</v>
      </c>
      <c r="B195" s="58" t="str">
        <f>+'Employee ROP Information'!C195</f>
        <v>DOHERTY, MICHAEL</v>
      </c>
      <c r="C195" s="17">
        <f>+'Employee ROP Information'!M195</f>
        <v>25.38</v>
      </c>
      <c r="D195" s="17">
        <f>+'Employee ROP Information'!N195</f>
        <v>23.53</v>
      </c>
      <c r="E195" s="32">
        <f>+'JRO''s Hours Information'!B195</f>
        <v>116.755</v>
      </c>
      <c r="F195" s="23">
        <f t="shared" si="32"/>
        <v>2963.2419</v>
      </c>
      <c r="G195" s="32">
        <f>+'JRO''s Hours Information'!E195</f>
        <v>94.754999999999995</v>
      </c>
      <c r="H195" s="23">
        <f t="shared" si="33"/>
        <v>2229.5851499999999</v>
      </c>
      <c r="I195" s="32">
        <f>+'JRO''s Hours Information'!H195</f>
        <v>42.5</v>
      </c>
      <c r="J195" s="25">
        <f t="shared" si="34"/>
        <v>1000.0250000000001</v>
      </c>
      <c r="K195" s="33">
        <f>+'JRO''s Hours Information'!C195</f>
        <v>104.004</v>
      </c>
      <c r="L195" s="23">
        <f t="shared" si="35"/>
        <v>2639.6215200000001</v>
      </c>
      <c r="M195" s="33">
        <f>+'JRO''s Hours Information'!F195</f>
        <v>104.004</v>
      </c>
      <c r="N195" s="23">
        <f t="shared" si="36"/>
        <v>2447.2141200000001</v>
      </c>
      <c r="O195" s="33">
        <f>+'JRO''s Hours Information'!I195</f>
        <v>123</v>
      </c>
      <c r="P195" s="25">
        <f t="shared" si="37"/>
        <v>2894.19</v>
      </c>
      <c r="Q195" s="16">
        <f>+'JRO''s Hours Information'!D195</f>
        <v>6.75</v>
      </c>
      <c r="R195" s="23">
        <f t="shared" si="38"/>
        <v>171.315</v>
      </c>
      <c r="S195" s="16">
        <f>+'JRO''s Hours Information'!G195</f>
        <v>28.75</v>
      </c>
      <c r="T195" s="23">
        <f t="shared" si="39"/>
        <v>676.48750000000007</v>
      </c>
      <c r="U195" s="15">
        <f>+'JRO''s Hours Information'!J195</f>
        <v>126.25</v>
      </c>
      <c r="V195" s="25">
        <f t="shared" si="40"/>
        <v>2970.6625000000004</v>
      </c>
      <c r="W195" s="23">
        <f t="shared" si="41"/>
        <v>6192.8520499999995</v>
      </c>
    </row>
    <row r="196" spans="1:23" ht="14.85" customHeight="1" x14ac:dyDescent="0.15">
      <c r="A196" s="64" t="str">
        <f>'Employee ROP Information'!A196</f>
        <v>GAL</v>
      </c>
      <c r="B196" s="58" t="str">
        <f>+'Employee ROP Information'!C196</f>
        <v>DOMBROSKI, DANIEL</v>
      </c>
      <c r="C196" s="17">
        <f>+'Employee ROP Information'!M196</f>
        <v>26.36</v>
      </c>
      <c r="D196" s="17">
        <f>+'Employee ROP Information'!N196</f>
        <v>24.44</v>
      </c>
      <c r="E196" s="32">
        <f>+'JRO''s Hours Information'!B196</f>
        <v>90.004999999999995</v>
      </c>
      <c r="F196" s="23">
        <f t="shared" si="32"/>
        <v>2372.5317999999997</v>
      </c>
      <c r="G196" s="32">
        <f>+'JRO''s Hours Information'!E196</f>
        <v>122.005</v>
      </c>
      <c r="H196" s="23">
        <f t="shared" si="33"/>
        <v>2981.8022000000001</v>
      </c>
      <c r="I196" s="32">
        <f>+'JRO''s Hours Information'!H196</f>
        <v>0</v>
      </c>
      <c r="J196" s="25">
        <f t="shared" si="34"/>
        <v>0</v>
      </c>
      <c r="K196" s="33">
        <f>+'JRO''s Hours Information'!C196</f>
        <v>104.004</v>
      </c>
      <c r="L196" s="23">
        <f t="shared" si="35"/>
        <v>2741.5454399999999</v>
      </c>
      <c r="M196" s="33">
        <f>+'JRO''s Hours Information'!F196</f>
        <v>104.004</v>
      </c>
      <c r="N196" s="23">
        <f t="shared" si="36"/>
        <v>2541.8577600000003</v>
      </c>
      <c r="O196" s="33">
        <f>+'JRO''s Hours Information'!I196</f>
        <v>0</v>
      </c>
      <c r="P196" s="25">
        <f t="shared" si="37"/>
        <v>0</v>
      </c>
      <c r="Q196" s="16">
        <f>+'JRO''s Hours Information'!D196</f>
        <v>40</v>
      </c>
      <c r="R196" s="23">
        <f t="shared" si="38"/>
        <v>1054.4000000000001</v>
      </c>
      <c r="S196" s="16">
        <f>+'JRO''s Hours Information'!G196</f>
        <v>8</v>
      </c>
      <c r="T196" s="23">
        <f t="shared" si="39"/>
        <v>195.52</v>
      </c>
      <c r="U196" s="15">
        <f>+'JRO''s Hours Information'!J196</f>
        <v>0</v>
      </c>
      <c r="V196" s="25">
        <f t="shared" si="40"/>
        <v>0</v>
      </c>
      <c r="W196" s="23">
        <f t="shared" si="41"/>
        <v>5354.3339999999998</v>
      </c>
    </row>
    <row r="197" spans="1:23" ht="14.85" customHeight="1" x14ac:dyDescent="0.15">
      <c r="A197" s="64" t="str">
        <f>'Employee ROP Information'!A197</f>
        <v>GAL</v>
      </c>
      <c r="B197" s="58" t="str">
        <f>+'Employee ROP Information'!C197</f>
        <v>DORSETT, MICHAEL</v>
      </c>
      <c r="C197" s="17">
        <f>+'Employee ROP Information'!M197</f>
        <v>20.5</v>
      </c>
      <c r="D197" s="17">
        <f>+'Employee ROP Information'!N197</f>
        <v>19</v>
      </c>
      <c r="E197" s="32">
        <f>+'JRO''s Hours Information'!B197</f>
        <v>229.82599999999999</v>
      </c>
      <c r="F197" s="23">
        <f t="shared" si="32"/>
        <v>4711.433</v>
      </c>
      <c r="G197" s="32">
        <f>+'JRO''s Hours Information'!E197</f>
        <v>474.84</v>
      </c>
      <c r="H197" s="23">
        <f t="shared" si="33"/>
        <v>9021.9599999999991</v>
      </c>
      <c r="I197" s="32">
        <f>+'JRO''s Hours Information'!H197</f>
        <v>0</v>
      </c>
      <c r="J197" s="25">
        <f t="shared" si="34"/>
        <v>0</v>
      </c>
      <c r="K197" s="33">
        <f>+'JRO''s Hours Information'!C197</f>
        <v>129.99600000000001</v>
      </c>
      <c r="L197" s="23">
        <f t="shared" si="35"/>
        <v>2664.9180000000001</v>
      </c>
      <c r="M197" s="33">
        <f>+'JRO''s Hours Information'!F197</f>
        <v>104.004</v>
      </c>
      <c r="N197" s="23">
        <f t="shared" si="36"/>
        <v>1976.076</v>
      </c>
      <c r="O197" s="33">
        <f>+'JRO''s Hours Information'!I197</f>
        <v>0</v>
      </c>
      <c r="P197" s="25">
        <f t="shared" si="37"/>
        <v>0</v>
      </c>
      <c r="Q197" s="16">
        <f>+'JRO''s Hours Information'!D197</f>
        <v>48</v>
      </c>
      <c r="R197" s="23">
        <f t="shared" si="38"/>
        <v>984</v>
      </c>
      <c r="S197" s="16">
        <f>+'JRO''s Hours Information'!G197</f>
        <v>24</v>
      </c>
      <c r="T197" s="23">
        <f t="shared" si="39"/>
        <v>456</v>
      </c>
      <c r="U197" s="15">
        <f>+'JRO''s Hours Information'!J197</f>
        <v>0</v>
      </c>
      <c r="V197" s="25">
        <f t="shared" si="40"/>
        <v>0</v>
      </c>
      <c r="W197" s="23">
        <f t="shared" si="41"/>
        <v>13733.393</v>
      </c>
    </row>
    <row r="198" spans="1:23" ht="14.85" customHeight="1" x14ac:dyDescent="0.15">
      <c r="A198" s="64" t="str">
        <f>'Employee ROP Information'!A198</f>
        <v>GAL</v>
      </c>
      <c r="B198" s="58" t="str">
        <f>+'Employee ROP Information'!C198</f>
        <v>DRAGOTTO, RICK</v>
      </c>
      <c r="C198" s="17">
        <f>+'Employee ROP Information'!M198</f>
        <v>35.17</v>
      </c>
      <c r="D198" s="17">
        <f>+'Employee ROP Information'!N198</f>
        <v>32.61</v>
      </c>
      <c r="E198" s="32">
        <f>+'JRO''s Hours Information'!B198</f>
        <v>262.25</v>
      </c>
      <c r="F198" s="23">
        <f t="shared" si="32"/>
        <v>9223.3325000000004</v>
      </c>
      <c r="G198" s="32">
        <f>+'JRO''s Hours Information'!E198</f>
        <v>354.34</v>
      </c>
      <c r="H198" s="23">
        <f t="shared" si="33"/>
        <v>11555.027399999999</v>
      </c>
      <c r="I198" s="32">
        <f>+'JRO''s Hours Information'!H198</f>
        <v>54.5</v>
      </c>
      <c r="J198" s="25">
        <f t="shared" si="34"/>
        <v>1777.2449999999999</v>
      </c>
      <c r="K198" s="33">
        <f>+'JRO''s Hours Information'!C198</f>
        <v>156</v>
      </c>
      <c r="L198" s="23">
        <f t="shared" si="35"/>
        <v>5486.52</v>
      </c>
      <c r="M198" s="33">
        <f>+'JRO''s Hours Information'!F198</f>
        <v>104.004</v>
      </c>
      <c r="N198" s="23">
        <f t="shared" si="36"/>
        <v>3391.57044</v>
      </c>
      <c r="O198" s="33">
        <f>+'JRO''s Hours Information'!I198</f>
        <v>111</v>
      </c>
      <c r="P198" s="25">
        <f t="shared" si="37"/>
        <v>3619.71</v>
      </c>
      <c r="Q198" s="16">
        <f>+'JRO''s Hours Information'!D198</f>
        <v>196.25</v>
      </c>
      <c r="R198" s="23">
        <f t="shared" si="38"/>
        <v>6902.1125000000002</v>
      </c>
      <c r="S198" s="16">
        <f>+'JRO''s Hours Information'!G198</f>
        <v>0</v>
      </c>
      <c r="T198" s="23">
        <f t="shared" si="39"/>
        <v>0</v>
      </c>
      <c r="U198" s="15">
        <f>+'JRO''s Hours Information'!J198</f>
        <v>64.75</v>
      </c>
      <c r="V198" s="25">
        <f t="shared" si="40"/>
        <v>2111.4974999999999</v>
      </c>
      <c r="W198" s="23">
        <f t="shared" si="41"/>
        <v>22555.604899999998</v>
      </c>
    </row>
    <row r="199" spans="1:23" ht="14.85" customHeight="1" x14ac:dyDescent="0.15">
      <c r="A199" s="64" t="str">
        <f>'Employee ROP Information'!A199</f>
        <v>GAL</v>
      </c>
      <c r="B199" s="58" t="str">
        <f>+'Employee ROP Information'!C199</f>
        <v>DUBREUIL, LINDSEY</v>
      </c>
      <c r="C199" s="17">
        <f>+'Employee ROP Information'!M199</f>
        <v>20.67</v>
      </c>
      <c r="D199" s="17">
        <f>+'Employee ROP Information'!N199</f>
        <v>19.16</v>
      </c>
      <c r="E199" s="32">
        <f>+'JRO''s Hours Information'!B199</f>
        <v>117.75</v>
      </c>
      <c r="F199" s="23">
        <f t="shared" si="32"/>
        <v>2433.8925000000004</v>
      </c>
      <c r="G199" s="32">
        <f>+'JRO''s Hours Information'!E199</f>
        <v>50.34</v>
      </c>
      <c r="H199" s="23">
        <f t="shared" si="33"/>
        <v>964.51440000000002</v>
      </c>
      <c r="I199" s="32">
        <f>+'JRO''s Hours Information'!H199</f>
        <v>0</v>
      </c>
      <c r="J199" s="25">
        <f t="shared" si="34"/>
        <v>0</v>
      </c>
      <c r="K199" s="33">
        <f>+'JRO''s Hours Information'!C199</f>
        <v>156</v>
      </c>
      <c r="L199" s="23">
        <f t="shared" si="35"/>
        <v>3224.5200000000004</v>
      </c>
      <c r="M199" s="33">
        <f>+'JRO''s Hours Information'!F199</f>
        <v>104.004</v>
      </c>
      <c r="N199" s="23">
        <f t="shared" si="36"/>
        <v>1992.7166400000001</v>
      </c>
      <c r="O199" s="33">
        <f>+'JRO''s Hours Information'!I199</f>
        <v>0</v>
      </c>
      <c r="P199" s="25">
        <f t="shared" si="37"/>
        <v>0</v>
      </c>
      <c r="Q199" s="16">
        <f>+'JRO''s Hours Information'!D199</f>
        <v>149</v>
      </c>
      <c r="R199" s="23">
        <f t="shared" si="38"/>
        <v>3079.8300000000004</v>
      </c>
      <c r="S199" s="16">
        <f>+'JRO''s Hours Information'!G199</f>
        <v>73</v>
      </c>
      <c r="T199" s="23">
        <f t="shared" si="39"/>
        <v>1398.68</v>
      </c>
      <c r="U199" s="15">
        <f>+'JRO''s Hours Information'!J199</f>
        <v>0</v>
      </c>
      <c r="V199" s="25">
        <f t="shared" si="40"/>
        <v>0</v>
      </c>
      <c r="W199" s="23">
        <f t="shared" si="41"/>
        <v>3398.4069000000004</v>
      </c>
    </row>
    <row r="200" spans="1:23" ht="14.85" customHeight="1" x14ac:dyDescent="0.15">
      <c r="A200" s="64" t="str">
        <f>'Employee ROP Information'!A200</f>
        <v>GAL</v>
      </c>
      <c r="B200" s="58" t="str">
        <f>+'Employee ROP Information'!C200</f>
        <v>DUFRESNE, LESLIE</v>
      </c>
      <c r="C200" s="17">
        <f>+'Employee ROP Information'!M200</f>
        <v>20.39</v>
      </c>
      <c r="D200" s="17">
        <f>+'Employee ROP Information'!N200</f>
        <v>18.899999999999999</v>
      </c>
      <c r="E200" s="32">
        <f>+'JRO''s Hours Information'!B200</f>
        <v>160.41</v>
      </c>
      <c r="F200" s="23">
        <f t="shared" si="32"/>
        <v>3270.7599</v>
      </c>
      <c r="G200" s="32">
        <f>+'JRO''s Hours Information'!E200</f>
        <v>213.09</v>
      </c>
      <c r="H200" s="23">
        <f t="shared" si="33"/>
        <v>4027.4009999999998</v>
      </c>
      <c r="I200" s="32">
        <f>+'JRO''s Hours Information'!H200</f>
        <v>0</v>
      </c>
      <c r="J200" s="25">
        <f t="shared" si="34"/>
        <v>0</v>
      </c>
      <c r="K200" s="33">
        <f>+'JRO''s Hours Information'!C200</f>
        <v>129.99600000000001</v>
      </c>
      <c r="L200" s="23">
        <f t="shared" si="35"/>
        <v>2650.6184400000002</v>
      </c>
      <c r="M200" s="33">
        <f>+'JRO''s Hours Information'!F200</f>
        <v>104.004</v>
      </c>
      <c r="N200" s="23">
        <f t="shared" si="36"/>
        <v>1965.6756</v>
      </c>
      <c r="O200" s="33">
        <f>+'JRO''s Hours Information'!I200</f>
        <v>0</v>
      </c>
      <c r="P200" s="25">
        <f t="shared" si="37"/>
        <v>0</v>
      </c>
      <c r="Q200" s="16">
        <f>+'JRO''s Hours Information'!D200</f>
        <v>49.5</v>
      </c>
      <c r="R200" s="23">
        <f t="shared" si="38"/>
        <v>1009.3050000000001</v>
      </c>
      <c r="S200" s="16">
        <f>+'JRO''s Hours Information'!G200</f>
        <v>66.5</v>
      </c>
      <c r="T200" s="23">
        <f t="shared" si="39"/>
        <v>1256.8499999999999</v>
      </c>
      <c r="U200" s="15">
        <f>+'JRO''s Hours Information'!J200</f>
        <v>0</v>
      </c>
      <c r="V200" s="25">
        <f t="shared" si="40"/>
        <v>0</v>
      </c>
      <c r="W200" s="23">
        <f t="shared" si="41"/>
        <v>7298.1608999999999</v>
      </c>
    </row>
    <row r="201" spans="1:23" ht="14.85" customHeight="1" x14ac:dyDescent="0.15">
      <c r="A201" s="64" t="str">
        <f>'Employee ROP Information'!A201</f>
        <v>GAL</v>
      </c>
      <c r="B201" s="58" t="str">
        <f>+'Employee ROP Information'!C201</f>
        <v>DUNKEL, TAMERA</v>
      </c>
      <c r="C201" s="17">
        <f>+'Employee ROP Information'!M201</f>
        <v>4.93</v>
      </c>
      <c r="D201" s="17">
        <f>+'Employee ROP Information'!N201</f>
        <v>4.57</v>
      </c>
      <c r="E201" s="32">
        <f>+'JRO''s Hours Information'!B201</f>
        <v>79.91</v>
      </c>
      <c r="F201" s="23">
        <f t="shared" si="32"/>
        <v>393.95629999999994</v>
      </c>
      <c r="G201" s="32">
        <f>+'JRO''s Hours Information'!E201</f>
        <v>157.91</v>
      </c>
      <c r="H201" s="23">
        <f t="shared" si="33"/>
        <v>721.64870000000008</v>
      </c>
      <c r="I201" s="32">
        <f>+'JRO''s Hours Information'!H201</f>
        <v>0</v>
      </c>
      <c r="J201" s="25">
        <f t="shared" si="34"/>
        <v>0</v>
      </c>
      <c r="K201" s="33">
        <f>+'JRO''s Hours Information'!C201</f>
        <v>51.996000000000002</v>
      </c>
      <c r="L201" s="23">
        <f t="shared" si="35"/>
        <v>256.34028000000001</v>
      </c>
      <c r="M201" s="33">
        <f>+'JRO''s Hours Information'!F201</f>
        <v>51.996000000000002</v>
      </c>
      <c r="N201" s="23">
        <f t="shared" si="36"/>
        <v>237.62172000000004</v>
      </c>
      <c r="O201" s="33">
        <f>+'JRO''s Hours Information'!I201</f>
        <v>0</v>
      </c>
      <c r="P201" s="25">
        <f t="shared" si="37"/>
        <v>0</v>
      </c>
      <c r="Q201" s="16">
        <f>+'JRO''s Hours Information'!D201</f>
        <v>52</v>
      </c>
      <c r="R201" s="23">
        <f t="shared" si="38"/>
        <v>256.36</v>
      </c>
      <c r="S201" s="16">
        <f>+'JRO''s Hours Information'!G201</f>
        <v>8</v>
      </c>
      <c r="T201" s="23">
        <f t="shared" si="39"/>
        <v>36.56</v>
      </c>
      <c r="U201" s="15">
        <f>+'JRO''s Hours Information'!J201</f>
        <v>0</v>
      </c>
      <c r="V201" s="25">
        <f t="shared" si="40"/>
        <v>0</v>
      </c>
      <c r="W201" s="23">
        <f t="shared" si="41"/>
        <v>1115.605</v>
      </c>
    </row>
    <row r="202" spans="1:23" ht="14.85" customHeight="1" x14ac:dyDescent="0.15">
      <c r="A202" s="64" t="str">
        <f>'Employee ROP Information'!A202</f>
        <v>GAL</v>
      </c>
      <c r="B202" s="58" t="str">
        <f>+'Employee ROP Information'!C202</f>
        <v>DUPES, IESHIA</v>
      </c>
      <c r="C202" s="17">
        <f>+'Employee ROP Information'!M202</f>
        <v>25.38</v>
      </c>
      <c r="D202" s="17">
        <f>+'Employee ROP Information'!N202</f>
        <v>23.53</v>
      </c>
      <c r="E202" s="32">
        <f>+'JRO''s Hours Information'!B202</f>
        <v>85.84</v>
      </c>
      <c r="F202" s="23">
        <f t="shared" si="32"/>
        <v>2178.6192000000001</v>
      </c>
      <c r="G202" s="32">
        <f>+'JRO''s Hours Information'!E202</f>
        <v>53.59</v>
      </c>
      <c r="H202" s="23">
        <f t="shared" si="33"/>
        <v>1260.9727</v>
      </c>
      <c r="I202" s="32">
        <f>+'JRO''s Hours Information'!H202</f>
        <v>0</v>
      </c>
      <c r="J202" s="25">
        <f t="shared" si="34"/>
        <v>0</v>
      </c>
      <c r="K202" s="33">
        <f>+'JRO''s Hours Information'!C202</f>
        <v>104.004</v>
      </c>
      <c r="L202" s="23">
        <f t="shared" si="35"/>
        <v>2639.6215200000001</v>
      </c>
      <c r="M202" s="33">
        <f>+'JRO''s Hours Information'!F202</f>
        <v>104.004</v>
      </c>
      <c r="N202" s="23">
        <f t="shared" si="36"/>
        <v>2447.2141200000001</v>
      </c>
      <c r="O202" s="33">
        <f>+'JRO''s Hours Information'!I202</f>
        <v>5</v>
      </c>
      <c r="P202" s="25">
        <f t="shared" si="37"/>
        <v>117.65</v>
      </c>
      <c r="Q202" s="16">
        <f>+'JRO''s Hours Information'!D202</f>
        <v>153</v>
      </c>
      <c r="R202" s="23">
        <f t="shared" si="38"/>
        <v>3883.14</v>
      </c>
      <c r="S202" s="16">
        <f>+'JRO''s Hours Information'!G202</f>
        <v>128</v>
      </c>
      <c r="T202" s="23">
        <f t="shared" si="39"/>
        <v>3011.84</v>
      </c>
      <c r="U202" s="15">
        <f>+'JRO''s Hours Information'!J202</f>
        <v>5</v>
      </c>
      <c r="V202" s="25">
        <f t="shared" si="40"/>
        <v>117.65</v>
      </c>
      <c r="W202" s="23">
        <f t="shared" si="41"/>
        <v>3439.5919000000004</v>
      </c>
    </row>
    <row r="203" spans="1:23" ht="14.85" customHeight="1" x14ac:dyDescent="0.15">
      <c r="A203" s="64" t="str">
        <f>'Employee ROP Information'!A203</f>
        <v>GAL</v>
      </c>
      <c r="B203" s="58" t="str">
        <f>+'Employee ROP Information'!C203</f>
        <v>DURHAM, ESHAUNA</v>
      </c>
      <c r="C203" s="17">
        <f>+'Employee ROP Information'!M203</f>
        <v>19.72</v>
      </c>
      <c r="D203" s="17">
        <f>+'Employee ROP Information'!N203</f>
        <v>18.28</v>
      </c>
      <c r="E203" s="32">
        <f>+'JRO''s Hours Information'!B203</f>
        <v>73.504000000000005</v>
      </c>
      <c r="F203" s="23">
        <f t="shared" si="32"/>
        <v>1449.4988800000001</v>
      </c>
      <c r="G203" s="32">
        <f>+'JRO''s Hours Information'!E203</f>
        <v>91.504000000000005</v>
      </c>
      <c r="H203" s="23">
        <f t="shared" si="33"/>
        <v>1672.6931200000001</v>
      </c>
      <c r="I203" s="32">
        <f>+'JRO''s Hours Information'!H203</f>
        <v>3.5</v>
      </c>
      <c r="J203" s="25">
        <f t="shared" si="34"/>
        <v>63.980000000000004</v>
      </c>
      <c r="K203" s="33">
        <f>+'JRO''s Hours Information'!C203</f>
        <v>104.004</v>
      </c>
      <c r="L203" s="23">
        <f t="shared" si="35"/>
        <v>2050.9588800000001</v>
      </c>
      <c r="M203" s="33">
        <f>+'JRO''s Hours Information'!F203</f>
        <v>104.004</v>
      </c>
      <c r="N203" s="23">
        <f t="shared" si="36"/>
        <v>1901.1931200000001</v>
      </c>
      <c r="O203" s="33">
        <f>+'JRO''s Hours Information'!I203</f>
        <v>3.5</v>
      </c>
      <c r="P203" s="25">
        <f t="shared" si="37"/>
        <v>63.980000000000004</v>
      </c>
      <c r="Q203" s="16">
        <f>+'JRO''s Hours Information'!D203</f>
        <v>32</v>
      </c>
      <c r="R203" s="23">
        <f t="shared" si="38"/>
        <v>631.04</v>
      </c>
      <c r="S203" s="16">
        <f>+'JRO''s Hours Information'!G203</f>
        <v>32</v>
      </c>
      <c r="T203" s="23">
        <f t="shared" si="39"/>
        <v>584.96</v>
      </c>
      <c r="U203" s="15">
        <f>+'JRO''s Hours Information'!J203</f>
        <v>0</v>
      </c>
      <c r="V203" s="25">
        <f t="shared" si="40"/>
        <v>0</v>
      </c>
      <c r="W203" s="23">
        <f t="shared" si="41"/>
        <v>3186.172</v>
      </c>
    </row>
    <row r="204" spans="1:23" ht="14.85" customHeight="1" x14ac:dyDescent="0.15">
      <c r="A204" s="64" t="str">
        <f>'Employee ROP Information'!A204</f>
        <v>GAL</v>
      </c>
      <c r="B204" s="58" t="str">
        <f>+'Employee ROP Information'!C204</f>
        <v>DURHAM, SUZANNE</v>
      </c>
      <c r="C204" s="17">
        <f>+'Employee ROP Information'!M204</f>
        <v>25.38</v>
      </c>
      <c r="D204" s="17">
        <f>+'Employee ROP Information'!N204</f>
        <v>23.53</v>
      </c>
      <c r="E204" s="32">
        <f>+'JRO''s Hours Information'!B204</f>
        <v>0</v>
      </c>
      <c r="F204" s="23">
        <f t="shared" si="32"/>
        <v>0</v>
      </c>
      <c r="G204" s="32">
        <f>+'JRO''s Hours Information'!E204</f>
        <v>0</v>
      </c>
      <c r="H204" s="23">
        <f t="shared" si="33"/>
        <v>0</v>
      </c>
      <c r="I204" s="32">
        <f>+'JRO''s Hours Information'!H204</f>
        <v>0</v>
      </c>
      <c r="J204" s="25">
        <f t="shared" si="34"/>
        <v>0</v>
      </c>
      <c r="K204" s="33">
        <f>+'JRO''s Hours Information'!C204</f>
        <v>0</v>
      </c>
      <c r="L204" s="23">
        <f t="shared" si="35"/>
        <v>0</v>
      </c>
      <c r="M204" s="33">
        <f>+'JRO''s Hours Information'!F204</f>
        <v>0</v>
      </c>
      <c r="N204" s="23">
        <f t="shared" si="36"/>
        <v>0</v>
      </c>
      <c r="O204" s="33">
        <f>+'JRO''s Hours Information'!I204</f>
        <v>0</v>
      </c>
      <c r="P204" s="25">
        <f t="shared" si="37"/>
        <v>0</v>
      </c>
      <c r="Q204" s="16">
        <f>+'JRO''s Hours Information'!D204</f>
        <v>0</v>
      </c>
      <c r="R204" s="23">
        <f t="shared" si="38"/>
        <v>0</v>
      </c>
      <c r="S204" s="16">
        <f>+'JRO''s Hours Information'!G204</f>
        <v>0</v>
      </c>
      <c r="T204" s="23">
        <f t="shared" si="39"/>
        <v>0</v>
      </c>
      <c r="U204" s="15">
        <f>+'JRO''s Hours Information'!J204</f>
        <v>0</v>
      </c>
      <c r="V204" s="25">
        <f t="shared" si="40"/>
        <v>0</v>
      </c>
      <c r="W204" s="23">
        <f t="shared" si="41"/>
        <v>0</v>
      </c>
    </row>
    <row r="205" spans="1:23" ht="14.85" customHeight="1" x14ac:dyDescent="0.15">
      <c r="A205" s="64" t="str">
        <f>'Employee ROP Information'!A205</f>
        <v>GAL</v>
      </c>
      <c r="B205" s="58" t="str">
        <f>+'Employee ROP Information'!C205</f>
        <v>EADENS, HANNAH</v>
      </c>
      <c r="C205" s="17">
        <f>+'Employee ROP Information'!M205</f>
        <v>19.72</v>
      </c>
      <c r="D205" s="17">
        <f>+'Employee ROP Information'!N205</f>
        <v>18.28</v>
      </c>
      <c r="E205" s="32">
        <f>+'JRO''s Hours Information'!B205</f>
        <v>20.337</v>
      </c>
      <c r="F205" s="23">
        <f t="shared" si="32"/>
        <v>401.04563999999999</v>
      </c>
      <c r="G205" s="32">
        <f>+'JRO''s Hours Information'!E205</f>
        <v>28.337</v>
      </c>
      <c r="H205" s="23">
        <f t="shared" si="33"/>
        <v>518.00036</v>
      </c>
      <c r="I205" s="32">
        <f>+'JRO''s Hours Information'!H205</f>
        <v>0</v>
      </c>
      <c r="J205" s="25">
        <f t="shared" si="34"/>
        <v>0</v>
      </c>
      <c r="K205" s="33">
        <f>+'JRO''s Hours Information'!C205</f>
        <v>88.837000000000003</v>
      </c>
      <c r="L205" s="23">
        <f t="shared" si="35"/>
        <v>1751.86564</v>
      </c>
      <c r="M205" s="33">
        <f>+'JRO''s Hours Information'!F205</f>
        <v>88.837000000000003</v>
      </c>
      <c r="N205" s="23">
        <f t="shared" si="36"/>
        <v>1623.9403600000001</v>
      </c>
      <c r="O205" s="33">
        <f>+'JRO''s Hours Information'!I205</f>
        <v>0</v>
      </c>
      <c r="P205" s="25">
        <f t="shared" si="37"/>
        <v>0</v>
      </c>
      <c r="Q205" s="16">
        <f>+'JRO''s Hours Information'!D205</f>
        <v>68.5</v>
      </c>
      <c r="R205" s="23">
        <f t="shared" si="38"/>
        <v>1350.82</v>
      </c>
      <c r="S205" s="16">
        <f>+'JRO''s Hours Information'!G205</f>
        <v>60.5</v>
      </c>
      <c r="T205" s="23">
        <f t="shared" si="39"/>
        <v>1105.94</v>
      </c>
      <c r="U205" s="15">
        <f>+'JRO''s Hours Information'!J205</f>
        <v>0</v>
      </c>
      <c r="V205" s="25">
        <f t="shared" si="40"/>
        <v>0</v>
      </c>
      <c r="W205" s="23">
        <f t="shared" si="41"/>
        <v>919.04600000000005</v>
      </c>
    </row>
    <row r="206" spans="1:23" ht="14.85" customHeight="1" x14ac:dyDescent="0.15">
      <c r="A206" s="64" t="str">
        <f>'Employee ROP Information'!A206</f>
        <v>GAL</v>
      </c>
      <c r="B206" s="58" t="str">
        <f>+'Employee ROP Information'!C206</f>
        <v>EASTMAN, SHANNON</v>
      </c>
      <c r="C206" s="17">
        <f>+'Employee ROP Information'!M206</f>
        <v>28.75</v>
      </c>
      <c r="D206" s="17">
        <f>+'Employee ROP Information'!N206</f>
        <v>26.66</v>
      </c>
      <c r="E206" s="32">
        <f>+'JRO''s Hours Information'!B206</f>
        <v>59.378</v>
      </c>
      <c r="F206" s="23">
        <f t="shared" si="32"/>
        <v>1707.1175000000001</v>
      </c>
      <c r="G206" s="32">
        <f>+'JRO''s Hours Information'!E206</f>
        <v>96.423000000000002</v>
      </c>
      <c r="H206" s="23">
        <f t="shared" si="33"/>
        <v>2570.6371800000002</v>
      </c>
      <c r="I206" s="32">
        <f>+'JRO''s Hours Information'!H206</f>
        <v>0</v>
      </c>
      <c r="J206" s="25">
        <f t="shared" si="34"/>
        <v>0</v>
      </c>
      <c r="K206" s="33">
        <f>+'JRO''s Hours Information'!C206</f>
        <v>89.375</v>
      </c>
      <c r="L206" s="23">
        <f t="shared" si="35"/>
        <v>2569.53125</v>
      </c>
      <c r="M206" s="33">
        <f>+'JRO''s Hours Information'!F206</f>
        <v>80.17</v>
      </c>
      <c r="N206" s="23">
        <f t="shared" si="36"/>
        <v>2137.3321999999998</v>
      </c>
      <c r="O206" s="33">
        <f>+'JRO''s Hours Information'!I206</f>
        <v>3</v>
      </c>
      <c r="P206" s="25">
        <f t="shared" si="37"/>
        <v>79.98</v>
      </c>
      <c r="Q206" s="16">
        <f>+'JRO''s Hours Information'!D206</f>
        <v>85</v>
      </c>
      <c r="R206" s="23">
        <f t="shared" si="38"/>
        <v>2443.75</v>
      </c>
      <c r="S206" s="16">
        <f>+'JRO''s Hours Information'!G206</f>
        <v>118</v>
      </c>
      <c r="T206" s="23">
        <f t="shared" si="39"/>
        <v>3145.88</v>
      </c>
      <c r="U206" s="15">
        <f>+'JRO''s Hours Information'!J206</f>
        <v>3</v>
      </c>
      <c r="V206" s="25">
        <f t="shared" si="40"/>
        <v>79.98</v>
      </c>
      <c r="W206" s="23">
        <f t="shared" si="41"/>
        <v>4277.75468</v>
      </c>
    </row>
    <row r="207" spans="1:23" ht="14.85" customHeight="1" x14ac:dyDescent="0.15">
      <c r="A207" s="64" t="str">
        <f>'Employee ROP Information'!A207</f>
        <v>GAL</v>
      </c>
      <c r="B207" s="58" t="str">
        <f>+'Employee ROP Information'!C207</f>
        <v>ECHAGARRUA, JACQUELINE</v>
      </c>
      <c r="C207" s="17">
        <f>+'Employee ROP Information'!M207</f>
        <v>5.87</v>
      </c>
      <c r="D207" s="17">
        <f>+'Employee ROP Information'!N207</f>
        <v>5.44</v>
      </c>
      <c r="E207" s="32">
        <f>+'JRO''s Hours Information'!B207</f>
        <v>366.5</v>
      </c>
      <c r="F207" s="23">
        <f t="shared" si="32"/>
        <v>2151.355</v>
      </c>
      <c r="G207" s="32">
        <f>+'JRO''s Hours Information'!E207</f>
        <v>196.077</v>
      </c>
      <c r="H207" s="23">
        <f t="shared" si="33"/>
        <v>1066.65888</v>
      </c>
      <c r="I207" s="32">
        <f>+'JRO''s Hours Information'!H207</f>
        <v>-1</v>
      </c>
      <c r="J207" s="25">
        <f t="shared" si="34"/>
        <v>-5.44</v>
      </c>
      <c r="K207" s="33">
        <f>+'JRO''s Hours Information'!C207</f>
        <v>71.5</v>
      </c>
      <c r="L207" s="23">
        <f t="shared" si="35"/>
        <v>419.70499999999998</v>
      </c>
      <c r="M207" s="33">
        <f>+'JRO''s Hours Information'!F207</f>
        <v>47.662999999999997</v>
      </c>
      <c r="N207" s="23">
        <f t="shared" si="36"/>
        <v>259.28672</v>
      </c>
      <c r="O207" s="33">
        <f>+'JRO''s Hours Information'!I207</f>
        <v>1</v>
      </c>
      <c r="P207" s="25">
        <f t="shared" si="37"/>
        <v>5.44</v>
      </c>
      <c r="Q207" s="16">
        <f>+'JRO''s Hours Information'!D207</f>
        <v>22</v>
      </c>
      <c r="R207" s="23">
        <f t="shared" si="38"/>
        <v>129.14000000000001</v>
      </c>
      <c r="S207" s="16">
        <f>+'JRO''s Hours Information'!G207</f>
        <v>25.5</v>
      </c>
      <c r="T207" s="23">
        <f t="shared" si="39"/>
        <v>138.72</v>
      </c>
      <c r="U207" s="15">
        <f>+'JRO''s Hours Information'!J207</f>
        <v>11</v>
      </c>
      <c r="V207" s="25">
        <f t="shared" si="40"/>
        <v>59.84</v>
      </c>
      <c r="W207" s="23">
        <f t="shared" si="41"/>
        <v>3212.5738799999999</v>
      </c>
    </row>
    <row r="208" spans="1:23" ht="14.85" customHeight="1" x14ac:dyDescent="0.15">
      <c r="A208" s="64" t="str">
        <f>'Employee ROP Information'!A208</f>
        <v>GAL</v>
      </c>
      <c r="B208" s="58" t="str">
        <f>+'Employee ROP Information'!C208</f>
        <v>ECHEVERRIA, DANIELA</v>
      </c>
      <c r="C208" s="17">
        <f>+'Employee ROP Information'!M208</f>
        <v>4.93</v>
      </c>
      <c r="D208" s="17">
        <f>+'Employee ROP Information'!N208</f>
        <v>4.57</v>
      </c>
      <c r="E208" s="32">
        <f>+'JRO''s Hours Information'!B208</f>
        <v>26.164999999999999</v>
      </c>
      <c r="F208" s="23">
        <f t="shared" si="32"/>
        <v>128.99345</v>
      </c>
      <c r="G208" s="32">
        <f>+'JRO''s Hours Information'!E208</f>
        <v>22.164999999999999</v>
      </c>
      <c r="H208" s="23">
        <f t="shared" si="33"/>
        <v>101.29405</v>
      </c>
      <c r="I208" s="32">
        <f>+'JRO''s Hours Information'!H208</f>
        <v>0</v>
      </c>
      <c r="J208" s="25">
        <f t="shared" si="34"/>
        <v>0</v>
      </c>
      <c r="K208" s="33">
        <f>+'JRO''s Hours Information'!C208</f>
        <v>28.164999999999999</v>
      </c>
      <c r="L208" s="23">
        <f t="shared" si="35"/>
        <v>138.85344999999998</v>
      </c>
      <c r="M208" s="33">
        <f>+'JRO''s Hours Information'!F208</f>
        <v>28.164999999999999</v>
      </c>
      <c r="N208" s="23">
        <f t="shared" si="36"/>
        <v>128.71405000000001</v>
      </c>
      <c r="O208" s="33">
        <f>+'JRO''s Hours Information'!I208</f>
        <v>8</v>
      </c>
      <c r="P208" s="25">
        <f t="shared" si="37"/>
        <v>36.56</v>
      </c>
      <c r="Q208" s="16">
        <f>+'JRO''s Hours Information'!D208</f>
        <v>2</v>
      </c>
      <c r="R208" s="23">
        <f t="shared" si="38"/>
        <v>9.86</v>
      </c>
      <c r="S208" s="16">
        <f>+'JRO''s Hours Information'!G208</f>
        <v>6</v>
      </c>
      <c r="T208" s="23">
        <f t="shared" si="39"/>
        <v>27.42</v>
      </c>
      <c r="U208" s="15">
        <f>+'JRO''s Hours Information'!J208</f>
        <v>8</v>
      </c>
      <c r="V208" s="25">
        <f t="shared" si="40"/>
        <v>36.56</v>
      </c>
      <c r="W208" s="23">
        <f t="shared" si="41"/>
        <v>230.28749999999999</v>
      </c>
    </row>
    <row r="209" spans="1:23" ht="14.85" customHeight="1" x14ac:dyDescent="0.15">
      <c r="A209" s="64" t="str">
        <f>'Employee ROP Information'!A209</f>
        <v>GAL</v>
      </c>
      <c r="B209" s="58" t="str">
        <f>+'Employee ROP Information'!C209</f>
        <v>EDDY, JACE</v>
      </c>
      <c r="C209" s="17">
        <f>+'Employee ROP Information'!M209</f>
        <v>19.72</v>
      </c>
      <c r="D209" s="17">
        <f>+'Employee ROP Information'!N209</f>
        <v>18.28</v>
      </c>
      <c r="E209" s="32">
        <f>+'JRO''s Hours Information'!B209</f>
        <v>54.003</v>
      </c>
      <c r="F209" s="23">
        <f t="shared" si="32"/>
        <v>1064.9391599999999</v>
      </c>
      <c r="G209" s="32">
        <f>+'JRO''s Hours Information'!E209</f>
        <v>52.753</v>
      </c>
      <c r="H209" s="23">
        <f t="shared" si="33"/>
        <v>964.32484000000011</v>
      </c>
      <c r="I209" s="32">
        <f>+'JRO''s Hours Information'!H209</f>
        <v>10</v>
      </c>
      <c r="J209" s="25">
        <f t="shared" si="34"/>
        <v>182.8</v>
      </c>
      <c r="K209" s="33">
        <f>+'JRO''s Hours Information'!C209</f>
        <v>78.003</v>
      </c>
      <c r="L209" s="23">
        <f t="shared" si="35"/>
        <v>1538.2191599999999</v>
      </c>
      <c r="M209" s="33">
        <f>+'JRO''s Hours Information'!F209</f>
        <v>78.003</v>
      </c>
      <c r="N209" s="23">
        <f t="shared" si="36"/>
        <v>1425.8948400000002</v>
      </c>
      <c r="O209" s="33">
        <f>+'JRO''s Hours Information'!I209</f>
        <v>13</v>
      </c>
      <c r="P209" s="25">
        <f t="shared" si="37"/>
        <v>237.64000000000001</v>
      </c>
      <c r="Q209" s="16">
        <f>+'JRO''s Hours Information'!D209</f>
        <v>24</v>
      </c>
      <c r="R209" s="23">
        <f t="shared" si="38"/>
        <v>473.28</v>
      </c>
      <c r="S209" s="16">
        <f>+'JRO''s Hours Information'!G209</f>
        <v>25.25</v>
      </c>
      <c r="T209" s="23">
        <f t="shared" si="39"/>
        <v>461.57000000000005</v>
      </c>
      <c r="U209" s="15">
        <f>+'JRO''s Hours Information'!J209</f>
        <v>3</v>
      </c>
      <c r="V209" s="25">
        <f t="shared" si="40"/>
        <v>54.84</v>
      </c>
      <c r="W209" s="23">
        <f t="shared" si="41"/>
        <v>2212.0640000000003</v>
      </c>
    </row>
    <row r="210" spans="1:23" ht="14.85" customHeight="1" x14ac:dyDescent="0.15">
      <c r="A210" s="64" t="str">
        <f>'Employee ROP Information'!A210</f>
        <v>GAL</v>
      </c>
      <c r="B210" s="58" t="str">
        <f>+'Employee ROP Information'!C210</f>
        <v>EDGE, CARMEN</v>
      </c>
      <c r="C210" s="17">
        <f>+'Employee ROP Information'!M210</f>
        <v>19.72</v>
      </c>
      <c r="D210" s="17">
        <f>+'Employee ROP Information'!N210</f>
        <v>18.28</v>
      </c>
      <c r="E210" s="32">
        <f>+'JRO''s Hours Information'!B210</f>
        <v>42.756999999999998</v>
      </c>
      <c r="F210" s="23">
        <f t="shared" si="32"/>
        <v>843.16803999999991</v>
      </c>
      <c r="G210" s="32">
        <f>+'JRO''s Hours Information'!E210</f>
        <v>22.59</v>
      </c>
      <c r="H210" s="23">
        <f t="shared" si="33"/>
        <v>412.9452</v>
      </c>
      <c r="I210" s="32">
        <f>+'JRO''s Hours Information'!H210</f>
        <v>0</v>
      </c>
      <c r="J210" s="25">
        <f t="shared" si="34"/>
        <v>0</v>
      </c>
      <c r="K210" s="33">
        <f>+'JRO''s Hours Information'!C210</f>
        <v>104.004</v>
      </c>
      <c r="L210" s="23">
        <f t="shared" si="35"/>
        <v>2050.9588800000001</v>
      </c>
      <c r="M210" s="33">
        <f>+'JRO''s Hours Information'!F210</f>
        <v>104.004</v>
      </c>
      <c r="N210" s="23">
        <f t="shared" si="36"/>
        <v>1901.1931200000001</v>
      </c>
      <c r="O210" s="33">
        <f>+'JRO''s Hours Information'!I210</f>
        <v>4.5</v>
      </c>
      <c r="P210" s="25">
        <f t="shared" si="37"/>
        <v>82.26</v>
      </c>
      <c r="Q210" s="16">
        <f>+'JRO''s Hours Information'!D210</f>
        <v>92</v>
      </c>
      <c r="R210" s="23">
        <f t="shared" si="38"/>
        <v>1814.2399999999998</v>
      </c>
      <c r="S210" s="16">
        <f>+'JRO''s Hours Information'!G210</f>
        <v>81.75</v>
      </c>
      <c r="T210" s="23">
        <f t="shared" si="39"/>
        <v>1494.39</v>
      </c>
      <c r="U210" s="15">
        <f>+'JRO''s Hours Information'!J210</f>
        <v>4.5</v>
      </c>
      <c r="V210" s="25">
        <f t="shared" si="40"/>
        <v>82.26</v>
      </c>
      <c r="W210" s="23">
        <f t="shared" si="41"/>
        <v>1256.1132399999999</v>
      </c>
    </row>
    <row r="211" spans="1:23" ht="14.85" customHeight="1" x14ac:dyDescent="0.15">
      <c r="A211" s="64" t="str">
        <f>'Employee ROP Information'!A211</f>
        <v>GAL</v>
      </c>
      <c r="B211" s="58" t="str">
        <f>+'Employee ROP Information'!C211</f>
        <v>EDGE, KAREEM</v>
      </c>
      <c r="C211" s="17">
        <f>+'Employee ROP Information'!M211</f>
        <v>21.17</v>
      </c>
      <c r="D211" s="17">
        <f>+'Employee ROP Information'!N211</f>
        <v>19.63</v>
      </c>
      <c r="E211" s="32">
        <f>+'JRO''s Hours Information'!B211</f>
        <v>347.75</v>
      </c>
      <c r="F211" s="23">
        <f t="shared" si="32"/>
        <v>7361.8675000000003</v>
      </c>
      <c r="G211" s="32">
        <f>+'JRO''s Hours Information'!E211</f>
        <v>333.34</v>
      </c>
      <c r="H211" s="23">
        <f t="shared" si="33"/>
        <v>6543.4641999999994</v>
      </c>
      <c r="I211" s="32">
        <f>+'JRO''s Hours Information'!H211</f>
        <v>0</v>
      </c>
      <c r="J211" s="25">
        <f t="shared" si="34"/>
        <v>0</v>
      </c>
      <c r="K211" s="33">
        <f>+'JRO''s Hours Information'!C211</f>
        <v>156</v>
      </c>
      <c r="L211" s="23">
        <f t="shared" si="35"/>
        <v>3302.5200000000004</v>
      </c>
      <c r="M211" s="33">
        <f>+'JRO''s Hours Information'!F211</f>
        <v>104.004</v>
      </c>
      <c r="N211" s="23">
        <f t="shared" si="36"/>
        <v>2041.59852</v>
      </c>
      <c r="O211" s="33">
        <f>+'JRO''s Hours Information'!I211</f>
        <v>0</v>
      </c>
      <c r="P211" s="25">
        <f t="shared" si="37"/>
        <v>0</v>
      </c>
      <c r="Q211" s="16">
        <f>+'JRO''s Hours Information'!D211</f>
        <v>96</v>
      </c>
      <c r="R211" s="23">
        <f t="shared" si="38"/>
        <v>2032.3200000000002</v>
      </c>
      <c r="S211" s="16">
        <f>+'JRO''s Hours Information'!G211</f>
        <v>58.5</v>
      </c>
      <c r="T211" s="23">
        <f t="shared" si="39"/>
        <v>1148.355</v>
      </c>
      <c r="U211" s="15">
        <f>+'JRO''s Hours Information'!J211</f>
        <v>0</v>
      </c>
      <c r="V211" s="25">
        <f t="shared" si="40"/>
        <v>0</v>
      </c>
      <c r="W211" s="23">
        <f t="shared" si="41"/>
        <v>13905.331699999999</v>
      </c>
    </row>
    <row r="212" spans="1:23" ht="14.85" customHeight="1" x14ac:dyDescent="0.15">
      <c r="A212" s="64" t="str">
        <f>'Employee ROP Information'!A212</f>
        <v>GAL</v>
      </c>
      <c r="B212" s="58" t="str">
        <f>+'Employee ROP Information'!C212</f>
        <v>EDMOND, MIREILLE</v>
      </c>
      <c r="C212" s="17">
        <f>+'Employee ROP Information'!M212</f>
        <v>21.17</v>
      </c>
      <c r="D212" s="17">
        <f>+'Employee ROP Information'!N212</f>
        <v>19.63</v>
      </c>
      <c r="E212" s="32">
        <f>+'JRO''s Hours Information'!B212</f>
        <v>192.5</v>
      </c>
      <c r="F212" s="23">
        <f t="shared" si="32"/>
        <v>4075.2250000000004</v>
      </c>
      <c r="G212" s="32">
        <f>+'JRO''s Hours Information'!E212</f>
        <v>159.84</v>
      </c>
      <c r="H212" s="23">
        <f t="shared" si="33"/>
        <v>3137.6592000000001</v>
      </c>
      <c r="I212" s="32">
        <f>+'JRO''s Hours Information'!H212</f>
        <v>0</v>
      </c>
      <c r="J212" s="25">
        <f t="shared" si="34"/>
        <v>0</v>
      </c>
      <c r="K212" s="33">
        <f>+'JRO''s Hours Information'!C212</f>
        <v>156</v>
      </c>
      <c r="L212" s="23">
        <f t="shared" si="35"/>
        <v>3302.5200000000004</v>
      </c>
      <c r="M212" s="33">
        <f>+'JRO''s Hours Information'!F212</f>
        <v>104.004</v>
      </c>
      <c r="N212" s="23">
        <f t="shared" si="36"/>
        <v>2041.59852</v>
      </c>
      <c r="O212" s="33">
        <f>+'JRO''s Hours Information'!I212</f>
        <v>28.75</v>
      </c>
      <c r="P212" s="25">
        <f t="shared" si="37"/>
        <v>564.36249999999995</v>
      </c>
      <c r="Q212" s="16">
        <f>+'JRO''s Hours Information'!D212</f>
        <v>54.75</v>
      </c>
      <c r="R212" s="23">
        <f t="shared" si="38"/>
        <v>1159.0575000000001</v>
      </c>
      <c r="S212" s="16">
        <f>+'JRO''s Hours Information'!G212</f>
        <v>74.25</v>
      </c>
      <c r="T212" s="23">
        <f t="shared" si="39"/>
        <v>1457.5274999999999</v>
      </c>
      <c r="U212" s="15">
        <f>+'JRO''s Hours Information'!J212</f>
        <v>29.5</v>
      </c>
      <c r="V212" s="25">
        <f t="shared" si="40"/>
        <v>579.08499999999992</v>
      </c>
      <c r="W212" s="23">
        <f t="shared" si="41"/>
        <v>7212.8842000000004</v>
      </c>
    </row>
    <row r="213" spans="1:23" ht="14.85" customHeight="1" x14ac:dyDescent="0.15">
      <c r="A213" s="64" t="str">
        <f>'Employee ROP Information'!A213</f>
        <v>GAL</v>
      </c>
      <c r="B213" s="58" t="str">
        <f>+'Employee ROP Information'!C213</f>
        <v>EDWARDS, RHONDA</v>
      </c>
      <c r="C213" s="17">
        <f>+'Employee ROP Information'!M213</f>
        <v>28.75</v>
      </c>
      <c r="D213" s="17">
        <f>+'Employee ROP Information'!N213</f>
        <v>26.66</v>
      </c>
      <c r="E213" s="32">
        <f>+'JRO''s Hours Information'!B213</f>
        <v>107.249</v>
      </c>
      <c r="F213" s="23">
        <f t="shared" si="32"/>
        <v>3083.4087500000001</v>
      </c>
      <c r="G213" s="32">
        <f>+'JRO''s Hours Information'!E213</f>
        <v>36.505000000000003</v>
      </c>
      <c r="H213" s="23">
        <f t="shared" si="33"/>
        <v>973.22330000000011</v>
      </c>
      <c r="I213" s="32">
        <f>+'JRO''s Hours Information'!H213</f>
        <v>25.6</v>
      </c>
      <c r="J213" s="25">
        <f t="shared" si="34"/>
        <v>682.49600000000009</v>
      </c>
      <c r="K213" s="33">
        <f>+'JRO''s Hours Information'!C213</f>
        <v>121.331</v>
      </c>
      <c r="L213" s="23">
        <f t="shared" si="35"/>
        <v>3488.2662500000001</v>
      </c>
      <c r="M213" s="33">
        <f>+'JRO''s Hours Information'!F213</f>
        <v>101.837</v>
      </c>
      <c r="N213" s="23">
        <f t="shared" si="36"/>
        <v>2714.97442</v>
      </c>
      <c r="O213" s="33">
        <f>+'JRO''s Hours Information'!I213</f>
        <v>67.349999999999994</v>
      </c>
      <c r="P213" s="25">
        <f t="shared" si="37"/>
        <v>1795.5509999999999</v>
      </c>
      <c r="Q213" s="16">
        <f>+'JRO''s Hours Information'!D213</f>
        <v>52.5</v>
      </c>
      <c r="R213" s="23">
        <f t="shared" si="38"/>
        <v>1509.375</v>
      </c>
      <c r="S213" s="16">
        <f>+'JRO''s Hours Information'!G213</f>
        <v>85.5</v>
      </c>
      <c r="T213" s="23">
        <f t="shared" si="39"/>
        <v>2279.4299999999998</v>
      </c>
      <c r="U213" s="15">
        <f>+'JRO''s Hours Information'!J213</f>
        <v>41.75</v>
      </c>
      <c r="V213" s="25">
        <f t="shared" si="40"/>
        <v>1113.0550000000001</v>
      </c>
      <c r="W213" s="23">
        <f t="shared" si="41"/>
        <v>4739.1280500000003</v>
      </c>
    </row>
    <row r="214" spans="1:23" ht="14.85" customHeight="1" x14ac:dyDescent="0.15">
      <c r="A214" s="64" t="str">
        <f>'Employee ROP Information'!A214</f>
        <v>GAL</v>
      </c>
      <c r="B214" s="58" t="str">
        <f>+'Employee ROP Information'!C214</f>
        <v>EFROS, ANNE</v>
      </c>
      <c r="C214" s="17">
        <f>+'Employee ROP Information'!M214</f>
        <v>21.17</v>
      </c>
      <c r="D214" s="17">
        <f>+'Employee ROP Information'!N214</f>
        <v>19.63</v>
      </c>
      <c r="E214" s="32">
        <f>+'JRO''s Hours Information'!B214</f>
        <v>347.16500000000002</v>
      </c>
      <c r="F214" s="23">
        <f t="shared" si="32"/>
        <v>7349.4830500000007</v>
      </c>
      <c r="G214" s="32">
        <f>+'JRO''s Hours Information'!E214</f>
        <v>256.25200000000001</v>
      </c>
      <c r="H214" s="23">
        <f t="shared" si="33"/>
        <v>5030.2267599999996</v>
      </c>
      <c r="I214" s="32">
        <f>+'JRO''s Hours Information'!H214</f>
        <v>-0.05</v>
      </c>
      <c r="J214" s="25">
        <f t="shared" si="34"/>
        <v>-0.98150000000000004</v>
      </c>
      <c r="K214" s="33">
        <f>+'JRO''s Hours Information'!C214</f>
        <v>129.99600000000001</v>
      </c>
      <c r="L214" s="23">
        <f t="shared" si="35"/>
        <v>2752.0153200000004</v>
      </c>
      <c r="M214" s="33">
        <f>+'JRO''s Hours Information'!F214</f>
        <v>104.004</v>
      </c>
      <c r="N214" s="23">
        <f t="shared" si="36"/>
        <v>2041.59852</v>
      </c>
      <c r="O214" s="33">
        <f>+'JRO''s Hours Information'!I214</f>
        <v>3.2</v>
      </c>
      <c r="P214" s="25">
        <f t="shared" si="37"/>
        <v>62.816000000000003</v>
      </c>
      <c r="Q214" s="16">
        <f>+'JRO''s Hours Information'!D214</f>
        <v>125.5</v>
      </c>
      <c r="R214" s="23">
        <f t="shared" si="38"/>
        <v>2656.835</v>
      </c>
      <c r="S214" s="16">
        <f>+'JRO''s Hours Information'!G214</f>
        <v>287</v>
      </c>
      <c r="T214" s="23">
        <f t="shared" si="39"/>
        <v>5633.8099999999995</v>
      </c>
      <c r="U214" s="15">
        <f>+'JRO''s Hours Information'!J214</f>
        <v>3.25</v>
      </c>
      <c r="V214" s="25">
        <f t="shared" si="40"/>
        <v>63.797499999999999</v>
      </c>
      <c r="W214" s="23">
        <f t="shared" si="41"/>
        <v>12378.72831</v>
      </c>
    </row>
    <row r="215" spans="1:23" ht="14.85" customHeight="1" x14ac:dyDescent="0.15">
      <c r="A215" s="64" t="str">
        <f>'Employee ROP Information'!A215</f>
        <v>GAL</v>
      </c>
      <c r="B215" s="58" t="str">
        <f>+'Employee ROP Information'!C215</f>
        <v>EGAN, MELISSA</v>
      </c>
      <c r="C215" s="17">
        <f>+'Employee ROP Information'!M215</f>
        <v>29.31</v>
      </c>
      <c r="D215" s="17">
        <f>+'Employee ROP Information'!N215</f>
        <v>27.17</v>
      </c>
      <c r="E215" s="32">
        <f>+'JRO''s Hours Information'!B215</f>
        <v>425</v>
      </c>
      <c r="F215" s="23">
        <f t="shared" si="32"/>
        <v>12456.75</v>
      </c>
      <c r="G215" s="32">
        <f>+'JRO''s Hours Information'!E215</f>
        <v>480</v>
      </c>
      <c r="H215" s="23">
        <f t="shared" si="33"/>
        <v>13041.6</v>
      </c>
      <c r="I215" s="32">
        <f>+'JRO''s Hours Information'!H215</f>
        <v>101</v>
      </c>
      <c r="J215" s="25">
        <f t="shared" si="34"/>
        <v>2744.17</v>
      </c>
      <c r="K215" s="33">
        <f>+'JRO''s Hours Information'!C215</f>
        <v>156</v>
      </c>
      <c r="L215" s="23">
        <f t="shared" si="35"/>
        <v>4572.3599999999997</v>
      </c>
      <c r="M215" s="33">
        <f>+'JRO''s Hours Information'!F215</f>
        <v>104.004</v>
      </c>
      <c r="N215" s="23">
        <f t="shared" si="36"/>
        <v>2825.7886800000001</v>
      </c>
      <c r="O215" s="33">
        <f>+'JRO''s Hours Information'!I215</f>
        <v>115.75</v>
      </c>
      <c r="P215" s="25">
        <f t="shared" si="37"/>
        <v>3144.9275000000002</v>
      </c>
      <c r="Q215" s="16">
        <f>+'JRO''s Hours Information'!D215</f>
        <v>0</v>
      </c>
      <c r="R215" s="23">
        <f t="shared" si="38"/>
        <v>0</v>
      </c>
      <c r="S215" s="16">
        <f>+'JRO''s Hours Information'!G215</f>
        <v>18</v>
      </c>
      <c r="T215" s="23">
        <f t="shared" si="39"/>
        <v>489.06000000000006</v>
      </c>
      <c r="U215" s="15">
        <f>+'JRO''s Hours Information'!J215</f>
        <v>187.75</v>
      </c>
      <c r="V215" s="25">
        <f t="shared" si="40"/>
        <v>5101.1675000000005</v>
      </c>
      <c r="W215" s="23">
        <f t="shared" si="41"/>
        <v>28242.519999999997</v>
      </c>
    </row>
    <row r="216" spans="1:23" ht="14.85" customHeight="1" x14ac:dyDescent="0.15">
      <c r="A216" s="64" t="str">
        <f>'Employee ROP Information'!A216</f>
        <v>GAL</v>
      </c>
      <c r="B216" s="58" t="str">
        <f>+'Employee ROP Information'!C216</f>
        <v>ELBERG, SUSAN</v>
      </c>
      <c r="C216" s="17">
        <f>+'Employee ROP Information'!M216</f>
        <v>20.39</v>
      </c>
      <c r="D216" s="17">
        <f>+'Employee ROP Information'!N216</f>
        <v>18.899999999999999</v>
      </c>
      <c r="E216" s="32">
        <f>+'JRO''s Hours Information'!B216</f>
        <v>76.507000000000005</v>
      </c>
      <c r="F216" s="23">
        <f t="shared" si="32"/>
        <v>1559.9777300000001</v>
      </c>
      <c r="G216" s="32">
        <f>+'JRO''s Hours Information'!E216</f>
        <v>290.33999999999997</v>
      </c>
      <c r="H216" s="23">
        <f t="shared" si="33"/>
        <v>5487.4259999999995</v>
      </c>
      <c r="I216" s="32">
        <f>+'JRO''s Hours Information'!H216</f>
        <v>0</v>
      </c>
      <c r="J216" s="25">
        <f t="shared" si="34"/>
        <v>0</v>
      </c>
      <c r="K216" s="33">
        <f>+'JRO''s Hours Information'!C216</f>
        <v>104.004</v>
      </c>
      <c r="L216" s="23">
        <f t="shared" si="35"/>
        <v>2120.64156</v>
      </c>
      <c r="M216" s="33">
        <f>+'JRO''s Hours Information'!F216</f>
        <v>104.004</v>
      </c>
      <c r="N216" s="23">
        <f t="shared" si="36"/>
        <v>1965.6756</v>
      </c>
      <c r="O216" s="33">
        <f>+'JRO''s Hours Information'!I216</f>
        <v>0</v>
      </c>
      <c r="P216" s="25">
        <f t="shared" si="37"/>
        <v>0</v>
      </c>
      <c r="Q216" s="16">
        <f>+'JRO''s Hours Information'!D216</f>
        <v>99.5</v>
      </c>
      <c r="R216" s="23">
        <f t="shared" si="38"/>
        <v>2028.8050000000001</v>
      </c>
      <c r="S216" s="16">
        <f>+'JRO''s Hours Information'!G216</f>
        <v>70.75</v>
      </c>
      <c r="T216" s="23">
        <f t="shared" si="39"/>
        <v>1337.175</v>
      </c>
      <c r="U216" s="15">
        <f>+'JRO''s Hours Information'!J216</f>
        <v>0</v>
      </c>
      <c r="V216" s="25">
        <f t="shared" si="40"/>
        <v>0</v>
      </c>
      <c r="W216" s="23">
        <f t="shared" si="41"/>
        <v>7047.40373</v>
      </c>
    </row>
    <row r="217" spans="1:23" ht="14.85" customHeight="1" x14ac:dyDescent="0.15">
      <c r="A217" s="64" t="str">
        <f>'Employee ROP Information'!A217</f>
        <v>GAL</v>
      </c>
      <c r="B217" s="58" t="str">
        <f>+'Employee ROP Information'!C217</f>
        <v>ELKINS, OLIVIA</v>
      </c>
      <c r="C217" s="17">
        <f>+'Employee ROP Information'!M217</f>
        <v>19.72</v>
      </c>
      <c r="D217" s="17">
        <f>+'Employee ROP Information'!N217</f>
        <v>18.28</v>
      </c>
      <c r="E217" s="32">
        <f>+'JRO''s Hours Information'!B217</f>
        <v>64.004000000000005</v>
      </c>
      <c r="F217" s="23">
        <f t="shared" si="32"/>
        <v>1262.15888</v>
      </c>
      <c r="G217" s="32">
        <f>+'JRO''s Hours Information'!E217</f>
        <v>72.004000000000005</v>
      </c>
      <c r="H217" s="23">
        <f t="shared" si="33"/>
        <v>1316.2331200000001</v>
      </c>
      <c r="I217" s="32">
        <f>+'JRO''s Hours Information'!H217</f>
        <v>0</v>
      </c>
      <c r="J217" s="25">
        <f t="shared" si="34"/>
        <v>0</v>
      </c>
      <c r="K217" s="33">
        <f>+'JRO''s Hours Information'!C217</f>
        <v>104.004</v>
      </c>
      <c r="L217" s="23">
        <f t="shared" si="35"/>
        <v>2050.9588800000001</v>
      </c>
      <c r="M217" s="33">
        <f>+'JRO''s Hours Information'!F217</f>
        <v>104.004</v>
      </c>
      <c r="N217" s="23">
        <f t="shared" si="36"/>
        <v>1901.1931200000001</v>
      </c>
      <c r="O217" s="33">
        <f>+'JRO''s Hours Information'!I217</f>
        <v>0</v>
      </c>
      <c r="P217" s="25">
        <f t="shared" si="37"/>
        <v>0</v>
      </c>
      <c r="Q217" s="16">
        <f>+'JRO''s Hours Information'!D217</f>
        <v>40</v>
      </c>
      <c r="R217" s="23">
        <f t="shared" si="38"/>
        <v>788.8</v>
      </c>
      <c r="S217" s="16">
        <f>+'JRO''s Hours Information'!G217</f>
        <v>32</v>
      </c>
      <c r="T217" s="23">
        <f t="shared" si="39"/>
        <v>584.96</v>
      </c>
      <c r="U217" s="15">
        <f>+'JRO''s Hours Information'!J217</f>
        <v>0</v>
      </c>
      <c r="V217" s="25">
        <f t="shared" si="40"/>
        <v>0</v>
      </c>
      <c r="W217" s="23">
        <f t="shared" si="41"/>
        <v>2578.3919999999998</v>
      </c>
    </row>
    <row r="218" spans="1:23" ht="14.85" customHeight="1" x14ac:dyDescent="0.15">
      <c r="A218" s="64" t="str">
        <f>'Employee ROP Information'!A218</f>
        <v>GAL</v>
      </c>
      <c r="B218" s="58" t="str">
        <f>+'Employee ROP Information'!C218</f>
        <v>ELLERBEE, CINDY</v>
      </c>
      <c r="C218" s="17">
        <f>+'Employee ROP Information'!M218</f>
        <v>21.35</v>
      </c>
      <c r="D218" s="17">
        <f>+'Employee ROP Information'!N218</f>
        <v>19.79</v>
      </c>
      <c r="E218" s="32">
        <f>+'JRO''s Hours Information'!B218</f>
        <v>217.16</v>
      </c>
      <c r="F218" s="23">
        <f t="shared" si="32"/>
        <v>4636.366</v>
      </c>
      <c r="G218" s="32">
        <f>+'JRO''s Hours Information'!E218</f>
        <v>267.17399999999998</v>
      </c>
      <c r="H218" s="23">
        <f t="shared" si="33"/>
        <v>5287.3734599999989</v>
      </c>
      <c r="I218" s="32">
        <f>+'JRO''s Hours Information'!H218</f>
        <v>1.875</v>
      </c>
      <c r="J218" s="25">
        <f t="shared" si="34"/>
        <v>37.106249999999996</v>
      </c>
      <c r="K218" s="33">
        <f>+'JRO''s Hours Information'!C218</f>
        <v>129.99600000000001</v>
      </c>
      <c r="L218" s="23">
        <f t="shared" si="35"/>
        <v>2775.4146000000005</v>
      </c>
      <c r="M218" s="33">
        <f>+'JRO''s Hours Information'!F218</f>
        <v>104.004</v>
      </c>
      <c r="N218" s="23">
        <f t="shared" si="36"/>
        <v>2058.2391600000001</v>
      </c>
      <c r="O218" s="33">
        <f>+'JRO''s Hours Information'!I218</f>
        <v>15.375</v>
      </c>
      <c r="P218" s="25">
        <f t="shared" si="37"/>
        <v>304.27125000000001</v>
      </c>
      <c r="Q218" s="16">
        <f>+'JRO''s Hours Information'!D218</f>
        <v>66.5</v>
      </c>
      <c r="R218" s="23">
        <f t="shared" si="38"/>
        <v>1419.7750000000001</v>
      </c>
      <c r="S218" s="16">
        <f>+'JRO''s Hours Information'!G218</f>
        <v>48</v>
      </c>
      <c r="T218" s="23">
        <f t="shared" si="39"/>
        <v>949.92</v>
      </c>
      <c r="U218" s="15">
        <f>+'JRO''s Hours Information'!J218</f>
        <v>13.5</v>
      </c>
      <c r="V218" s="25">
        <f t="shared" si="40"/>
        <v>267.16499999999996</v>
      </c>
      <c r="W218" s="23">
        <f t="shared" si="41"/>
        <v>9960.8457099999996</v>
      </c>
    </row>
    <row r="219" spans="1:23" ht="14.85" customHeight="1" x14ac:dyDescent="0.15">
      <c r="A219" s="64" t="str">
        <f>'Employee ROP Information'!A219</f>
        <v>GAL</v>
      </c>
      <c r="B219" s="58" t="str">
        <f>+'Employee ROP Information'!C219</f>
        <v>ELLIS, DIXIE</v>
      </c>
      <c r="C219" s="17">
        <f>+'Employee ROP Information'!M219</f>
        <v>28.75</v>
      </c>
      <c r="D219" s="17">
        <f>+'Employee ROP Information'!N219</f>
        <v>26.66</v>
      </c>
      <c r="E219" s="32">
        <f>+'JRO''s Hours Information'!B219</f>
        <v>403.33499999999998</v>
      </c>
      <c r="F219" s="23">
        <f t="shared" si="32"/>
        <v>11595.881249999999</v>
      </c>
      <c r="G219" s="32">
        <f>+'JRO''s Hours Information'!E219</f>
        <v>460.84500000000003</v>
      </c>
      <c r="H219" s="23">
        <f t="shared" si="33"/>
        <v>12286.127700000001</v>
      </c>
      <c r="I219" s="32">
        <f>+'JRO''s Hours Information'!H219</f>
        <v>12</v>
      </c>
      <c r="J219" s="25">
        <f t="shared" si="34"/>
        <v>319.92</v>
      </c>
      <c r="K219" s="33">
        <f>+'JRO''s Hours Information'!C219</f>
        <v>104.004</v>
      </c>
      <c r="L219" s="23">
        <f t="shared" si="35"/>
        <v>2990.1150000000002</v>
      </c>
      <c r="M219" s="33">
        <f>+'JRO''s Hours Information'!F219</f>
        <v>104.004</v>
      </c>
      <c r="N219" s="23">
        <f t="shared" si="36"/>
        <v>2772.7466400000003</v>
      </c>
      <c r="O219" s="33">
        <f>+'JRO''s Hours Information'!I219</f>
        <v>41</v>
      </c>
      <c r="P219" s="25">
        <f t="shared" si="37"/>
        <v>1093.06</v>
      </c>
      <c r="Q219" s="16">
        <f>+'JRO''s Hours Information'!D219</f>
        <v>12.5</v>
      </c>
      <c r="R219" s="23">
        <f t="shared" si="38"/>
        <v>359.375</v>
      </c>
      <c r="S219" s="16">
        <f>+'JRO''s Hours Information'!G219</f>
        <v>14</v>
      </c>
      <c r="T219" s="23">
        <f t="shared" si="39"/>
        <v>373.24</v>
      </c>
      <c r="U219" s="15">
        <f>+'JRO''s Hours Information'!J219</f>
        <v>93.5</v>
      </c>
      <c r="V219" s="25">
        <f t="shared" si="40"/>
        <v>2492.71</v>
      </c>
      <c r="W219" s="23">
        <f t="shared" si="41"/>
        <v>24201.928949999998</v>
      </c>
    </row>
    <row r="220" spans="1:23" ht="14.85" customHeight="1" x14ac:dyDescent="0.15">
      <c r="A220" s="64" t="str">
        <f>'Employee ROP Information'!A220</f>
        <v>GAL</v>
      </c>
      <c r="B220" s="58" t="str">
        <f>+'Employee ROP Information'!C220</f>
        <v>EMERY, ERIC</v>
      </c>
      <c r="C220" s="17">
        <f>+'Employee ROP Information'!M220</f>
        <v>32.770000000000003</v>
      </c>
      <c r="D220" s="17">
        <f>+'Employee ROP Information'!N220</f>
        <v>30.38</v>
      </c>
      <c r="E220" s="32">
        <f>+'JRO''s Hours Information'!B220</f>
        <v>414.16500000000002</v>
      </c>
      <c r="F220" s="23">
        <f t="shared" si="32"/>
        <v>13572.187050000002</v>
      </c>
      <c r="G220" s="32">
        <f>+'JRO''s Hours Information'!E220</f>
        <v>480</v>
      </c>
      <c r="H220" s="23">
        <f t="shared" si="33"/>
        <v>14582.4</v>
      </c>
      <c r="I220" s="32">
        <f>+'JRO''s Hours Information'!H220</f>
        <v>125.25</v>
      </c>
      <c r="J220" s="25">
        <f t="shared" si="34"/>
        <v>3805.0949999999998</v>
      </c>
      <c r="K220" s="33">
        <f>+'JRO''s Hours Information'!C220</f>
        <v>140.45400000000001</v>
      </c>
      <c r="L220" s="23">
        <f t="shared" si="35"/>
        <v>4602.6775800000005</v>
      </c>
      <c r="M220" s="33">
        <f>+'JRO''s Hours Information'!F220</f>
        <v>106.25</v>
      </c>
      <c r="N220" s="23">
        <f t="shared" si="36"/>
        <v>3227.875</v>
      </c>
      <c r="O220" s="33">
        <f>+'JRO''s Hours Information'!I220</f>
        <v>123</v>
      </c>
      <c r="P220" s="25">
        <f t="shared" si="37"/>
        <v>3736.74</v>
      </c>
      <c r="Q220" s="16">
        <f>+'JRO''s Hours Information'!D220</f>
        <v>0</v>
      </c>
      <c r="R220" s="23">
        <f t="shared" si="38"/>
        <v>0</v>
      </c>
      <c r="S220" s="16">
        <f>+'JRO''s Hours Information'!G220</f>
        <v>0</v>
      </c>
      <c r="T220" s="23">
        <f t="shared" si="39"/>
        <v>0</v>
      </c>
      <c r="U220" s="15">
        <f>+'JRO''s Hours Information'!J220</f>
        <v>50</v>
      </c>
      <c r="V220" s="25">
        <f t="shared" si="40"/>
        <v>1519</v>
      </c>
      <c r="W220" s="23">
        <f t="shared" si="41"/>
        <v>31959.682050000003</v>
      </c>
    </row>
    <row r="221" spans="1:23" ht="14.85" customHeight="1" x14ac:dyDescent="0.15">
      <c r="A221" s="64" t="str">
        <f>'Employee ROP Information'!A221</f>
        <v>GAL</v>
      </c>
      <c r="B221" s="58" t="str">
        <f>+'Employee ROP Information'!C221</f>
        <v>ERRINGTON, KATHRYN</v>
      </c>
      <c r="C221" s="17">
        <f>+'Employee ROP Information'!M221</f>
        <v>34.17</v>
      </c>
      <c r="D221" s="17">
        <f>+'Employee ROP Information'!N221</f>
        <v>31.67</v>
      </c>
      <c r="E221" s="32">
        <f>+'JRO''s Hours Information'!B221</f>
        <v>379.5</v>
      </c>
      <c r="F221" s="23">
        <f t="shared" si="32"/>
        <v>12967.515000000001</v>
      </c>
      <c r="G221" s="32">
        <f>+'JRO''s Hours Information'!E221</f>
        <v>379.59</v>
      </c>
      <c r="H221" s="23">
        <f t="shared" si="33"/>
        <v>12021.615299999999</v>
      </c>
      <c r="I221" s="32">
        <f>+'JRO''s Hours Information'!H221</f>
        <v>0</v>
      </c>
      <c r="J221" s="25">
        <f t="shared" si="34"/>
        <v>0</v>
      </c>
      <c r="K221" s="33">
        <f>+'JRO''s Hours Information'!C221</f>
        <v>156</v>
      </c>
      <c r="L221" s="23">
        <f t="shared" si="35"/>
        <v>5330.52</v>
      </c>
      <c r="M221" s="33">
        <f>+'JRO''s Hours Information'!F221</f>
        <v>104.004</v>
      </c>
      <c r="N221" s="23">
        <f t="shared" si="36"/>
        <v>3293.8066800000001</v>
      </c>
      <c r="O221" s="33">
        <f>+'JRO''s Hours Information'!I221</f>
        <v>8.5</v>
      </c>
      <c r="P221" s="25">
        <f t="shared" si="37"/>
        <v>269.19499999999999</v>
      </c>
      <c r="Q221" s="16">
        <f>+'JRO''s Hours Information'!D221</f>
        <v>89.5</v>
      </c>
      <c r="R221" s="23">
        <f t="shared" si="38"/>
        <v>3058.2150000000001</v>
      </c>
      <c r="S221" s="16">
        <f>+'JRO''s Hours Information'!G221</f>
        <v>153.75</v>
      </c>
      <c r="T221" s="23">
        <f t="shared" si="39"/>
        <v>4869.2624999999998</v>
      </c>
      <c r="U221" s="15">
        <f>+'JRO''s Hours Information'!J221</f>
        <v>8.5</v>
      </c>
      <c r="V221" s="25">
        <f t="shared" si="40"/>
        <v>269.19499999999999</v>
      </c>
      <c r="W221" s="23">
        <f t="shared" si="41"/>
        <v>24989.130300000001</v>
      </c>
    </row>
    <row r="222" spans="1:23" ht="14.85" customHeight="1" x14ac:dyDescent="0.15">
      <c r="A222" s="64" t="str">
        <f>'Employee ROP Information'!A222</f>
        <v>GAL</v>
      </c>
      <c r="B222" s="58" t="str">
        <f>+'Employee ROP Information'!C222</f>
        <v>ERVEN, AMY</v>
      </c>
      <c r="C222" s="17">
        <f>+'Employee ROP Information'!M222</f>
        <v>32.53</v>
      </c>
      <c r="D222" s="17">
        <f>+'Employee ROP Information'!N222</f>
        <v>30.15</v>
      </c>
      <c r="E222" s="32">
        <f>+'JRO''s Hours Information'!B222</f>
        <v>444.5</v>
      </c>
      <c r="F222" s="23">
        <f t="shared" si="32"/>
        <v>14459.585000000001</v>
      </c>
      <c r="G222" s="32">
        <f>+'JRO''s Hours Information'!E222</f>
        <v>480</v>
      </c>
      <c r="H222" s="23">
        <f t="shared" si="33"/>
        <v>14472</v>
      </c>
      <c r="I222" s="32">
        <f>+'JRO''s Hours Information'!H222</f>
        <v>0</v>
      </c>
      <c r="J222" s="25">
        <f t="shared" si="34"/>
        <v>0</v>
      </c>
      <c r="K222" s="33">
        <f>+'JRO''s Hours Information'!C222</f>
        <v>240</v>
      </c>
      <c r="L222" s="23">
        <f t="shared" si="35"/>
        <v>7807.2000000000007</v>
      </c>
      <c r="M222" s="33">
        <f>+'JRO''s Hours Information'!F222</f>
        <v>104.004</v>
      </c>
      <c r="N222" s="23">
        <f t="shared" si="36"/>
        <v>3135.7206000000001</v>
      </c>
      <c r="O222" s="33">
        <f>+'JRO''s Hours Information'!I222</f>
        <v>0</v>
      </c>
      <c r="P222" s="25">
        <f t="shared" si="37"/>
        <v>0</v>
      </c>
      <c r="Q222" s="16">
        <f>+'JRO''s Hours Information'!D222</f>
        <v>133.25</v>
      </c>
      <c r="R222" s="23">
        <f t="shared" si="38"/>
        <v>4334.6225000000004</v>
      </c>
      <c r="S222" s="16">
        <f>+'JRO''s Hours Information'!G222</f>
        <v>59.5</v>
      </c>
      <c r="T222" s="23">
        <f t="shared" si="39"/>
        <v>1793.925</v>
      </c>
      <c r="U222" s="15">
        <f>+'JRO''s Hours Information'!J222</f>
        <v>0</v>
      </c>
      <c r="V222" s="25">
        <f t="shared" si="40"/>
        <v>0</v>
      </c>
      <c r="W222" s="23">
        <f t="shared" si="41"/>
        <v>28931.584999999999</v>
      </c>
    </row>
    <row r="223" spans="1:23" ht="14.85" customHeight="1" x14ac:dyDescent="0.15">
      <c r="A223" s="64" t="str">
        <f>'Employee ROP Information'!A223</f>
        <v>GAL</v>
      </c>
      <c r="B223" s="58" t="str">
        <f>+'Employee ROP Information'!C223</f>
        <v>ERVIN, DEBRA</v>
      </c>
      <c r="C223" s="17">
        <f>+'Employee ROP Information'!M223</f>
        <v>47.63</v>
      </c>
      <c r="D223" s="17">
        <f>+'Employee ROP Information'!N223</f>
        <v>45.43</v>
      </c>
      <c r="E223" s="32">
        <f>+'JRO''s Hours Information'!B223</f>
        <v>404</v>
      </c>
      <c r="F223" s="23">
        <f t="shared" si="32"/>
        <v>19242.52</v>
      </c>
      <c r="G223" s="32">
        <f>+'JRO''s Hours Information'!E223</f>
        <v>453.84</v>
      </c>
      <c r="H223" s="23">
        <f t="shared" si="33"/>
        <v>20617.9512</v>
      </c>
      <c r="I223" s="32">
        <f>+'JRO''s Hours Information'!H223</f>
        <v>0</v>
      </c>
      <c r="J223" s="25">
        <f t="shared" si="34"/>
        <v>0</v>
      </c>
      <c r="K223" s="33">
        <f>+'JRO''s Hours Information'!C223</f>
        <v>240</v>
      </c>
      <c r="L223" s="23">
        <f t="shared" si="35"/>
        <v>11431.2</v>
      </c>
      <c r="M223" s="33">
        <f>+'JRO''s Hours Information'!F223</f>
        <v>104.004</v>
      </c>
      <c r="N223" s="23">
        <f t="shared" si="36"/>
        <v>4724.9017199999998</v>
      </c>
      <c r="O223" s="33">
        <f>+'JRO''s Hours Information'!I223</f>
        <v>0</v>
      </c>
      <c r="P223" s="25">
        <f t="shared" si="37"/>
        <v>0</v>
      </c>
      <c r="Q223" s="16">
        <f>+'JRO''s Hours Information'!D223</f>
        <v>106.5</v>
      </c>
      <c r="R223" s="23">
        <f t="shared" si="38"/>
        <v>5072.5950000000003</v>
      </c>
      <c r="S223" s="16">
        <f>+'JRO''s Hours Information'!G223</f>
        <v>28.5</v>
      </c>
      <c r="T223" s="23">
        <f t="shared" si="39"/>
        <v>1294.7549999999999</v>
      </c>
      <c r="U223" s="15">
        <f>+'JRO''s Hours Information'!J223</f>
        <v>0</v>
      </c>
      <c r="V223" s="25">
        <f t="shared" si="40"/>
        <v>0</v>
      </c>
      <c r="W223" s="23">
        <f t="shared" si="41"/>
        <v>39860.4712</v>
      </c>
    </row>
    <row r="224" spans="1:23" ht="14.85" customHeight="1" x14ac:dyDescent="0.15">
      <c r="A224" s="64" t="str">
        <f>'Employee ROP Information'!A224</f>
        <v>GAL</v>
      </c>
      <c r="B224" s="58" t="str">
        <f>+'Employee ROP Information'!C224</f>
        <v>ERWIN, KIMBERLY</v>
      </c>
      <c r="C224" s="17">
        <f>+'Employee ROP Information'!M224</f>
        <v>25.38</v>
      </c>
      <c r="D224" s="17">
        <f>+'Employee ROP Information'!N224</f>
        <v>23.53</v>
      </c>
      <c r="E224" s="32">
        <f>+'JRO''s Hours Information'!B224</f>
        <v>63.162999999999997</v>
      </c>
      <c r="F224" s="23">
        <f t="shared" si="32"/>
        <v>1603.0769399999999</v>
      </c>
      <c r="G224" s="32">
        <f>+'JRO''s Hours Information'!E224</f>
        <v>73.837000000000003</v>
      </c>
      <c r="H224" s="23">
        <f t="shared" si="33"/>
        <v>1737.3846100000001</v>
      </c>
      <c r="I224" s="32">
        <f>+'JRO''s Hours Information'!H224</f>
        <v>0</v>
      </c>
      <c r="J224" s="25">
        <f t="shared" si="34"/>
        <v>0</v>
      </c>
      <c r="K224" s="33">
        <f>+'JRO''s Hours Information'!C224</f>
        <v>119.163</v>
      </c>
      <c r="L224" s="23">
        <f t="shared" si="35"/>
        <v>3024.3569399999997</v>
      </c>
      <c r="M224" s="33">
        <f>+'JRO''s Hours Information'!F224</f>
        <v>95.337000000000003</v>
      </c>
      <c r="N224" s="23">
        <f t="shared" si="36"/>
        <v>2243.27961</v>
      </c>
      <c r="O224" s="33">
        <f>+'JRO''s Hours Information'!I224</f>
        <v>0</v>
      </c>
      <c r="P224" s="25">
        <f t="shared" si="37"/>
        <v>0</v>
      </c>
      <c r="Q224" s="16">
        <f>+'JRO''s Hours Information'!D224</f>
        <v>56</v>
      </c>
      <c r="R224" s="23">
        <f t="shared" si="38"/>
        <v>1421.28</v>
      </c>
      <c r="S224" s="16">
        <f>+'JRO''s Hours Information'!G224</f>
        <v>21.5</v>
      </c>
      <c r="T224" s="23">
        <f t="shared" si="39"/>
        <v>505.89500000000004</v>
      </c>
      <c r="U224" s="15">
        <f>+'JRO''s Hours Information'!J224</f>
        <v>0</v>
      </c>
      <c r="V224" s="25">
        <f t="shared" si="40"/>
        <v>0</v>
      </c>
      <c r="W224" s="23">
        <f t="shared" si="41"/>
        <v>3340.46155</v>
      </c>
    </row>
    <row r="225" spans="1:23" ht="14.85" customHeight="1" x14ac:dyDescent="0.15">
      <c r="A225" s="64" t="str">
        <f>'Employee ROP Information'!A225</f>
        <v>GAL</v>
      </c>
      <c r="B225" s="58" t="str">
        <f>+'Employee ROP Information'!C225</f>
        <v>ESDELLE, CELENA</v>
      </c>
      <c r="C225" s="17">
        <f>+'Employee ROP Information'!M225</f>
        <v>20.39</v>
      </c>
      <c r="D225" s="17">
        <f>+'Employee ROP Information'!N225</f>
        <v>18.899999999999999</v>
      </c>
      <c r="E225" s="32">
        <f>+'JRO''s Hours Information'!B225</f>
        <v>191.75</v>
      </c>
      <c r="F225" s="23">
        <f t="shared" ref="F225:F288" si="42">C225*E225</f>
        <v>3909.7825000000003</v>
      </c>
      <c r="G225" s="32">
        <f>+'JRO''s Hours Information'!E225</f>
        <v>103.84</v>
      </c>
      <c r="H225" s="23">
        <f t="shared" ref="H225:H288" si="43">D225*G225</f>
        <v>1962.576</v>
      </c>
      <c r="I225" s="32">
        <f>+'JRO''s Hours Information'!H225</f>
        <v>0</v>
      </c>
      <c r="J225" s="25">
        <f t="shared" ref="J225:J288" si="44">D225*I225</f>
        <v>0</v>
      </c>
      <c r="K225" s="33">
        <f>+'JRO''s Hours Information'!C225</f>
        <v>156</v>
      </c>
      <c r="L225" s="23">
        <f t="shared" ref="L225:L288" si="45">C225*K225</f>
        <v>3180.84</v>
      </c>
      <c r="M225" s="33">
        <f>+'JRO''s Hours Information'!F225</f>
        <v>104.004</v>
      </c>
      <c r="N225" s="23">
        <f t="shared" ref="N225:N288" si="46">D225*M225</f>
        <v>1965.6756</v>
      </c>
      <c r="O225" s="33">
        <f>+'JRO''s Hours Information'!I225</f>
        <v>0</v>
      </c>
      <c r="P225" s="25">
        <f t="shared" ref="P225:P288" si="47">D225*O225</f>
        <v>0</v>
      </c>
      <c r="Q225" s="16">
        <f>+'JRO''s Hours Information'!D225</f>
        <v>99.75</v>
      </c>
      <c r="R225" s="23">
        <f t="shared" ref="R225:R288" si="48">C225*Q225</f>
        <v>2033.9025000000001</v>
      </c>
      <c r="S225" s="16">
        <f>+'JRO''s Hours Information'!G225</f>
        <v>43.5</v>
      </c>
      <c r="T225" s="23">
        <f t="shared" ref="T225:T288" si="49">D225*S225</f>
        <v>822.15</v>
      </c>
      <c r="U225" s="15">
        <f>+'JRO''s Hours Information'!J225</f>
        <v>0</v>
      </c>
      <c r="V225" s="25">
        <f t="shared" ref="V225:V288" si="50">D225*U225</f>
        <v>0</v>
      </c>
      <c r="W225" s="23">
        <f t="shared" ref="W225:W288" si="51">F225+H225+J225</f>
        <v>5872.3585000000003</v>
      </c>
    </row>
    <row r="226" spans="1:23" ht="14.85" customHeight="1" x14ac:dyDescent="0.15">
      <c r="A226" s="64" t="str">
        <f>'Employee ROP Information'!A226</f>
        <v>GAL</v>
      </c>
      <c r="B226" s="58" t="str">
        <f>+'Employee ROP Information'!C226</f>
        <v>ESPINOSA, VANESSA</v>
      </c>
      <c r="C226" s="17">
        <f>+'Employee ROP Information'!M226</f>
        <v>28.75</v>
      </c>
      <c r="D226" s="17">
        <f>+'Employee ROP Information'!N226</f>
        <v>26.66</v>
      </c>
      <c r="E226" s="32">
        <f>+'JRO''s Hours Information'!B226</f>
        <v>142.24600000000001</v>
      </c>
      <c r="F226" s="23">
        <f t="shared" si="42"/>
        <v>4089.5725000000002</v>
      </c>
      <c r="G226" s="32">
        <f>+'JRO''s Hours Information'!E226</f>
        <v>295.33999999999997</v>
      </c>
      <c r="H226" s="23">
        <f t="shared" si="43"/>
        <v>7873.7643999999991</v>
      </c>
      <c r="I226" s="32">
        <f>+'JRO''s Hours Information'!H226</f>
        <v>0</v>
      </c>
      <c r="J226" s="25">
        <f t="shared" si="44"/>
        <v>0</v>
      </c>
      <c r="K226" s="33">
        <f>+'JRO''s Hours Information'!C226</f>
        <v>129.99600000000001</v>
      </c>
      <c r="L226" s="23">
        <f t="shared" si="45"/>
        <v>3737.3850000000002</v>
      </c>
      <c r="M226" s="33">
        <f>+'JRO''s Hours Information'!F226</f>
        <v>104.004</v>
      </c>
      <c r="N226" s="23">
        <f t="shared" si="46"/>
        <v>2772.7466400000003</v>
      </c>
      <c r="O226" s="33">
        <f>+'JRO''s Hours Information'!I226</f>
        <v>0</v>
      </c>
      <c r="P226" s="25">
        <f t="shared" si="47"/>
        <v>0</v>
      </c>
      <c r="Q226" s="16">
        <f>+'JRO''s Hours Information'!D226</f>
        <v>56</v>
      </c>
      <c r="R226" s="23">
        <f t="shared" si="48"/>
        <v>1610</v>
      </c>
      <c r="S226" s="16">
        <f>+'JRO''s Hours Information'!G226</f>
        <v>105</v>
      </c>
      <c r="T226" s="23">
        <f t="shared" si="49"/>
        <v>2799.3</v>
      </c>
      <c r="U226" s="15">
        <f>+'JRO''s Hours Information'!J226</f>
        <v>0</v>
      </c>
      <c r="V226" s="25">
        <f t="shared" si="50"/>
        <v>0</v>
      </c>
      <c r="W226" s="23">
        <f t="shared" si="51"/>
        <v>11963.336899999998</v>
      </c>
    </row>
    <row r="227" spans="1:23" ht="14.85" customHeight="1" x14ac:dyDescent="0.15">
      <c r="A227" s="64" t="str">
        <f>'Employee ROP Information'!A227</f>
        <v>GAL</v>
      </c>
      <c r="B227" s="58" t="str">
        <f>+'Employee ROP Information'!C227</f>
        <v>EULO, DEBRA</v>
      </c>
      <c r="C227" s="17">
        <f>+'Employee ROP Information'!M227</f>
        <v>20.67</v>
      </c>
      <c r="D227" s="17">
        <f>+'Employee ROP Information'!N227</f>
        <v>19.16</v>
      </c>
      <c r="E227" s="32">
        <f>+'JRO''s Hours Information'!B227</f>
        <v>312.5</v>
      </c>
      <c r="F227" s="23">
        <f t="shared" si="42"/>
        <v>6459.3750000000009</v>
      </c>
      <c r="G227" s="32">
        <f>+'JRO''s Hours Information'!E227</f>
        <v>379.673</v>
      </c>
      <c r="H227" s="23">
        <f t="shared" si="43"/>
        <v>7274.5346799999998</v>
      </c>
      <c r="I227" s="32">
        <f>+'JRO''s Hours Information'!H227</f>
        <v>0</v>
      </c>
      <c r="J227" s="25">
        <f t="shared" si="44"/>
        <v>0</v>
      </c>
      <c r="K227" s="33">
        <f>+'JRO''s Hours Information'!C227</f>
        <v>143</v>
      </c>
      <c r="L227" s="23">
        <f t="shared" si="45"/>
        <v>2955.8100000000004</v>
      </c>
      <c r="M227" s="33">
        <f>+'JRO''s Hours Information'!F227</f>
        <v>95.337000000000003</v>
      </c>
      <c r="N227" s="23">
        <f t="shared" si="46"/>
        <v>1826.6569200000001</v>
      </c>
      <c r="O227" s="33">
        <f>+'JRO''s Hours Information'!I227</f>
        <v>0</v>
      </c>
      <c r="P227" s="25">
        <f t="shared" si="47"/>
        <v>0</v>
      </c>
      <c r="Q227" s="16">
        <f>+'JRO''s Hours Information'!D227</f>
        <v>196</v>
      </c>
      <c r="R227" s="23">
        <f t="shared" si="48"/>
        <v>4051.32</v>
      </c>
      <c r="S227" s="16">
        <f>+'JRO''s Hours Information'!G227</f>
        <v>27</v>
      </c>
      <c r="T227" s="23">
        <f t="shared" si="49"/>
        <v>517.32000000000005</v>
      </c>
      <c r="U227" s="15">
        <f>+'JRO''s Hours Information'!J227</f>
        <v>0</v>
      </c>
      <c r="V227" s="25">
        <f t="shared" si="50"/>
        <v>0</v>
      </c>
      <c r="W227" s="23">
        <f t="shared" si="51"/>
        <v>13733.909680000001</v>
      </c>
    </row>
    <row r="228" spans="1:23" ht="14.85" customHeight="1" x14ac:dyDescent="0.15">
      <c r="A228" s="64" t="str">
        <f>'Employee ROP Information'!A228</f>
        <v>GAL</v>
      </c>
      <c r="B228" s="58" t="str">
        <f>+'Employee ROP Information'!C228</f>
        <v>EVANS, KIRSTY</v>
      </c>
      <c r="C228" s="17">
        <f>+'Employee ROP Information'!M228</f>
        <v>19.72</v>
      </c>
      <c r="D228" s="17">
        <f>+'Employee ROP Information'!N228</f>
        <v>18.28</v>
      </c>
      <c r="E228" s="32">
        <f>+'JRO''s Hours Information'!B228</f>
        <v>37.590000000000003</v>
      </c>
      <c r="F228" s="23">
        <f t="shared" si="42"/>
        <v>741.27480000000003</v>
      </c>
      <c r="G228" s="32">
        <f>+'JRO''s Hours Information'!E228</f>
        <v>150.84</v>
      </c>
      <c r="H228" s="23">
        <f t="shared" si="43"/>
        <v>2757.3552000000004</v>
      </c>
      <c r="I228" s="32">
        <f>+'JRO''s Hours Information'!H228</f>
        <v>0</v>
      </c>
      <c r="J228" s="25">
        <f t="shared" si="44"/>
        <v>0</v>
      </c>
      <c r="K228" s="33">
        <f>+'JRO''s Hours Information'!C228</f>
        <v>121.33799999999999</v>
      </c>
      <c r="L228" s="23">
        <f t="shared" si="45"/>
        <v>2392.7853599999999</v>
      </c>
      <c r="M228" s="33">
        <f>+'JRO''s Hours Information'!F228</f>
        <v>121.33799999999999</v>
      </c>
      <c r="N228" s="23">
        <f t="shared" si="46"/>
        <v>2218.0586400000002</v>
      </c>
      <c r="O228" s="33">
        <f>+'JRO''s Hours Information'!I228</f>
        <v>0</v>
      </c>
      <c r="P228" s="25">
        <f t="shared" si="47"/>
        <v>0</v>
      </c>
      <c r="Q228" s="16">
        <f>+'JRO''s Hours Information'!D228</f>
        <v>88</v>
      </c>
      <c r="R228" s="23">
        <f t="shared" si="48"/>
        <v>1735.36</v>
      </c>
      <c r="S228" s="16">
        <f>+'JRO''s Hours Information'!G228</f>
        <v>65.5</v>
      </c>
      <c r="T228" s="23">
        <f t="shared" si="49"/>
        <v>1197.3400000000001</v>
      </c>
      <c r="U228" s="15">
        <f>+'JRO''s Hours Information'!J228</f>
        <v>0</v>
      </c>
      <c r="V228" s="25">
        <f t="shared" si="50"/>
        <v>0</v>
      </c>
      <c r="W228" s="23">
        <f t="shared" si="51"/>
        <v>3498.6300000000006</v>
      </c>
    </row>
    <row r="229" spans="1:23" ht="14.85" customHeight="1" x14ac:dyDescent="0.15">
      <c r="A229" s="64" t="str">
        <f>'Employee ROP Information'!A229</f>
        <v>GAL</v>
      </c>
      <c r="B229" s="58" t="str">
        <f>+'Employee ROP Information'!C229</f>
        <v>EVANS, VICKIE</v>
      </c>
      <c r="C229" s="17">
        <f>+'Employee ROP Information'!M229</f>
        <v>25.38</v>
      </c>
      <c r="D229" s="17">
        <f>+'Employee ROP Information'!N229</f>
        <v>23.53</v>
      </c>
      <c r="E229" s="32">
        <f>+'JRO''s Hours Information'!B229</f>
        <v>153.75</v>
      </c>
      <c r="F229" s="23">
        <f t="shared" si="42"/>
        <v>3902.1749999999997</v>
      </c>
      <c r="G229" s="32">
        <f>+'JRO''s Hours Information'!E229</f>
        <v>76.59</v>
      </c>
      <c r="H229" s="23">
        <f t="shared" si="43"/>
        <v>1802.1627000000001</v>
      </c>
      <c r="I229" s="32">
        <f>+'JRO''s Hours Information'!H229</f>
        <v>0</v>
      </c>
      <c r="J229" s="25">
        <f t="shared" si="44"/>
        <v>0</v>
      </c>
      <c r="K229" s="33">
        <f>+'JRO''s Hours Information'!C229</f>
        <v>156</v>
      </c>
      <c r="L229" s="23">
        <f t="shared" si="45"/>
        <v>3959.2799999999997</v>
      </c>
      <c r="M229" s="33">
        <f>+'JRO''s Hours Information'!F229</f>
        <v>104.004</v>
      </c>
      <c r="N229" s="23">
        <f t="shared" si="46"/>
        <v>2447.2141200000001</v>
      </c>
      <c r="O229" s="33">
        <f>+'JRO''s Hours Information'!I229</f>
        <v>0</v>
      </c>
      <c r="P229" s="25">
        <f t="shared" si="47"/>
        <v>0</v>
      </c>
      <c r="Q229" s="16">
        <f>+'JRO''s Hours Information'!D229</f>
        <v>88</v>
      </c>
      <c r="R229" s="23">
        <f t="shared" si="48"/>
        <v>2233.44</v>
      </c>
      <c r="S229" s="16">
        <f>+'JRO''s Hours Information'!G229</f>
        <v>82</v>
      </c>
      <c r="T229" s="23">
        <f t="shared" si="49"/>
        <v>1929.46</v>
      </c>
      <c r="U229" s="15">
        <f>+'JRO''s Hours Information'!J229</f>
        <v>0</v>
      </c>
      <c r="V229" s="25">
        <f t="shared" si="50"/>
        <v>0</v>
      </c>
      <c r="W229" s="23">
        <f t="shared" si="51"/>
        <v>5704.3377</v>
      </c>
    </row>
    <row r="230" spans="1:23" ht="14.85" customHeight="1" x14ac:dyDescent="0.15">
      <c r="A230" s="64" t="str">
        <f>'Employee ROP Information'!A230</f>
        <v>GAL</v>
      </c>
      <c r="B230" s="58" t="str">
        <f>+'Employee ROP Information'!C230</f>
        <v>EVERSON, JEFFERSON</v>
      </c>
      <c r="C230" s="17">
        <f>+'Employee ROP Information'!M230</f>
        <v>19.72</v>
      </c>
      <c r="D230" s="17">
        <f>+'Employee ROP Information'!N230</f>
        <v>18.28</v>
      </c>
      <c r="E230" s="32">
        <f>+'JRO''s Hours Information'!B230</f>
        <v>196.34</v>
      </c>
      <c r="F230" s="23">
        <f t="shared" si="42"/>
        <v>3871.8247999999999</v>
      </c>
      <c r="G230" s="32">
        <f>+'JRO''s Hours Information'!E230</f>
        <v>197.34</v>
      </c>
      <c r="H230" s="23">
        <f t="shared" si="43"/>
        <v>3607.3752000000004</v>
      </c>
      <c r="I230" s="32">
        <f>+'JRO''s Hours Information'!H230</f>
        <v>3</v>
      </c>
      <c r="J230" s="25">
        <f t="shared" si="44"/>
        <v>54.84</v>
      </c>
      <c r="K230" s="33">
        <f>+'JRO''s Hours Information'!C230</f>
        <v>104.004</v>
      </c>
      <c r="L230" s="23">
        <f t="shared" si="45"/>
        <v>2050.9588800000001</v>
      </c>
      <c r="M230" s="33">
        <f>+'JRO''s Hours Information'!F230</f>
        <v>104.004</v>
      </c>
      <c r="N230" s="23">
        <f t="shared" si="46"/>
        <v>1901.1931200000001</v>
      </c>
      <c r="O230" s="33">
        <f>+'JRO''s Hours Information'!I230</f>
        <v>8</v>
      </c>
      <c r="P230" s="25">
        <f t="shared" si="47"/>
        <v>146.24</v>
      </c>
      <c r="Q230" s="16">
        <f>+'JRO''s Hours Information'!D230</f>
        <v>70</v>
      </c>
      <c r="R230" s="23">
        <f t="shared" si="48"/>
        <v>1380.3999999999999</v>
      </c>
      <c r="S230" s="16">
        <f>+'JRO''s Hours Information'!G230</f>
        <v>181</v>
      </c>
      <c r="T230" s="23">
        <f t="shared" si="49"/>
        <v>3308.6800000000003</v>
      </c>
      <c r="U230" s="15">
        <f>+'JRO''s Hours Information'!J230</f>
        <v>5</v>
      </c>
      <c r="V230" s="25">
        <f t="shared" si="50"/>
        <v>91.4</v>
      </c>
      <c r="W230" s="23">
        <f t="shared" si="51"/>
        <v>7534.0400000000009</v>
      </c>
    </row>
    <row r="231" spans="1:23" ht="14.85" customHeight="1" x14ac:dyDescent="0.15">
      <c r="A231" s="64" t="str">
        <f>'Employee ROP Information'!A231</f>
        <v>GAL</v>
      </c>
      <c r="B231" s="58" t="str">
        <f>+'Employee ROP Information'!C231</f>
        <v>FABER, LAURA</v>
      </c>
      <c r="C231" s="17">
        <f>+'Employee ROP Information'!M231</f>
        <v>21.26</v>
      </c>
      <c r="D231" s="17">
        <f>+'Employee ROP Information'!N231</f>
        <v>19.71</v>
      </c>
      <c r="E231" s="32">
        <f>+'JRO''s Hours Information'!B231</f>
        <v>119.002</v>
      </c>
      <c r="F231" s="23">
        <f t="shared" si="42"/>
        <v>2529.98252</v>
      </c>
      <c r="G231" s="32">
        <f>+'JRO''s Hours Information'!E231</f>
        <v>117.59</v>
      </c>
      <c r="H231" s="23">
        <f t="shared" si="43"/>
        <v>2317.6989000000003</v>
      </c>
      <c r="I231" s="32">
        <f>+'JRO''s Hours Information'!H231</f>
        <v>0</v>
      </c>
      <c r="J231" s="25">
        <f t="shared" si="44"/>
        <v>0</v>
      </c>
      <c r="K231" s="33">
        <f>+'JRO''s Hours Information'!C231</f>
        <v>119.166</v>
      </c>
      <c r="L231" s="23">
        <f t="shared" si="45"/>
        <v>2533.4691600000001</v>
      </c>
      <c r="M231" s="33">
        <f>+'JRO''s Hours Information'!F231</f>
        <v>104.004</v>
      </c>
      <c r="N231" s="23">
        <f t="shared" si="46"/>
        <v>2049.9188400000003</v>
      </c>
      <c r="O231" s="33">
        <f>+'JRO''s Hours Information'!I231</f>
        <v>2.5</v>
      </c>
      <c r="P231" s="25">
        <f t="shared" si="47"/>
        <v>49.275000000000006</v>
      </c>
      <c r="Q231" s="16">
        <f>+'JRO''s Hours Information'!D231</f>
        <v>78</v>
      </c>
      <c r="R231" s="23">
        <f t="shared" si="48"/>
        <v>1658.2800000000002</v>
      </c>
      <c r="S231" s="16">
        <f>+'JRO''s Hours Information'!G231</f>
        <v>67.75</v>
      </c>
      <c r="T231" s="23">
        <f t="shared" si="49"/>
        <v>1335.3525</v>
      </c>
      <c r="U231" s="15">
        <f>+'JRO''s Hours Information'!J231</f>
        <v>2.5</v>
      </c>
      <c r="V231" s="25">
        <f t="shared" si="50"/>
        <v>49.275000000000006</v>
      </c>
      <c r="W231" s="23">
        <f t="shared" si="51"/>
        <v>4847.6814200000008</v>
      </c>
    </row>
    <row r="232" spans="1:23" ht="14.85" customHeight="1" x14ac:dyDescent="0.15">
      <c r="A232" s="64" t="str">
        <f>'Employee ROP Information'!A232</f>
        <v>GAL</v>
      </c>
      <c r="B232" s="58" t="str">
        <f>+'Employee ROP Information'!C232</f>
        <v>FALCON, BLAS</v>
      </c>
      <c r="C232" s="17">
        <f>+'Employee ROP Information'!M232</f>
        <v>20.67</v>
      </c>
      <c r="D232" s="17">
        <f>+'Employee ROP Information'!N232</f>
        <v>19.16</v>
      </c>
      <c r="E232" s="32">
        <f>+'JRO''s Hours Information'!B232</f>
        <v>52</v>
      </c>
      <c r="F232" s="23">
        <f t="shared" si="42"/>
        <v>1074.8400000000001</v>
      </c>
      <c r="G232" s="32">
        <f>+'JRO''s Hours Information'!E232</f>
        <v>30.672999999999998</v>
      </c>
      <c r="H232" s="23">
        <f t="shared" si="43"/>
        <v>587.69467999999995</v>
      </c>
      <c r="I232" s="32">
        <f>+'JRO''s Hours Information'!H232</f>
        <v>0</v>
      </c>
      <c r="J232" s="25">
        <f t="shared" si="44"/>
        <v>0</v>
      </c>
      <c r="K232" s="33">
        <f>+'JRO''s Hours Information'!C232</f>
        <v>156</v>
      </c>
      <c r="L232" s="23">
        <f t="shared" si="45"/>
        <v>3224.5200000000004</v>
      </c>
      <c r="M232" s="33">
        <f>+'JRO''s Hours Information'!F232</f>
        <v>104.004</v>
      </c>
      <c r="N232" s="23">
        <f t="shared" si="46"/>
        <v>1992.7166400000001</v>
      </c>
      <c r="O232" s="33">
        <f>+'JRO''s Hours Information'!I232</f>
        <v>0</v>
      </c>
      <c r="P232" s="25">
        <f t="shared" si="47"/>
        <v>0</v>
      </c>
      <c r="Q232" s="16">
        <f>+'JRO''s Hours Information'!D232</f>
        <v>146.75</v>
      </c>
      <c r="R232" s="23">
        <f t="shared" si="48"/>
        <v>3033.3225000000002</v>
      </c>
      <c r="S232" s="16">
        <f>+'JRO''s Hours Information'!G232</f>
        <v>100</v>
      </c>
      <c r="T232" s="23">
        <f t="shared" si="49"/>
        <v>1916</v>
      </c>
      <c r="U232" s="15">
        <f>+'JRO''s Hours Information'!J232</f>
        <v>0</v>
      </c>
      <c r="V232" s="25">
        <f t="shared" si="50"/>
        <v>0</v>
      </c>
      <c r="W232" s="23">
        <f t="shared" si="51"/>
        <v>1662.5346800000002</v>
      </c>
    </row>
    <row r="233" spans="1:23" ht="14.85" customHeight="1" x14ac:dyDescent="0.15">
      <c r="A233" s="64" t="str">
        <f>'Employee ROP Information'!A233</f>
        <v>GAL</v>
      </c>
      <c r="B233" s="58" t="str">
        <f>+'Employee ROP Information'!C233</f>
        <v>FALCON, LISA</v>
      </c>
      <c r="C233" s="17">
        <f>+'Employee ROP Information'!M233</f>
        <v>20.5</v>
      </c>
      <c r="D233" s="17">
        <f>+'Employee ROP Information'!N233</f>
        <v>19</v>
      </c>
      <c r="E233" s="32">
        <f>+'JRO''s Hours Information'!B233</f>
        <v>413.5</v>
      </c>
      <c r="F233" s="23">
        <f t="shared" si="42"/>
        <v>8476.75</v>
      </c>
      <c r="G233" s="32">
        <f>+'JRO''s Hours Information'!E233</f>
        <v>102.09</v>
      </c>
      <c r="H233" s="23">
        <f t="shared" si="43"/>
        <v>1939.71</v>
      </c>
      <c r="I233" s="32">
        <f>+'JRO''s Hours Information'!H233</f>
        <v>0</v>
      </c>
      <c r="J233" s="25">
        <f t="shared" si="44"/>
        <v>0</v>
      </c>
      <c r="K233" s="33">
        <f>+'JRO''s Hours Information'!C233</f>
        <v>156</v>
      </c>
      <c r="L233" s="23">
        <f t="shared" si="45"/>
        <v>3198</v>
      </c>
      <c r="M233" s="33">
        <f>+'JRO''s Hours Information'!F233</f>
        <v>104.004</v>
      </c>
      <c r="N233" s="23">
        <f t="shared" si="46"/>
        <v>1976.076</v>
      </c>
      <c r="O233" s="33">
        <f>+'JRO''s Hours Information'!I233</f>
        <v>0</v>
      </c>
      <c r="P233" s="25">
        <f t="shared" si="47"/>
        <v>0</v>
      </c>
      <c r="Q233" s="16">
        <f>+'JRO''s Hours Information'!D233</f>
        <v>105</v>
      </c>
      <c r="R233" s="23">
        <f t="shared" si="48"/>
        <v>2152.5</v>
      </c>
      <c r="S233" s="16">
        <f>+'JRO''s Hours Information'!G233</f>
        <v>282</v>
      </c>
      <c r="T233" s="23">
        <f t="shared" si="49"/>
        <v>5358</v>
      </c>
      <c r="U233" s="15">
        <f>+'JRO''s Hours Information'!J233</f>
        <v>0</v>
      </c>
      <c r="V233" s="25">
        <f t="shared" si="50"/>
        <v>0</v>
      </c>
      <c r="W233" s="23">
        <f t="shared" si="51"/>
        <v>10416.459999999999</v>
      </c>
    </row>
    <row r="234" spans="1:23" ht="14.85" customHeight="1" x14ac:dyDescent="0.15">
      <c r="A234" s="64" t="str">
        <f>'Employee ROP Information'!A234</f>
        <v>GAL</v>
      </c>
      <c r="B234" s="58" t="str">
        <f>+'Employee ROP Information'!C234</f>
        <v>FALCON, MARIA</v>
      </c>
      <c r="C234" s="17">
        <f>+'Employee ROP Information'!M234</f>
        <v>22.71</v>
      </c>
      <c r="D234" s="17">
        <f>+'Employee ROP Information'!N234</f>
        <v>21.05</v>
      </c>
      <c r="E234" s="32">
        <f>+'JRO''s Hours Information'!B234</f>
        <v>299.25</v>
      </c>
      <c r="F234" s="23">
        <f t="shared" si="42"/>
        <v>6795.9675000000007</v>
      </c>
      <c r="G234" s="32">
        <f>+'JRO''s Hours Information'!E234</f>
        <v>74.34</v>
      </c>
      <c r="H234" s="23">
        <f t="shared" si="43"/>
        <v>1564.8570000000002</v>
      </c>
      <c r="I234" s="32">
        <f>+'JRO''s Hours Information'!H234</f>
        <v>0</v>
      </c>
      <c r="J234" s="25">
        <f t="shared" si="44"/>
        <v>0</v>
      </c>
      <c r="K234" s="33">
        <f>+'JRO''s Hours Information'!C234</f>
        <v>156</v>
      </c>
      <c r="L234" s="23">
        <f t="shared" si="45"/>
        <v>3542.76</v>
      </c>
      <c r="M234" s="33">
        <f>+'JRO''s Hours Information'!F234</f>
        <v>104.004</v>
      </c>
      <c r="N234" s="23">
        <f t="shared" si="46"/>
        <v>2189.2842000000001</v>
      </c>
      <c r="O234" s="33">
        <f>+'JRO''s Hours Information'!I234</f>
        <v>0</v>
      </c>
      <c r="P234" s="25">
        <f t="shared" si="47"/>
        <v>0</v>
      </c>
      <c r="Q234" s="16">
        <f>+'JRO''s Hours Information'!D234</f>
        <v>116</v>
      </c>
      <c r="R234" s="23">
        <f t="shared" si="48"/>
        <v>2634.36</v>
      </c>
      <c r="S234" s="16">
        <f>+'JRO''s Hours Information'!G234</f>
        <v>48.5</v>
      </c>
      <c r="T234" s="23">
        <f t="shared" si="49"/>
        <v>1020.9250000000001</v>
      </c>
      <c r="U234" s="15">
        <f>+'JRO''s Hours Information'!J234</f>
        <v>0</v>
      </c>
      <c r="V234" s="25">
        <f t="shared" si="50"/>
        <v>0</v>
      </c>
      <c r="W234" s="23">
        <f t="shared" si="51"/>
        <v>8360.8245000000006</v>
      </c>
    </row>
    <row r="235" spans="1:23" ht="14.85" customHeight="1" x14ac:dyDescent="0.15">
      <c r="A235" s="64" t="str">
        <f>'Employee ROP Information'!A235</f>
        <v>GAL</v>
      </c>
      <c r="B235" s="58" t="str">
        <f>+'Employee ROP Information'!C235</f>
        <v>FALLACARO, TARA</v>
      </c>
      <c r="C235" s="17">
        <f>+'Employee ROP Information'!M235</f>
        <v>3.45</v>
      </c>
      <c r="D235" s="17">
        <f>+'Employee ROP Information'!N235</f>
        <v>3.2</v>
      </c>
      <c r="E235" s="32">
        <f>+'JRO''s Hours Information'!B235</f>
        <v>41.66</v>
      </c>
      <c r="F235" s="23">
        <f t="shared" si="42"/>
        <v>143.727</v>
      </c>
      <c r="G235" s="32">
        <f>+'JRO''s Hours Information'!E235</f>
        <v>81.91</v>
      </c>
      <c r="H235" s="23">
        <f t="shared" si="43"/>
        <v>262.11200000000002</v>
      </c>
      <c r="I235" s="32">
        <f>+'JRO''s Hours Information'!H235</f>
        <v>0</v>
      </c>
      <c r="J235" s="25">
        <f t="shared" si="44"/>
        <v>0</v>
      </c>
      <c r="K235" s="33">
        <f>+'JRO''s Hours Information'!C235</f>
        <v>51.996000000000002</v>
      </c>
      <c r="L235" s="23">
        <f t="shared" si="45"/>
        <v>179.38620000000003</v>
      </c>
      <c r="M235" s="33">
        <f>+'JRO''s Hours Information'!F235</f>
        <v>51.996000000000002</v>
      </c>
      <c r="N235" s="23">
        <f t="shared" si="46"/>
        <v>166.38720000000001</v>
      </c>
      <c r="O235" s="33">
        <f>+'JRO''s Hours Information'!I235</f>
        <v>0</v>
      </c>
      <c r="P235" s="25">
        <f t="shared" si="47"/>
        <v>0</v>
      </c>
      <c r="Q235" s="16">
        <f>+'JRO''s Hours Information'!D235</f>
        <v>48</v>
      </c>
      <c r="R235" s="23">
        <f t="shared" si="48"/>
        <v>165.60000000000002</v>
      </c>
      <c r="S235" s="16">
        <f>+'JRO''s Hours Information'!G235</f>
        <v>0</v>
      </c>
      <c r="T235" s="23">
        <f t="shared" si="49"/>
        <v>0</v>
      </c>
      <c r="U235" s="15">
        <f>+'JRO''s Hours Information'!J235</f>
        <v>0</v>
      </c>
      <c r="V235" s="25">
        <f t="shared" si="50"/>
        <v>0</v>
      </c>
      <c r="W235" s="23">
        <f t="shared" si="51"/>
        <v>405.83900000000006</v>
      </c>
    </row>
    <row r="236" spans="1:23" ht="14.85" customHeight="1" x14ac:dyDescent="0.15">
      <c r="A236" s="64" t="str">
        <f>'Employee ROP Information'!A236</f>
        <v>GAL</v>
      </c>
      <c r="B236" s="58" t="str">
        <f>+'Employee ROP Information'!C236</f>
        <v>FALZONE, BRANDI</v>
      </c>
      <c r="C236" s="17">
        <f>+'Employee ROP Information'!M236</f>
        <v>4.2300000000000004</v>
      </c>
      <c r="D236" s="17">
        <f>+'Employee ROP Information'!N236</f>
        <v>3.92</v>
      </c>
      <c r="E236" s="32">
        <f>+'JRO''s Hours Information'!B236</f>
        <v>50.41</v>
      </c>
      <c r="F236" s="23">
        <f t="shared" si="42"/>
        <v>213.23430000000002</v>
      </c>
      <c r="G236" s="32">
        <f>+'JRO''s Hours Information'!E236</f>
        <v>7.91</v>
      </c>
      <c r="H236" s="23">
        <f t="shared" si="43"/>
        <v>31.007200000000001</v>
      </c>
      <c r="I236" s="32">
        <f>+'JRO''s Hours Information'!H236</f>
        <v>1.5</v>
      </c>
      <c r="J236" s="25">
        <f t="shared" si="44"/>
        <v>5.88</v>
      </c>
      <c r="K236" s="33">
        <f>+'JRO''s Hours Information'!C236</f>
        <v>51.996000000000002</v>
      </c>
      <c r="L236" s="23">
        <f t="shared" si="45"/>
        <v>219.94308000000004</v>
      </c>
      <c r="M236" s="33">
        <f>+'JRO''s Hours Information'!F236</f>
        <v>51.996000000000002</v>
      </c>
      <c r="N236" s="23">
        <f t="shared" si="46"/>
        <v>203.82432</v>
      </c>
      <c r="O236" s="33">
        <f>+'JRO''s Hours Information'!I236</f>
        <v>8.5</v>
      </c>
      <c r="P236" s="25">
        <f t="shared" si="47"/>
        <v>33.32</v>
      </c>
      <c r="Q236" s="16">
        <f>+'JRO''s Hours Information'!D236</f>
        <v>43.5</v>
      </c>
      <c r="R236" s="23">
        <f t="shared" si="48"/>
        <v>184.00500000000002</v>
      </c>
      <c r="S236" s="16">
        <f>+'JRO''s Hours Information'!G236</f>
        <v>66</v>
      </c>
      <c r="T236" s="23">
        <f t="shared" si="49"/>
        <v>258.71999999999997</v>
      </c>
      <c r="U236" s="15">
        <f>+'JRO''s Hours Information'!J236</f>
        <v>7</v>
      </c>
      <c r="V236" s="25">
        <f t="shared" si="50"/>
        <v>27.439999999999998</v>
      </c>
      <c r="W236" s="23">
        <f t="shared" si="51"/>
        <v>250.12150000000003</v>
      </c>
    </row>
    <row r="237" spans="1:23" ht="14.85" customHeight="1" x14ac:dyDescent="0.15">
      <c r="A237" s="64" t="str">
        <f>'Employee ROP Information'!A237</f>
        <v>GAL</v>
      </c>
      <c r="B237" s="58" t="str">
        <f>+'Employee ROP Information'!C237</f>
        <v>FANNIN RODRIGUEZ, WENDY</v>
      </c>
      <c r="C237" s="17">
        <f>+'Employee ROP Information'!M237</f>
        <v>21.26</v>
      </c>
      <c r="D237" s="17">
        <f>+'Employee ROP Information'!N237</f>
        <v>19.71</v>
      </c>
      <c r="E237" s="32">
        <f>+'JRO''s Hours Information'!B237</f>
        <v>84.742999999999995</v>
      </c>
      <c r="F237" s="23">
        <f t="shared" si="42"/>
        <v>1801.63618</v>
      </c>
      <c r="G237" s="32">
        <f>+'JRO''s Hours Information'!E237</f>
        <v>49.673999999999999</v>
      </c>
      <c r="H237" s="23">
        <f t="shared" si="43"/>
        <v>979.07454000000007</v>
      </c>
      <c r="I237" s="32">
        <f>+'JRO''s Hours Information'!H237</f>
        <v>0</v>
      </c>
      <c r="J237" s="25">
        <f t="shared" si="44"/>
        <v>0</v>
      </c>
      <c r="K237" s="33">
        <f>+'JRO''s Hours Information'!C237</f>
        <v>129.99600000000001</v>
      </c>
      <c r="L237" s="23">
        <f t="shared" si="45"/>
        <v>2763.7149600000002</v>
      </c>
      <c r="M237" s="33">
        <f>+'JRO''s Hours Information'!F237</f>
        <v>104.004</v>
      </c>
      <c r="N237" s="23">
        <f t="shared" si="46"/>
        <v>2049.9188400000003</v>
      </c>
      <c r="O237" s="33">
        <f>+'JRO''s Hours Information'!I237</f>
        <v>46.375</v>
      </c>
      <c r="P237" s="25">
        <f t="shared" si="47"/>
        <v>914.0512500000001</v>
      </c>
      <c r="Q237" s="16">
        <f>+'JRO''s Hours Information'!D237</f>
        <v>58.5</v>
      </c>
      <c r="R237" s="23">
        <f t="shared" si="48"/>
        <v>1243.71</v>
      </c>
      <c r="S237" s="16">
        <f>+'JRO''s Hours Information'!G237</f>
        <v>66.5</v>
      </c>
      <c r="T237" s="23">
        <f t="shared" si="49"/>
        <v>1310.7150000000001</v>
      </c>
      <c r="U237" s="15">
        <f>+'JRO''s Hours Information'!J237</f>
        <v>53.25</v>
      </c>
      <c r="V237" s="25">
        <f t="shared" si="50"/>
        <v>1049.5575000000001</v>
      </c>
      <c r="W237" s="23">
        <f t="shared" si="51"/>
        <v>2780.71072</v>
      </c>
    </row>
    <row r="238" spans="1:23" ht="14.85" customHeight="1" x14ac:dyDescent="0.15">
      <c r="A238" s="64" t="str">
        <f>'Employee ROP Information'!A238</f>
        <v>GAL</v>
      </c>
      <c r="B238" s="58" t="str">
        <f>+'Employee ROP Information'!C238</f>
        <v>FARAJI-TAJRISHI, TAMERA</v>
      </c>
      <c r="C238" s="17">
        <f>+'Employee ROP Information'!M238</f>
        <v>22.67</v>
      </c>
      <c r="D238" s="17">
        <f>+'Employee ROP Information'!N238</f>
        <v>21.01</v>
      </c>
      <c r="E238" s="32">
        <f>+'JRO''s Hours Information'!B238</f>
        <v>214.75</v>
      </c>
      <c r="F238" s="23">
        <f t="shared" si="42"/>
        <v>4868.3825000000006</v>
      </c>
      <c r="G238" s="32">
        <f>+'JRO''s Hours Information'!E238</f>
        <v>480</v>
      </c>
      <c r="H238" s="23">
        <f t="shared" si="43"/>
        <v>10084.800000000001</v>
      </c>
      <c r="I238" s="32">
        <f>+'JRO''s Hours Information'!H238</f>
        <v>0</v>
      </c>
      <c r="J238" s="25">
        <f t="shared" si="44"/>
        <v>0</v>
      </c>
      <c r="K238" s="33">
        <f>+'JRO''s Hours Information'!C238</f>
        <v>143</v>
      </c>
      <c r="L238" s="23">
        <f t="shared" si="45"/>
        <v>3241.8100000000004</v>
      </c>
      <c r="M238" s="33">
        <f>+'JRO''s Hours Information'!F238</f>
        <v>95.337000000000003</v>
      </c>
      <c r="N238" s="23">
        <f t="shared" si="46"/>
        <v>2003.0303700000002</v>
      </c>
      <c r="O238" s="33">
        <f>+'JRO''s Hours Information'!I238</f>
        <v>0</v>
      </c>
      <c r="P238" s="25">
        <f t="shared" si="47"/>
        <v>0</v>
      </c>
      <c r="Q238" s="16">
        <f>+'JRO''s Hours Information'!D238</f>
        <v>52</v>
      </c>
      <c r="R238" s="23">
        <f t="shared" si="48"/>
        <v>1178.8400000000001</v>
      </c>
      <c r="S238" s="16">
        <f>+'JRO''s Hours Information'!G238</f>
        <v>43</v>
      </c>
      <c r="T238" s="23">
        <f t="shared" si="49"/>
        <v>903.43000000000006</v>
      </c>
      <c r="U238" s="15">
        <f>+'JRO''s Hours Information'!J238</f>
        <v>0</v>
      </c>
      <c r="V238" s="25">
        <f t="shared" si="50"/>
        <v>0</v>
      </c>
      <c r="W238" s="23">
        <f t="shared" si="51"/>
        <v>14953.182500000003</v>
      </c>
    </row>
    <row r="239" spans="1:23" ht="14.85" customHeight="1" x14ac:dyDescent="0.15">
      <c r="A239" s="64" t="str">
        <f>'Employee ROP Information'!A239</f>
        <v>GAL</v>
      </c>
      <c r="B239" s="58" t="str">
        <f>+'Employee ROP Information'!C239</f>
        <v>FARQUHAR, TROY</v>
      </c>
      <c r="C239" s="17">
        <f>+'Employee ROP Information'!M239</f>
        <v>7.54</v>
      </c>
      <c r="D239" s="17">
        <f>+'Employee ROP Information'!N239</f>
        <v>6.99</v>
      </c>
      <c r="E239" s="32">
        <f>+'JRO''s Hours Information'!B239</f>
        <v>57.670999999999999</v>
      </c>
      <c r="F239" s="23">
        <f t="shared" si="42"/>
        <v>434.83933999999999</v>
      </c>
      <c r="G239" s="32">
        <f>+'JRO''s Hours Information'!E239</f>
        <v>321.577</v>
      </c>
      <c r="H239" s="23">
        <f t="shared" si="43"/>
        <v>2247.82323</v>
      </c>
      <c r="I239" s="32">
        <f>+'JRO''s Hours Information'!H239</f>
        <v>4</v>
      </c>
      <c r="J239" s="25">
        <f t="shared" si="44"/>
        <v>27.96</v>
      </c>
      <c r="K239" s="33">
        <f>+'JRO''s Hours Information'!C239</f>
        <v>59.587000000000003</v>
      </c>
      <c r="L239" s="23">
        <f t="shared" si="45"/>
        <v>449.28598000000005</v>
      </c>
      <c r="M239" s="33">
        <f>+'JRO''s Hours Information'!F239</f>
        <v>47.662999999999997</v>
      </c>
      <c r="N239" s="23">
        <f t="shared" si="46"/>
        <v>333.16436999999996</v>
      </c>
      <c r="O239" s="33">
        <f>+'JRO''s Hours Information'!I239</f>
        <v>8</v>
      </c>
      <c r="P239" s="25">
        <f t="shared" si="47"/>
        <v>55.92</v>
      </c>
      <c r="Q239" s="16">
        <f>+'JRO''s Hours Information'!D239</f>
        <v>60</v>
      </c>
      <c r="R239" s="23">
        <f t="shared" si="48"/>
        <v>452.4</v>
      </c>
      <c r="S239" s="16">
        <f>+'JRO''s Hours Information'!G239</f>
        <v>0</v>
      </c>
      <c r="T239" s="23">
        <f t="shared" si="49"/>
        <v>0</v>
      </c>
      <c r="U239" s="15">
        <f>+'JRO''s Hours Information'!J239</f>
        <v>4</v>
      </c>
      <c r="V239" s="25">
        <f t="shared" si="50"/>
        <v>27.96</v>
      </c>
      <c r="W239" s="23">
        <f t="shared" si="51"/>
        <v>2710.62257</v>
      </c>
    </row>
    <row r="240" spans="1:23" ht="14.85" customHeight="1" x14ac:dyDescent="0.15">
      <c r="A240" s="64" t="str">
        <f>'Employee ROP Information'!A240</f>
        <v>GAL</v>
      </c>
      <c r="B240" s="58" t="str">
        <f>+'Employee ROP Information'!C240</f>
        <v>FAVELA, CHRISTINA</v>
      </c>
      <c r="C240" s="17">
        <f>+'Employee ROP Information'!M240</f>
        <v>25.38</v>
      </c>
      <c r="D240" s="17">
        <f>+'Employee ROP Information'!N240</f>
        <v>23.53</v>
      </c>
      <c r="E240" s="32">
        <f>+'JRO''s Hours Information'!B240</f>
        <v>295.5</v>
      </c>
      <c r="F240" s="23">
        <f t="shared" si="42"/>
        <v>7499.79</v>
      </c>
      <c r="G240" s="32">
        <f>+'JRO''s Hours Information'!E240</f>
        <v>187.5</v>
      </c>
      <c r="H240" s="23">
        <f t="shared" si="43"/>
        <v>4411.875</v>
      </c>
      <c r="I240" s="32">
        <f>+'JRO''s Hours Information'!H240</f>
        <v>2.5</v>
      </c>
      <c r="J240" s="25">
        <f t="shared" si="44"/>
        <v>58.825000000000003</v>
      </c>
      <c r="K240" s="33">
        <f>+'JRO''s Hours Information'!C240</f>
        <v>295.5</v>
      </c>
      <c r="L240" s="23">
        <f t="shared" si="45"/>
        <v>7499.79</v>
      </c>
      <c r="M240" s="33">
        <f>+'JRO''s Hours Information'!F240</f>
        <v>187.5</v>
      </c>
      <c r="N240" s="23">
        <f t="shared" si="46"/>
        <v>4411.875</v>
      </c>
      <c r="O240" s="33">
        <f>+'JRO''s Hours Information'!I240</f>
        <v>2.5</v>
      </c>
      <c r="P240" s="25">
        <f t="shared" si="47"/>
        <v>58.825000000000003</v>
      </c>
      <c r="Q240" s="16">
        <f>+'JRO''s Hours Information'!D240</f>
        <v>0</v>
      </c>
      <c r="R240" s="23">
        <f t="shared" si="48"/>
        <v>0</v>
      </c>
      <c r="S240" s="16">
        <f>+'JRO''s Hours Information'!G240</f>
        <v>0</v>
      </c>
      <c r="T240" s="23">
        <f t="shared" si="49"/>
        <v>0</v>
      </c>
      <c r="U240" s="15">
        <f>+'JRO''s Hours Information'!J240</f>
        <v>0</v>
      </c>
      <c r="V240" s="25">
        <f t="shared" si="50"/>
        <v>0</v>
      </c>
      <c r="W240" s="23">
        <f t="shared" si="51"/>
        <v>11970.490000000002</v>
      </c>
    </row>
    <row r="241" spans="1:23" ht="14.85" customHeight="1" x14ac:dyDescent="0.15">
      <c r="A241" s="64" t="str">
        <f>'Employee ROP Information'!A241</f>
        <v>GAL</v>
      </c>
      <c r="B241" s="58" t="str">
        <f>+'Employee ROP Information'!C241</f>
        <v>FAZA, MELINDA</v>
      </c>
      <c r="C241" s="17">
        <f>+'Employee ROP Information'!M241</f>
        <v>14.05</v>
      </c>
      <c r="D241" s="17">
        <f>+'Employee ROP Information'!N241</f>
        <v>13.03</v>
      </c>
      <c r="E241" s="32">
        <f>+'JRO''s Hours Information'!B241</f>
        <v>26.004000000000001</v>
      </c>
      <c r="F241" s="23">
        <f t="shared" si="42"/>
        <v>365.35620000000006</v>
      </c>
      <c r="G241" s="32">
        <f>+'JRO''s Hours Information'!E241</f>
        <v>23.504000000000001</v>
      </c>
      <c r="H241" s="23">
        <f t="shared" si="43"/>
        <v>306.25711999999999</v>
      </c>
      <c r="I241" s="32">
        <f>+'JRO''s Hours Information'!H241</f>
        <v>1.25</v>
      </c>
      <c r="J241" s="25">
        <f t="shared" si="44"/>
        <v>16.287499999999998</v>
      </c>
      <c r="K241" s="33">
        <f>+'JRO''s Hours Information'!C241</f>
        <v>101.837</v>
      </c>
      <c r="L241" s="23">
        <f t="shared" si="45"/>
        <v>1430.8098500000001</v>
      </c>
      <c r="M241" s="33">
        <f>+'JRO''s Hours Information'!F241</f>
        <v>101.837</v>
      </c>
      <c r="N241" s="23">
        <f t="shared" si="46"/>
        <v>1326.9361099999999</v>
      </c>
      <c r="O241" s="33">
        <f>+'JRO''s Hours Information'!I241</f>
        <v>9.75</v>
      </c>
      <c r="P241" s="25">
        <f t="shared" si="47"/>
        <v>127.04249999999999</v>
      </c>
      <c r="Q241" s="16">
        <f>+'JRO''s Hours Information'!D241</f>
        <v>76.5</v>
      </c>
      <c r="R241" s="23">
        <f t="shared" si="48"/>
        <v>1074.825</v>
      </c>
      <c r="S241" s="16">
        <f>+'JRO''s Hours Information'!G241</f>
        <v>79</v>
      </c>
      <c r="T241" s="23">
        <f t="shared" si="49"/>
        <v>1029.3699999999999</v>
      </c>
      <c r="U241" s="15">
        <f>+'JRO''s Hours Information'!J241</f>
        <v>8.5</v>
      </c>
      <c r="V241" s="25">
        <f t="shared" si="50"/>
        <v>110.755</v>
      </c>
      <c r="W241" s="23">
        <f t="shared" si="51"/>
        <v>687.90082000000007</v>
      </c>
    </row>
    <row r="242" spans="1:23" ht="14.85" customHeight="1" x14ac:dyDescent="0.15">
      <c r="A242" s="64" t="str">
        <f>'Employee ROP Information'!A242</f>
        <v>GAL</v>
      </c>
      <c r="B242" s="58" t="str">
        <f>+'Employee ROP Information'!C242</f>
        <v>FELTON, BETTY</v>
      </c>
      <c r="C242" s="17">
        <f>+'Employee ROP Information'!M242</f>
        <v>4.12</v>
      </c>
      <c r="D242" s="17">
        <f>+'Employee ROP Information'!N242</f>
        <v>3.82</v>
      </c>
      <c r="E242" s="32">
        <f>+'JRO''s Hours Information'!B242</f>
        <v>107.334</v>
      </c>
      <c r="F242" s="23">
        <f t="shared" si="42"/>
        <v>442.21608000000003</v>
      </c>
      <c r="G242" s="32">
        <f>+'JRO''s Hours Information'!E242</f>
        <v>93.66</v>
      </c>
      <c r="H242" s="23">
        <f t="shared" si="43"/>
        <v>357.78119999999996</v>
      </c>
      <c r="I242" s="32">
        <f>+'JRO''s Hours Information'!H242</f>
        <v>0</v>
      </c>
      <c r="J242" s="25">
        <f t="shared" si="44"/>
        <v>0</v>
      </c>
      <c r="K242" s="33">
        <f>+'JRO''s Hours Information'!C242</f>
        <v>63.92</v>
      </c>
      <c r="L242" s="23">
        <f t="shared" si="45"/>
        <v>263.35040000000004</v>
      </c>
      <c r="M242" s="33">
        <f>+'JRO''s Hours Information'!F242</f>
        <v>51.996000000000002</v>
      </c>
      <c r="N242" s="23">
        <f t="shared" si="46"/>
        <v>198.62472</v>
      </c>
      <c r="O242" s="33">
        <f>+'JRO''s Hours Information'!I242</f>
        <v>0</v>
      </c>
      <c r="P242" s="25">
        <f t="shared" si="47"/>
        <v>0</v>
      </c>
      <c r="Q242" s="16">
        <f>+'JRO''s Hours Information'!D242</f>
        <v>22</v>
      </c>
      <c r="R242" s="23">
        <f t="shared" si="48"/>
        <v>90.64</v>
      </c>
      <c r="S242" s="16">
        <f>+'JRO''s Hours Information'!G242</f>
        <v>30</v>
      </c>
      <c r="T242" s="23">
        <f t="shared" si="49"/>
        <v>114.6</v>
      </c>
      <c r="U242" s="15">
        <f>+'JRO''s Hours Information'!J242</f>
        <v>0</v>
      </c>
      <c r="V242" s="25">
        <f t="shared" si="50"/>
        <v>0</v>
      </c>
      <c r="W242" s="23">
        <f t="shared" si="51"/>
        <v>799.99728000000005</v>
      </c>
    </row>
    <row r="243" spans="1:23" ht="14.85" customHeight="1" x14ac:dyDescent="0.15">
      <c r="A243" s="64" t="str">
        <f>'Employee ROP Information'!A243</f>
        <v>GAL</v>
      </c>
      <c r="B243" s="58" t="str">
        <f>+'Employee ROP Information'!C243</f>
        <v>FERGUSON, TACHEA</v>
      </c>
      <c r="C243" s="17">
        <f>+'Employee ROP Information'!M243</f>
        <v>17.170000000000002</v>
      </c>
      <c r="D243" s="17">
        <f>+'Employee ROP Information'!N243</f>
        <v>15.91</v>
      </c>
      <c r="E243" s="32">
        <f>+'JRO''s Hours Information'!B243</f>
        <v>45.542000000000002</v>
      </c>
      <c r="F243" s="23">
        <f t="shared" si="42"/>
        <v>781.95614000000012</v>
      </c>
      <c r="G243" s="32">
        <f>+'JRO''s Hours Information'!E243</f>
        <v>8.9369999999999994</v>
      </c>
      <c r="H243" s="23">
        <f t="shared" si="43"/>
        <v>142.18767</v>
      </c>
      <c r="I243" s="32">
        <f>+'JRO''s Hours Information'!H243</f>
        <v>0</v>
      </c>
      <c r="J243" s="25">
        <f t="shared" si="44"/>
        <v>0</v>
      </c>
      <c r="K243" s="33">
        <f>+'JRO''s Hours Information'!C243</f>
        <v>122.956</v>
      </c>
      <c r="L243" s="23">
        <f t="shared" si="45"/>
        <v>2111.15452</v>
      </c>
      <c r="M243" s="33">
        <f>+'JRO''s Hours Information'!F243</f>
        <v>101.837</v>
      </c>
      <c r="N243" s="23">
        <f t="shared" si="46"/>
        <v>1620.22667</v>
      </c>
      <c r="O243" s="33">
        <f>+'JRO''s Hours Information'!I243</f>
        <v>0</v>
      </c>
      <c r="P243" s="25">
        <f t="shared" si="47"/>
        <v>0</v>
      </c>
      <c r="Q243" s="16">
        <f>+'JRO''s Hours Information'!D243</f>
        <v>79.25</v>
      </c>
      <c r="R243" s="23">
        <f t="shared" si="48"/>
        <v>1360.7225000000001</v>
      </c>
      <c r="S243" s="16">
        <f>+'JRO''s Hours Information'!G243</f>
        <v>97.75</v>
      </c>
      <c r="T243" s="23">
        <f t="shared" si="49"/>
        <v>1555.2025000000001</v>
      </c>
      <c r="U243" s="15">
        <f>+'JRO''s Hours Information'!J243</f>
        <v>0</v>
      </c>
      <c r="V243" s="25">
        <f t="shared" si="50"/>
        <v>0</v>
      </c>
      <c r="W243" s="23">
        <f t="shared" si="51"/>
        <v>924.14381000000014</v>
      </c>
    </row>
    <row r="244" spans="1:23" ht="14.85" customHeight="1" x14ac:dyDescent="0.15">
      <c r="A244" s="64" t="str">
        <f>'Employee ROP Information'!A244</f>
        <v>GAL</v>
      </c>
      <c r="B244" s="58" t="str">
        <f>+'Employee ROP Information'!C244</f>
        <v>FIEDTKOU, TERESA</v>
      </c>
      <c r="C244" s="17">
        <f>+'Employee ROP Information'!M244</f>
        <v>21.93</v>
      </c>
      <c r="D244" s="17">
        <f>+'Employee ROP Information'!N244</f>
        <v>20.329999999999998</v>
      </c>
      <c r="E244" s="32">
        <f>+'JRO''s Hours Information'!B244</f>
        <v>27.202000000000002</v>
      </c>
      <c r="F244" s="23">
        <f t="shared" si="42"/>
        <v>596.53985999999998</v>
      </c>
      <c r="G244" s="32">
        <f>+'JRO''s Hours Information'!E244</f>
        <v>73.257000000000005</v>
      </c>
      <c r="H244" s="23">
        <f t="shared" si="43"/>
        <v>1489.3148100000001</v>
      </c>
      <c r="I244" s="32">
        <f>+'JRO''s Hours Information'!H244</f>
        <v>0</v>
      </c>
      <c r="J244" s="25">
        <f t="shared" si="44"/>
        <v>0</v>
      </c>
      <c r="K244" s="33">
        <f>+'JRO''s Hours Information'!C244</f>
        <v>129.99600000000001</v>
      </c>
      <c r="L244" s="23">
        <f t="shared" si="45"/>
        <v>2850.8122800000001</v>
      </c>
      <c r="M244" s="33">
        <f>+'JRO''s Hours Information'!F244</f>
        <v>104.004</v>
      </c>
      <c r="N244" s="23">
        <f t="shared" si="46"/>
        <v>2114.4013199999999</v>
      </c>
      <c r="O244" s="33">
        <f>+'JRO''s Hours Information'!I244</f>
        <v>0</v>
      </c>
      <c r="P244" s="25">
        <f t="shared" si="47"/>
        <v>0</v>
      </c>
      <c r="Q244" s="16">
        <f>+'JRO''s Hours Information'!D244</f>
        <v>107.75</v>
      </c>
      <c r="R244" s="23">
        <f t="shared" si="48"/>
        <v>2362.9575</v>
      </c>
      <c r="S244" s="16">
        <f>+'JRO''s Hours Information'!G244</f>
        <v>79</v>
      </c>
      <c r="T244" s="23">
        <f t="shared" si="49"/>
        <v>1606.07</v>
      </c>
      <c r="U244" s="15">
        <f>+'JRO''s Hours Information'!J244</f>
        <v>0</v>
      </c>
      <c r="V244" s="25">
        <f t="shared" si="50"/>
        <v>0</v>
      </c>
      <c r="W244" s="23">
        <f t="shared" si="51"/>
        <v>2085.8546700000002</v>
      </c>
    </row>
    <row r="245" spans="1:23" ht="14.85" customHeight="1" x14ac:dyDescent="0.15">
      <c r="A245" s="64" t="str">
        <f>'Employee ROP Information'!A245</f>
        <v>GAL</v>
      </c>
      <c r="B245" s="58" t="str">
        <f>+'Employee ROP Information'!C245</f>
        <v>FISCHER, CAROL</v>
      </c>
      <c r="C245" s="17">
        <f>+'Employee ROP Information'!M245</f>
        <v>23.22</v>
      </c>
      <c r="D245" s="17">
        <f>+'Employee ROP Information'!N245</f>
        <v>21.53</v>
      </c>
      <c r="E245" s="32">
        <f>+'JRO''s Hours Information'!B245</f>
        <v>352.5</v>
      </c>
      <c r="F245" s="23">
        <f t="shared" si="42"/>
        <v>8185.0499999999993</v>
      </c>
      <c r="G245" s="32">
        <f>+'JRO''s Hours Information'!E245</f>
        <v>135.84</v>
      </c>
      <c r="H245" s="23">
        <f t="shared" si="43"/>
        <v>2924.6352000000002</v>
      </c>
      <c r="I245" s="32">
        <f>+'JRO''s Hours Information'!H245</f>
        <v>0</v>
      </c>
      <c r="J245" s="25">
        <f t="shared" si="44"/>
        <v>0</v>
      </c>
      <c r="K245" s="33">
        <f>+'JRO''s Hours Information'!C245</f>
        <v>156</v>
      </c>
      <c r="L245" s="23">
        <f t="shared" si="45"/>
        <v>3622.3199999999997</v>
      </c>
      <c r="M245" s="33">
        <f>+'JRO''s Hours Information'!F245</f>
        <v>104.004</v>
      </c>
      <c r="N245" s="23">
        <f t="shared" si="46"/>
        <v>2239.2061200000003</v>
      </c>
      <c r="O245" s="33">
        <f>+'JRO''s Hours Information'!I245</f>
        <v>0</v>
      </c>
      <c r="P245" s="25">
        <f t="shared" si="47"/>
        <v>0</v>
      </c>
      <c r="Q245" s="16">
        <f>+'JRO''s Hours Information'!D245</f>
        <v>179.5</v>
      </c>
      <c r="R245" s="23">
        <f t="shared" si="48"/>
        <v>4167.99</v>
      </c>
      <c r="S245" s="16">
        <f>+'JRO''s Hours Information'!G245</f>
        <v>171</v>
      </c>
      <c r="T245" s="23">
        <f t="shared" si="49"/>
        <v>3681.63</v>
      </c>
      <c r="U245" s="15">
        <f>+'JRO''s Hours Information'!J245</f>
        <v>0</v>
      </c>
      <c r="V245" s="25">
        <f t="shared" si="50"/>
        <v>0</v>
      </c>
      <c r="W245" s="23">
        <f t="shared" si="51"/>
        <v>11109.6852</v>
      </c>
    </row>
    <row r="246" spans="1:23" ht="14.85" customHeight="1" x14ac:dyDescent="0.15">
      <c r="A246" s="64" t="str">
        <f>'Employee ROP Information'!A246</f>
        <v>GAL</v>
      </c>
      <c r="B246" s="58" t="str">
        <f>+'Employee ROP Information'!C246</f>
        <v>FLEMING MAESTRE, JULIA</v>
      </c>
      <c r="C246" s="17">
        <f>+'Employee ROP Information'!M246</f>
        <v>19.72</v>
      </c>
      <c r="D246" s="17">
        <f>+'Employee ROP Information'!N246</f>
        <v>18.28</v>
      </c>
      <c r="E246" s="32">
        <f>+'JRO''s Hours Information'!B246</f>
        <v>68.671999999999997</v>
      </c>
      <c r="F246" s="23">
        <f t="shared" si="42"/>
        <v>1354.2118399999999</v>
      </c>
      <c r="G246" s="32">
        <f>+'JRO''s Hours Information'!E246</f>
        <v>97.671999999999997</v>
      </c>
      <c r="H246" s="23">
        <f t="shared" si="43"/>
        <v>1785.44416</v>
      </c>
      <c r="I246" s="32">
        <f>+'JRO''s Hours Information'!H246</f>
        <v>0</v>
      </c>
      <c r="J246" s="25">
        <f t="shared" si="44"/>
        <v>0</v>
      </c>
      <c r="K246" s="33">
        <f>+'JRO''s Hours Information'!C246</f>
        <v>112.67100000000001</v>
      </c>
      <c r="L246" s="23">
        <f t="shared" si="45"/>
        <v>2221.87212</v>
      </c>
      <c r="M246" s="33">
        <f>+'JRO''s Hours Information'!F246</f>
        <v>112.67100000000001</v>
      </c>
      <c r="N246" s="23">
        <f t="shared" si="46"/>
        <v>2059.6258800000001</v>
      </c>
      <c r="O246" s="33">
        <f>+'JRO''s Hours Information'!I246</f>
        <v>0</v>
      </c>
      <c r="P246" s="25">
        <f t="shared" si="47"/>
        <v>0</v>
      </c>
      <c r="Q246" s="16">
        <f>+'JRO''s Hours Information'!D246</f>
        <v>70</v>
      </c>
      <c r="R246" s="23">
        <f t="shared" si="48"/>
        <v>1380.3999999999999</v>
      </c>
      <c r="S246" s="16">
        <f>+'JRO''s Hours Information'!G246</f>
        <v>33</v>
      </c>
      <c r="T246" s="23">
        <f t="shared" si="49"/>
        <v>603.24</v>
      </c>
      <c r="U246" s="15">
        <f>+'JRO''s Hours Information'!J246</f>
        <v>0</v>
      </c>
      <c r="V246" s="25">
        <f t="shared" si="50"/>
        <v>0</v>
      </c>
      <c r="W246" s="23">
        <f t="shared" si="51"/>
        <v>3139.6559999999999</v>
      </c>
    </row>
    <row r="247" spans="1:23" ht="14.85" customHeight="1" x14ac:dyDescent="0.15">
      <c r="A247" s="64" t="str">
        <f>'Employee ROP Information'!A247</f>
        <v>GAL</v>
      </c>
      <c r="B247" s="58" t="str">
        <f>+'Employee ROP Information'!C247</f>
        <v>FLETCHER, KENNETH</v>
      </c>
      <c r="C247" s="17">
        <f>+'Employee ROP Information'!M247</f>
        <v>19.329999999999998</v>
      </c>
      <c r="D247" s="17">
        <f>+'Employee ROP Information'!N247</f>
        <v>17.920000000000002</v>
      </c>
      <c r="E247" s="32">
        <f>+'JRO''s Hours Information'!B247</f>
        <v>337</v>
      </c>
      <c r="F247" s="23">
        <f t="shared" si="42"/>
        <v>6514.2099999999991</v>
      </c>
      <c r="G247" s="32">
        <f>+'JRO''s Hours Information'!E247</f>
        <v>141.34</v>
      </c>
      <c r="H247" s="23">
        <f t="shared" si="43"/>
        <v>2532.8128000000002</v>
      </c>
      <c r="I247" s="32">
        <f>+'JRO''s Hours Information'!H247</f>
        <v>0</v>
      </c>
      <c r="J247" s="25">
        <f t="shared" si="44"/>
        <v>0</v>
      </c>
      <c r="K247" s="33">
        <f>+'JRO''s Hours Information'!C247</f>
        <v>156</v>
      </c>
      <c r="L247" s="23">
        <f t="shared" si="45"/>
        <v>3015.4799999999996</v>
      </c>
      <c r="M247" s="33">
        <f>+'JRO''s Hours Information'!F247</f>
        <v>104.004</v>
      </c>
      <c r="N247" s="23">
        <f t="shared" si="46"/>
        <v>1863.7516800000003</v>
      </c>
      <c r="O247" s="33">
        <f>+'JRO''s Hours Information'!I247</f>
        <v>0</v>
      </c>
      <c r="P247" s="25">
        <f t="shared" si="47"/>
        <v>0</v>
      </c>
      <c r="Q247" s="16">
        <f>+'JRO''s Hours Information'!D247</f>
        <v>137</v>
      </c>
      <c r="R247" s="23">
        <f t="shared" si="48"/>
        <v>2648.2099999999996</v>
      </c>
      <c r="S247" s="16">
        <f>+'JRO''s Hours Information'!G247</f>
        <v>24</v>
      </c>
      <c r="T247" s="23">
        <f t="shared" si="49"/>
        <v>430.08000000000004</v>
      </c>
      <c r="U247" s="15">
        <f>+'JRO''s Hours Information'!J247</f>
        <v>0</v>
      </c>
      <c r="V247" s="25">
        <f t="shared" si="50"/>
        <v>0</v>
      </c>
      <c r="W247" s="23">
        <f t="shared" si="51"/>
        <v>9047.0227999999988</v>
      </c>
    </row>
    <row r="248" spans="1:23" ht="14.85" customHeight="1" x14ac:dyDescent="0.15">
      <c r="A248" s="64" t="str">
        <f>'Employee ROP Information'!A248</f>
        <v>GAL</v>
      </c>
      <c r="B248" s="58" t="str">
        <f>+'Employee ROP Information'!C248</f>
        <v>FLINT, DARUNDA</v>
      </c>
      <c r="C248" s="17">
        <f>+'Employee ROP Information'!M248</f>
        <v>19.72</v>
      </c>
      <c r="D248" s="17">
        <f>+'Employee ROP Information'!N248</f>
        <v>18.28</v>
      </c>
      <c r="E248" s="32">
        <f>+'JRO''s Hours Information'!B248</f>
        <v>86.67</v>
      </c>
      <c r="F248" s="23">
        <f t="shared" si="42"/>
        <v>1709.1324</v>
      </c>
      <c r="G248" s="32">
        <f>+'JRO''s Hours Information'!E248</f>
        <v>63.67</v>
      </c>
      <c r="H248" s="23">
        <f t="shared" si="43"/>
        <v>1163.8876</v>
      </c>
      <c r="I248" s="32">
        <f>+'JRO''s Hours Information'!H248</f>
        <v>31.25</v>
      </c>
      <c r="J248" s="25">
        <f t="shared" si="44"/>
        <v>571.25</v>
      </c>
      <c r="K248" s="33">
        <f>+'JRO''s Hours Information'!C248</f>
        <v>86.67</v>
      </c>
      <c r="L248" s="23">
        <f t="shared" si="45"/>
        <v>1709.1324</v>
      </c>
      <c r="M248" s="33">
        <f>+'JRO''s Hours Information'!F248</f>
        <v>86.67</v>
      </c>
      <c r="N248" s="23">
        <f t="shared" si="46"/>
        <v>1584.3276000000001</v>
      </c>
      <c r="O248" s="33">
        <f>+'JRO''s Hours Information'!I248</f>
        <v>70</v>
      </c>
      <c r="P248" s="25">
        <f t="shared" si="47"/>
        <v>1279.6000000000001</v>
      </c>
      <c r="Q248" s="16">
        <f>+'JRO''s Hours Information'!D248</f>
        <v>0</v>
      </c>
      <c r="R248" s="23">
        <f t="shared" si="48"/>
        <v>0</v>
      </c>
      <c r="S248" s="16">
        <f>+'JRO''s Hours Information'!G248</f>
        <v>23</v>
      </c>
      <c r="T248" s="23">
        <f t="shared" si="49"/>
        <v>420.44000000000005</v>
      </c>
      <c r="U248" s="15">
        <f>+'JRO''s Hours Information'!J248</f>
        <v>38.75</v>
      </c>
      <c r="V248" s="25">
        <f t="shared" si="50"/>
        <v>708.35</v>
      </c>
      <c r="W248" s="23">
        <f t="shared" si="51"/>
        <v>3444.27</v>
      </c>
    </row>
    <row r="249" spans="1:23" ht="14.85" customHeight="1" x14ac:dyDescent="0.15">
      <c r="A249" s="64" t="str">
        <f>'Employee ROP Information'!A249</f>
        <v>GAL</v>
      </c>
      <c r="B249" s="58" t="str">
        <f>+'Employee ROP Information'!C249</f>
        <v>FLORES, SHEA</v>
      </c>
      <c r="C249" s="17">
        <f>+'Employee ROP Information'!M249</f>
        <v>19.72</v>
      </c>
      <c r="D249" s="17">
        <f>+'Employee ROP Information'!N249</f>
        <v>18.28</v>
      </c>
      <c r="E249" s="32">
        <f>+'JRO''s Hours Information'!B249</f>
        <v>89.34</v>
      </c>
      <c r="F249" s="23">
        <f t="shared" si="42"/>
        <v>1761.7847999999999</v>
      </c>
      <c r="G249" s="32">
        <f>+'JRO''s Hours Information'!E249</f>
        <v>189.84</v>
      </c>
      <c r="H249" s="23">
        <f t="shared" si="43"/>
        <v>3470.2752000000005</v>
      </c>
      <c r="I249" s="32">
        <f>+'JRO''s Hours Information'!H249</f>
        <v>0.125</v>
      </c>
      <c r="J249" s="25">
        <f t="shared" si="44"/>
        <v>2.2850000000000001</v>
      </c>
      <c r="K249" s="33">
        <f>+'JRO''s Hours Information'!C249</f>
        <v>104.004</v>
      </c>
      <c r="L249" s="23">
        <f t="shared" si="45"/>
        <v>2050.9588800000001</v>
      </c>
      <c r="M249" s="33">
        <f>+'JRO''s Hours Information'!F249</f>
        <v>104.004</v>
      </c>
      <c r="N249" s="23">
        <f t="shared" si="46"/>
        <v>1901.1931200000001</v>
      </c>
      <c r="O249" s="33">
        <f>+'JRO''s Hours Information'!I249</f>
        <v>3.5</v>
      </c>
      <c r="P249" s="25">
        <f t="shared" si="47"/>
        <v>63.980000000000004</v>
      </c>
      <c r="Q249" s="16">
        <f>+'JRO''s Hours Information'!D249</f>
        <v>71</v>
      </c>
      <c r="R249" s="23">
        <f t="shared" si="48"/>
        <v>1400.12</v>
      </c>
      <c r="S249" s="16">
        <f>+'JRO''s Hours Information'!G249</f>
        <v>36</v>
      </c>
      <c r="T249" s="23">
        <f t="shared" si="49"/>
        <v>658.08</v>
      </c>
      <c r="U249" s="15">
        <f>+'JRO''s Hours Information'!J249</f>
        <v>5</v>
      </c>
      <c r="V249" s="25">
        <f t="shared" si="50"/>
        <v>91.4</v>
      </c>
      <c r="W249" s="23">
        <f t="shared" si="51"/>
        <v>5234.3450000000003</v>
      </c>
    </row>
    <row r="250" spans="1:23" ht="14.85" customHeight="1" x14ac:dyDescent="0.15">
      <c r="A250" s="64" t="str">
        <f>'Employee ROP Information'!A250</f>
        <v>GAL</v>
      </c>
      <c r="B250" s="58" t="str">
        <f>+'Employee ROP Information'!C250</f>
        <v>FLORESCU, KIMBERLY</v>
      </c>
      <c r="C250" s="17">
        <f>+'Employee ROP Information'!M250</f>
        <v>19.72</v>
      </c>
      <c r="D250" s="17">
        <f>+'Employee ROP Information'!N250</f>
        <v>18.28</v>
      </c>
      <c r="E250" s="32">
        <f>+'JRO''s Hours Information'!B250</f>
        <v>17.334</v>
      </c>
      <c r="F250" s="23">
        <f t="shared" si="42"/>
        <v>341.82647999999995</v>
      </c>
      <c r="G250" s="32">
        <f>+'JRO''s Hours Information'!E250</f>
        <v>17.334</v>
      </c>
      <c r="H250" s="23">
        <f t="shared" si="43"/>
        <v>316.86552</v>
      </c>
      <c r="I250" s="32">
        <f>+'JRO''s Hours Information'!H250</f>
        <v>0</v>
      </c>
      <c r="J250" s="25">
        <f t="shared" si="44"/>
        <v>0</v>
      </c>
      <c r="K250" s="33">
        <f>+'JRO''s Hours Information'!C250</f>
        <v>17.334</v>
      </c>
      <c r="L250" s="23">
        <f t="shared" si="45"/>
        <v>341.82647999999995</v>
      </c>
      <c r="M250" s="33">
        <f>+'JRO''s Hours Information'!F250</f>
        <v>17.334</v>
      </c>
      <c r="N250" s="23">
        <f t="shared" si="46"/>
        <v>316.86552</v>
      </c>
      <c r="O250" s="33">
        <f>+'JRO''s Hours Information'!I250</f>
        <v>0</v>
      </c>
      <c r="P250" s="25">
        <f t="shared" si="47"/>
        <v>0</v>
      </c>
      <c r="Q250" s="16">
        <f>+'JRO''s Hours Information'!D250</f>
        <v>0</v>
      </c>
      <c r="R250" s="23">
        <f t="shared" si="48"/>
        <v>0</v>
      </c>
      <c r="S250" s="16">
        <f>+'JRO''s Hours Information'!G250</f>
        <v>0</v>
      </c>
      <c r="T250" s="23">
        <f t="shared" si="49"/>
        <v>0</v>
      </c>
      <c r="U250" s="15">
        <f>+'JRO''s Hours Information'!J250</f>
        <v>0</v>
      </c>
      <c r="V250" s="25">
        <f t="shared" si="50"/>
        <v>0</v>
      </c>
      <c r="W250" s="23">
        <f t="shared" si="51"/>
        <v>658.69200000000001</v>
      </c>
    </row>
    <row r="251" spans="1:23" ht="14.85" customHeight="1" x14ac:dyDescent="0.15">
      <c r="A251" s="64" t="str">
        <f>'Employee ROP Information'!A251</f>
        <v>GAL</v>
      </c>
      <c r="B251" s="58" t="str">
        <f>+'Employee ROP Information'!C251</f>
        <v>FLOURNOY, KELLEY</v>
      </c>
      <c r="C251" s="17">
        <f>+'Employee ROP Information'!M251</f>
        <v>28.75</v>
      </c>
      <c r="D251" s="17">
        <f>+'Employee ROP Information'!N251</f>
        <v>26.66</v>
      </c>
      <c r="E251" s="32">
        <f>+'JRO''s Hours Information'!B251</f>
        <v>128.83199999999999</v>
      </c>
      <c r="F251" s="23">
        <f t="shared" si="42"/>
        <v>3703.9199999999996</v>
      </c>
      <c r="G251" s="32">
        <f>+'JRO''s Hours Information'!E251</f>
        <v>69.506</v>
      </c>
      <c r="H251" s="23">
        <f t="shared" si="43"/>
        <v>1853.0299600000001</v>
      </c>
      <c r="I251" s="32">
        <f>+'JRO''s Hours Information'!H251</f>
        <v>1</v>
      </c>
      <c r="J251" s="25">
        <f t="shared" si="44"/>
        <v>26.66</v>
      </c>
      <c r="K251" s="33">
        <f>+'JRO''s Hours Information'!C251</f>
        <v>127.83</v>
      </c>
      <c r="L251" s="23">
        <f t="shared" si="45"/>
        <v>3675.1124999999997</v>
      </c>
      <c r="M251" s="33">
        <f>+'JRO''s Hours Information'!F251</f>
        <v>104.004</v>
      </c>
      <c r="N251" s="23">
        <f t="shared" si="46"/>
        <v>2772.7466400000003</v>
      </c>
      <c r="O251" s="33">
        <f>+'JRO''s Hours Information'!I251</f>
        <v>32</v>
      </c>
      <c r="P251" s="25">
        <f t="shared" si="47"/>
        <v>853.12</v>
      </c>
      <c r="Q251" s="16">
        <f>+'JRO''s Hours Information'!D251</f>
        <v>51</v>
      </c>
      <c r="R251" s="23">
        <f t="shared" si="48"/>
        <v>1466.25</v>
      </c>
      <c r="S251" s="16">
        <f>+'JRO''s Hours Information'!G251</f>
        <v>52.5</v>
      </c>
      <c r="T251" s="23">
        <f t="shared" si="49"/>
        <v>1399.65</v>
      </c>
      <c r="U251" s="15">
        <f>+'JRO''s Hours Information'!J251</f>
        <v>38</v>
      </c>
      <c r="V251" s="25">
        <f t="shared" si="50"/>
        <v>1013.08</v>
      </c>
      <c r="W251" s="23">
        <f t="shared" si="51"/>
        <v>5583.6099599999998</v>
      </c>
    </row>
    <row r="252" spans="1:23" ht="14.85" customHeight="1" x14ac:dyDescent="0.15">
      <c r="A252" s="64" t="str">
        <f>'Employee ROP Information'!A252</f>
        <v>GAL</v>
      </c>
      <c r="B252" s="58" t="str">
        <f>+'Employee ROP Information'!C252</f>
        <v>FOLLICK, SUSAN</v>
      </c>
      <c r="C252" s="17">
        <f>+'Employee ROP Information'!M252</f>
        <v>4.93</v>
      </c>
      <c r="D252" s="17">
        <f>+'Employee ROP Information'!N252</f>
        <v>4.57</v>
      </c>
      <c r="E252" s="32">
        <f>+'JRO''s Hours Information'!B252</f>
        <v>60.332000000000001</v>
      </c>
      <c r="F252" s="23">
        <f t="shared" si="42"/>
        <v>297.43675999999999</v>
      </c>
      <c r="G252" s="32">
        <f>+'JRO''s Hours Information'!E252</f>
        <v>236.66</v>
      </c>
      <c r="H252" s="23">
        <f t="shared" si="43"/>
        <v>1081.5362</v>
      </c>
      <c r="I252" s="32">
        <f>+'JRO''s Hours Information'!H252</f>
        <v>9.5</v>
      </c>
      <c r="J252" s="25">
        <f t="shared" si="44"/>
        <v>43.415000000000006</v>
      </c>
      <c r="K252" s="33">
        <f>+'JRO''s Hours Information'!C252</f>
        <v>60.667999999999999</v>
      </c>
      <c r="L252" s="23">
        <f t="shared" si="45"/>
        <v>299.09323999999998</v>
      </c>
      <c r="M252" s="33">
        <f>+'JRO''s Hours Information'!F252</f>
        <v>51.996000000000002</v>
      </c>
      <c r="N252" s="23">
        <f t="shared" si="46"/>
        <v>237.62172000000004</v>
      </c>
      <c r="O252" s="33">
        <f>+'JRO''s Hours Information'!I252</f>
        <v>57</v>
      </c>
      <c r="P252" s="25">
        <f t="shared" si="47"/>
        <v>260.49</v>
      </c>
      <c r="Q252" s="16">
        <f>+'JRO''s Hours Information'!D252</f>
        <v>40</v>
      </c>
      <c r="R252" s="23">
        <f t="shared" si="48"/>
        <v>197.2</v>
      </c>
      <c r="S252" s="16">
        <f>+'JRO''s Hours Information'!G252</f>
        <v>8</v>
      </c>
      <c r="T252" s="23">
        <f t="shared" si="49"/>
        <v>36.56</v>
      </c>
      <c r="U252" s="15">
        <f>+'JRO''s Hours Information'!J252</f>
        <v>50.5</v>
      </c>
      <c r="V252" s="25">
        <f t="shared" si="50"/>
        <v>230.78500000000003</v>
      </c>
      <c r="W252" s="23">
        <f t="shared" si="51"/>
        <v>1422.38796</v>
      </c>
    </row>
    <row r="253" spans="1:23" ht="14.85" customHeight="1" x14ac:dyDescent="0.15">
      <c r="A253" s="64" t="str">
        <f>'Employee ROP Information'!A253</f>
        <v>GAL</v>
      </c>
      <c r="B253" s="58" t="str">
        <f>+'Employee ROP Information'!C253</f>
        <v>FORREST, TINA</v>
      </c>
      <c r="C253" s="17">
        <f>+'Employee ROP Information'!M253</f>
        <v>19.72</v>
      </c>
      <c r="D253" s="17">
        <f>+'Employee ROP Information'!N253</f>
        <v>18.28</v>
      </c>
      <c r="E253" s="32">
        <f>+'JRO''s Hours Information'!B253</f>
        <v>75.831000000000003</v>
      </c>
      <c r="F253" s="23">
        <f t="shared" si="42"/>
        <v>1495.38732</v>
      </c>
      <c r="G253" s="32">
        <f>+'JRO''s Hours Information'!E253</f>
        <v>56.418999999999997</v>
      </c>
      <c r="H253" s="23">
        <f t="shared" si="43"/>
        <v>1031.33932</v>
      </c>
      <c r="I253" s="32">
        <f>+'JRO''s Hours Information'!H253</f>
        <v>-0.125</v>
      </c>
      <c r="J253" s="25">
        <f t="shared" si="44"/>
        <v>-2.2850000000000001</v>
      </c>
      <c r="K253" s="33">
        <f>+'JRO''s Hours Information'!C253</f>
        <v>75.831000000000003</v>
      </c>
      <c r="L253" s="23">
        <f t="shared" si="45"/>
        <v>1495.38732</v>
      </c>
      <c r="M253" s="33">
        <f>+'JRO''s Hours Information'!F253</f>
        <v>60.668999999999997</v>
      </c>
      <c r="N253" s="23">
        <f t="shared" si="46"/>
        <v>1109.0293200000001</v>
      </c>
      <c r="O253" s="33">
        <f>+'JRO''s Hours Information'!I253</f>
        <v>11.625</v>
      </c>
      <c r="P253" s="25">
        <f t="shared" si="47"/>
        <v>212.50500000000002</v>
      </c>
      <c r="Q253" s="16">
        <f>+'JRO''s Hours Information'!D253</f>
        <v>0</v>
      </c>
      <c r="R253" s="23">
        <f t="shared" si="48"/>
        <v>0</v>
      </c>
      <c r="S253" s="16">
        <f>+'JRO''s Hours Information'!G253</f>
        <v>4.25</v>
      </c>
      <c r="T253" s="23">
        <f t="shared" si="49"/>
        <v>77.69</v>
      </c>
      <c r="U253" s="15">
        <f>+'JRO''s Hours Information'!J253</f>
        <v>11.75</v>
      </c>
      <c r="V253" s="25">
        <f t="shared" si="50"/>
        <v>214.79000000000002</v>
      </c>
      <c r="W253" s="23">
        <f t="shared" si="51"/>
        <v>2524.44164</v>
      </c>
    </row>
    <row r="254" spans="1:23" ht="14.85" customHeight="1" x14ac:dyDescent="0.15">
      <c r="A254" s="64" t="str">
        <f>'Employee ROP Information'!A254</f>
        <v>GAL</v>
      </c>
      <c r="B254" s="58" t="str">
        <f>+'Employee ROP Information'!C254</f>
        <v>FOTHERGILL, NICOLE</v>
      </c>
      <c r="C254" s="17">
        <f>+'Employee ROP Information'!M254</f>
        <v>20.5</v>
      </c>
      <c r="D254" s="17">
        <f>+'Employee ROP Information'!N254</f>
        <v>19</v>
      </c>
      <c r="E254" s="32">
        <f>+'JRO''s Hours Information'!B254</f>
        <v>195.41</v>
      </c>
      <c r="F254" s="23">
        <f t="shared" si="42"/>
        <v>4005.9049999999997</v>
      </c>
      <c r="G254" s="32">
        <f>+'JRO''s Hours Information'!E254</f>
        <v>55.84</v>
      </c>
      <c r="H254" s="23">
        <f t="shared" si="43"/>
        <v>1060.96</v>
      </c>
      <c r="I254" s="32">
        <f>+'JRO''s Hours Information'!H254</f>
        <v>0</v>
      </c>
      <c r="J254" s="25">
        <f t="shared" si="44"/>
        <v>0</v>
      </c>
      <c r="K254" s="33">
        <f>+'JRO''s Hours Information'!C254</f>
        <v>129.99600000000001</v>
      </c>
      <c r="L254" s="23">
        <f t="shared" si="45"/>
        <v>2664.9180000000001</v>
      </c>
      <c r="M254" s="33">
        <f>+'JRO''s Hours Information'!F254</f>
        <v>104.004</v>
      </c>
      <c r="N254" s="23">
        <f t="shared" si="46"/>
        <v>1976.076</v>
      </c>
      <c r="O254" s="33">
        <f>+'JRO''s Hours Information'!I254</f>
        <v>0</v>
      </c>
      <c r="P254" s="25">
        <f t="shared" si="47"/>
        <v>0</v>
      </c>
      <c r="Q254" s="16">
        <f>+'JRO''s Hours Information'!D254</f>
        <v>92</v>
      </c>
      <c r="R254" s="23">
        <f t="shared" si="48"/>
        <v>1886</v>
      </c>
      <c r="S254" s="16">
        <f>+'JRO''s Hours Information'!G254</f>
        <v>101.25</v>
      </c>
      <c r="T254" s="23">
        <f t="shared" si="49"/>
        <v>1923.75</v>
      </c>
      <c r="U254" s="15">
        <f>+'JRO''s Hours Information'!J254</f>
        <v>0</v>
      </c>
      <c r="V254" s="25">
        <f t="shared" si="50"/>
        <v>0</v>
      </c>
      <c r="W254" s="23">
        <f t="shared" si="51"/>
        <v>5066.8649999999998</v>
      </c>
    </row>
    <row r="255" spans="1:23" ht="14.85" customHeight="1" x14ac:dyDescent="0.15">
      <c r="A255" s="64" t="str">
        <f>'Employee ROP Information'!A255</f>
        <v>GAL</v>
      </c>
      <c r="B255" s="58" t="str">
        <f>+'Employee ROP Information'!C255</f>
        <v>FOX, PAMELA</v>
      </c>
      <c r="C255" s="17">
        <f>+'Employee ROP Information'!M255</f>
        <v>19.72</v>
      </c>
      <c r="D255" s="17">
        <f>+'Employee ROP Information'!N255</f>
        <v>18.28</v>
      </c>
      <c r="E255" s="32">
        <f>+'JRO''s Hours Information'!B255</f>
        <v>87.332999999999998</v>
      </c>
      <c r="F255" s="23">
        <f t="shared" si="42"/>
        <v>1722.2067599999998</v>
      </c>
      <c r="G255" s="32">
        <f>+'JRO''s Hours Information'!E255</f>
        <v>145.173</v>
      </c>
      <c r="H255" s="23">
        <f t="shared" si="43"/>
        <v>2653.7624400000004</v>
      </c>
      <c r="I255" s="32">
        <f>+'JRO''s Hours Information'!H255</f>
        <v>0</v>
      </c>
      <c r="J255" s="25">
        <f t="shared" si="44"/>
        <v>0</v>
      </c>
      <c r="K255" s="33">
        <f>+'JRO''s Hours Information'!C255</f>
        <v>116.997</v>
      </c>
      <c r="L255" s="23">
        <f t="shared" si="45"/>
        <v>2307.18084</v>
      </c>
      <c r="M255" s="33">
        <f>+'JRO''s Hours Information'!F255</f>
        <v>95.337000000000003</v>
      </c>
      <c r="N255" s="23">
        <f t="shared" si="46"/>
        <v>1742.7603600000002</v>
      </c>
      <c r="O255" s="33">
        <f>+'JRO''s Hours Information'!I255</f>
        <v>2.25</v>
      </c>
      <c r="P255" s="25">
        <f t="shared" si="47"/>
        <v>41.13</v>
      </c>
      <c r="Q255" s="16">
        <f>+'JRO''s Hours Information'!D255</f>
        <v>121.25</v>
      </c>
      <c r="R255" s="23">
        <f t="shared" si="48"/>
        <v>2391.0499999999997</v>
      </c>
      <c r="S255" s="16">
        <f>+'JRO''s Hours Information'!G255</f>
        <v>101</v>
      </c>
      <c r="T255" s="23">
        <f t="shared" si="49"/>
        <v>1846.2800000000002</v>
      </c>
      <c r="U255" s="15">
        <f>+'JRO''s Hours Information'!J255</f>
        <v>2.25</v>
      </c>
      <c r="V255" s="25">
        <f t="shared" si="50"/>
        <v>41.13</v>
      </c>
      <c r="W255" s="23">
        <f t="shared" si="51"/>
        <v>4375.9692000000005</v>
      </c>
    </row>
    <row r="256" spans="1:23" ht="14.85" customHeight="1" x14ac:dyDescent="0.15">
      <c r="A256" s="64" t="str">
        <f>'Employee ROP Information'!A256</f>
        <v>GAL</v>
      </c>
      <c r="B256" s="58" t="str">
        <f>+'Employee ROP Information'!C256</f>
        <v>FRANCO, SAMARI</v>
      </c>
      <c r="C256" s="17">
        <f>+'Employee ROP Information'!M256</f>
        <v>21.26</v>
      </c>
      <c r="D256" s="17">
        <f>+'Employee ROP Information'!N256</f>
        <v>19.71</v>
      </c>
      <c r="E256" s="32">
        <f>+'JRO''s Hours Information'!B256</f>
        <v>388.75</v>
      </c>
      <c r="F256" s="23">
        <f t="shared" si="42"/>
        <v>8264.8250000000007</v>
      </c>
      <c r="G256" s="32">
        <f>+'JRO''s Hours Information'!E256</f>
        <v>480</v>
      </c>
      <c r="H256" s="23">
        <f t="shared" si="43"/>
        <v>9460.8000000000011</v>
      </c>
      <c r="I256" s="32">
        <f>+'JRO''s Hours Information'!H256</f>
        <v>0</v>
      </c>
      <c r="J256" s="25">
        <f t="shared" si="44"/>
        <v>0</v>
      </c>
      <c r="K256" s="33">
        <f>+'JRO''s Hours Information'!C256</f>
        <v>156</v>
      </c>
      <c r="L256" s="23">
        <f t="shared" si="45"/>
        <v>3316.5600000000004</v>
      </c>
      <c r="M256" s="33">
        <f>+'JRO''s Hours Information'!F256</f>
        <v>104.004</v>
      </c>
      <c r="N256" s="23">
        <f t="shared" si="46"/>
        <v>2049.9188400000003</v>
      </c>
      <c r="O256" s="33">
        <f>+'JRO''s Hours Information'!I256</f>
        <v>109.25</v>
      </c>
      <c r="P256" s="25">
        <f t="shared" si="47"/>
        <v>2153.3175000000001</v>
      </c>
      <c r="Q256" s="16">
        <f>+'JRO''s Hours Information'!D256</f>
        <v>120.75</v>
      </c>
      <c r="R256" s="23">
        <f t="shared" si="48"/>
        <v>2567.145</v>
      </c>
      <c r="S256" s="16">
        <f>+'JRO''s Hours Information'!G256</f>
        <v>68</v>
      </c>
      <c r="T256" s="23">
        <f t="shared" si="49"/>
        <v>1340.28</v>
      </c>
      <c r="U256" s="15">
        <f>+'JRO''s Hours Information'!J256</f>
        <v>120.25</v>
      </c>
      <c r="V256" s="25">
        <f t="shared" si="50"/>
        <v>2370.1275000000001</v>
      </c>
      <c r="W256" s="23">
        <f t="shared" si="51"/>
        <v>17725.625</v>
      </c>
    </row>
    <row r="257" spans="1:23" ht="14.85" customHeight="1" x14ac:dyDescent="0.15">
      <c r="A257" s="64" t="str">
        <f>'Employee ROP Information'!A257</f>
        <v>GAL</v>
      </c>
      <c r="B257" s="58" t="str">
        <f>+'Employee ROP Information'!C257</f>
        <v>FRANCOIS, MARIE</v>
      </c>
      <c r="C257" s="17">
        <f>+'Employee ROP Information'!M257</f>
        <v>20.39</v>
      </c>
      <c r="D257" s="17">
        <f>+'Employee ROP Information'!N257</f>
        <v>18.899999999999999</v>
      </c>
      <c r="E257" s="32">
        <f>+'JRO''s Hours Information'!B257</f>
        <v>214.09</v>
      </c>
      <c r="F257" s="23">
        <f t="shared" si="42"/>
        <v>4365.2951000000003</v>
      </c>
      <c r="G257" s="32">
        <f>+'JRO''s Hours Information'!E257</f>
        <v>230.09</v>
      </c>
      <c r="H257" s="23">
        <f t="shared" si="43"/>
        <v>4348.701</v>
      </c>
      <c r="I257" s="32">
        <f>+'JRO''s Hours Information'!H257</f>
        <v>8</v>
      </c>
      <c r="J257" s="25">
        <f t="shared" si="44"/>
        <v>151.19999999999999</v>
      </c>
      <c r="K257" s="33">
        <f>+'JRO''s Hours Information'!C257</f>
        <v>104.004</v>
      </c>
      <c r="L257" s="23">
        <f t="shared" si="45"/>
        <v>2120.64156</v>
      </c>
      <c r="M257" s="33">
        <f>+'JRO''s Hours Information'!F257</f>
        <v>104.004</v>
      </c>
      <c r="N257" s="23">
        <f t="shared" si="46"/>
        <v>1965.6756</v>
      </c>
      <c r="O257" s="33">
        <f>+'JRO''s Hours Information'!I257</f>
        <v>8</v>
      </c>
      <c r="P257" s="25">
        <f t="shared" si="47"/>
        <v>151.19999999999999</v>
      </c>
      <c r="Q257" s="16">
        <f>+'JRO''s Hours Information'!D257</f>
        <v>24</v>
      </c>
      <c r="R257" s="23">
        <f t="shared" si="48"/>
        <v>489.36</v>
      </c>
      <c r="S257" s="16">
        <f>+'JRO''s Hours Information'!G257</f>
        <v>48</v>
      </c>
      <c r="T257" s="23">
        <f t="shared" si="49"/>
        <v>907.19999999999993</v>
      </c>
      <c r="U257" s="15">
        <f>+'JRO''s Hours Information'!J257</f>
        <v>0</v>
      </c>
      <c r="V257" s="25">
        <f t="shared" si="50"/>
        <v>0</v>
      </c>
      <c r="W257" s="23">
        <f t="shared" si="51"/>
        <v>8865.196100000001</v>
      </c>
    </row>
    <row r="258" spans="1:23" ht="14.85" customHeight="1" x14ac:dyDescent="0.15">
      <c r="A258" s="64" t="str">
        <f>'Employee ROP Information'!A258</f>
        <v>GAL</v>
      </c>
      <c r="B258" s="58" t="str">
        <f>+'Employee ROP Information'!C258</f>
        <v>FRANKS-JOHNSON, JAMIE</v>
      </c>
      <c r="C258" s="17">
        <f>+'Employee ROP Information'!M258</f>
        <v>19.72</v>
      </c>
      <c r="D258" s="17">
        <f>+'Employee ROP Information'!N258</f>
        <v>18.28</v>
      </c>
      <c r="E258" s="32">
        <f>+'JRO''s Hours Information'!B258</f>
        <v>57.503999999999998</v>
      </c>
      <c r="F258" s="23">
        <f t="shared" si="42"/>
        <v>1133.9788799999999</v>
      </c>
      <c r="G258" s="32">
        <f>+'JRO''s Hours Information'!E258</f>
        <v>97.504000000000005</v>
      </c>
      <c r="H258" s="23">
        <f t="shared" si="43"/>
        <v>1782.3731200000002</v>
      </c>
      <c r="I258" s="32">
        <f>+'JRO''s Hours Information'!H258</f>
        <v>0</v>
      </c>
      <c r="J258" s="25">
        <f t="shared" si="44"/>
        <v>0</v>
      </c>
      <c r="K258" s="33">
        <f>+'JRO''s Hours Information'!C258</f>
        <v>97.504000000000005</v>
      </c>
      <c r="L258" s="23">
        <f t="shared" si="45"/>
        <v>1922.7788800000001</v>
      </c>
      <c r="M258" s="33">
        <f>+'JRO''s Hours Information'!F258</f>
        <v>97.504000000000005</v>
      </c>
      <c r="N258" s="23">
        <f t="shared" si="46"/>
        <v>1782.3731200000002</v>
      </c>
      <c r="O258" s="33">
        <f>+'JRO''s Hours Information'!I258</f>
        <v>94</v>
      </c>
      <c r="P258" s="25">
        <f t="shared" si="47"/>
        <v>1718.3200000000002</v>
      </c>
      <c r="Q258" s="16">
        <f>+'JRO''s Hours Information'!D258</f>
        <v>16</v>
      </c>
      <c r="R258" s="23">
        <f t="shared" si="48"/>
        <v>315.52</v>
      </c>
      <c r="S258" s="16">
        <f>+'JRO''s Hours Information'!G258</f>
        <v>0</v>
      </c>
      <c r="T258" s="23">
        <f t="shared" si="49"/>
        <v>0</v>
      </c>
      <c r="U258" s="15">
        <f>+'JRO''s Hours Information'!J258</f>
        <v>111.25</v>
      </c>
      <c r="V258" s="25">
        <f t="shared" si="50"/>
        <v>2033.65</v>
      </c>
      <c r="W258" s="23">
        <f t="shared" si="51"/>
        <v>2916.3519999999999</v>
      </c>
    </row>
    <row r="259" spans="1:23" ht="14.85" customHeight="1" x14ac:dyDescent="0.15">
      <c r="A259" s="64" t="str">
        <f>'Employee ROP Information'!A259</f>
        <v>GAL</v>
      </c>
      <c r="B259" s="58" t="str">
        <f>+'Employee ROP Information'!C259</f>
        <v>FRASER, SHERRA</v>
      </c>
      <c r="C259" s="17">
        <f>+'Employee ROP Information'!M259</f>
        <v>19.72</v>
      </c>
      <c r="D259" s="17">
        <f>+'Employee ROP Information'!N259</f>
        <v>18.28</v>
      </c>
      <c r="E259" s="32">
        <f>+'JRO''s Hours Information'!B259</f>
        <v>30.213000000000001</v>
      </c>
      <c r="F259" s="23">
        <f t="shared" si="42"/>
        <v>595.80035999999996</v>
      </c>
      <c r="G259" s="32">
        <f>+'JRO''s Hours Information'!E259</f>
        <v>4.7560000000000002</v>
      </c>
      <c r="H259" s="23">
        <f t="shared" si="43"/>
        <v>86.93968000000001</v>
      </c>
      <c r="I259" s="32">
        <f>+'JRO''s Hours Information'!H259</f>
        <v>0</v>
      </c>
      <c r="J259" s="25">
        <f t="shared" si="44"/>
        <v>0</v>
      </c>
      <c r="K259" s="33">
        <f>+'JRO''s Hours Information'!C259</f>
        <v>72.043000000000006</v>
      </c>
      <c r="L259" s="23">
        <f t="shared" si="45"/>
        <v>1420.68796</v>
      </c>
      <c r="M259" s="33">
        <f>+'JRO''s Hours Information'!F259</f>
        <v>69.335999999999999</v>
      </c>
      <c r="N259" s="23">
        <f t="shared" si="46"/>
        <v>1267.46208</v>
      </c>
      <c r="O259" s="33">
        <f>+'JRO''s Hours Information'!I259</f>
        <v>0</v>
      </c>
      <c r="P259" s="25">
        <f t="shared" si="47"/>
        <v>0</v>
      </c>
      <c r="Q259" s="16">
        <f>+'JRO''s Hours Information'!D259</f>
        <v>50.25</v>
      </c>
      <c r="R259" s="23">
        <f t="shared" si="48"/>
        <v>990.93</v>
      </c>
      <c r="S259" s="16">
        <f>+'JRO''s Hours Information'!G259</f>
        <v>66.75</v>
      </c>
      <c r="T259" s="23">
        <f t="shared" si="49"/>
        <v>1220.19</v>
      </c>
      <c r="U259" s="15">
        <f>+'JRO''s Hours Information'!J259</f>
        <v>0</v>
      </c>
      <c r="V259" s="25">
        <f t="shared" si="50"/>
        <v>0</v>
      </c>
      <c r="W259" s="23">
        <f t="shared" si="51"/>
        <v>682.74003999999991</v>
      </c>
    </row>
    <row r="260" spans="1:23" ht="14.85" customHeight="1" x14ac:dyDescent="0.15">
      <c r="A260" s="64" t="str">
        <f>'Employee ROP Information'!A260</f>
        <v>GAL</v>
      </c>
      <c r="B260" s="58" t="str">
        <f>+'Employee ROP Information'!C260</f>
        <v>FRAZER, CAMILLE</v>
      </c>
      <c r="C260" s="17">
        <f>+'Employee ROP Information'!M260</f>
        <v>37.520000000000003</v>
      </c>
      <c r="D260" s="17">
        <f>+'Employee ROP Information'!N260</f>
        <v>34.78</v>
      </c>
      <c r="E260" s="32">
        <f>+'JRO''s Hours Information'!B260</f>
        <v>376</v>
      </c>
      <c r="F260" s="23">
        <f t="shared" si="42"/>
        <v>14107.52</v>
      </c>
      <c r="G260" s="32">
        <f>+'JRO''s Hours Information'!E260</f>
        <v>480</v>
      </c>
      <c r="H260" s="23">
        <f t="shared" si="43"/>
        <v>16694.400000000001</v>
      </c>
      <c r="I260" s="32">
        <f>+'JRO''s Hours Information'!H260</f>
        <v>0</v>
      </c>
      <c r="J260" s="25">
        <f t="shared" si="44"/>
        <v>0</v>
      </c>
      <c r="K260" s="33">
        <f>+'JRO''s Hours Information'!C260</f>
        <v>220</v>
      </c>
      <c r="L260" s="23">
        <f t="shared" si="45"/>
        <v>8254.4000000000015</v>
      </c>
      <c r="M260" s="33">
        <f>+'JRO''s Hours Information'!F260</f>
        <v>95.337000000000003</v>
      </c>
      <c r="N260" s="23">
        <f t="shared" si="46"/>
        <v>3315.8208600000003</v>
      </c>
      <c r="O260" s="33">
        <f>+'JRO''s Hours Information'!I260</f>
        <v>0</v>
      </c>
      <c r="P260" s="25">
        <f t="shared" si="47"/>
        <v>0</v>
      </c>
      <c r="Q260" s="16">
        <f>+'JRO''s Hours Information'!D260</f>
        <v>141.5</v>
      </c>
      <c r="R260" s="23">
        <f t="shared" si="48"/>
        <v>5309.0800000000008</v>
      </c>
      <c r="S260" s="16">
        <f>+'JRO''s Hours Information'!G260</f>
        <v>23</v>
      </c>
      <c r="T260" s="23">
        <f t="shared" si="49"/>
        <v>799.94</v>
      </c>
      <c r="U260" s="15">
        <f>+'JRO''s Hours Information'!J260</f>
        <v>0</v>
      </c>
      <c r="V260" s="25">
        <f t="shared" si="50"/>
        <v>0</v>
      </c>
      <c r="W260" s="23">
        <f t="shared" si="51"/>
        <v>30801.920000000002</v>
      </c>
    </row>
    <row r="261" spans="1:23" ht="14.85" customHeight="1" x14ac:dyDescent="0.15">
      <c r="A261" s="64" t="str">
        <f>'Employee ROP Information'!A261</f>
        <v>GAL</v>
      </c>
      <c r="B261" s="58" t="str">
        <f>+'Employee ROP Information'!C261</f>
        <v>FREEMAN, VALLERIE</v>
      </c>
      <c r="C261" s="17">
        <f>+'Employee ROP Information'!M261</f>
        <v>19.72</v>
      </c>
      <c r="D261" s="17">
        <f>+'Employee ROP Information'!N261</f>
        <v>18.28</v>
      </c>
      <c r="E261" s="32">
        <f>+'JRO''s Hours Information'!B261</f>
        <v>56.59</v>
      </c>
      <c r="F261" s="23">
        <f t="shared" si="42"/>
        <v>1115.9548</v>
      </c>
      <c r="G261" s="32">
        <f>+'JRO''s Hours Information'!E261</f>
        <v>76.84</v>
      </c>
      <c r="H261" s="23">
        <f t="shared" si="43"/>
        <v>1404.6352000000002</v>
      </c>
      <c r="I261" s="32">
        <f>+'JRO''s Hours Information'!H261</f>
        <v>0</v>
      </c>
      <c r="J261" s="25">
        <f t="shared" si="44"/>
        <v>0</v>
      </c>
      <c r="K261" s="33">
        <f>+'JRO''s Hours Information'!C261</f>
        <v>104.004</v>
      </c>
      <c r="L261" s="23">
        <f t="shared" si="45"/>
        <v>2050.9588800000001</v>
      </c>
      <c r="M261" s="33">
        <f>+'JRO''s Hours Information'!F261</f>
        <v>104.004</v>
      </c>
      <c r="N261" s="23">
        <f t="shared" si="46"/>
        <v>1901.1931200000001</v>
      </c>
      <c r="O261" s="33">
        <f>+'JRO''s Hours Information'!I261</f>
        <v>0</v>
      </c>
      <c r="P261" s="25">
        <f t="shared" si="47"/>
        <v>0</v>
      </c>
      <c r="Q261" s="16">
        <f>+'JRO''s Hours Information'!D261</f>
        <v>96.5</v>
      </c>
      <c r="R261" s="23">
        <f t="shared" si="48"/>
        <v>1902.9799999999998</v>
      </c>
      <c r="S261" s="16">
        <f>+'JRO''s Hours Information'!G261</f>
        <v>73.75</v>
      </c>
      <c r="T261" s="23">
        <f t="shared" si="49"/>
        <v>1348.15</v>
      </c>
      <c r="U261" s="15">
        <f>+'JRO''s Hours Information'!J261</f>
        <v>0</v>
      </c>
      <c r="V261" s="25">
        <f t="shared" si="50"/>
        <v>0</v>
      </c>
      <c r="W261" s="23">
        <f t="shared" si="51"/>
        <v>2520.59</v>
      </c>
    </row>
    <row r="262" spans="1:23" ht="14.85" customHeight="1" x14ac:dyDescent="0.15">
      <c r="A262" s="64" t="str">
        <f>'Employee ROP Information'!A262</f>
        <v>GAL</v>
      </c>
      <c r="B262" s="58" t="str">
        <f>+'Employee ROP Information'!C262</f>
        <v>FREITAS, NATALIE</v>
      </c>
      <c r="C262" s="17">
        <f>+'Employee ROP Information'!M262</f>
        <v>30.15</v>
      </c>
      <c r="D262" s="17">
        <f>+'Employee ROP Information'!N262</f>
        <v>27.95</v>
      </c>
      <c r="E262" s="32">
        <f>+'JRO''s Hours Information'!B262</f>
        <v>134.59</v>
      </c>
      <c r="F262" s="23">
        <f t="shared" si="42"/>
        <v>4057.8885</v>
      </c>
      <c r="G262" s="32">
        <f>+'JRO''s Hours Information'!E262</f>
        <v>37.840000000000003</v>
      </c>
      <c r="H262" s="23">
        <f t="shared" si="43"/>
        <v>1057.6280000000002</v>
      </c>
      <c r="I262" s="32">
        <f>+'JRO''s Hours Information'!H262</f>
        <v>0</v>
      </c>
      <c r="J262" s="25">
        <f t="shared" si="44"/>
        <v>0</v>
      </c>
      <c r="K262" s="33">
        <f>+'JRO''s Hours Information'!C262</f>
        <v>104.004</v>
      </c>
      <c r="L262" s="23">
        <f t="shared" si="45"/>
        <v>3135.7206000000001</v>
      </c>
      <c r="M262" s="33">
        <f>+'JRO''s Hours Information'!F262</f>
        <v>104.004</v>
      </c>
      <c r="N262" s="23">
        <f t="shared" si="46"/>
        <v>2906.9117999999999</v>
      </c>
      <c r="O262" s="33">
        <f>+'JRO''s Hours Information'!I262</f>
        <v>0</v>
      </c>
      <c r="P262" s="25">
        <f t="shared" si="47"/>
        <v>0</v>
      </c>
      <c r="Q262" s="16">
        <f>+'JRO''s Hours Information'!D262</f>
        <v>120</v>
      </c>
      <c r="R262" s="23">
        <f t="shared" si="48"/>
        <v>3618</v>
      </c>
      <c r="S262" s="16">
        <f>+'JRO''s Hours Information'!G262</f>
        <v>335</v>
      </c>
      <c r="T262" s="23">
        <f t="shared" si="49"/>
        <v>9363.25</v>
      </c>
      <c r="U262" s="15">
        <f>+'JRO''s Hours Information'!J262</f>
        <v>0</v>
      </c>
      <c r="V262" s="25">
        <f t="shared" si="50"/>
        <v>0</v>
      </c>
      <c r="W262" s="23">
        <f t="shared" si="51"/>
        <v>5115.5164999999997</v>
      </c>
    </row>
    <row r="263" spans="1:23" ht="14.85" customHeight="1" x14ac:dyDescent="0.15">
      <c r="A263" s="64" t="str">
        <f>'Employee ROP Information'!A263</f>
        <v>GAL</v>
      </c>
      <c r="B263" s="58" t="str">
        <f>+'Employee ROP Information'!C263</f>
        <v>FRENETTE, DONALD</v>
      </c>
      <c r="C263" s="17">
        <f>+'Employee ROP Information'!M263</f>
        <v>39.049999999999997</v>
      </c>
      <c r="D263" s="17">
        <f>+'Employee ROP Information'!N263</f>
        <v>36.200000000000003</v>
      </c>
      <c r="E263" s="32">
        <f>+'JRO''s Hours Information'!B263</f>
        <v>-40</v>
      </c>
      <c r="F263" s="23">
        <f t="shared" si="42"/>
        <v>-1562</v>
      </c>
      <c r="G263" s="32">
        <f>+'JRO''s Hours Information'!E263</f>
        <v>480</v>
      </c>
      <c r="H263" s="23">
        <f t="shared" si="43"/>
        <v>17376</v>
      </c>
      <c r="I263" s="32">
        <f>+'JRO''s Hours Information'!H263</f>
        <v>0</v>
      </c>
      <c r="J263" s="25">
        <f t="shared" si="44"/>
        <v>0</v>
      </c>
      <c r="K263" s="33">
        <f>+'JRO''s Hours Information'!C263</f>
        <v>60</v>
      </c>
      <c r="L263" s="23">
        <f t="shared" si="45"/>
        <v>2343</v>
      </c>
      <c r="M263" s="33">
        <f>+'JRO''s Hours Information'!F263</f>
        <v>26.001000000000001</v>
      </c>
      <c r="N263" s="23">
        <f t="shared" si="46"/>
        <v>941.23620000000017</v>
      </c>
      <c r="O263" s="33">
        <f>+'JRO''s Hours Information'!I263</f>
        <v>0</v>
      </c>
      <c r="P263" s="25">
        <f t="shared" si="47"/>
        <v>0</v>
      </c>
      <c r="Q263" s="16">
        <f>+'JRO''s Hours Information'!D263</f>
        <v>136</v>
      </c>
      <c r="R263" s="23">
        <f t="shared" si="48"/>
        <v>5310.7999999999993</v>
      </c>
      <c r="S263" s="16">
        <f>+'JRO''s Hours Information'!G263</f>
        <v>16</v>
      </c>
      <c r="T263" s="23">
        <f t="shared" si="49"/>
        <v>579.20000000000005</v>
      </c>
      <c r="U263" s="15">
        <f>+'JRO''s Hours Information'!J263</f>
        <v>0</v>
      </c>
      <c r="V263" s="25">
        <f t="shared" si="50"/>
        <v>0</v>
      </c>
      <c r="W263" s="23">
        <f t="shared" si="51"/>
        <v>15814</v>
      </c>
    </row>
    <row r="264" spans="1:23" ht="14.85" customHeight="1" x14ac:dyDescent="0.15">
      <c r="A264" s="64" t="str">
        <f>'Employee ROP Information'!A264</f>
        <v>GAL</v>
      </c>
      <c r="B264" s="58" t="str">
        <f>+'Employee ROP Information'!C264</f>
        <v>FUENTES, LAURA</v>
      </c>
      <c r="C264" s="17">
        <f>+'Employee ROP Information'!M264</f>
        <v>20.39</v>
      </c>
      <c r="D264" s="17">
        <f>+'Employee ROP Information'!N264</f>
        <v>18.899999999999999</v>
      </c>
      <c r="E264" s="32">
        <f>+'JRO''s Hours Information'!B264</f>
        <v>81.59</v>
      </c>
      <c r="F264" s="23">
        <f t="shared" si="42"/>
        <v>1663.6201000000001</v>
      </c>
      <c r="G264" s="32">
        <f>+'JRO''s Hours Information'!E264</f>
        <v>45.84</v>
      </c>
      <c r="H264" s="23">
        <f t="shared" si="43"/>
        <v>866.37599999999998</v>
      </c>
      <c r="I264" s="32">
        <f>+'JRO''s Hours Information'!H264</f>
        <v>0</v>
      </c>
      <c r="J264" s="25">
        <f t="shared" si="44"/>
        <v>0</v>
      </c>
      <c r="K264" s="33">
        <f>+'JRO''s Hours Information'!C264</f>
        <v>104.004</v>
      </c>
      <c r="L264" s="23">
        <f t="shared" si="45"/>
        <v>2120.64156</v>
      </c>
      <c r="M264" s="33">
        <f>+'JRO''s Hours Information'!F264</f>
        <v>104.004</v>
      </c>
      <c r="N264" s="23">
        <f t="shared" si="46"/>
        <v>1965.6756</v>
      </c>
      <c r="O264" s="33">
        <f>+'JRO''s Hours Information'!I264</f>
        <v>0</v>
      </c>
      <c r="P264" s="25">
        <f t="shared" si="47"/>
        <v>0</v>
      </c>
      <c r="Q264" s="16">
        <f>+'JRO''s Hours Information'!D264</f>
        <v>66</v>
      </c>
      <c r="R264" s="23">
        <f t="shared" si="48"/>
        <v>1345.74</v>
      </c>
      <c r="S264" s="16">
        <f>+'JRO''s Hours Information'!G264</f>
        <v>88.75</v>
      </c>
      <c r="T264" s="23">
        <f t="shared" si="49"/>
        <v>1677.3749999999998</v>
      </c>
      <c r="U264" s="15">
        <f>+'JRO''s Hours Information'!J264</f>
        <v>0</v>
      </c>
      <c r="V264" s="25">
        <f t="shared" si="50"/>
        <v>0</v>
      </c>
      <c r="W264" s="23">
        <f t="shared" si="51"/>
        <v>2529.9961000000003</v>
      </c>
    </row>
    <row r="265" spans="1:23" ht="14.85" customHeight="1" x14ac:dyDescent="0.15">
      <c r="A265" s="64" t="str">
        <f>'Employee ROP Information'!A265</f>
        <v>GAL</v>
      </c>
      <c r="B265" s="58" t="str">
        <f>+'Employee ROP Information'!C265</f>
        <v>GANGAN EVERY, NIDHI</v>
      </c>
      <c r="C265" s="17">
        <f>+'Employee ROP Information'!M265</f>
        <v>19.72</v>
      </c>
      <c r="D265" s="17">
        <f>+'Employee ROP Information'!N265</f>
        <v>18.28</v>
      </c>
      <c r="E265" s="32">
        <f>+'JRO''s Hours Information'!B265</f>
        <v>61.838000000000001</v>
      </c>
      <c r="F265" s="23">
        <f t="shared" si="42"/>
        <v>1219.4453599999999</v>
      </c>
      <c r="G265" s="32">
        <f>+'JRO''s Hours Information'!E265</f>
        <v>110.33799999999999</v>
      </c>
      <c r="H265" s="23">
        <f t="shared" si="43"/>
        <v>2016.97864</v>
      </c>
      <c r="I265" s="32">
        <f>+'JRO''s Hours Information'!H265</f>
        <v>38.25</v>
      </c>
      <c r="J265" s="25">
        <f t="shared" si="44"/>
        <v>699.21</v>
      </c>
      <c r="K265" s="33">
        <f>+'JRO''s Hours Information'!C265</f>
        <v>104.004</v>
      </c>
      <c r="L265" s="23">
        <f t="shared" si="45"/>
        <v>2050.9588800000001</v>
      </c>
      <c r="M265" s="33">
        <f>+'JRO''s Hours Information'!F265</f>
        <v>104.004</v>
      </c>
      <c r="N265" s="23">
        <f t="shared" si="46"/>
        <v>1901.1931200000001</v>
      </c>
      <c r="O265" s="33">
        <f>+'JRO''s Hours Information'!I265</f>
        <v>46.25</v>
      </c>
      <c r="P265" s="25">
        <f t="shared" si="47"/>
        <v>845.45</v>
      </c>
      <c r="Q265" s="16">
        <f>+'JRO''s Hours Information'!D265</f>
        <v>66</v>
      </c>
      <c r="R265" s="23">
        <f t="shared" si="48"/>
        <v>1301.52</v>
      </c>
      <c r="S265" s="16">
        <f>+'JRO''s Hours Information'!G265</f>
        <v>17.5</v>
      </c>
      <c r="T265" s="23">
        <f t="shared" si="49"/>
        <v>319.90000000000003</v>
      </c>
      <c r="U265" s="15">
        <f>+'JRO''s Hours Information'!J265</f>
        <v>8</v>
      </c>
      <c r="V265" s="25">
        <f t="shared" si="50"/>
        <v>146.24</v>
      </c>
      <c r="W265" s="23">
        <f t="shared" si="51"/>
        <v>3935.634</v>
      </c>
    </row>
    <row r="266" spans="1:23" ht="14.85" customHeight="1" x14ac:dyDescent="0.15">
      <c r="A266" s="64" t="str">
        <f>'Employee ROP Information'!A266</f>
        <v>GAL</v>
      </c>
      <c r="B266" s="58" t="str">
        <f>+'Employee ROP Information'!C266</f>
        <v>GARCIA, ALISHA</v>
      </c>
      <c r="C266" s="17">
        <f>+'Employee ROP Information'!M266</f>
        <v>19.72</v>
      </c>
      <c r="D266" s="17">
        <f>+'Employee ROP Information'!N266</f>
        <v>18.28</v>
      </c>
      <c r="E266" s="32">
        <f>+'JRO''s Hours Information'!B266</f>
        <v>19.670999999999999</v>
      </c>
      <c r="F266" s="23">
        <f t="shared" si="42"/>
        <v>387.91211999999996</v>
      </c>
      <c r="G266" s="32">
        <f>+'JRO''s Hours Information'!E266</f>
        <v>80.171000000000006</v>
      </c>
      <c r="H266" s="23">
        <f t="shared" si="43"/>
        <v>1465.5258800000001</v>
      </c>
      <c r="I266" s="32">
        <f>+'JRO''s Hours Information'!H266</f>
        <v>0</v>
      </c>
      <c r="J266" s="25">
        <f t="shared" si="44"/>
        <v>0</v>
      </c>
      <c r="K266" s="33">
        <f>+'JRO''s Hours Information'!C266</f>
        <v>104.004</v>
      </c>
      <c r="L266" s="23">
        <f t="shared" si="45"/>
        <v>2050.9588800000001</v>
      </c>
      <c r="M266" s="33">
        <f>+'JRO''s Hours Information'!F266</f>
        <v>104.004</v>
      </c>
      <c r="N266" s="23">
        <f t="shared" si="46"/>
        <v>1901.1931200000001</v>
      </c>
      <c r="O266" s="33">
        <f>+'JRO''s Hours Information'!I266</f>
        <v>0</v>
      </c>
      <c r="P266" s="25">
        <f t="shared" si="47"/>
        <v>0</v>
      </c>
      <c r="Q266" s="16">
        <f>+'JRO''s Hours Information'!D266</f>
        <v>74</v>
      </c>
      <c r="R266" s="23">
        <f t="shared" si="48"/>
        <v>1459.28</v>
      </c>
      <c r="S266" s="16">
        <f>+'JRO''s Hours Information'!G266</f>
        <v>45.5</v>
      </c>
      <c r="T266" s="23">
        <f t="shared" si="49"/>
        <v>831.74</v>
      </c>
      <c r="U266" s="15">
        <f>+'JRO''s Hours Information'!J266</f>
        <v>0</v>
      </c>
      <c r="V266" s="25">
        <f t="shared" si="50"/>
        <v>0</v>
      </c>
      <c r="W266" s="23">
        <f t="shared" si="51"/>
        <v>1853.4380000000001</v>
      </c>
    </row>
    <row r="267" spans="1:23" ht="14.85" customHeight="1" x14ac:dyDescent="0.15">
      <c r="A267" s="64" t="str">
        <f>'Employee ROP Information'!A267</f>
        <v>GAL</v>
      </c>
      <c r="B267" s="58" t="str">
        <f>+'Employee ROP Information'!C267</f>
        <v>GARCIA, CELIA</v>
      </c>
      <c r="C267" s="17">
        <f>+'Employee ROP Information'!M267</f>
        <v>22.9</v>
      </c>
      <c r="D267" s="17">
        <f>+'Employee ROP Information'!N267</f>
        <v>21.23</v>
      </c>
      <c r="E267" s="32">
        <f>+'JRO''s Hours Information'!B267</f>
        <v>330</v>
      </c>
      <c r="F267" s="23">
        <f t="shared" si="42"/>
        <v>7556.9999999999991</v>
      </c>
      <c r="G267" s="32">
        <f>+'JRO''s Hours Information'!E267</f>
        <v>294.33999999999997</v>
      </c>
      <c r="H267" s="23">
        <f t="shared" si="43"/>
        <v>6248.8381999999992</v>
      </c>
      <c r="I267" s="32">
        <f>+'JRO''s Hours Information'!H267</f>
        <v>51.375</v>
      </c>
      <c r="J267" s="25">
        <f t="shared" si="44"/>
        <v>1090.6912500000001</v>
      </c>
      <c r="K267" s="33">
        <f>+'JRO''s Hours Information'!C267</f>
        <v>156</v>
      </c>
      <c r="L267" s="23">
        <f t="shared" si="45"/>
        <v>3572.3999999999996</v>
      </c>
      <c r="M267" s="33">
        <f>+'JRO''s Hours Information'!F267</f>
        <v>104.004</v>
      </c>
      <c r="N267" s="23">
        <f t="shared" si="46"/>
        <v>2208.0049200000003</v>
      </c>
      <c r="O267" s="33">
        <f>+'JRO''s Hours Information'!I267</f>
        <v>82</v>
      </c>
      <c r="P267" s="25">
        <f t="shared" si="47"/>
        <v>1740.8600000000001</v>
      </c>
      <c r="Q267" s="16">
        <f>+'JRO''s Hours Information'!D267</f>
        <v>112.5</v>
      </c>
      <c r="R267" s="23">
        <f t="shared" si="48"/>
        <v>2576.25</v>
      </c>
      <c r="S267" s="16">
        <f>+'JRO''s Hours Information'!G267</f>
        <v>52.25</v>
      </c>
      <c r="T267" s="23">
        <f t="shared" si="49"/>
        <v>1109.2674999999999</v>
      </c>
      <c r="U267" s="15">
        <f>+'JRO''s Hours Information'!J267</f>
        <v>69.25</v>
      </c>
      <c r="V267" s="25">
        <f t="shared" si="50"/>
        <v>1470.1775</v>
      </c>
      <c r="W267" s="23">
        <f t="shared" si="51"/>
        <v>14896.529449999998</v>
      </c>
    </row>
    <row r="268" spans="1:23" ht="14.85" customHeight="1" x14ac:dyDescent="0.15">
      <c r="A268" s="64" t="str">
        <f>'Employee ROP Information'!A268</f>
        <v>GAL</v>
      </c>
      <c r="B268" s="58" t="str">
        <f>+'Employee ROP Information'!C268</f>
        <v>GARROW, CYNTHIA</v>
      </c>
      <c r="C268" s="17">
        <f>+'Employee ROP Information'!M268</f>
        <v>14.22</v>
      </c>
      <c r="D268" s="17">
        <f>+'Employee ROP Information'!N268</f>
        <v>13.18</v>
      </c>
      <c r="E268" s="32">
        <f>+'JRO''s Hours Information'!B268</f>
        <v>54.84</v>
      </c>
      <c r="F268" s="23">
        <f t="shared" si="42"/>
        <v>779.8248000000001</v>
      </c>
      <c r="G268" s="32">
        <f>+'JRO''s Hours Information'!E268</f>
        <v>34.090000000000003</v>
      </c>
      <c r="H268" s="23">
        <f t="shared" si="43"/>
        <v>449.30620000000005</v>
      </c>
      <c r="I268" s="32">
        <f>+'JRO''s Hours Information'!H268</f>
        <v>0</v>
      </c>
      <c r="J268" s="25">
        <f t="shared" si="44"/>
        <v>0</v>
      </c>
      <c r="K268" s="33">
        <f>+'JRO''s Hours Information'!C268</f>
        <v>104.004</v>
      </c>
      <c r="L268" s="23">
        <f t="shared" si="45"/>
        <v>1478.9368800000002</v>
      </c>
      <c r="M268" s="33">
        <f>+'JRO''s Hours Information'!F268</f>
        <v>104.004</v>
      </c>
      <c r="N268" s="23">
        <f t="shared" si="46"/>
        <v>1370.7727199999999</v>
      </c>
      <c r="O268" s="33">
        <f>+'JRO''s Hours Information'!I268</f>
        <v>0</v>
      </c>
      <c r="P268" s="25">
        <f t="shared" si="47"/>
        <v>0</v>
      </c>
      <c r="Q268" s="16">
        <f>+'JRO''s Hours Information'!D268</f>
        <v>119.75</v>
      </c>
      <c r="R268" s="23">
        <f t="shared" si="48"/>
        <v>1702.845</v>
      </c>
      <c r="S268" s="16">
        <f>+'JRO''s Hours Information'!G268</f>
        <v>96.5</v>
      </c>
      <c r="T268" s="23">
        <f t="shared" si="49"/>
        <v>1271.8699999999999</v>
      </c>
      <c r="U268" s="15">
        <f>+'JRO''s Hours Information'!J268</f>
        <v>0</v>
      </c>
      <c r="V268" s="25">
        <f t="shared" si="50"/>
        <v>0</v>
      </c>
      <c r="W268" s="23">
        <f t="shared" si="51"/>
        <v>1229.1310000000001</v>
      </c>
    </row>
    <row r="269" spans="1:23" ht="14.85" customHeight="1" x14ac:dyDescent="0.15">
      <c r="A269" s="64" t="str">
        <f>'Employee ROP Information'!A269</f>
        <v>GAL</v>
      </c>
      <c r="B269" s="58" t="str">
        <f>+'Employee ROP Information'!C269</f>
        <v>GARZA, RICARDO</v>
      </c>
      <c r="C269" s="17">
        <f>+'Employee ROP Information'!M269</f>
        <v>21.26</v>
      </c>
      <c r="D269" s="17">
        <f>+'Employee ROP Information'!N269</f>
        <v>19.71</v>
      </c>
      <c r="E269" s="32">
        <f>+'JRO''s Hours Information'!B269</f>
        <v>81.34</v>
      </c>
      <c r="F269" s="23">
        <f t="shared" si="42"/>
        <v>1729.2884000000001</v>
      </c>
      <c r="G269" s="32">
        <f>+'JRO''s Hours Information'!E269</f>
        <v>22.34</v>
      </c>
      <c r="H269" s="23">
        <f t="shared" si="43"/>
        <v>440.32140000000004</v>
      </c>
      <c r="I269" s="32">
        <f>+'JRO''s Hours Information'!H269</f>
        <v>0</v>
      </c>
      <c r="J269" s="25">
        <f t="shared" si="44"/>
        <v>0</v>
      </c>
      <c r="K269" s="33">
        <f>+'JRO''s Hours Information'!C269</f>
        <v>104.004</v>
      </c>
      <c r="L269" s="23">
        <f t="shared" si="45"/>
        <v>2211.1250400000004</v>
      </c>
      <c r="M269" s="33">
        <f>+'JRO''s Hours Information'!F269</f>
        <v>104.004</v>
      </c>
      <c r="N269" s="23">
        <f t="shared" si="46"/>
        <v>2049.9188400000003</v>
      </c>
      <c r="O269" s="33">
        <f>+'JRO''s Hours Information'!I269</f>
        <v>0</v>
      </c>
      <c r="P269" s="25">
        <f t="shared" si="47"/>
        <v>0</v>
      </c>
      <c r="Q269" s="16">
        <f>+'JRO''s Hours Information'!D269</f>
        <v>104</v>
      </c>
      <c r="R269" s="23">
        <f t="shared" si="48"/>
        <v>2211.04</v>
      </c>
      <c r="S269" s="16">
        <f>+'JRO''s Hours Information'!G269</f>
        <v>202</v>
      </c>
      <c r="T269" s="23">
        <f t="shared" si="49"/>
        <v>3981.42</v>
      </c>
      <c r="U269" s="15">
        <f>+'JRO''s Hours Information'!J269</f>
        <v>0</v>
      </c>
      <c r="V269" s="25">
        <f t="shared" si="50"/>
        <v>0</v>
      </c>
      <c r="W269" s="23">
        <f t="shared" si="51"/>
        <v>2169.6098000000002</v>
      </c>
    </row>
    <row r="270" spans="1:23" ht="14.85" customHeight="1" x14ac:dyDescent="0.15">
      <c r="A270" s="64" t="str">
        <f>'Employee ROP Information'!A270</f>
        <v>GAL</v>
      </c>
      <c r="B270" s="58" t="str">
        <f>+'Employee ROP Information'!C270</f>
        <v>GASPA, KELLIE</v>
      </c>
      <c r="C270" s="17">
        <f>+'Employee ROP Information'!M270</f>
        <v>20.5</v>
      </c>
      <c r="D270" s="17">
        <f>+'Employee ROP Information'!N270</f>
        <v>19</v>
      </c>
      <c r="E270" s="32">
        <f>+'JRO''s Hours Information'!B270</f>
        <v>97.576999999999998</v>
      </c>
      <c r="F270" s="23">
        <f t="shared" si="42"/>
        <v>2000.3285000000001</v>
      </c>
      <c r="G270" s="32">
        <f>+'JRO''s Hours Information'!E270</f>
        <v>243.25700000000001</v>
      </c>
      <c r="H270" s="23">
        <f t="shared" si="43"/>
        <v>4621.8829999999998</v>
      </c>
      <c r="I270" s="32">
        <f>+'JRO''s Hours Information'!H270</f>
        <v>0</v>
      </c>
      <c r="J270" s="25">
        <f t="shared" si="44"/>
        <v>0</v>
      </c>
      <c r="K270" s="33">
        <f>+'JRO''s Hours Information'!C270</f>
        <v>136.49700000000001</v>
      </c>
      <c r="L270" s="23">
        <f t="shared" si="45"/>
        <v>2798.1885000000002</v>
      </c>
      <c r="M270" s="33">
        <f>+'JRO''s Hours Information'!F270</f>
        <v>104.004</v>
      </c>
      <c r="N270" s="23">
        <f t="shared" si="46"/>
        <v>1976.076</v>
      </c>
      <c r="O270" s="33">
        <f>+'JRO''s Hours Information'!I270</f>
        <v>0</v>
      </c>
      <c r="P270" s="25">
        <f t="shared" si="47"/>
        <v>0</v>
      </c>
      <c r="Q270" s="16">
        <f>+'JRO''s Hours Information'!D270</f>
        <v>144</v>
      </c>
      <c r="R270" s="23">
        <f t="shared" si="48"/>
        <v>2952</v>
      </c>
      <c r="S270" s="16">
        <f>+'JRO''s Hours Information'!G270</f>
        <v>112</v>
      </c>
      <c r="T270" s="23">
        <f t="shared" si="49"/>
        <v>2128</v>
      </c>
      <c r="U270" s="15">
        <f>+'JRO''s Hours Information'!J270</f>
        <v>0</v>
      </c>
      <c r="V270" s="25">
        <f t="shared" si="50"/>
        <v>0</v>
      </c>
      <c r="W270" s="23">
        <f t="shared" si="51"/>
        <v>6622.2114999999994</v>
      </c>
    </row>
    <row r="271" spans="1:23" ht="14.85" customHeight="1" x14ac:dyDescent="0.15">
      <c r="A271" s="64" t="str">
        <f>'Employee ROP Information'!A271</f>
        <v>GAL</v>
      </c>
      <c r="B271" s="58" t="str">
        <f>+'Employee ROP Information'!C271</f>
        <v>GAYLE MCPHERSON, TANIA</v>
      </c>
      <c r="C271" s="17">
        <f>+'Employee ROP Information'!M271</f>
        <v>19.72</v>
      </c>
      <c r="D271" s="17">
        <f>+'Employee ROP Information'!N271</f>
        <v>18.28</v>
      </c>
      <c r="E271" s="32">
        <f>+'JRO''s Hours Information'!B271</f>
        <v>19.501000000000001</v>
      </c>
      <c r="F271" s="23">
        <f t="shared" si="42"/>
        <v>384.55972000000003</v>
      </c>
      <c r="G271" s="32">
        <f>+'JRO''s Hours Information'!E271</f>
        <v>3.5009999999999999</v>
      </c>
      <c r="H271" s="23">
        <f t="shared" si="43"/>
        <v>63.998280000000001</v>
      </c>
      <c r="I271" s="32">
        <f>+'JRO''s Hours Information'!H271</f>
        <v>0</v>
      </c>
      <c r="J271" s="25">
        <f t="shared" si="44"/>
        <v>0</v>
      </c>
      <c r="K271" s="33">
        <f>+'JRO''s Hours Information'!C271</f>
        <v>19.501000000000001</v>
      </c>
      <c r="L271" s="23">
        <f t="shared" si="45"/>
        <v>384.55972000000003</v>
      </c>
      <c r="M271" s="33">
        <f>+'JRO''s Hours Information'!F271</f>
        <v>19.501000000000001</v>
      </c>
      <c r="N271" s="23">
        <f t="shared" si="46"/>
        <v>356.47828000000004</v>
      </c>
      <c r="O271" s="33">
        <f>+'JRO''s Hours Information'!I271</f>
        <v>0</v>
      </c>
      <c r="P271" s="25">
        <f t="shared" si="47"/>
        <v>0</v>
      </c>
      <c r="Q271" s="16">
        <f>+'JRO''s Hours Information'!D271</f>
        <v>0</v>
      </c>
      <c r="R271" s="23">
        <f t="shared" si="48"/>
        <v>0</v>
      </c>
      <c r="S271" s="16">
        <f>+'JRO''s Hours Information'!G271</f>
        <v>16</v>
      </c>
      <c r="T271" s="23">
        <f t="shared" si="49"/>
        <v>292.48</v>
      </c>
      <c r="U271" s="15">
        <f>+'JRO''s Hours Information'!J271</f>
        <v>0</v>
      </c>
      <c r="V271" s="25">
        <f t="shared" si="50"/>
        <v>0</v>
      </c>
      <c r="W271" s="23">
        <f t="shared" si="51"/>
        <v>448.55800000000005</v>
      </c>
    </row>
    <row r="272" spans="1:23" ht="14.85" customHeight="1" x14ac:dyDescent="0.15">
      <c r="A272" s="64" t="str">
        <f>'Employee ROP Information'!A272</f>
        <v>GAL</v>
      </c>
      <c r="B272" s="58" t="str">
        <f>+'Employee ROP Information'!C272</f>
        <v>GELTZ, CHRISTIE LEE</v>
      </c>
      <c r="C272" s="17">
        <f>+'Employee ROP Information'!M272</f>
        <v>22.6</v>
      </c>
      <c r="D272" s="17">
        <f>+'Employee ROP Information'!N272</f>
        <v>20.95</v>
      </c>
      <c r="E272" s="32">
        <f>+'JRO''s Hours Information'!B272</f>
        <v>105.423</v>
      </c>
      <c r="F272" s="23">
        <f t="shared" si="42"/>
        <v>2382.5598</v>
      </c>
      <c r="G272" s="32">
        <f>+'JRO''s Hours Information'!E272</f>
        <v>189.423</v>
      </c>
      <c r="H272" s="23">
        <f t="shared" si="43"/>
        <v>3968.41185</v>
      </c>
      <c r="I272" s="32">
        <f>+'JRO''s Hours Information'!H272</f>
        <v>0</v>
      </c>
      <c r="J272" s="25">
        <f t="shared" si="44"/>
        <v>0</v>
      </c>
      <c r="K272" s="33">
        <f>+'JRO''s Hours Information'!C272</f>
        <v>95.337000000000003</v>
      </c>
      <c r="L272" s="23">
        <f t="shared" si="45"/>
        <v>2154.6162000000004</v>
      </c>
      <c r="M272" s="33">
        <f>+'JRO''s Hours Information'!F272</f>
        <v>95.337000000000003</v>
      </c>
      <c r="N272" s="23">
        <f t="shared" si="46"/>
        <v>1997.31015</v>
      </c>
      <c r="O272" s="33">
        <f>+'JRO''s Hours Information'!I272</f>
        <v>0</v>
      </c>
      <c r="P272" s="25">
        <f t="shared" si="47"/>
        <v>0</v>
      </c>
      <c r="Q272" s="16">
        <f>+'JRO''s Hours Information'!D272</f>
        <v>80</v>
      </c>
      <c r="R272" s="23">
        <f t="shared" si="48"/>
        <v>1808</v>
      </c>
      <c r="S272" s="16">
        <f>+'JRO''s Hours Information'!G272</f>
        <v>16</v>
      </c>
      <c r="T272" s="23">
        <f t="shared" si="49"/>
        <v>335.2</v>
      </c>
      <c r="U272" s="15">
        <f>+'JRO''s Hours Information'!J272</f>
        <v>0</v>
      </c>
      <c r="V272" s="25">
        <f t="shared" si="50"/>
        <v>0</v>
      </c>
      <c r="W272" s="23">
        <f t="shared" si="51"/>
        <v>6350.9716499999995</v>
      </c>
    </row>
    <row r="273" spans="1:23" ht="14.85" customHeight="1" x14ac:dyDescent="0.15">
      <c r="A273" s="64" t="str">
        <f>'Employee ROP Information'!A273</f>
        <v>GAL</v>
      </c>
      <c r="B273" s="58" t="str">
        <f>+'Employee ROP Information'!C273</f>
        <v>GERLAND, ADELE</v>
      </c>
      <c r="C273" s="17">
        <f>+'Employee ROP Information'!M273</f>
        <v>21.77</v>
      </c>
      <c r="D273" s="17">
        <f>+'Employee ROP Information'!N273</f>
        <v>20.18</v>
      </c>
      <c r="E273" s="32">
        <f>+'JRO''s Hours Information'!B273</f>
        <v>349</v>
      </c>
      <c r="F273" s="23">
        <f t="shared" si="42"/>
        <v>7597.73</v>
      </c>
      <c r="G273" s="32">
        <f>+'JRO''s Hours Information'!E273</f>
        <v>480</v>
      </c>
      <c r="H273" s="23">
        <f t="shared" si="43"/>
        <v>9686.4</v>
      </c>
      <c r="I273" s="32">
        <f>+'JRO''s Hours Information'!H273</f>
        <v>0</v>
      </c>
      <c r="J273" s="25">
        <f t="shared" si="44"/>
        <v>0</v>
      </c>
      <c r="K273" s="33">
        <f>+'JRO''s Hours Information'!C273</f>
        <v>156</v>
      </c>
      <c r="L273" s="23">
        <f t="shared" si="45"/>
        <v>3396.12</v>
      </c>
      <c r="M273" s="33">
        <f>+'JRO''s Hours Information'!F273</f>
        <v>104.004</v>
      </c>
      <c r="N273" s="23">
        <f t="shared" si="46"/>
        <v>2098.8007200000002</v>
      </c>
      <c r="O273" s="33">
        <f>+'JRO''s Hours Information'!I273</f>
        <v>0</v>
      </c>
      <c r="P273" s="25">
        <f t="shared" si="47"/>
        <v>0</v>
      </c>
      <c r="Q273" s="16">
        <f>+'JRO''s Hours Information'!D273</f>
        <v>152</v>
      </c>
      <c r="R273" s="23">
        <f t="shared" si="48"/>
        <v>3309.04</v>
      </c>
      <c r="S273" s="16">
        <f>+'JRO''s Hours Information'!G273</f>
        <v>23.5</v>
      </c>
      <c r="T273" s="23">
        <f t="shared" si="49"/>
        <v>474.23</v>
      </c>
      <c r="U273" s="15">
        <f>+'JRO''s Hours Information'!J273</f>
        <v>0</v>
      </c>
      <c r="V273" s="25">
        <f t="shared" si="50"/>
        <v>0</v>
      </c>
      <c r="W273" s="23">
        <f t="shared" si="51"/>
        <v>17284.129999999997</v>
      </c>
    </row>
    <row r="274" spans="1:23" ht="14.85" customHeight="1" x14ac:dyDescent="0.15">
      <c r="A274" s="64" t="str">
        <f>'Employee ROP Information'!A274</f>
        <v>GAL</v>
      </c>
      <c r="B274" s="58" t="str">
        <f>+'Employee ROP Information'!C274</f>
        <v>GERMER, BRANDY</v>
      </c>
      <c r="C274" s="17">
        <f>+'Employee ROP Information'!M274</f>
        <v>19.72</v>
      </c>
      <c r="D274" s="17">
        <f>+'Employee ROP Information'!N274</f>
        <v>18.28</v>
      </c>
      <c r="E274" s="32">
        <f>+'JRO''s Hours Information'!B274</f>
        <v>30.34</v>
      </c>
      <c r="F274" s="23">
        <f t="shared" si="42"/>
        <v>598.3048</v>
      </c>
      <c r="G274" s="32">
        <f>+'JRO''s Hours Information'!E274</f>
        <v>37.590000000000003</v>
      </c>
      <c r="H274" s="23">
        <f t="shared" si="43"/>
        <v>687.14520000000016</v>
      </c>
      <c r="I274" s="32">
        <f>+'JRO''s Hours Information'!H274</f>
        <v>0</v>
      </c>
      <c r="J274" s="25">
        <f t="shared" si="44"/>
        <v>0</v>
      </c>
      <c r="K274" s="33">
        <f>+'JRO''s Hours Information'!C274</f>
        <v>104.004</v>
      </c>
      <c r="L274" s="23">
        <f t="shared" si="45"/>
        <v>2050.9588800000001</v>
      </c>
      <c r="M274" s="33">
        <f>+'JRO''s Hours Information'!F274</f>
        <v>104.004</v>
      </c>
      <c r="N274" s="23">
        <f t="shared" si="46"/>
        <v>1901.1931200000001</v>
      </c>
      <c r="O274" s="33">
        <f>+'JRO''s Hours Information'!I274</f>
        <v>23</v>
      </c>
      <c r="P274" s="25">
        <f t="shared" si="47"/>
        <v>420.44000000000005</v>
      </c>
      <c r="Q274" s="16">
        <f>+'JRO''s Hours Information'!D274</f>
        <v>99</v>
      </c>
      <c r="R274" s="23">
        <f t="shared" si="48"/>
        <v>1952.28</v>
      </c>
      <c r="S274" s="16">
        <f>+'JRO''s Hours Information'!G274</f>
        <v>67.25</v>
      </c>
      <c r="T274" s="23">
        <f t="shared" si="49"/>
        <v>1229.3300000000002</v>
      </c>
      <c r="U274" s="15">
        <f>+'JRO''s Hours Information'!J274</f>
        <v>23</v>
      </c>
      <c r="V274" s="25">
        <f t="shared" si="50"/>
        <v>420.44000000000005</v>
      </c>
      <c r="W274" s="23">
        <f t="shared" si="51"/>
        <v>1285.4500000000003</v>
      </c>
    </row>
    <row r="275" spans="1:23" ht="14.85" customHeight="1" x14ac:dyDescent="0.15">
      <c r="A275" s="64" t="str">
        <f>'Employee ROP Information'!A275</f>
        <v>GAL</v>
      </c>
      <c r="B275" s="58" t="str">
        <f>+'Employee ROP Information'!C275</f>
        <v>GERVICKAS, JOHN</v>
      </c>
      <c r="C275" s="17">
        <f>+'Employee ROP Information'!M275</f>
        <v>19.72</v>
      </c>
      <c r="D275" s="17">
        <f>+'Employee ROP Information'!N275</f>
        <v>18.28</v>
      </c>
      <c r="E275" s="32">
        <f>+'JRO''s Hours Information'!B275</f>
        <v>52.41</v>
      </c>
      <c r="F275" s="23">
        <f t="shared" si="42"/>
        <v>1033.5251999999998</v>
      </c>
      <c r="G275" s="32">
        <f>+'JRO''s Hours Information'!E275</f>
        <v>189.00700000000001</v>
      </c>
      <c r="H275" s="23">
        <f t="shared" si="43"/>
        <v>3455.0479600000003</v>
      </c>
      <c r="I275" s="32">
        <f>+'JRO''s Hours Information'!H275</f>
        <v>0</v>
      </c>
      <c r="J275" s="25">
        <f t="shared" si="44"/>
        <v>0</v>
      </c>
      <c r="K275" s="33">
        <f>+'JRO''s Hours Information'!C275</f>
        <v>129.99600000000001</v>
      </c>
      <c r="L275" s="23">
        <f t="shared" si="45"/>
        <v>2563.5211199999999</v>
      </c>
      <c r="M275" s="33">
        <f>+'JRO''s Hours Information'!F275</f>
        <v>104.004</v>
      </c>
      <c r="N275" s="23">
        <f t="shared" si="46"/>
        <v>1901.1931200000001</v>
      </c>
      <c r="O275" s="33">
        <f>+'JRO''s Hours Information'!I275</f>
        <v>0</v>
      </c>
      <c r="P275" s="25">
        <f t="shared" si="47"/>
        <v>0</v>
      </c>
      <c r="Q275" s="16">
        <f>+'JRO''s Hours Information'!D275</f>
        <v>88</v>
      </c>
      <c r="R275" s="23">
        <f t="shared" si="48"/>
        <v>1735.36</v>
      </c>
      <c r="S275" s="16">
        <f>+'JRO''s Hours Information'!G275</f>
        <v>85.5</v>
      </c>
      <c r="T275" s="23">
        <f t="shared" si="49"/>
        <v>1562.94</v>
      </c>
      <c r="U275" s="15">
        <f>+'JRO''s Hours Information'!J275</f>
        <v>0</v>
      </c>
      <c r="V275" s="25">
        <f t="shared" si="50"/>
        <v>0</v>
      </c>
      <c r="W275" s="23">
        <f t="shared" si="51"/>
        <v>4488.5731599999999</v>
      </c>
    </row>
    <row r="276" spans="1:23" ht="14.85" customHeight="1" x14ac:dyDescent="0.15">
      <c r="A276" s="64" t="str">
        <f>'Employee ROP Information'!A276</f>
        <v>GAL</v>
      </c>
      <c r="B276" s="58" t="str">
        <f>+'Employee ROP Information'!C276</f>
        <v>GIANFORTUNE, SHARLENE</v>
      </c>
      <c r="C276" s="17">
        <f>+'Employee ROP Information'!M276</f>
        <v>30.71</v>
      </c>
      <c r="D276" s="17">
        <f>+'Employee ROP Information'!N276</f>
        <v>28.47</v>
      </c>
      <c r="E276" s="32">
        <f>+'JRO''s Hours Information'!B276</f>
        <v>412.5</v>
      </c>
      <c r="F276" s="23">
        <f t="shared" si="42"/>
        <v>12667.875</v>
      </c>
      <c r="G276" s="32">
        <f>+'JRO''s Hours Information'!E276</f>
        <v>480</v>
      </c>
      <c r="H276" s="23">
        <f t="shared" si="43"/>
        <v>13665.599999999999</v>
      </c>
      <c r="I276" s="32">
        <f>+'JRO''s Hours Information'!H276</f>
        <v>-0.5</v>
      </c>
      <c r="J276" s="25">
        <f t="shared" si="44"/>
        <v>-14.234999999999999</v>
      </c>
      <c r="K276" s="33">
        <f>+'JRO''s Hours Information'!C276</f>
        <v>156</v>
      </c>
      <c r="L276" s="23">
        <f t="shared" si="45"/>
        <v>4790.76</v>
      </c>
      <c r="M276" s="33">
        <f>+'JRO''s Hours Information'!F276</f>
        <v>104.004</v>
      </c>
      <c r="N276" s="23">
        <f t="shared" si="46"/>
        <v>2960.99388</v>
      </c>
      <c r="O276" s="33">
        <f>+'JRO''s Hours Information'!I276</f>
        <v>6.5</v>
      </c>
      <c r="P276" s="25">
        <f t="shared" si="47"/>
        <v>185.05500000000001</v>
      </c>
      <c r="Q276" s="16">
        <f>+'JRO''s Hours Information'!D276</f>
        <v>60</v>
      </c>
      <c r="R276" s="23">
        <f t="shared" si="48"/>
        <v>1842.6000000000001</v>
      </c>
      <c r="S276" s="16">
        <f>+'JRO''s Hours Information'!G276</f>
        <v>81.5</v>
      </c>
      <c r="T276" s="23">
        <f t="shared" si="49"/>
        <v>2320.3049999999998</v>
      </c>
      <c r="U276" s="15">
        <f>+'JRO''s Hours Information'!J276</f>
        <v>5.5</v>
      </c>
      <c r="V276" s="25">
        <f t="shared" si="50"/>
        <v>156.58499999999998</v>
      </c>
      <c r="W276" s="23">
        <f t="shared" si="51"/>
        <v>26319.239999999998</v>
      </c>
    </row>
    <row r="277" spans="1:23" ht="14.85" customHeight="1" x14ac:dyDescent="0.15">
      <c r="A277" s="64" t="str">
        <f>'Employee ROP Information'!A277</f>
        <v>GAL</v>
      </c>
      <c r="B277" s="58" t="str">
        <f>+'Employee ROP Information'!C277</f>
        <v>GIFFORD, DANIELLE</v>
      </c>
      <c r="C277" s="17">
        <f>+'Employee ROP Information'!M277</f>
        <v>20.39</v>
      </c>
      <c r="D277" s="17">
        <f>+'Employee ROP Information'!N277</f>
        <v>18.899999999999999</v>
      </c>
      <c r="E277" s="32">
        <f>+'JRO''s Hours Information'!B277</f>
        <v>134.59</v>
      </c>
      <c r="F277" s="23">
        <f t="shared" si="42"/>
        <v>2744.2901000000002</v>
      </c>
      <c r="G277" s="32">
        <f>+'JRO''s Hours Information'!E277</f>
        <v>144.84</v>
      </c>
      <c r="H277" s="23">
        <f t="shared" si="43"/>
        <v>2737.4759999999997</v>
      </c>
      <c r="I277" s="32">
        <f>+'JRO''s Hours Information'!H277</f>
        <v>0</v>
      </c>
      <c r="J277" s="25">
        <f t="shared" si="44"/>
        <v>0</v>
      </c>
      <c r="K277" s="33">
        <f>+'JRO''s Hours Information'!C277</f>
        <v>104.004</v>
      </c>
      <c r="L277" s="23">
        <f t="shared" si="45"/>
        <v>2120.64156</v>
      </c>
      <c r="M277" s="33">
        <f>+'JRO''s Hours Information'!F277</f>
        <v>104.004</v>
      </c>
      <c r="N277" s="23">
        <f t="shared" si="46"/>
        <v>1965.6756</v>
      </c>
      <c r="O277" s="33">
        <f>+'JRO''s Hours Information'!I277</f>
        <v>0</v>
      </c>
      <c r="P277" s="25">
        <f t="shared" si="47"/>
        <v>0</v>
      </c>
      <c r="Q277" s="16">
        <f>+'JRO''s Hours Information'!D277</f>
        <v>55</v>
      </c>
      <c r="R277" s="23">
        <f t="shared" si="48"/>
        <v>1121.45</v>
      </c>
      <c r="S277" s="16">
        <f>+'JRO''s Hours Information'!G277</f>
        <v>32</v>
      </c>
      <c r="T277" s="23">
        <f t="shared" si="49"/>
        <v>604.79999999999995</v>
      </c>
      <c r="U277" s="15">
        <f>+'JRO''s Hours Information'!J277</f>
        <v>0</v>
      </c>
      <c r="V277" s="25">
        <f t="shared" si="50"/>
        <v>0</v>
      </c>
      <c r="W277" s="23">
        <f t="shared" si="51"/>
        <v>5481.7660999999998</v>
      </c>
    </row>
    <row r="278" spans="1:23" ht="14.85" customHeight="1" x14ac:dyDescent="0.15">
      <c r="A278" s="64" t="str">
        <f>'Employee ROP Information'!A278</f>
        <v>GAL</v>
      </c>
      <c r="B278" s="58" t="str">
        <f>+'Employee ROP Information'!C278</f>
        <v>GIL, BELKIS</v>
      </c>
      <c r="C278" s="17">
        <f>+'Employee ROP Information'!M278</f>
        <v>29.18</v>
      </c>
      <c r="D278" s="17">
        <f>+'Employee ROP Information'!N278</f>
        <v>27.05</v>
      </c>
      <c r="E278" s="32">
        <f>+'JRO''s Hours Information'!B278</f>
        <v>361</v>
      </c>
      <c r="F278" s="23">
        <f t="shared" si="42"/>
        <v>10533.98</v>
      </c>
      <c r="G278" s="32">
        <f>+'JRO''s Hours Information'!E278</f>
        <v>187.59</v>
      </c>
      <c r="H278" s="23">
        <f t="shared" si="43"/>
        <v>5074.3095000000003</v>
      </c>
      <c r="I278" s="32">
        <f>+'JRO''s Hours Information'!H278</f>
        <v>0</v>
      </c>
      <c r="J278" s="25">
        <f t="shared" si="44"/>
        <v>0</v>
      </c>
      <c r="K278" s="33">
        <f>+'JRO''s Hours Information'!C278</f>
        <v>156</v>
      </c>
      <c r="L278" s="23">
        <f t="shared" si="45"/>
        <v>4552.08</v>
      </c>
      <c r="M278" s="33">
        <f>+'JRO''s Hours Information'!F278</f>
        <v>104.004</v>
      </c>
      <c r="N278" s="23">
        <f t="shared" si="46"/>
        <v>2813.3082000000004</v>
      </c>
      <c r="O278" s="33">
        <f>+'JRO''s Hours Information'!I278</f>
        <v>0</v>
      </c>
      <c r="P278" s="25">
        <f t="shared" si="47"/>
        <v>0</v>
      </c>
      <c r="Q278" s="16">
        <f>+'JRO''s Hours Information'!D278</f>
        <v>140</v>
      </c>
      <c r="R278" s="23">
        <f t="shared" si="48"/>
        <v>4085.2</v>
      </c>
      <c r="S278" s="16">
        <f>+'JRO''s Hours Information'!G278</f>
        <v>8</v>
      </c>
      <c r="T278" s="23">
        <f t="shared" si="49"/>
        <v>216.4</v>
      </c>
      <c r="U278" s="15">
        <f>+'JRO''s Hours Information'!J278</f>
        <v>0</v>
      </c>
      <c r="V278" s="25">
        <f t="shared" si="50"/>
        <v>0</v>
      </c>
      <c r="W278" s="23">
        <f t="shared" si="51"/>
        <v>15608.289499999999</v>
      </c>
    </row>
    <row r="279" spans="1:23" ht="14.85" customHeight="1" x14ac:dyDescent="0.15">
      <c r="A279" s="64" t="str">
        <f>'Employee ROP Information'!A279</f>
        <v>GAL</v>
      </c>
      <c r="B279" s="58" t="str">
        <f>+'Employee ROP Information'!C279</f>
        <v>GILLIKIN, JENNIFER</v>
      </c>
      <c r="C279" s="17">
        <f>+'Employee ROP Information'!M279</f>
        <v>28.75</v>
      </c>
      <c r="D279" s="17">
        <f>+'Employee ROP Information'!N279</f>
        <v>26.66</v>
      </c>
      <c r="E279" s="32">
        <f>+'JRO''s Hours Information'!B279</f>
        <v>149.41</v>
      </c>
      <c r="F279" s="23">
        <f t="shared" si="42"/>
        <v>4295.5374999999995</v>
      </c>
      <c r="G279" s="32">
        <f>+'JRO''s Hours Information'!E279</f>
        <v>171.59</v>
      </c>
      <c r="H279" s="23">
        <f t="shared" si="43"/>
        <v>4574.5893999999998</v>
      </c>
      <c r="I279" s="32">
        <f>+'JRO''s Hours Information'!H279</f>
        <v>0</v>
      </c>
      <c r="J279" s="25">
        <f t="shared" si="44"/>
        <v>0</v>
      </c>
      <c r="K279" s="33">
        <f>+'JRO''s Hours Information'!C279</f>
        <v>129.99600000000001</v>
      </c>
      <c r="L279" s="23">
        <f t="shared" si="45"/>
        <v>3737.3850000000002</v>
      </c>
      <c r="M279" s="33">
        <f>+'JRO''s Hours Information'!F279</f>
        <v>104.004</v>
      </c>
      <c r="N279" s="23">
        <f t="shared" si="46"/>
        <v>2772.7466400000003</v>
      </c>
      <c r="O279" s="33">
        <f>+'JRO''s Hours Information'!I279</f>
        <v>2</v>
      </c>
      <c r="P279" s="25">
        <f t="shared" si="47"/>
        <v>53.32</v>
      </c>
      <c r="Q279" s="16">
        <f>+'JRO''s Hours Information'!D279</f>
        <v>128</v>
      </c>
      <c r="R279" s="23">
        <f t="shared" si="48"/>
        <v>3680</v>
      </c>
      <c r="S279" s="16">
        <f>+'JRO''s Hours Information'!G279</f>
        <v>64.75</v>
      </c>
      <c r="T279" s="23">
        <f t="shared" si="49"/>
        <v>1726.2349999999999</v>
      </c>
      <c r="U279" s="15">
        <f>+'JRO''s Hours Information'!J279</f>
        <v>2</v>
      </c>
      <c r="V279" s="25">
        <f t="shared" si="50"/>
        <v>53.32</v>
      </c>
      <c r="W279" s="23">
        <f t="shared" si="51"/>
        <v>8870.1268999999993</v>
      </c>
    </row>
    <row r="280" spans="1:23" ht="14.85" customHeight="1" x14ac:dyDescent="0.15">
      <c r="A280" s="64" t="str">
        <f>'Employee ROP Information'!A280</f>
        <v>GAL</v>
      </c>
      <c r="B280" s="58" t="str">
        <f>+'Employee ROP Information'!C280</f>
        <v>GILLIS, RICHARD</v>
      </c>
      <c r="C280" s="17">
        <f>+'Employee ROP Information'!M280</f>
        <v>28.75</v>
      </c>
      <c r="D280" s="17">
        <f>+'Employee ROP Information'!N280</f>
        <v>26.66</v>
      </c>
      <c r="E280" s="32">
        <f>+'JRO''s Hours Information'!B280</f>
        <v>387.91500000000002</v>
      </c>
      <c r="F280" s="23">
        <f t="shared" si="42"/>
        <v>11152.556250000001</v>
      </c>
      <c r="G280" s="32">
        <f>+'JRO''s Hours Information'!E280</f>
        <v>480</v>
      </c>
      <c r="H280" s="23">
        <f t="shared" si="43"/>
        <v>12796.8</v>
      </c>
      <c r="I280" s="32">
        <f>+'JRO''s Hours Information'!H280</f>
        <v>19</v>
      </c>
      <c r="J280" s="25">
        <f t="shared" si="44"/>
        <v>506.54</v>
      </c>
      <c r="K280" s="33">
        <f>+'JRO''s Hours Information'!C280</f>
        <v>117</v>
      </c>
      <c r="L280" s="23">
        <f t="shared" si="45"/>
        <v>3363.75</v>
      </c>
      <c r="M280" s="33">
        <f>+'JRO''s Hours Information'!F280</f>
        <v>104.004</v>
      </c>
      <c r="N280" s="23">
        <f t="shared" si="46"/>
        <v>2772.7466400000003</v>
      </c>
      <c r="O280" s="33">
        <f>+'JRO''s Hours Information'!I280</f>
        <v>47</v>
      </c>
      <c r="P280" s="25">
        <f t="shared" si="47"/>
        <v>1253.02</v>
      </c>
      <c r="Q280" s="16">
        <f>+'JRO''s Hours Information'!D280</f>
        <v>70.25</v>
      </c>
      <c r="R280" s="23">
        <f t="shared" si="48"/>
        <v>2019.6875</v>
      </c>
      <c r="S280" s="16">
        <f>+'JRO''s Hours Information'!G280</f>
        <v>0</v>
      </c>
      <c r="T280" s="23">
        <f t="shared" si="49"/>
        <v>0</v>
      </c>
      <c r="U280" s="15">
        <f>+'JRO''s Hours Information'!J280</f>
        <v>88.5</v>
      </c>
      <c r="V280" s="25">
        <f t="shared" si="50"/>
        <v>2359.41</v>
      </c>
      <c r="W280" s="23">
        <f t="shared" si="51"/>
        <v>24455.896250000002</v>
      </c>
    </row>
    <row r="281" spans="1:23" ht="14.85" customHeight="1" x14ac:dyDescent="0.15">
      <c r="A281" s="64" t="str">
        <f>'Employee ROP Information'!A281</f>
        <v>GAL</v>
      </c>
      <c r="B281" s="58" t="str">
        <f>+'Employee ROP Information'!C281</f>
        <v>GISONNI, DIANA</v>
      </c>
      <c r="C281" s="17">
        <f>+'Employee ROP Information'!M281</f>
        <v>21.26</v>
      </c>
      <c r="D281" s="17">
        <f>+'Employee ROP Information'!N281</f>
        <v>19.71</v>
      </c>
      <c r="E281" s="32">
        <f>+'JRO''s Hours Information'!B281</f>
        <v>169.25</v>
      </c>
      <c r="F281" s="23">
        <f t="shared" si="42"/>
        <v>3598.2550000000001</v>
      </c>
      <c r="G281" s="32">
        <f>+'JRO''s Hours Information'!E281</f>
        <v>72.84</v>
      </c>
      <c r="H281" s="23">
        <f t="shared" si="43"/>
        <v>1435.6764000000001</v>
      </c>
      <c r="I281" s="32">
        <f>+'JRO''s Hours Information'!H281</f>
        <v>10.25</v>
      </c>
      <c r="J281" s="25">
        <f t="shared" si="44"/>
        <v>202.0275</v>
      </c>
      <c r="K281" s="33">
        <f>+'JRO''s Hours Information'!C281</f>
        <v>125.664</v>
      </c>
      <c r="L281" s="23">
        <f t="shared" si="45"/>
        <v>2671.6166400000002</v>
      </c>
      <c r="M281" s="33">
        <f>+'JRO''s Hours Information'!F281</f>
        <v>104.004</v>
      </c>
      <c r="N281" s="23">
        <f t="shared" si="46"/>
        <v>2049.9188400000003</v>
      </c>
      <c r="O281" s="33">
        <f>+'JRO''s Hours Information'!I281</f>
        <v>68.5</v>
      </c>
      <c r="P281" s="25">
        <f t="shared" si="47"/>
        <v>1350.135</v>
      </c>
      <c r="Q281" s="16">
        <f>+'JRO''s Hours Information'!D281</f>
        <v>24.75</v>
      </c>
      <c r="R281" s="23">
        <f t="shared" si="48"/>
        <v>526.18500000000006</v>
      </c>
      <c r="S281" s="16">
        <f>+'JRO''s Hours Information'!G281</f>
        <v>80</v>
      </c>
      <c r="T281" s="23">
        <f t="shared" si="49"/>
        <v>1576.8000000000002</v>
      </c>
      <c r="U281" s="15">
        <f>+'JRO''s Hours Information'!J281</f>
        <v>63.75</v>
      </c>
      <c r="V281" s="25">
        <f t="shared" si="50"/>
        <v>1256.5125</v>
      </c>
      <c r="W281" s="23">
        <f t="shared" si="51"/>
        <v>5235.9589000000005</v>
      </c>
    </row>
    <row r="282" spans="1:23" ht="14.85" customHeight="1" x14ac:dyDescent="0.15">
      <c r="A282" s="64" t="str">
        <f>'Employee ROP Information'!A282</f>
        <v>GAL</v>
      </c>
      <c r="B282" s="58" t="str">
        <f>+'Employee ROP Information'!C282</f>
        <v>GLASER, CHRISTINA</v>
      </c>
      <c r="C282" s="17">
        <f>+'Employee ROP Information'!M282</f>
        <v>28.75</v>
      </c>
      <c r="D282" s="17">
        <f>+'Employee ROP Information'!N282</f>
        <v>26.66</v>
      </c>
      <c r="E282" s="32">
        <f>+'JRO''s Hours Information'!B282</f>
        <v>403.33499999999998</v>
      </c>
      <c r="F282" s="23">
        <f t="shared" si="42"/>
        <v>11595.881249999999</v>
      </c>
      <c r="G282" s="32">
        <f>+'JRO''s Hours Information'!E282</f>
        <v>380.59500000000003</v>
      </c>
      <c r="H282" s="23">
        <f t="shared" si="43"/>
        <v>10146.662700000001</v>
      </c>
      <c r="I282" s="32">
        <f>+'JRO''s Hours Information'!H282</f>
        <v>62.75</v>
      </c>
      <c r="J282" s="25">
        <f t="shared" si="44"/>
        <v>1672.915</v>
      </c>
      <c r="K282" s="33">
        <f>+'JRO''s Hours Information'!C282</f>
        <v>104.004</v>
      </c>
      <c r="L282" s="23">
        <f t="shared" si="45"/>
        <v>2990.1150000000002</v>
      </c>
      <c r="M282" s="33">
        <f>+'JRO''s Hours Information'!F282</f>
        <v>104.004</v>
      </c>
      <c r="N282" s="23">
        <f t="shared" si="46"/>
        <v>2772.7466400000003</v>
      </c>
      <c r="O282" s="33">
        <f>+'JRO''s Hours Information'!I282</f>
        <v>60.25</v>
      </c>
      <c r="P282" s="25">
        <f t="shared" si="47"/>
        <v>1606.2650000000001</v>
      </c>
      <c r="Q282" s="16">
        <f>+'JRO''s Hours Information'!D282</f>
        <v>0</v>
      </c>
      <c r="R282" s="23">
        <f t="shared" si="48"/>
        <v>0</v>
      </c>
      <c r="S282" s="16">
        <f>+'JRO''s Hours Information'!G282</f>
        <v>0</v>
      </c>
      <c r="T282" s="23">
        <f t="shared" si="49"/>
        <v>0</v>
      </c>
      <c r="U282" s="15">
        <f>+'JRO''s Hours Information'!J282</f>
        <v>154</v>
      </c>
      <c r="V282" s="25">
        <f t="shared" si="50"/>
        <v>4105.6400000000003</v>
      </c>
      <c r="W282" s="23">
        <f t="shared" si="51"/>
        <v>23415.45895</v>
      </c>
    </row>
    <row r="283" spans="1:23" ht="14.85" customHeight="1" x14ac:dyDescent="0.15">
      <c r="A283" s="64" t="str">
        <f>'Employee ROP Information'!A283</f>
        <v>GAL</v>
      </c>
      <c r="B283" s="58" t="str">
        <f>+'Employee ROP Information'!C283</f>
        <v>GLICKMAN, STEPHANIE</v>
      </c>
      <c r="C283" s="17">
        <f>+'Employee ROP Information'!M283</f>
        <v>28.75</v>
      </c>
      <c r="D283" s="17">
        <f>+'Employee ROP Information'!N283</f>
        <v>26.66</v>
      </c>
      <c r="E283" s="32">
        <f>+'JRO''s Hours Information'!B283</f>
        <v>87.84</v>
      </c>
      <c r="F283" s="23">
        <f t="shared" si="42"/>
        <v>2525.4</v>
      </c>
      <c r="G283" s="32">
        <f>+'JRO''s Hours Information'!E283</f>
        <v>115.84</v>
      </c>
      <c r="H283" s="23">
        <f t="shared" si="43"/>
        <v>3088.2944000000002</v>
      </c>
      <c r="I283" s="32">
        <f>+'JRO''s Hours Information'!H283</f>
        <v>0</v>
      </c>
      <c r="J283" s="25">
        <f t="shared" si="44"/>
        <v>0</v>
      </c>
      <c r="K283" s="33">
        <f>+'JRO''s Hours Information'!C283</f>
        <v>104.004</v>
      </c>
      <c r="L283" s="23">
        <f t="shared" si="45"/>
        <v>2990.1150000000002</v>
      </c>
      <c r="M283" s="33">
        <f>+'JRO''s Hours Information'!F283</f>
        <v>104.004</v>
      </c>
      <c r="N283" s="23">
        <f t="shared" si="46"/>
        <v>2772.7466400000003</v>
      </c>
      <c r="O283" s="33">
        <f>+'JRO''s Hours Information'!I283</f>
        <v>0</v>
      </c>
      <c r="P283" s="25">
        <f t="shared" si="47"/>
        <v>0</v>
      </c>
      <c r="Q283" s="16">
        <f>+'JRO''s Hours Information'!D283</f>
        <v>68</v>
      </c>
      <c r="R283" s="23">
        <f t="shared" si="48"/>
        <v>1955</v>
      </c>
      <c r="S283" s="16">
        <f>+'JRO''s Hours Information'!G283</f>
        <v>64</v>
      </c>
      <c r="T283" s="23">
        <f t="shared" si="49"/>
        <v>1706.24</v>
      </c>
      <c r="U283" s="15">
        <f>+'JRO''s Hours Information'!J283</f>
        <v>0</v>
      </c>
      <c r="V283" s="25">
        <f t="shared" si="50"/>
        <v>0</v>
      </c>
      <c r="W283" s="23">
        <f t="shared" si="51"/>
        <v>5613.6944000000003</v>
      </c>
    </row>
    <row r="284" spans="1:23" ht="14.85" customHeight="1" x14ac:dyDescent="0.15">
      <c r="A284" s="64" t="str">
        <f>'Employee ROP Information'!A284</f>
        <v>GAL</v>
      </c>
      <c r="B284" s="58" t="str">
        <f>+'Employee ROP Information'!C284</f>
        <v>GOCKLEY, JESSICA</v>
      </c>
      <c r="C284" s="17">
        <f>+'Employee ROP Information'!M284</f>
        <v>19.72</v>
      </c>
      <c r="D284" s="17">
        <f>+'Employee ROP Information'!N284</f>
        <v>18.28</v>
      </c>
      <c r="E284" s="32">
        <f>+'JRO''s Hours Information'!B284</f>
        <v>88.504999999999995</v>
      </c>
      <c r="F284" s="23">
        <f t="shared" si="42"/>
        <v>1745.3185999999998</v>
      </c>
      <c r="G284" s="32">
        <f>+'JRO''s Hours Information'!E284</f>
        <v>111.255</v>
      </c>
      <c r="H284" s="23">
        <f t="shared" si="43"/>
        <v>2033.7414000000001</v>
      </c>
      <c r="I284" s="32">
        <f>+'JRO''s Hours Information'!H284</f>
        <v>11.75</v>
      </c>
      <c r="J284" s="25">
        <f t="shared" si="44"/>
        <v>214.79000000000002</v>
      </c>
      <c r="K284" s="33">
        <f>+'JRO''s Hours Information'!C284</f>
        <v>104.004</v>
      </c>
      <c r="L284" s="23">
        <f t="shared" si="45"/>
        <v>2050.9588800000001</v>
      </c>
      <c r="M284" s="33">
        <f>+'JRO''s Hours Information'!F284</f>
        <v>104.004</v>
      </c>
      <c r="N284" s="23">
        <f t="shared" si="46"/>
        <v>1901.1931200000001</v>
      </c>
      <c r="O284" s="33">
        <f>+'JRO''s Hours Information'!I284</f>
        <v>115</v>
      </c>
      <c r="P284" s="25">
        <f t="shared" si="47"/>
        <v>2102.2000000000003</v>
      </c>
      <c r="Q284" s="16">
        <f>+'JRO''s Hours Information'!D284</f>
        <v>48</v>
      </c>
      <c r="R284" s="23">
        <f t="shared" si="48"/>
        <v>946.56</v>
      </c>
      <c r="S284" s="16">
        <f>+'JRO''s Hours Information'!G284</f>
        <v>23</v>
      </c>
      <c r="T284" s="23">
        <f t="shared" si="49"/>
        <v>420.44000000000005</v>
      </c>
      <c r="U284" s="15">
        <f>+'JRO''s Hours Information'!J284</f>
        <v>104.75</v>
      </c>
      <c r="V284" s="25">
        <f t="shared" si="50"/>
        <v>1914.8300000000002</v>
      </c>
      <c r="W284" s="23">
        <f t="shared" si="51"/>
        <v>3993.85</v>
      </c>
    </row>
    <row r="285" spans="1:23" ht="14.85" customHeight="1" x14ac:dyDescent="0.15">
      <c r="A285" s="64" t="str">
        <f>'Employee ROP Information'!A285</f>
        <v>GAL</v>
      </c>
      <c r="B285" s="58" t="str">
        <f>+'Employee ROP Information'!C285</f>
        <v>GOLD, SHERYL</v>
      </c>
      <c r="C285" s="17">
        <f>+'Employee ROP Information'!M285</f>
        <v>19.72</v>
      </c>
      <c r="D285" s="17">
        <f>+'Employee ROP Information'!N285</f>
        <v>18.28</v>
      </c>
      <c r="E285" s="32">
        <f>+'JRO''s Hours Information'!B285</f>
        <v>57.59</v>
      </c>
      <c r="F285" s="23">
        <f t="shared" si="42"/>
        <v>1135.6748</v>
      </c>
      <c r="G285" s="32">
        <f>+'JRO''s Hours Information'!E285</f>
        <v>294.83999999999997</v>
      </c>
      <c r="H285" s="23">
        <f t="shared" si="43"/>
        <v>5389.6751999999997</v>
      </c>
      <c r="I285" s="32">
        <f>+'JRO''s Hours Information'!H285</f>
        <v>0</v>
      </c>
      <c r="J285" s="25">
        <f t="shared" si="44"/>
        <v>0</v>
      </c>
      <c r="K285" s="33">
        <f>+'JRO''s Hours Information'!C285</f>
        <v>104.004</v>
      </c>
      <c r="L285" s="23">
        <f t="shared" si="45"/>
        <v>2050.9588800000001</v>
      </c>
      <c r="M285" s="33">
        <f>+'JRO''s Hours Information'!F285</f>
        <v>104.004</v>
      </c>
      <c r="N285" s="23">
        <f t="shared" si="46"/>
        <v>1901.1931200000001</v>
      </c>
      <c r="O285" s="33">
        <f>+'JRO''s Hours Information'!I285</f>
        <v>0</v>
      </c>
      <c r="P285" s="25">
        <f t="shared" si="47"/>
        <v>0</v>
      </c>
      <c r="Q285" s="16">
        <f>+'JRO''s Hours Information'!D285</f>
        <v>64</v>
      </c>
      <c r="R285" s="23">
        <f t="shared" si="48"/>
        <v>1262.08</v>
      </c>
      <c r="S285" s="16">
        <f>+'JRO''s Hours Information'!G285</f>
        <v>51</v>
      </c>
      <c r="T285" s="23">
        <f t="shared" si="49"/>
        <v>932.28000000000009</v>
      </c>
      <c r="U285" s="15">
        <f>+'JRO''s Hours Information'!J285</f>
        <v>0</v>
      </c>
      <c r="V285" s="25">
        <f t="shared" si="50"/>
        <v>0</v>
      </c>
      <c r="W285" s="23">
        <f t="shared" si="51"/>
        <v>6525.3499999999995</v>
      </c>
    </row>
    <row r="286" spans="1:23" ht="14.85" customHeight="1" x14ac:dyDescent="0.15">
      <c r="A286" s="64" t="str">
        <f>'Employee ROP Information'!A286</f>
        <v>GAL</v>
      </c>
      <c r="B286" s="58" t="str">
        <f>+'Employee ROP Information'!C286</f>
        <v>GOLDFARB, SARA</v>
      </c>
      <c r="C286" s="17">
        <f>+'Employee ROP Information'!M286</f>
        <v>33.159999999999997</v>
      </c>
      <c r="D286" s="17">
        <f>+'Employee ROP Information'!N286</f>
        <v>30.74</v>
      </c>
      <c r="E286" s="32">
        <f>+'JRO''s Hours Information'!B286</f>
        <v>104.673</v>
      </c>
      <c r="F286" s="23">
        <f t="shared" si="42"/>
        <v>3470.9566799999998</v>
      </c>
      <c r="G286" s="32">
        <f>+'JRO''s Hours Information'!E286</f>
        <v>83.673000000000002</v>
      </c>
      <c r="H286" s="23">
        <f t="shared" si="43"/>
        <v>2572.1080200000001</v>
      </c>
      <c r="I286" s="32">
        <f>+'JRO''s Hours Information'!H286</f>
        <v>10</v>
      </c>
      <c r="J286" s="25">
        <f t="shared" si="44"/>
        <v>307.39999999999998</v>
      </c>
      <c r="K286" s="33">
        <f>+'JRO''s Hours Information'!C286</f>
        <v>112.67100000000001</v>
      </c>
      <c r="L286" s="23">
        <f t="shared" si="45"/>
        <v>3736.1703599999996</v>
      </c>
      <c r="M286" s="33">
        <f>+'JRO''s Hours Information'!F286</f>
        <v>112.67100000000001</v>
      </c>
      <c r="N286" s="23">
        <f t="shared" si="46"/>
        <v>3463.5065399999999</v>
      </c>
      <c r="O286" s="33">
        <f>+'JRO''s Hours Information'!I286</f>
        <v>43</v>
      </c>
      <c r="P286" s="25">
        <f t="shared" si="47"/>
        <v>1321.82</v>
      </c>
      <c r="Q286" s="16">
        <f>+'JRO''s Hours Information'!D286</f>
        <v>56.5</v>
      </c>
      <c r="R286" s="23">
        <f t="shared" si="48"/>
        <v>1873.5399999999997</v>
      </c>
      <c r="S286" s="16">
        <f>+'JRO''s Hours Information'!G286</f>
        <v>101</v>
      </c>
      <c r="T286" s="23">
        <f t="shared" si="49"/>
        <v>3104.74</v>
      </c>
      <c r="U286" s="15">
        <f>+'JRO''s Hours Information'!J286</f>
        <v>34.5</v>
      </c>
      <c r="V286" s="25">
        <f t="shared" si="50"/>
        <v>1060.53</v>
      </c>
      <c r="W286" s="23">
        <f t="shared" si="51"/>
        <v>6350.4646999999995</v>
      </c>
    </row>
    <row r="287" spans="1:23" ht="14.85" customHeight="1" x14ac:dyDescent="0.15">
      <c r="A287" s="64" t="str">
        <f>'Employee ROP Information'!A287</f>
        <v>GAL</v>
      </c>
      <c r="B287" s="58" t="str">
        <f>+'Employee ROP Information'!C287</f>
        <v>GOMEZ, JAMIE</v>
      </c>
      <c r="C287" s="17">
        <f>+'Employee ROP Information'!M287</f>
        <v>28.75</v>
      </c>
      <c r="D287" s="17">
        <f>+'Employee ROP Information'!N287</f>
        <v>26.66</v>
      </c>
      <c r="E287" s="32">
        <f>+'JRO''s Hours Information'!B287</f>
        <v>371.161</v>
      </c>
      <c r="F287" s="23">
        <f t="shared" si="42"/>
        <v>10670.87875</v>
      </c>
      <c r="G287" s="32">
        <f>+'JRO''s Hours Information'!E287</f>
        <v>419.173</v>
      </c>
      <c r="H287" s="23">
        <f t="shared" si="43"/>
        <v>11175.152180000001</v>
      </c>
      <c r="I287" s="32">
        <f>+'JRO''s Hours Information'!H287</f>
        <v>-1.75</v>
      </c>
      <c r="J287" s="25">
        <f t="shared" si="44"/>
        <v>-46.655000000000001</v>
      </c>
      <c r="K287" s="33">
        <f>+'JRO''s Hours Information'!C287</f>
        <v>129.99600000000001</v>
      </c>
      <c r="L287" s="23">
        <f t="shared" si="45"/>
        <v>3737.3850000000002</v>
      </c>
      <c r="M287" s="33">
        <f>+'JRO''s Hours Information'!F287</f>
        <v>104.004</v>
      </c>
      <c r="N287" s="23">
        <f t="shared" si="46"/>
        <v>2772.7466400000003</v>
      </c>
      <c r="O287" s="33">
        <f>+'JRO''s Hours Information'!I287</f>
        <v>55</v>
      </c>
      <c r="P287" s="25">
        <f t="shared" si="47"/>
        <v>1466.3</v>
      </c>
      <c r="Q287" s="16">
        <f>+'JRO''s Hours Information'!D287</f>
        <v>146.5</v>
      </c>
      <c r="R287" s="23">
        <f t="shared" si="48"/>
        <v>4211.875</v>
      </c>
      <c r="S287" s="16">
        <f>+'JRO''s Hours Information'!G287</f>
        <v>29.25</v>
      </c>
      <c r="T287" s="23">
        <f t="shared" si="49"/>
        <v>779.80499999999995</v>
      </c>
      <c r="U287" s="15">
        <f>+'JRO''s Hours Information'!J287</f>
        <v>62.25</v>
      </c>
      <c r="V287" s="25">
        <f t="shared" si="50"/>
        <v>1659.585</v>
      </c>
      <c r="W287" s="23">
        <f t="shared" si="51"/>
        <v>21799.375930000002</v>
      </c>
    </row>
    <row r="288" spans="1:23" ht="14.85" customHeight="1" x14ac:dyDescent="0.15">
      <c r="A288" s="64" t="str">
        <f>'Employee ROP Information'!A288</f>
        <v>GAL</v>
      </c>
      <c r="B288" s="58" t="str">
        <f>+'Employee ROP Information'!C288</f>
        <v>GONSALVES, SHEILA</v>
      </c>
      <c r="C288" s="17">
        <f>+'Employee ROP Information'!M288</f>
        <v>21.93</v>
      </c>
      <c r="D288" s="17">
        <f>+'Employee ROP Information'!N288</f>
        <v>20.329999999999998</v>
      </c>
      <c r="E288" s="32">
        <f>+'JRO''s Hours Information'!B288</f>
        <v>121.164</v>
      </c>
      <c r="F288" s="23">
        <f t="shared" si="42"/>
        <v>2657.1265199999998</v>
      </c>
      <c r="G288" s="32">
        <f>+'JRO''s Hours Information'!E288</f>
        <v>371.84</v>
      </c>
      <c r="H288" s="23">
        <f t="shared" si="43"/>
        <v>7559.5071999999991</v>
      </c>
      <c r="I288" s="32">
        <f>+'JRO''s Hours Information'!H288</f>
        <v>0</v>
      </c>
      <c r="J288" s="25">
        <f t="shared" si="44"/>
        <v>0</v>
      </c>
      <c r="K288" s="33">
        <f>+'JRO''s Hours Information'!C288</f>
        <v>129.99600000000001</v>
      </c>
      <c r="L288" s="23">
        <f t="shared" si="45"/>
        <v>2850.8122800000001</v>
      </c>
      <c r="M288" s="33">
        <f>+'JRO''s Hours Information'!F288</f>
        <v>104.004</v>
      </c>
      <c r="N288" s="23">
        <f t="shared" si="46"/>
        <v>2114.4013199999999</v>
      </c>
      <c r="O288" s="33">
        <f>+'JRO''s Hours Information'!I288</f>
        <v>0</v>
      </c>
      <c r="P288" s="25">
        <f t="shared" si="47"/>
        <v>0</v>
      </c>
      <c r="Q288" s="16">
        <f>+'JRO''s Hours Information'!D288</f>
        <v>81.5</v>
      </c>
      <c r="R288" s="23">
        <f t="shared" si="48"/>
        <v>1787.2950000000001</v>
      </c>
      <c r="S288" s="16">
        <f>+'JRO''s Hours Information'!G288</f>
        <v>33.75</v>
      </c>
      <c r="T288" s="23">
        <f t="shared" si="49"/>
        <v>686.13749999999993</v>
      </c>
      <c r="U288" s="15">
        <f>+'JRO''s Hours Information'!J288</f>
        <v>1.25</v>
      </c>
      <c r="V288" s="25">
        <f t="shared" si="50"/>
        <v>25.412499999999998</v>
      </c>
      <c r="W288" s="23">
        <f t="shared" si="51"/>
        <v>10216.633719999998</v>
      </c>
    </row>
    <row r="289" spans="1:23" ht="14.85" customHeight="1" x14ac:dyDescent="0.15">
      <c r="A289" s="64" t="str">
        <f>'Employee ROP Information'!A289</f>
        <v>GAL</v>
      </c>
      <c r="B289" s="58" t="str">
        <f>+'Employee ROP Information'!C289</f>
        <v>GONZALEZ ALVARADO, CARMEN</v>
      </c>
      <c r="C289" s="17">
        <f>+'Employee ROP Information'!M289</f>
        <v>15.02</v>
      </c>
      <c r="D289" s="17">
        <f>+'Employee ROP Information'!N289</f>
        <v>13.93</v>
      </c>
      <c r="E289" s="32">
        <f>+'JRO''s Hours Information'!B289</f>
        <v>147.59</v>
      </c>
      <c r="F289" s="23">
        <f t="shared" ref="F289:F352" si="52">C289*E289</f>
        <v>2216.8018000000002</v>
      </c>
      <c r="G289" s="32">
        <f>+'JRO''s Hours Information'!E289</f>
        <v>141.34</v>
      </c>
      <c r="H289" s="23">
        <f t="shared" ref="H289:H352" si="53">D289*G289</f>
        <v>1968.8661999999999</v>
      </c>
      <c r="I289" s="32">
        <f>+'JRO''s Hours Information'!H289</f>
        <v>0</v>
      </c>
      <c r="J289" s="25">
        <f t="shared" ref="J289:J352" si="54">D289*I289</f>
        <v>0</v>
      </c>
      <c r="K289" s="33">
        <f>+'JRO''s Hours Information'!C289</f>
        <v>104.004</v>
      </c>
      <c r="L289" s="23">
        <f t="shared" ref="L289:L352" si="55">C289*K289</f>
        <v>1562.1400800000001</v>
      </c>
      <c r="M289" s="33">
        <f>+'JRO''s Hours Information'!F289</f>
        <v>104.004</v>
      </c>
      <c r="N289" s="23">
        <f t="shared" ref="N289:N352" si="56">D289*M289</f>
        <v>1448.7757200000001</v>
      </c>
      <c r="O289" s="33">
        <f>+'JRO''s Hours Information'!I289</f>
        <v>0</v>
      </c>
      <c r="P289" s="25">
        <f t="shared" ref="P289:P352" si="57">D289*O289</f>
        <v>0</v>
      </c>
      <c r="Q289" s="16">
        <f>+'JRO''s Hours Information'!D289</f>
        <v>65.5</v>
      </c>
      <c r="R289" s="23">
        <f t="shared" ref="R289:R352" si="58">C289*Q289</f>
        <v>983.81</v>
      </c>
      <c r="S289" s="16">
        <f>+'JRO''s Hours Information'!G289</f>
        <v>72.75</v>
      </c>
      <c r="T289" s="23">
        <f t="shared" ref="T289:T352" si="59">D289*S289</f>
        <v>1013.4075</v>
      </c>
      <c r="U289" s="15">
        <f>+'JRO''s Hours Information'!J289</f>
        <v>0</v>
      </c>
      <c r="V289" s="25">
        <f t="shared" ref="V289:V352" si="60">D289*U289</f>
        <v>0</v>
      </c>
      <c r="W289" s="23">
        <f t="shared" ref="W289:W352" si="61">F289+H289+J289</f>
        <v>4185.6679999999997</v>
      </c>
    </row>
    <row r="290" spans="1:23" ht="14.85" customHeight="1" x14ac:dyDescent="0.15">
      <c r="A290" s="64" t="str">
        <f>'Employee ROP Information'!A290</f>
        <v>GAL</v>
      </c>
      <c r="B290" s="58" t="str">
        <f>+'Employee ROP Information'!C290</f>
        <v>GONZALEZ, KIARA</v>
      </c>
      <c r="C290" s="17">
        <f>+'Employee ROP Information'!M290</f>
        <v>20.39</v>
      </c>
      <c r="D290" s="17">
        <f>+'Employee ROP Information'!N290</f>
        <v>18.899999999999999</v>
      </c>
      <c r="E290" s="32">
        <f>+'JRO''s Hours Information'!B290</f>
        <v>15.167</v>
      </c>
      <c r="F290" s="23">
        <f t="shared" si="52"/>
        <v>309.25513000000001</v>
      </c>
      <c r="G290" s="32">
        <f>+'JRO''s Hours Information'!E290</f>
        <v>15.167</v>
      </c>
      <c r="H290" s="23">
        <f t="shared" si="53"/>
        <v>286.65629999999999</v>
      </c>
      <c r="I290" s="32">
        <f>+'JRO''s Hours Information'!H290</f>
        <v>0</v>
      </c>
      <c r="J290" s="25">
        <f t="shared" si="54"/>
        <v>0</v>
      </c>
      <c r="K290" s="33">
        <f>+'JRO''s Hours Information'!C290</f>
        <v>15.167</v>
      </c>
      <c r="L290" s="23">
        <f t="shared" si="55"/>
        <v>309.25513000000001</v>
      </c>
      <c r="M290" s="33">
        <f>+'JRO''s Hours Information'!F290</f>
        <v>15.167</v>
      </c>
      <c r="N290" s="23">
        <f t="shared" si="56"/>
        <v>286.65629999999999</v>
      </c>
      <c r="O290" s="33">
        <f>+'JRO''s Hours Information'!I290</f>
        <v>0</v>
      </c>
      <c r="P290" s="25">
        <f t="shared" si="57"/>
        <v>0</v>
      </c>
      <c r="Q290" s="16">
        <f>+'JRO''s Hours Information'!D290</f>
        <v>0</v>
      </c>
      <c r="R290" s="23">
        <f t="shared" si="58"/>
        <v>0</v>
      </c>
      <c r="S290" s="16">
        <f>+'JRO''s Hours Information'!G290</f>
        <v>0</v>
      </c>
      <c r="T290" s="23">
        <f t="shared" si="59"/>
        <v>0</v>
      </c>
      <c r="U290" s="15">
        <f>+'JRO''s Hours Information'!J290</f>
        <v>0</v>
      </c>
      <c r="V290" s="25">
        <f t="shared" si="60"/>
        <v>0</v>
      </c>
      <c r="W290" s="23">
        <f t="shared" si="61"/>
        <v>595.91143</v>
      </c>
    </row>
    <row r="291" spans="1:23" ht="14.85" customHeight="1" x14ac:dyDescent="0.15">
      <c r="A291" s="64" t="str">
        <f>'Employee ROP Information'!A291</f>
        <v>GAL</v>
      </c>
      <c r="B291" s="58" t="str">
        <f>+'Employee ROP Information'!C291</f>
        <v>GOODINE, LUEANNE</v>
      </c>
      <c r="C291" s="17">
        <f>+'Employee ROP Information'!M291</f>
        <v>31.86</v>
      </c>
      <c r="D291" s="17">
        <f>+'Employee ROP Information'!N291</f>
        <v>28.05</v>
      </c>
      <c r="E291" s="32">
        <f>+'JRO''s Hours Information'!B291</f>
        <v>132.25</v>
      </c>
      <c r="F291" s="23">
        <f t="shared" si="52"/>
        <v>4213.4849999999997</v>
      </c>
      <c r="G291" s="32">
        <f>+'JRO''s Hours Information'!E291</f>
        <v>452.84</v>
      </c>
      <c r="H291" s="23">
        <f t="shared" si="53"/>
        <v>12702.162</v>
      </c>
      <c r="I291" s="32">
        <f>+'JRO''s Hours Information'!H291</f>
        <v>0</v>
      </c>
      <c r="J291" s="25">
        <f t="shared" si="54"/>
        <v>0</v>
      </c>
      <c r="K291" s="33">
        <f>+'JRO''s Hours Information'!C291</f>
        <v>156</v>
      </c>
      <c r="L291" s="23">
        <f t="shared" si="55"/>
        <v>4970.16</v>
      </c>
      <c r="M291" s="33">
        <f>+'JRO''s Hours Information'!F291</f>
        <v>104.004</v>
      </c>
      <c r="N291" s="23">
        <f t="shared" si="56"/>
        <v>2917.3122000000003</v>
      </c>
      <c r="O291" s="33">
        <f>+'JRO''s Hours Information'!I291</f>
        <v>0</v>
      </c>
      <c r="P291" s="25">
        <f t="shared" si="57"/>
        <v>0</v>
      </c>
      <c r="Q291" s="16">
        <f>+'JRO''s Hours Information'!D291</f>
        <v>112</v>
      </c>
      <c r="R291" s="23">
        <f t="shared" si="58"/>
        <v>3568.3199999999997</v>
      </c>
      <c r="S291" s="16">
        <f>+'JRO''s Hours Information'!G291</f>
        <v>76</v>
      </c>
      <c r="T291" s="23">
        <f t="shared" si="59"/>
        <v>2131.8000000000002</v>
      </c>
      <c r="U291" s="15">
        <f>+'JRO''s Hours Information'!J291</f>
        <v>0</v>
      </c>
      <c r="V291" s="25">
        <f t="shared" si="60"/>
        <v>0</v>
      </c>
      <c r="W291" s="23">
        <f t="shared" si="61"/>
        <v>16915.647000000001</v>
      </c>
    </row>
    <row r="292" spans="1:23" ht="14.85" customHeight="1" x14ac:dyDescent="0.15">
      <c r="A292" s="64" t="str">
        <f>'Employee ROP Information'!A292</f>
        <v>GAL</v>
      </c>
      <c r="B292" s="58" t="str">
        <f>+'Employee ROP Information'!C292</f>
        <v>GOODMAN, JENNIFER</v>
      </c>
      <c r="C292" s="17">
        <f>+'Employee ROP Information'!M292</f>
        <v>19.72</v>
      </c>
      <c r="D292" s="17">
        <f>+'Employee ROP Information'!N292</f>
        <v>18.28</v>
      </c>
      <c r="E292" s="32">
        <f>+'JRO''s Hours Information'!B292</f>
        <v>179.99799999999999</v>
      </c>
      <c r="F292" s="23">
        <f t="shared" si="52"/>
        <v>3549.5605599999994</v>
      </c>
      <c r="G292" s="32">
        <f>+'JRO''s Hours Information'!E292</f>
        <v>17.501999999999999</v>
      </c>
      <c r="H292" s="23">
        <f t="shared" si="53"/>
        <v>319.93655999999999</v>
      </c>
      <c r="I292" s="32">
        <f>+'JRO''s Hours Information'!H292</f>
        <v>0</v>
      </c>
      <c r="J292" s="25">
        <f t="shared" si="54"/>
        <v>0</v>
      </c>
      <c r="K292" s="33">
        <f>+'JRO''s Hours Information'!C292</f>
        <v>283.24799999999999</v>
      </c>
      <c r="L292" s="23">
        <f t="shared" si="55"/>
        <v>5585.6505599999991</v>
      </c>
      <c r="M292" s="33">
        <f>+'JRO''s Hours Information'!F292</f>
        <v>83.751999999999995</v>
      </c>
      <c r="N292" s="23">
        <f t="shared" si="56"/>
        <v>1530.9865600000001</v>
      </c>
      <c r="O292" s="33">
        <f>+'JRO''s Hours Information'!I292</f>
        <v>0</v>
      </c>
      <c r="P292" s="25">
        <f t="shared" si="57"/>
        <v>0</v>
      </c>
      <c r="Q292" s="16">
        <f>+'JRO''s Hours Information'!D292</f>
        <v>103.25</v>
      </c>
      <c r="R292" s="23">
        <f t="shared" si="58"/>
        <v>2036.09</v>
      </c>
      <c r="S292" s="16">
        <f>+'JRO''s Hours Information'!G292</f>
        <v>66.25</v>
      </c>
      <c r="T292" s="23">
        <f t="shared" si="59"/>
        <v>1211.0500000000002</v>
      </c>
      <c r="U292" s="15">
        <f>+'JRO''s Hours Information'!J292</f>
        <v>0</v>
      </c>
      <c r="V292" s="25">
        <f t="shared" si="60"/>
        <v>0</v>
      </c>
      <c r="W292" s="23">
        <f t="shared" si="61"/>
        <v>3869.4971199999995</v>
      </c>
    </row>
    <row r="293" spans="1:23" ht="14.85" customHeight="1" x14ac:dyDescent="0.15">
      <c r="A293" s="64" t="str">
        <f>'Employee ROP Information'!A293</f>
        <v>GAL</v>
      </c>
      <c r="B293" s="58" t="str">
        <f>+'Employee ROP Information'!C293</f>
        <v>GORDON, LYDIA</v>
      </c>
      <c r="C293" s="17">
        <f>+'Employee ROP Information'!M293</f>
        <v>19.72</v>
      </c>
      <c r="D293" s="17">
        <f>+'Employee ROP Information'!N293</f>
        <v>18.28</v>
      </c>
      <c r="E293" s="32">
        <f>+'JRO''s Hours Information'!B293</f>
        <v>64.5</v>
      </c>
      <c r="F293" s="23">
        <f t="shared" si="52"/>
        <v>1271.9399999999998</v>
      </c>
      <c r="G293" s="32">
        <f>+'JRO''s Hours Information'!E293</f>
        <v>75.188999999999993</v>
      </c>
      <c r="H293" s="23">
        <f t="shared" si="53"/>
        <v>1374.4549199999999</v>
      </c>
      <c r="I293" s="32">
        <f>+'JRO''s Hours Information'!H293</f>
        <v>0</v>
      </c>
      <c r="J293" s="25">
        <f t="shared" si="54"/>
        <v>0</v>
      </c>
      <c r="K293" s="33">
        <f>+'JRO''s Hours Information'!C293</f>
        <v>119.166</v>
      </c>
      <c r="L293" s="23">
        <f t="shared" si="55"/>
        <v>2349.95352</v>
      </c>
      <c r="M293" s="33">
        <f>+'JRO''s Hours Information'!F293</f>
        <v>104.004</v>
      </c>
      <c r="N293" s="23">
        <f t="shared" si="56"/>
        <v>1901.1931200000001</v>
      </c>
      <c r="O293" s="33">
        <f>+'JRO''s Hours Information'!I293</f>
        <v>0</v>
      </c>
      <c r="P293" s="25">
        <f t="shared" si="57"/>
        <v>0</v>
      </c>
      <c r="Q293" s="16">
        <f>+'JRO''s Hours Information'!D293</f>
        <v>48</v>
      </c>
      <c r="R293" s="23">
        <f t="shared" si="58"/>
        <v>946.56</v>
      </c>
      <c r="S293" s="16">
        <f>+'JRO''s Hours Information'!G293</f>
        <v>51.5</v>
      </c>
      <c r="T293" s="23">
        <f t="shared" si="59"/>
        <v>941.42000000000007</v>
      </c>
      <c r="U293" s="15">
        <f>+'JRO''s Hours Information'!J293</f>
        <v>0</v>
      </c>
      <c r="V293" s="25">
        <f t="shared" si="60"/>
        <v>0</v>
      </c>
      <c r="W293" s="23">
        <f t="shared" si="61"/>
        <v>2646.3949199999997</v>
      </c>
    </row>
    <row r="294" spans="1:23" ht="14.85" customHeight="1" x14ac:dyDescent="0.15">
      <c r="A294" s="64" t="str">
        <f>'Employee ROP Information'!A294</f>
        <v>GAL</v>
      </c>
      <c r="B294" s="58" t="str">
        <f>+'Employee ROP Information'!C294</f>
        <v>GOULD, DAVID</v>
      </c>
      <c r="C294" s="17">
        <f>+'Employee ROP Information'!M294</f>
        <v>30.71</v>
      </c>
      <c r="D294" s="17">
        <f>+'Employee ROP Information'!N294</f>
        <v>28.47</v>
      </c>
      <c r="E294" s="32">
        <f>+'JRO''s Hours Information'!B294</f>
        <v>355.25</v>
      </c>
      <c r="F294" s="23">
        <f t="shared" si="52"/>
        <v>10909.727500000001</v>
      </c>
      <c r="G294" s="32">
        <f>+'JRO''s Hours Information'!E294</f>
        <v>480</v>
      </c>
      <c r="H294" s="23">
        <f t="shared" si="53"/>
        <v>13665.599999999999</v>
      </c>
      <c r="I294" s="32">
        <f>+'JRO''s Hours Information'!H294</f>
        <v>0</v>
      </c>
      <c r="J294" s="25">
        <f t="shared" si="54"/>
        <v>0</v>
      </c>
      <c r="K294" s="33">
        <f>+'JRO''s Hours Information'!C294</f>
        <v>156</v>
      </c>
      <c r="L294" s="23">
        <f t="shared" si="55"/>
        <v>4790.76</v>
      </c>
      <c r="M294" s="33">
        <f>+'JRO''s Hours Information'!F294</f>
        <v>104.004</v>
      </c>
      <c r="N294" s="23">
        <f t="shared" si="56"/>
        <v>2960.99388</v>
      </c>
      <c r="O294" s="33">
        <f>+'JRO''s Hours Information'!I294</f>
        <v>42.5</v>
      </c>
      <c r="P294" s="25">
        <f t="shared" si="57"/>
        <v>1209.9749999999999</v>
      </c>
      <c r="Q294" s="16">
        <f>+'JRO''s Hours Information'!D294</f>
        <v>167.25</v>
      </c>
      <c r="R294" s="23">
        <f t="shared" si="58"/>
        <v>5136.2475000000004</v>
      </c>
      <c r="S294" s="16">
        <f>+'JRO''s Hours Information'!G294</f>
        <v>39.75</v>
      </c>
      <c r="T294" s="23">
        <f t="shared" si="59"/>
        <v>1131.6824999999999</v>
      </c>
      <c r="U294" s="15">
        <f>+'JRO''s Hours Information'!J294</f>
        <v>55.75</v>
      </c>
      <c r="V294" s="25">
        <f t="shared" si="60"/>
        <v>1587.2024999999999</v>
      </c>
      <c r="W294" s="23">
        <f t="shared" si="61"/>
        <v>24575.327499999999</v>
      </c>
    </row>
    <row r="295" spans="1:23" ht="14.85" customHeight="1" x14ac:dyDescent="0.15">
      <c r="A295" s="64" t="str">
        <f>'Employee ROP Information'!A295</f>
        <v>GAL</v>
      </c>
      <c r="B295" s="58" t="str">
        <f>+'Employee ROP Information'!C295</f>
        <v>GRAHAM, MIRIAM</v>
      </c>
      <c r="C295" s="17">
        <f>+'Employee ROP Information'!M295</f>
        <v>21.47</v>
      </c>
      <c r="D295" s="17">
        <f>+'Employee ROP Information'!N295</f>
        <v>18.899999999999999</v>
      </c>
      <c r="E295" s="32">
        <f>+'JRO''s Hours Information'!B295</f>
        <v>232.59</v>
      </c>
      <c r="F295" s="23">
        <f t="shared" si="52"/>
        <v>4993.7073</v>
      </c>
      <c r="G295" s="32">
        <f>+'JRO''s Hours Information'!E295</f>
        <v>223.59</v>
      </c>
      <c r="H295" s="23">
        <f t="shared" si="53"/>
        <v>4225.8509999999997</v>
      </c>
      <c r="I295" s="32">
        <f>+'JRO''s Hours Information'!H295</f>
        <v>0</v>
      </c>
      <c r="J295" s="25">
        <f t="shared" si="54"/>
        <v>0</v>
      </c>
      <c r="K295" s="33">
        <f>+'JRO''s Hours Information'!C295</f>
        <v>104.004</v>
      </c>
      <c r="L295" s="23">
        <f t="shared" si="55"/>
        <v>2232.9658800000002</v>
      </c>
      <c r="M295" s="33">
        <f>+'JRO''s Hours Information'!F295</f>
        <v>104.004</v>
      </c>
      <c r="N295" s="23">
        <f t="shared" si="56"/>
        <v>1965.6756</v>
      </c>
      <c r="O295" s="33">
        <f>+'JRO''s Hours Information'!I295</f>
        <v>0</v>
      </c>
      <c r="P295" s="25">
        <f t="shared" si="57"/>
        <v>0</v>
      </c>
      <c r="Q295" s="16">
        <f>+'JRO''s Hours Information'!D295</f>
        <v>57</v>
      </c>
      <c r="R295" s="23">
        <f t="shared" si="58"/>
        <v>1223.79</v>
      </c>
      <c r="S295" s="16">
        <f>+'JRO''s Hours Information'!G295</f>
        <v>45</v>
      </c>
      <c r="T295" s="23">
        <f t="shared" si="59"/>
        <v>850.49999999999989</v>
      </c>
      <c r="U295" s="15">
        <f>+'JRO''s Hours Information'!J295</f>
        <v>0</v>
      </c>
      <c r="V295" s="25">
        <f t="shared" si="60"/>
        <v>0</v>
      </c>
      <c r="W295" s="23">
        <f t="shared" si="61"/>
        <v>9219.5583000000006</v>
      </c>
    </row>
    <row r="296" spans="1:23" ht="14.85" customHeight="1" x14ac:dyDescent="0.15">
      <c r="A296" s="64" t="str">
        <f>'Employee ROP Information'!A296</f>
        <v>GAL</v>
      </c>
      <c r="B296" s="58" t="str">
        <f>+'Employee ROP Information'!C296</f>
        <v>GRANGER, CATHERINE</v>
      </c>
      <c r="C296" s="17">
        <f>+'Employee ROP Information'!M296</f>
        <v>19.72</v>
      </c>
      <c r="D296" s="17">
        <f>+'Employee ROP Information'!N296</f>
        <v>18.28</v>
      </c>
      <c r="E296" s="32">
        <f>+'JRO''s Hours Information'!B296</f>
        <v>44.673000000000002</v>
      </c>
      <c r="F296" s="23">
        <f t="shared" si="52"/>
        <v>880.95155999999997</v>
      </c>
      <c r="G296" s="32">
        <f>+'JRO''s Hours Information'!E296</f>
        <v>152.673</v>
      </c>
      <c r="H296" s="23">
        <f t="shared" si="53"/>
        <v>2790.8624400000003</v>
      </c>
      <c r="I296" s="32">
        <f>+'JRO''s Hours Information'!H296</f>
        <v>0</v>
      </c>
      <c r="J296" s="25">
        <f t="shared" si="54"/>
        <v>0</v>
      </c>
      <c r="K296" s="33">
        <f>+'JRO''s Hours Information'!C296</f>
        <v>95.337000000000003</v>
      </c>
      <c r="L296" s="23">
        <f t="shared" si="55"/>
        <v>1880.04564</v>
      </c>
      <c r="M296" s="33">
        <f>+'JRO''s Hours Information'!F296</f>
        <v>95.337000000000003</v>
      </c>
      <c r="N296" s="23">
        <f t="shared" si="56"/>
        <v>1742.7603600000002</v>
      </c>
      <c r="O296" s="33">
        <f>+'JRO''s Hours Information'!I296</f>
        <v>0</v>
      </c>
      <c r="P296" s="25">
        <f t="shared" si="57"/>
        <v>0</v>
      </c>
      <c r="Q296" s="16">
        <f>+'JRO''s Hours Information'!D296</f>
        <v>207</v>
      </c>
      <c r="R296" s="23">
        <f t="shared" si="58"/>
        <v>4082.04</v>
      </c>
      <c r="S296" s="16">
        <f>+'JRO''s Hours Information'!G296</f>
        <v>108.5</v>
      </c>
      <c r="T296" s="23">
        <f t="shared" si="59"/>
        <v>1983.38</v>
      </c>
      <c r="U296" s="15">
        <f>+'JRO''s Hours Information'!J296</f>
        <v>0</v>
      </c>
      <c r="V296" s="25">
        <f t="shared" si="60"/>
        <v>0</v>
      </c>
      <c r="W296" s="23">
        <f t="shared" si="61"/>
        <v>3671.8140000000003</v>
      </c>
    </row>
    <row r="297" spans="1:23" ht="14.85" customHeight="1" x14ac:dyDescent="0.15">
      <c r="A297" s="64" t="str">
        <f>'Employee ROP Information'!A297</f>
        <v>GAL</v>
      </c>
      <c r="B297" s="58" t="str">
        <f>+'Employee ROP Information'!C297</f>
        <v>GRANT, JAMES</v>
      </c>
      <c r="C297" s="17">
        <f>+'Employee ROP Information'!M297</f>
        <v>19.72</v>
      </c>
      <c r="D297" s="17">
        <f>+'Employee ROP Information'!N297</f>
        <v>18.28</v>
      </c>
      <c r="E297" s="32">
        <f>+'JRO''s Hours Information'!B297</f>
        <v>321.75</v>
      </c>
      <c r="F297" s="23">
        <f t="shared" si="52"/>
        <v>6344.91</v>
      </c>
      <c r="G297" s="32">
        <f>+'JRO''s Hours Information'!E297</f>
        <v>193.09</v>
      </c>
      <c r="H297" s="23">
        <f t="shared" si="53"/>
        <v>3529.6852000000003</v>
      </c>
      <c r="I297" s="32">
        <f>+'JRO''s Hours Information'!H297</f>
        <v>0</v>
      </c>
      <c r="J297" s="25">
        <f t="shared" si="54"/>
        <v>0</v>
      </c>
      <c r="K297" s="33">
        <f>+'JRO''s Hours Information'!C297</f>
        <v>156</v>
      </c>
      <c r="L297" s="23">
        <f t="shared" si="55"/>
        <v>3076.3199999999997</v>
      </c>
      <c r="M297" s="33">
        <f>+'JRO''s Hours Information'!F297</f>
        <v>104.004</v>
      </c>
      <c r="N297" s="23">
        <f t="shared" si="56"/>
        <v>1901.1931200000001</v>
      </c>
      <c r="O297" s="33">
        <f>+'JRO''s Hours Information'!I297</f>
        <v>0</v>
      </c>
      <c r="P297" s="25">
        <f t="shared" si="57"/>
        <v>0</v>
      </c>
      <c r="Q297" s="16">
        <f>+'JRO''s Hours Information'!D297</f>
        <v>40.5</v>
      </c>
      <c r="R297" s="23">
        <f t="shared" si="58"/>
        <v>798.66</v>
      </c>
      <c r="S297" s="16">
        <f>+'JRO''s Hours Information'!G297</f>
        <v>58.5</v>
      </c>
      <c r="T297" s="23">
        <f t="shared" si="59"/>
        <v>1069.3800000000001</v>
      </c>
      <c r="U297" s="15">
        <f>+'JRO''s Hours Information'!J297</f>
        <v>0</v>
      </c>
      <c r="V297" s="25">
        <f t="shared" si="60"/>
        <v>0</v>
      </c>
      <c r="W297" s="23">
        <f t="shared" si="61"/>
        <v>9874.5951999999997</v>
      </c>
    </row>
    <row r="298" spans="1:23" ht="14.85" customHeight="1" x14ac:dyDescent="0.15">
      <c r="A298" s="64" t="str">
        <f>'Employee ROP Information'!A298</f>
        <v>GAL</v>
      </c>
      <c r="B298" s="58" t="str">
        <f>+'Employee ROP Information'!C298</f>
        <v>GREEN, ALICIA</v>
      </c>
      <c r="C298" s="17">
        <f>+'Employee ROP Information'!M298</f>
        <v>19.72</v>
      </c>
      <c r="D298" s="17">
        <f>+'Employee ROP Information'!N298</f>
        <v>18.28</v>
      </c>
      <c r="E298" s="32">
        <f>+'JRO''s Hours Information'!B298</f>
        <v>136.459</v>
      </c>
      <c r="F298" s="23">
        <f t="shared" si="52"/>
        <v>2690.9714799999997</v>
      </c>
      <c r="G298" s="32">
        <f>+'JRO''s Hours Information'!E298</f>
        <v>235.92</v>
      </c>
      <c r="H298" s="23">
        <f t="shared" si="53"/>
        <v>4312.6176000000005</v>
      </c>
      <c r="I298" s="32">
        <f>+'JRO''s Hours Information'!H298</f>
        <v>0</v>
      </c>
      <c r="J298" s="25">
        <f t="shared" si="54"/>
        <v>0</v>
      </c>
      <c r="K298" s="33">
        <f>+'JRO''s Hours Information'!C298</f>
        <v>108.874</v>
      </c>
      <c r="L298" s="23">
        <f t="shared" si="55"/>
        <v>2146.9952799999996</v>
      </c>
      <c r="M298" s="33">
        <f>+'JRO''s Hours Information'!F298</f>
        <v>88.834999999999994</v>
      </c>
      <c r="N298" s="23">
        <f t="shared" si="56"/>
        <v>1623.9038</v>
      </c>
      <c r="O298" s="33">
        <f>+'JRO''s Hours Information'!I298</f>
        <v>15</v>
      </c>
      <c r="P298" s="25">
        <f t="shared" si="57"/>
        <v>274.20000000000005</v>
      </c>
      <c r="Q298" s="16">
        <f>+'JRO''s Hours Information'!D298</f>
        <v>89</v>
      </c>
      <c r="R298" s="23">
        <f t="shared" si="58"/>
        <v>1755.08</v>
      </c>
      <c r="S298" s="16">
        <f>+'JRO''s Hours Information'!G298</f>
        <v>25</v>
      </c>
      <c r="T298" s="23">
        <f t="shared" si="59"/>
        <v>457</v>
      </c>
      <c r="U298" s="15">
        <f>+'JRO''s Hours Information'!J298</f>
        <v>15</v>
      </c>
      <c r="V298" s="25">
        <f t="shared" si="60"/>
        <v>274.20000000000005</v>
      </c>
      <c r="W298" s="23">
        <f t="shared" si="61"/>
        <v>7003.5890799999997</v>
      </c>
    </row>
    <row r="299" spans="1:23" ht="14.85" customHeight="1" x14ac:dyDescent="0.15">
      <c r="A299" s="64" t="str">
        <f>'Employee ROP Information'!A299</f>
        <v>GAL</v>
      </c>
      <c r="B299" s="58" t="str">
        <f>+'Employee ROP Information'!C299</f>
        <v>GREEN, ANGELA</v>
      </c>
      <c r="C299" s="17">
        <f>+'Employee ROP Information'!M299</f>
        <v>22.51</v>
      </c>
      <c r="D299" s="17">
        <f>+'Employee ROP Information'!N299</f>
        <v>20.87</v>
      </c>
      <c r="E299" s="32">
        <f>+'JRO''s Hours Information'!B299</f>
        <v>158.25</v>
      </c>
      <c r="F299" s="23">
        <f t="shared" si="52"/>
        <v>3562.2075000000004</v>
      </c>
      <c r="G299" s="32">
        <f>+'JRO''s Hours Information'!E299</f>
        <v>97.423000000000002</v>
      </c>
      <c r="H299" s="23">
        <f t="shared" si="53"/>
        <v>2033.21801</v>
      </c>
      <c r="I299" s="32">
        <f>+'JRO''s Hours Information'!H299</f>
        <v>-1.25</v>
      </c>
      <c r="J299" s="25">
        <f t="shared" si="54"/>
        <v>-26.087500000000002</v>
      </c>
      <c r="K299" s="33">
        <f>+'JRO''s Hours Information'!C299</f>
        <v>156</v>
      </c>
      <c r="L299" s="23">
        <f t="shared" si="55"/>
        <v>3511.5600000000004</v>
      </c>
      <c r="M299" s="33">
        <f>+'JRO''s Hours Information'!F299</f>
        <v>104.004</v>
      </c>
      <c r="N299" s="23">
        <f t="shared" si="56"/>
        <v>2170.5634800000003</v>
      </c>
      <c r="O299" s="33">
        <f>+'JRO''s Hours Information'!I299</f>
        <v>12.75</v>
      </c>
      <c r="P299" s="25">
        <f t="shared" si="57"/>
        <v>266.09250000000003</v>
      </c>
      <c r="Q299" s="16">
        <f>+'JRO''s Hours Information'!D299</f>
        <v>107.5</v>
      </c>
      <c r="R299" s="23">
        <f t="shared" si="58"/>
        <v>2419.8250000000003</v>
      </c>
      <c r="S299" s="16">
        <f>+'JRO''s Hours Information'!G299</f>
        <v>79</v>
      </c>
      <c r="T299" s="23">
        <f t="shared" si="59"/>
        <v>1648.73</v>
      </c>
      <c r="U299" s="15">
        <f>+'JRO''s Hours Information'!J299</f>
        <v>23.5</v>
      </c>
      <c r="V299" s="25">
        <f t="shared" si="60"/>
        <v>490.44500000000005</v>
      </c>
      <c r="W299" s="23">
        <f t="shared" si="61"/>
        <v>5569.3380100000013</v>
      </c>
    </row>
    <row r="300" spans="1:23" ht="14.85" customHeight="1" x14ac:dyDescent="0.15">
      <c r="A300" s="64" t="str">
        <f>'Employee ROP Information'!A300</f>
        <v>GAL</v>
      </c>
      <c r="B300" s="58" t="str">
        <f>+'Employee ROP Information'!C300</f>
        <v>GREENE, DEENA</v>
      </c>
      <c r="C300" s="17">
        <f>+'Employee ROP Information'!M300</f>
        <v>19.440000000000001</v>
      </c>
      <c r="D300" s="17">
        <f>+'Employee ROP Information'!N300</f>
        <v>18.55</v>
      </c>
      <c r="E300" s="32">
        <f>+'JRO''s Hours Information'!B300</f>
        <v>111.25</v>
      </c>
      <c r="F300" s="23">
        <f t="shared" si="52"/>
        <v>2162.7000000000003</v>
      </c>
      <c r="G300" s="32">
        <f>+'JRO''s Hours Information'!E300</f>
        <v>51.756999999999998</v>
      </c>
      <c r="H300" s="23">
        <f t="shared" si="53"/>
        <v>960.09235000000001</v>
      </c>
      <c r="I300" s="32">
        <f>+'JRO''s Hours Information'!H300</f>
        <v>0</v>
      </c>
      <c r="J300" s="25">
        <f t="shared" si="54"/>
        <v>0</v>
      </c>
      <c r="K300" s="33">
        <f>+'JRO''s Hours Information'!C300</f>
        <v>156</v>
      </c>
      <c r="L300" s="23">
        <f t="shared" si="55"/>
        <v>3032.6400000000003</v>
      </c>
      <c r="M300" s="33">
        <f>+'JRO''s Hours Information'!F300</f>
        <v>104.004</v>
      </c>
      <c r="N300" s="23">
        <f t="shared" si="56"/>
        <v>1929.2742000000001</v>
      </c>
      <c r="O300" s="33">
        <f>+'JRO''s Hours Information'!I300</f>
        <v>0</v>
      </c>
      <c r="P300" s="25">
        <f t="shared" si="57"/>
        <v>0</v>
      </c>
      <c r="Q300" s="16">
        <f>+'JRO''s Hours Information'!D300</f>
        <v>54</v>
      </c>
      <c r="R300" s="23">
        <f t="shared" si="58"/>
        <v>1049.76</v>
      </c>
      <c r="S300" s="16">
        <f>+'JRO''s Hours Information'!G300</f>
        <v>61</v>
      </c>
      <c r="T300" s="23">
        <f t="shared" si="59"/>
        <v>1131.55</v>
      </c>
      <c r="U300" s="15">
        <f>+'JRO''s Hours Information'!J300</f>
        <v>0</v>
      </c>
      <c r="V300" s="25">
        <f t="shared" si="60"/>
        <v>0</v>
      </c>
      <c r="W300" s="23">
        <f t="shared" si="61"/>
        <v>3122.7923500000002</v>
      </c>
    </row>
    <row r="301" spans="1:23" ht="14.85" customHeight="1" x14ac:dyDescent="0.15">
      <c r="A301" s="64" t="str">
        <f>'Employee ROP Information'!A301</f>
        <v>GAL</v>
      </c>
      <c r="B301" s="58" t="str">
        <f>+'Employee ROP Information'!C301</f>
        <v>GREENWAY, HARRY</v>
      </c>
      <c r="C301" s="17">
        <f>+'Employee ROP Information'!M301</f>
        <v>25.38</v>
      </c>
      <c r="D301" s="17">
        <f>+'Employee ROP Information'!N301</f>
        <v>23.53</v>
      </c>
      <c r="E301" s="32">
        <f>+'JRO''s Hours Information'!B301</f>
        <v>211.5</v>
      </c>
      <c r="F301" s="23">
        <f t="shared" si="52"/>
        <v>5367.87</v>
      </c>
      <c r="G301" s="32">
        <f>+'JRO''s Hours Information'!E301</f>
        <v>37.335000000000001</v>
      </c>
      <c r="H301" s="23">
        <f t="shared" si="53"/>
        <v>878.49255000000005</v>
      </c>
      <c r="I301" s="32">
        <f>+'JRO''s Hours Information'!H301</f>
        <v>-1</v>
      </c>
      <c r="J301" s="25">
        <f t="shared" si="54"/>
        <v>-23.53</v>
      </c>
      <c r="K301" s="33">
        <f>+'JRO''s Hours Information'!C301</f>
        <v>233</v>
      </c>
      <c r="L301" s="23">
        <f t="shared" si="55"/>
        <v>5913.54</v>
      </c>
      <c r="M301" s="33">
        <f>+'JRO''s Hours Information'!F301</f>
        <v>75.834999999999994</v>
      </c>
      <c r="N301" s="23">
        <f t="shared" si="56"/>
        <v>1784.3975499999999</v>
      </c>
      <c r="O301" s="33">
        <f>+'JRO''s Hours Information'!I301</f>
        <v>1.5</v>
      </c>
      <c r="P301" s="25">
        <f t="shared" si="57"/>
        <v>35.295000000000002</v>
      </c>
      <c r="Q301" s="16">
        <f>+'JRO''s Hours Information'!D301</f>
        <v>21.5</v>
      </c>
      <c r="R301" s="23">
        <f t="shared" si="58"/>
        <v>545.66999999999996</v>
      </c>
      <c r="S301" s="16">
        <f>+'JRO''s Hours Information'!G301</f>
        <v>38.5</v>
      </c>
      <c r="T301" s="23">
        <f t="shared" si="59"/>
        <v>905.90500000000009</v>
      </c>
      <c r="U301" s="15">
        <f>+'JRO''s Hours Information'!J301</f>
        <v>2.5</v>
      </c>
      <c r="V301" s="25">
        <f t="shared" si="60"/>
        <v>58.825000000000003</v>
      </c>
      <c r="W301" s="23">
        <f t="shared" si="61"/>
        <v>6222.8325500000001</v>
      </c>
    </row>
    <row r="302" spans="1:23" ht="14.85" customHeight="1" x14ac:dyDescent="0.15">
      <c r="A302" s="64" t="str">
        <f>'Employee ROP Information'!A302</f>
        <v>GAL</v>
      </c>
      <c r="B302" s="58" t="str">
        <f>+'Employee ROP Information'!C302</f>
        <v>GREGORS, DAVID</v>
      </c>
      <c r="C302" s="17">
        <f>+'Employee ROP Information'!M302</f>
        <v>28.75</v>
      </c>
      <c r="D302" s="17">
        <f>+'Employee ROP Information'!N302</f>
        <v>26.66</v>
      </c>
      <c r="E302" s="32">
        <f>+'JRO''s Hours Information'!B302</f>
        <v>98.507000000000005</v>
      </c>
      <c r="F302" s="23">
        <f t="shared" si="52"/>
        <v>2832.0762500000001</v>
      </c>
      <c r="G302" s="32">
        <f>+'JRO''s Hours Information'!E302</f>
        <v>171.50700000000001</v>
      </c>
      <c r="H302" s="23">
        <f t="shared" si="53"/>
        <v>4572.37662</v>
      </c>
      <c r="I302" s="32">
        <f>+'JRO''s Hours Information'!H302</f>
        <v>0</v>
      </c>
      <c r="J302" s="25">
        <f t="shared" si="54"/>
        <v>0</v>
      </c>
      <c r="K302" s="33">
        <f>+'JRO''s Hours Information'!C302</f>
        <v>104.004</v>
      </c>
      <c r="L302" s="23">
        <f t="shared" si="55"/>
        <v>2990.1150000000002</v>
      </c>
      <c r="M302" s="33">
        <f>+'JRO''s Hours Information'!F302</f>
        <v>104.004</v>
      </c>
      <c r="N302" s="23">
        <f t="shared" si="56"/>
        <v>2772.7466400000003</v>
      </c>
      <c r="O302" s="33">
        <f>+'JRO''s Hours Information'!I302</f>
        <v>4.5</v>
      </c>
      <c r="P302" s="25">
        <f t="shared" si="57"/>
        <v>119.97</v>
      </c>
      <c r="Q302" s="16">
        <f>+'JRO''s Hours Information'!D302</f>
        <v>69.5</v>
      </c>
      <c r="R302" s="23">
        <f t="shared" si="58"/>
        <v>1998.125</v>
      </c>
      <c r="S302" s="16">
        <f>+'JRO''s Hours Information'!G302</f>
        <v>54</v>
      </c>
      <c r="T302" s="23">
        <f t="shared" si="59"/>
        <v>1439.64</v>
      </c>
      <c r="U302" s="15">
        <f>+'JRO''s Hours Information'!J302</f>
        <v>13</v>
      </c>
      <c r="V302" s="25">
        <f t="shared" si="60"/>
        <v>346.58</v>
      </c>
      <c r="W302" s="23">
        <f t="shared" si="61"/>
        <v>7404.4528700000001</v>
      </c>
    </row>
    <row r="303" spans="1:23" ht="14.85" customHeight="1" x14ac:dyDescent="0.15">
      <c r="A303" s="64" t="str">
        <f>'Employee ROP Information'!A303</f>
        <v>GAL</v>
      </c>
      <c r="B303" s="58" t="str">
        <f>+'Employee ROP Information'!C303</f>
        <v>GRIDER, ELIZABETH</v>
      </c>
      <c r="C303" s="17">
        <f>+'Employee ROP Information'!M303</f>
        <v>23.62</v>
      </c>
      <c r="D303" s="17">
        <f>+'Employee ROP Information'!N303</f>
        <v>21.9</v>
      </c>
      <c r="E303" s="32">
        <f>+'JRO''s Hours Information'!B303</f>
        <v>415.5</v>
      </c>
      <c r="F303" s="23">
        <f t="shared" si="52"/>
        <v>9814.11</v>
      </c>
      <c r="G303" s="32">
        <f>+'JRO''s Hours Information'!E303</f>
        <v>119.25700000000001</v>
      </c>
      <c r="H303" s="23">
        <f t="shared" si="53"/>
        <v>2611.7282999999998</v>
      </c>
      <c r="I303" s="32">
        <f>+'JRO''s Hours Information'!H303</f>
        <v>0</v>
      </c>
      <c r="J303" s="25">
        <f t="shared" si="54"/>
        <v>0</v>
      </c>
      <c r="K303" s="33">
        <f>+'JRO''s Hours Information'!C303</f>
        <v>152.75</v>
      </c>
      <c r="L303" s="23">
        <f t="shared" si="55"/>
        <v>3607.9549999999999</v>
      </c>
      <c r="M303" s="33">
        <f>+'JRO''s Hours Information'!F303</f>
        <v>101.837</v>
      </c>
      <c r="N303" s="23">
        <f t="shared" si="56"/>
        <v>2230.2302999999997</v>
      </c>
      <c r="O303" s="33">
        <f>+'JRO''s Hours Information'!I303</f>
        <v>0</v>
      </c>
      <c r="P303" s="25">
        <f t="shared" si="57"/>
        <v>0</v>
      </c>
      <c r="Q303" s="16">
        <f>+'JRO''s Hours Information'!D303</f>
        <v>70</v>
      </c>
      <c r="R303" s="23">
        <f t="shared" si="58"/>
        <v>1653.4</v>
      </c>
      <c r="S303" s="16">
        <f>+'JRO''s Hours Information'!G303</f>
        <v>156.75</v>
      </c>
      <c r="T303" s="23">
        <f t="shared" si="59"/>
        <v>3432.8249999999998</v>
      </c>
      <c r="U303" s="15">
        <f>+'JRO''s Hours Information'!J303</f>
        <v>0</v>
      </c>
      <c r="V303" s="25">
        <f t="shared" si="60"/>
        <v>0</v>
      </c>
      <c r="W303" s="23">
        <f t="shared" si="61"/>
        <v>12425.838299999999</v>
      </c>
    </row>
    <row r="304" spans="1:23" ht="14.85" customHeight="1" x14ac:dyDescent="0.15">
      <c r="A304" s="64" t="str">
        <f>'Employee ROP Information'!A304</f>
        <v>GAL</v>
      </c>
      <c r="B304" s="58" t="str">
        <f>+'Employee ROP Information'!C304</f>
        <v>GRIFFITH, JESSICA</v>
      </c>
      <c r="C304" s="17">
        <f>+'Employee ROP Information'!M304</f>
        <v>19.72</v>
      </c>
      <c r="D304" s="17">
        <f>+'Employee ROP Information'!N304</f>
        <v>18.28</v>
      </c>
      <c r="E304" s="32">
        <f>+'JRO''s Hours Information'!B304</f>
        <v>211.167</v>
      </c>
      <c r="F304" s="23">
        <f t="shared" si="52"/>
        <v>4164.21324</v>
      </c>
      <c r="G304" s="32">
        <f>+'JRO''s Hours Information'!E304</f>
        <v>189.667</v>
      </c>
      <c r="H304" s="23">
        <f t="shared" si="53"/>
        <v>3467.1127600000004</v>
      </c>
      <c r="I304" s="32">
        <f>+'JRO''s Hours Information'!H304</f>
        <v>0</v>
      </c>
      <c r="J304" s="25">
        <f t="shared" si="54"/>
        <v>0</v>
      </c>
      <c r="K304" s="33">
        <f>+'JRO''s Hours Information'!C304</f>
        <v>211.167</v>
      </c>
      <c r="L304" s="23">
        <f t="shared" si="55"/>
        <v>4164.21324</v>
      </c>
      <c r="M304" s="33">
        <f>+'JRO''s Hours Information'!F304</f>
        <v>189.667</v>
      </c>
      <c r="N304" s="23">
        <f t="shared" si="56"/>
        <v>3467.1127600000004</v>
      </c>
      <c r="O304" s="33">
        <f>+'JRO''s Hours Information'!I304</f>
        <v>0</v>
      </c>
      <c r="P304" s="25">
        <f t="shared" si="57"/>
        <v>0</v>
      </c>
      <c r="Q304" s="16">
        <f>+'JRO''s Hours Information'!D304</f>
        <v>0</v>
      </c>
      <c r="R304" s="23">
        <f t="shared" si="58"/>
        <v>0</v>
      </c>
      <c r="S304" s="16">
        <f>+'JRO''s Hours Information'!G304</f>
        <v>0</v>
      </c>
      <c r="T304" s="23">
        <f t="shared" si="59"/>
        <v>0</v>
      </c>
      <c r="U304" s="15">
        <f>+'JRO''s Hours Information'!J304</f>
        <v>0</v>
      </c>
      <c r="V304" s="25">
        <f t="shared" si="60"/>
        <v>0</v>
      </c>
      <c r="W304" s="23">
        <f t="shared" si="61"/>
        <v>7631.3260000000009</v>
      </c>
    </row>
    <row r="305" spans="1:23" ht="14.85" customHeight="1" x14ac:dyDescent="0.15">
      <c r="A305" s="64" t="str">
        <f>'Employee ROP Information'!A305</f>
        <v>GAL</v>
      </c>
      <c r="B305" s="58" t="str">
        <f>+'Employee ROP Information'!C305</f>
        <v>GRIGGS-GRIFFIN, AMY</v>
      </c>
      <c r="C305" s="17">
        <f>+'Employee ROP Information'!M305</f>
        <v>20.67</v>
      </c>
      <c r="D305" s="17">
        <f>+'Employee ROP Information'!N305</f>
        <v>19.16</v>
      </c>
      <c r="E305" s="32">
        <f>+'JRO''s Hours Information'!B305</f>
        <v>425</v>
      </c>
      <c r="F305" s="23">
        <f t="shared" si="52"/>
        <v>8784.75</v>
      </c>
      <c r="G305" s="32">
        <f>+'JRO''s Hours Information'!E305</f>
        <v>480</v>
      </c>
      <c r="H305" s="23">
        <f t="shared" si="53"/>
        <v>9196.7999999999993</v>
      </c>
      <c r="I305" s="32">
        <f>+'JRO''s Hours Information'!H305</f>
        <v>13.5</v>
      </c>
      <c r="J305" s="25">
        <f t="shared" si="54"/>
        <v>258.66000000000003</v>
      </c>
      <c r="K305" s="33">
        <f>+'JRO''s Hours Information'!C305</f>
        <v>156</v>
      </c>
      <c r="L305" s="23">
        <f t="shared" si="55"/>
        <v>3224.5200000000004</v>
      </c>
      <c r="M305" s="33">
        <f>+'JRO''s Hours Information'!F305</f>
        <v>104.004</v>
      </c>
      <c r="N305" s="23">
        <f t="shared" si="56"/>
        <v>1992.7166400000001</v>
      </c>
      <c r="O305" s="33">
        <f>+'JRO''s Hours Information'!I305</f>
        <v>56.25</v>
      </c>
      <c r="P305" s="25">
        <f t="shared" si="57"/>
        <v>1077.75</v>
      </c>
      <c r="Q305" s="16">
        <f>+'JRO''s Hours Information'!D305</f>
        <v>40</v>
      </c>
      <c r="R305" s="23">
        <f t="shared" si="58"/>
        <v>826.80000000000007</v>
      </c>
      <c r="S305" s="16">
        <f>+'JRO''s Hours Information'!G305</f>
        <v>112</v>
      </c>
      <c r="T305" s="23">
        <f t="shared" si="59"/>
        <v>2145.92</v>
      </c>
      <c r="U305" s="15">
        <f>+'JRO''s Hours Information'!J305</f>
        <v>42.75</v>
      </c>
      <c r="V305" s="25">
        <f t="shared" si="60"/>
        <v>819.09</v>
      </c>
      <c r="W305" s="23">
        <f t="shared" si="61"/>
        <v>18240.21</v>
      </c>
    </row>
    <row r="306" spans="1:23" ht="14.85" customHeight="1" x14ac:dyDescent="0.15">
      <c r="A306" s="64" t="str">
        <f>'Employee ROP Information'!A306</f>
        <v>GAL</v>
      </c>
      <c r="B306" s="58" t="str">
        <f>+'Employee ROP Information'!C306</f>
        <v>GROOTERS, GEORGIANNA</v>
      </c>
      <c r="C306" s="17">
        <f>+'Employee ROP Information'!M306</f>
        <v>21.26</v>
      </c>
      <c r="D306" s="17">
        <f>+'Employee ROP Information'!N306</f>
        <v>19.71</v>
      </c>
      <c r="E306" s="32">
        <f>+'JRO''s Hours Information'!B306</f>
        <v>60.668999999999997</v>
      </c>
      <c r="F306" s="23">
        <f t="shared" si="52"/>
        <v>1289.82294</v>
      </c>
      <c r="G306" s="32">
        <f>+'JRO''s Hours Information'!E306</f>
        <v>24.669</v>
      </c>
      <c r="H306" s="23">
        <f t="shared" si="53"/>
        <v>486.22599000000002</v>
      </c>
      <c r="I306" s="32">
        <f>+'JRO''s Hours Information'!H306</f>
        <v>0</v>
      </c>
      <c r="J306" s="25">
        <f t="shared" si="54"/>
        <v>0</v>
      </c>
      <c r="K306" s="33">
        <f>+'JRO''s Hours Information'!C306</f>
        <v>60.668999999999997</v>
      </c>
      <c r="L306" s="23">
        <f t="shared" si="55"/>
        <v>1289.82294</v>
      </c>
      <c r="M306" s="33">
        <f>+'JRO''s Hours Information'!F306</f>
        <v>60.668999999999997</v>
      </c>
      <c r="N306" s="23">
        <f t="shared" si="56"/>
        <v>1195.7859900000001</v>
      </c>
      <c r="O306" s="33">
        <f>+'JRO''s Hours Information'!I306</f>
        <v>0</v>
      </c>
      <c r="P306" s="25">
        <f t="shared" si="57"/>
        <v>0</v>
      </c>
      <c r="Q306" s="16">
        <f>+'JRO''s Hours Information'!D306</f>
        <v>0</v>
      </c>
      <c r="R306" s="23">
        <f t="shared" si="58"/>
        <v>0</v>
      </c>
      <c r="S306" s="16">
        <f>+'JRO''s Hours Information'!G306</f>
        <v>36</v>
      </c>
      <c r="T306" s="23">
        <f t="shared" si="59"/>
        <v>709.56000000000006</v>
      </c>
      <c r="U306" s="15">
        <f>+'JRO''s Hours Information'!J306</f>
        <v>0</v>
      </c>
      <c r="V306" s="25">
        <f t="shared" si="60"/>
        <v>0</v>
      </c>
      <c r="W306" s="23">
        <f t="shared" si="61"/>
        <v>1776.0489299999999</v>
      </c>
    </row>
    <row r="307" spans="1:23" ht="14.85" customHeight="1" x14ac:dyDescent="0.15">
      <c r="A307" s="64" t="str">
        <f>'Employee ROP Information'!A307</f>
        <v>GAL</v>
      </c>
      <c r="B307" s="58" t="str">
        <f>+'Employee ROP Information'!C307</f>
        <v>GUARINO, CHRISTOPHER</v>
      </c>
      <c r="C307" s="17">
        <f>+'Employee ROP Information'!M307</f>
        <v>30.16</v>
      </c>
      <c r="D307" s="17">
        <f>+'Employee ROP Information'!N307</f>
        <v>27.96</v>
      </c>
      <c r="E307" s="32">
        <f>+'JRO''s Hours Information'!B307</f>
        <v>405.16</v>
      </c>
      <c r="F307" s="23">
        <f t="shared" si="52"/>
        <v>12219.625600000001</v>
      </c>
      <c r="G307" s="32">
        <f>+'JRO''s Hours Information'!E307</f>
        <v>480</v>
      </c>
      <c r="H307" s="23">
        <f t="shared" si="53"/>
        <v>13420.800000000001</v>
      </c>
      <c r="I307" s="32">
        <f>+'JRO''s Hours Information'!H307</f>
        <v>13.25</v>
      </c>
      <c r="J307" s="25">
        <f t="shared" si="54"/>
        <v>370.47</v>
      </c>
      <c r="K307" s="33">
        <f>+'JRO''s Hours Information'!C307</f>
        <v>129.99600000000001</v>
      </c>
      <c r="L307" s="23">
        <f t="shared" si="55"/>
        <v>3920.6793600000001</v>
      </c>
      <c r="M307" s="33">
        <f>+'JRO''s Hours Information'!F307</f>
        <v>104.004</v>
      </c>
      <c r="N307" s="23">
        <f t="shared" si="56"/>
        <v>2907.9518400000002</v>
      </c>
      <c r="O307" s="33">
        <f>+'JRO''s Hours Information'!I307</f>
        <v>38</v>
      </c>
      <c r="P307" s="25">
        <f t="shared" si="57"/>
        <v>1062.48</v>
      </c>
      <c r="Q307" s="16">
        <f>+'JRO''s Hours Information'!D307</f>
        <v>95</v>
      </c>
      <c r="R307" s="23">
        <f t="shared" si="58"/>
        <v>2865.2</v>
      </c>
      <c r="S307" s="16">
        <f>+'JRO''s Hours Information'!G307</f>
        <v>19.5</v>
      </c>
      <c r="T307" s="23">
        <f t="shared" si="59"/>
        <v>545.22</v>
      </c>
      <c r="U307" s="15">
        <f>+'JRO''s Hours Information'!J307</f>
        <v>35</v>
      </c>
      <c r="V307" s="25">
        <f t="shared" si="60"/>
        <v>978.6</v>
      </c>
      <c r="W307" s="23">
        <f t="shared" si="61"/>
        <v>26010.895600000003</v>
      </c>
    </row>
    <row r="308" spans="1:23" ht="14.85" customHeight="1" x14ac:dyDescent="0.15">
      <c r="A308" s="64" t="str">
        <f>'Employee ROP Information'!A308</f>
        <v>GAL</v>
      </c>
      <c r="B308" s="58" t="str">
        <f>+'Employee ROP Information'!C308</f>
        <v>GUERRA, ALICIA</v>
      </c>
      <c r="C308" s="17">
        <f>+'Employee ROP Information'!M308</f>
        <v>38.07</v>
      </c>
      <c r="D308" s="17">
        <f>+'Employee ROP Information'!N308</f>
        <v>35.299999999999997</v>
      </c>
      <c r="E308" s="32">
        <f>+'JRO''s Hours Information'!B308</f>
        <v>393.75</v>
      </c>
      <c r="F308" s="23">
        <f t="shared" si="52"/>
        <v>14990.0625</v>
      </c>
      <c r="G308" s="32">
        <f>+'JRO''s Hours Information'!E308</f>
        <v>41.59</v>
      </c>
      <c r="H308" s="23">
        <f t="shared" si="53"/>
        <v>1468.127</v>
      </c>
      <c r="I308" s="32">
        <f>+'JRO''s Hours Information'!H308</f>
        <v>0</v>
      </c>
      <c r="J308" s="25">
        <f t="shared" si="54"/>
        <v>0</v>
      </c>
      <c r="K308" s="33">
        <f>+'JRO''s Hours Information'!C308</f>
        <v>240</v>
      </c>
      <c r="L308" s="23">
        <f t="shared" si="55"/>
        <v>9136.7999999999993</v>
      </c>
      <c r="M308" s="33">
        <f>+'JRO''s Hours Information'!F308</f>
        <v>104.004</v>
      </c>
      <c r="N308" s="23">
        <f t="shared" si="56"/>
        <v>3671.3411999999998</v>
      </c>
      <c r="O308" s="33">
        <f>+'JRO''s Hours Information'!I308</f>
        <v>0</v>
      </c>
      <c r="P308" s="25">
        <f t="shared" si="57"/>
        <v>0</v>
      </c>
      <c r="Q308" s="16">
        <f>+'JRO''s Hours Information'!D308</f>
        <v>143.25</v>
      </c>
      <c r="R308" s="23">
        <f t="shared" si="58"/>
        <v>5453.5275000000001</v>
      </c>
      <c r="S308" s="16">
        <f>+'JRO''s Hours Information'!G308</f>
        <v>131</v>
      </c>
      <c r="T308" s="23">
        <f t="shared" si="59"/>
        <v>4624.2999999999993</v>
      </c>
      <c r="U308" s="15">
        <f>+'JRO''s Hours Information'!J308</f>
        <v>0</v>
      </c>
      <c r="V308" s="25">
        <f t="shared" si="60"/>
        <v>0</v>
      </c>
      <c r="W308" s="23">
        <f t="shared" si="61"/>
        <v>16458.1895</v>
      </c>
    </row>
    <row r="309" spans="1:23" ht="14.85" customHeight="1" x14ac:dyDescent="0.15">
      <c r="A309" s="64" t="str">
        <f>'Employee ROP Information'!A309</f>
        <v>GAL</v>
      </c>
      <c r="B309" s="58" t="str">
        <f>+'Employee ROP Information'!C309</f>
        <v>GUERRIER, SANDY</v>
      </c>
      <c r="C309" s="17">
        <f>+'Employee ROP Information'!M309</f>
        <v>20.39</v>
      </c>
      <c r="D309" s="17">
        <f>+'Employee ROP Information'!N309</f>
        <v>18.899999999999999</v>
      </c>
      <c r="E309" s="32">
        <f>+'JRO''s Hours Information'!B309</f>
        <v>88.918000000000006</v>
      </c>
      <c r="F309" s="23">
        <f t="shared" si="52"/>
        <v>1813.0380200000002</v>
      </c>
      <c r="G309" s="32">
        <f>+'JRO''s Hours Information'!E309</f>
        <v>146.91800000000001</v>
      </c>
      <c r="H309" s="23">
        <f t="shared" si="53"/>
        <v>2776.7501999999999</v>
      </c>
      <c r="I309" s="32">
        <f>+'JRO''s Hours Information'!H309</f>
        <v>0</v>
      </c>
      <c r="J309" s="25">
        <f t="shared" si="54"/>
        <v>0</v>
      </c>
      <c r="K309" s="33">
        <f>+'JRO''s Hours Information'!C309</f>
        <v>96.918000000000006</v>
      </c>
      <c r="L309" s="23">
        <f t="shared" si="55"/>
        <v>1976.1580200000001</v>
      </c>
      <c r="M309" s="33">
        <f>+'JRO''s Hours Information'!F309</f>
        <v>162.91800000000001</v>
      </c>
      <c r="N309" s="23">
        <f t="shared" si="56"/>
        <v>3079.1502</v>
      </c>
      <c r="O309" s="33">
        <f>+'JRO''s Hours Information'!I309</f>
        <v>0</v>
      </c>
      <c r="P309" s="25">
        <f t="shared" si="57"/>
        <v>0</v>
      </c>
      <c r="Q309" s="16">
        <f>+'JRO''s Hours Information'!D309</f>
        <v>8</v>
      </c>
      <c r="R309" s="23">
        <f t="shared" si="58"/>
        <v>163.12</v>
      </c>
      <c r="S309" s="16">
        <f>+'JRO''s Hours Information'!G309</f>
        <v>16</v>
      </c>
      <c r="T309" s="23">
        <f t="shared" si="59"/>
        <v>302.39999999999998</v>
      </c>
      <c r="U309" s="15">
        <f>+'JRO''s Hours Information'!J309</f>
        <v>0</v>
      </c>
      <c r="V309" s="25">
        <f t="shared" si="60"/>
        <v>0</v>
      </c>
      <c r="W309" s="23">
        <f t="shared" si="61"/>
        <v>4589.7882200000004</v>
      </c>
    </row>
    <row r="310" spans="1:23" ht="14.85" customHeight="1" x14ac:dyDescent="0.15">
      <c r="A310" s="64" t="str">
        <f>'Employee ROP Information'!A310</f>
        <v>GAL</v>
      </c>
      <c r="B310" s="58" t="str">
        <f>+'Employee ROP Information'!C310</f>
        <v>HALL, STEPHANIE</v>
      </c>
      <c r="C310" s="17">
        <f>+'Employee ROP Information'!M310</f>
        <v>19.72</v>
      </c>
      <c r="D310" s="17">
        <f>+'Employee ROP Information'!N310</f>
        <v>18.28</v>
      </c>
      <c r="E310" s="32">
        <f>+'JRO''s Hours Information'!B310</f>
        <v>66.59</v>
      </c>
      <c r="F310" s="23">
        <f t="shared" si="52"/>
        <v>1313.1548</v>
      </c>
      <c r="G310" s="32">
        <f>+'JRO''s Hours Information'!E310</f>
        <v>172.59</v>
      </c>
      <c r="H310" s="23">
        <f t="shared" si="53"/>
        <v>3154.9452000000001</v>
      </c>
      <c r="I310" s="32">
        <f>+'JRO''s Hours Information'!H310</f>
        <v>0</v>
      </c>
      <c r="J310" s="25">
        <f t="shared" si="54"/>
        <v>0</v>
      </c>
      <c r="K310" s="33">
        <f>+'JRO''s Hours Information'!C310</f>
        <v>104.004</v>
      </c>
      <c r="L310" s="23">
        <f t="shared" si="55"/>
        <v>2050.9588800000001</v>
      </c>
      <c r="M310" s="33">
        <f>+'JRO''s Hours Information'!F310</f>
        <v>104.004</v>
      </c>
      <c r="N310" s="23">
        <f t="shared" si="56"/>
        <v>1901.1931200000001</v>
      </c>
      <c r="O310" s="33">
        <f>+'JRO''s Hours Information'!I310</f>
        <v>0.75</v>
      </c>
      <c r="P310" s="25">
        <f t="shared" si="57"/>
        <v>13.71</v>
      </c>
      <c r="Q310" s="16">
        <f>+'JRO''s Hours Information'!D310</f>
        <v>102.25</v>
      </c>
      <c r="R310" s="23">
        <f t="shared" si="58"/>
        <v>2016.37</v>
      </c>
      <c r="S310" s="16">
        <f>+'JRO''s Hours Information'!G310</f>
        <v>29.75</v>
      </c>
      <c r="T310" s="23">
        <f t="shared" si="59"/>
        <v>543.83000000000004</v>
      </c>
      <c r="U310" s="15">
        <f>+'JRO''s Hours Information'!J310</f>
        <v>0.75</v>
      </c>
      <c r="V310" s="25">
        <f t="shared" si="60"/>
        <v>13.71</v>
      </c>
      <c r="W310" s="23">
        <f t="shared" si="61"/>
        <v>4468.1000000000004</v>
      </c>
    </row>
    <row r="311" spans="1:23" ht="14.85" customHeight="1" x14ac:dyDescent="0.15">
      <c r="A311" s="64" t="str">
        <f>'Employee ROP Information'!A311</f>
        <v>GAL</v>
      </c>
      <c r="B311" s="58" t="str">
        <f>+'Employee ROP Information'!C311</f>
        <v>HAMILTON, NATALEE</v>
      </c>
      <c r="C311" s="17">
        <f>+'Employee ROP Information'!M311</f>
        <v>28.75</v>
      </c>
      <c r="D311" s="17">
        <f>+'Employee ROP Information'!N311</f>
        <v>26.66</v>
      </c>
      <c r="E311" s="32">
        <f>+'JRO''s Hours Information'!B311</f>
        <v>150.25399999999999</v>
      </c>
      <c r="F311" s="23">
        <f t="shared" si="52"/>
        <v>4319.8024999999998</v>
      </c>
      <c r="G311" s="32">
        <f>+'JRO''s Hours Information'!E311</f>
        <v>95.256</v>
      </c>
      <c r="H311" s="23">
        <f t="shared" si="53"/>
        <v>2539.5249600000002</v>
      </c>
      <c r="I311" s="32">
        <f>+'JRO''s Hours Information'!H311</f>
        <v>0</v>
      </c>
      <c r="J311" s="25">
        <f t="shared" si="54"/>
        <v>0</v>
      </c>
      <c r="K311" s="33">
        <f>+'JRO''s Hours Information'!C311</f>
        <v>86.668000000000006</v>
      </c>
      <c r="L311" s="23">
        <f t="shared" si="55"/>
        <v>2491.7050000000004</v>
      </c>
      <c r="M311" s="33">
        <f>+'JRO''s Hours Information'!F311</f>
        <v>80.17</v>
      </c>
      <c r="N311" s="23">
        <f t="shared" si="56"/>
        <v>2137.3321999999998</v>
      </c>
      <c r="O311" s="33">
        <f>+'JRO''s Hours Information'!I311</f>
        <v>0</v>
      </c>
      <c r="P311" s="25">
        <f t="shared" si="57"/>
        <v>0</v>
      </c>
      <c r="Q311" s="16">
        <f>+'JRO''s Hours Information'!D311</f>
        <v>32</v>
      </c>
      <c r="R311" s="23">
        <f t="shared" si="58"/>
        <v>920</v>
      </c>
      <c r="S311" s="16">
        <f>+'JRO''s Hours Information'!G311</f>
        <v>176.5</v>
      </c>
      <c r="T311" s="23">
        <f t="shared" si="59"/>
        <v>4705.49</v>
      </c>
      <c r="U311" s="15">
        <f>+'JRO''s Hours Information'!J311</f>
        <v>0</v>
      </c>
      <c r="V311" s="25">
        <f t="shared" si="60"/>
        <v>0</v>
      </c>
      <c r="W311" s="23">
        <f t="shared" si="61"/>
        <v>6859.3274600000004</v>
      </c>
    </row>
    <row r="312" spans="1:23" ht="14.85" customHeight="1" x14ac:dyDescent="0.15">
      <c r="A312" s="64" t="str">
        <f>'Employee ROP Information'!A312</f>
        <v>GAL</v>
      </c>
      <c r="B312" s="58" t="str">
        <f>+'Employee ROP Information'!C312</f>
        <v>HAMMONS, JOSEPH</v>
      </c>
      <c r="C312" s="17">
        <f>+'Employee ROP Information'!M312</f>
        <v>25.38</v>
      </c>
      <c r="D312" s="17">
        <f>+'Employee ROP Information'!N312</f>
        <v>23.53</v>
      </c>
      <c r="E312" s="32">
        <f>+'JRO''s Hours Information'!B312</f>
        <v>0</v>
      </c>
      <c r="F312" s="23">
        <f t="shared" si="52"/>
        <v>0</v>
      </c>
      <c r="G312" s="32">
        <f>+'JRO''s Hours Information'!E312</f>
        <v>0</v>
      </c>
      <c r="H312" s="23">
        <f t="shared" si="53"/>
        <v>0</v>
      </c>
      <c r="I312" s="32">
        <f>+'JRO''s Hours Information'!H312</f>
        <v>0</v>
      </c>
      <c r="J312" s="25">
        <f t="shared" si="54"/>
        <v>0</v>
      </c>
      <c r="K312" s="33">
        <f>+'JRO''s Hours Information'!C312</f>
        <v>0</v>
      </c>
      <c r="L312" s="23">
        <f t="shared" si="55"/>
        <v>0</v>
      </c>
      <c r="M312" s="33">
        <f>+'JRO''s Hours Information'!F312</f>
        <v>0</v>
      </c>
      <c r="N312" s="23">
        <f t="shared" si="56"/>
        <v>0</v>
      </c>
      <c r="O312" s="33">
        <f>+'JRO''s Hours Information'!I312</f>
        <v>0</v>
      </c>
      <c r="P312" s="25">
        <f t="shared" si="57"/>
        <v>0</v>
      </c>
      <c r="Q312" s="16">
        <f>+'JRO''s Hours Information'!D312</f>
        <v>0</v>
      </c>
      <c r="R312" s="23">
        <f t="shared" si="58"/>
        <v>0</v>
      </c>
      <c r="S312" s="16">
        <f>+'JRO''s Hours Information'!G312</f>
        <v>0</v>
      </c>
      <c r="T312" s="23">
        <f t="shared" si="59"/>
        <v>0</v>
      </c>
      <c r="U312" s="15">
        <f>+'JRO''s Hours Information'!J312</f>
        <v>0</v>
      </c>
      <c r="V312" s="25">
        <f t="shared" si="60"/>
        <v>0</v>
      </c>
      <c r="W312" s="23">
        <f t="shared" si="61"/>
        <v>0</v>
      </c>
    </row>
    <row r="313" spans="1:23" ht="14.85" customHeight="1" x14ac:dyDescent="0.15">
      <c r="A313" s="64" t="str">
        <f>'Employee ROP Information'!A313</f>
        <v>GAL</v>
      </c>
      <c r="B313" s="58" t="str">
        <f>+'Employee ROP Information'!C313</f>
        <v>HAMPTON, MICHELE</v>
      </c>
      <c r="C313" s="17">
        <f>+'Employee ROP Information'!M313</f>
        <v>26.94</v>
      </c>
      <c r="D313" s="17">
        <f>+'Employee ROP Information'!N313</f>
        <v>24.98</v>
      </c>
      <c r="E313" s="32">
        <f>+'JRO''s Hours Information'!B313</f>
        <v>283.25</v>
      </c>
      <c r="F313" s="23">
        <f t="shared" si="52"/>
        <v>7630.7550000000001</v>
      </c>
      <c r="G313" s="32">
        <f>+'JRO''s Hours Information'!E313</f>
        <v>327.58999999999997</v>
      </c>
      <c r="H313" s="23">
        <f t="shared" si="53"/>
        <v>8183.1981999999998</v>
      </c>
      <c r="I313" s="32">
        <f>+'JRO''s Hours Information'!H313</f>
        <v>5.5</v>
      </c>
      <c r="J313" s="25">
        <f t="shared" si="54"/>
        <v>137.39000000000001</v>
      </c>
      <c r="K313" s="33">
        <f>+'JRO''s Hours Information'!C313</f>
        <v>156</v>
      </c>
      <c r="L313" s="23">
        <f t="shared" si="55"/>
        <v>4202.6400000000003</v>
      </c>
      <c r="M313" s="33">
        <f>+'JRO''s Hours Information'!F313</f>
        <v>104.004</v>
      </c>
      <c r="N313" s="23">
        <f t="shared" si="56"/>
        <v>2598.0199200000002</v>
      </c>
      <c r="O313" s="33">
        <f>+'JRO''s Hours Information'!I313</f>
        <v>18</v>
      </c>
      <c r="P313" s="25">
        <f t="shared" si="57"/>
        <v>449.64</v>
      </c>
      <c r="Q313" s="16">
        <f>+'JRO''s Hours Information'!D313</f>
        <v>87.5</v>
      </c>
      <c r="R313" s="23">
        <f t="shared" si="58"/>
        <v>2357.25</v>
      </c>
      <c r="S313" s="16">
        <f>+'JRO''s Hours Information'!G313</f>
        <v>85.25</v>
      </c>
      <c r="T313" s="23">
        <f t="shared" si="59"/>
        <v>2129.5450000000001</v>
      </c>
      <c r="U313" s="15">
        <f>+'JRO''s Hours Information'!J313</f>
        <v>18.5</v>
      </c>
      <c r="V313" s="25">
        <f t="shared" si="60"/>
        <v>462.13</v>
      </c>
      <c r="W313" s="23">
        <f t="shared" si="61"/>
        <v>15951.343199999999</v>
      </c>
    </row>
    <row r="314" spans="1:23" ht="14.85" customHeight="1" x14ac:dyDescent="0.15">
      <c r="A314" s="64" t="str">
        <f>'Employee ROP Information'!A314</f>
        <v>GAL</v>
      </c>
      <c r="B314" s="58" t="str">
        <f>+'Employee ROP Information'!C314</f>
        <v>HAPNER, FREDERICK</v>
      </c>
      <c r="C314" s="17">
        <f>+'Employee ROP Information'!M314</f>
        <v>32.21</v>
      </c>
      <c r="D314" s="17">
        <f>+'Employee ROP Information'!N314</f>
        <v>29.86</v>
      </c>
      <c r="E314" s="32">
        <f>+'JRO''s Hours Information'!B314</f>
        <v>385</v>
      </c>
      <c r="F314" s="23">
        <f t="shared" si="52"/>
        <v>12400.85</v>
      </c>
      <c r="G314" s="32">
        <f>+'JRO''s Hours Information'!E314</f>
        <v>480</v>
      </c>
      <c r="H314" s="23">
        <f t="shared" si="53"/>
        <v>14332.8</v>
      </c>
      <c r="I314" s="32">
        <f>+'JRO''s Hours Information'!H314</f>
        <v>0</v>
      </c>
      <c r="J314" s="25">
        <f t="shared" si="54"/>
        <v>0</v>
      </c>
      <c r="K314" s="33">
        <f>+'JRO''s Hours Information'!C314</f>
        <v>240</v>
      </c>
      <c r="L314" s="23">
        <f t="shared" si="55"/>
        <v>7730.4000000000005</v>
      </c>
      <c r="M314" s="33">
        <f>+'JRO''s Hours Information'!F314</f>
        <v>104.004</v>
      </c>
      <c r="N314" s="23">
        <f t="shared" si="56"/>
        <v>3105.55944</v>
      </c>
      <c r="O314" s="33">
        <f>+'JRO''s Hours Information'!I314</f>
        <v>0</v>
      </c>
      <c r="P314" s="25">
        <f t="shared" si="57"/>
        <v>0</v>
      </c>
      <c r="Q314" s="16">
        <f>+'JRO''s Hours Information'!D314</f>
        <v>181.5</v>
      </c>
      <c r="R314" s="23">
        <f t="shared" si="58"/>
        <v>5846.1149999999998</v>
      </c>
      <c r="S314" s="16">
        <f>+'JRO''s Hours Information'!G314</f>
        <v>3</v>
      </c>
      <c r="T314" s="23">
        <f t="shared" si="59"/>
        <v>89.58</v>
      </c>
      <c r="U314" s="15">
        <f>+'JRO''s Hours Information'!J314</f>
        <v>0</v>
      </c>
      <c r="V314" s="25">
        <f t="shared" si="60"/>
        <v>0</v>
      </c>
      <c r="W314" s="23">
        <f t="shared" si="61"/>
        <v>26733.65</v>
      </c>
    </row>
    <row r="315" spans="1:23" ht="14.85" customHeight="1" x14ac:dyDescent="0.15">
      <c r="A315" s="64" t="str">
        <f>'Employee ROP Information'!A315</f>
        <v>GAL</v>
      </c>
      <c r="B315" s="58" t="str">
        <f>+'Employee ROP Information'!C315</f>
        <v>HARLOW, MARGARET</v>
      </c>
      <c r="C315" s="17">
        <f>+'Employee ROP Information'!M315</f>
        <v>22.46</v>
      </c>
      <c r="D315" s="17">
        <f>+'Employee ROP Information'!N315</f>
        <v>20.82</v>
      </c>
      <c r="E315" s="32">
        <f>+'JRO''s Hours Information'!B315</f>
        <v>401</v>
      </c>
      <c r="F315" s="23">
        <f t="shared" si="52"/>
        <v>9006.4600000000009</v>
      </c>
      <c r="G315" s="32">
        <f>+'JRO''s Hours Information'!E315</f>
        <v>480</v>
      </c>
      <c r="H315" s="23">
        <f t="shared" si="53"/>
        <v>9993.6</v>
      </c>
      <c r="I315" s="32">
        <f>+'JRO''s Hours Information'!H315</f>
        <v>0</v>
      </c>
      <c r="J315" s="25">
        <f t="shared" si="54"/>
        <v>0</v>
      </c>
      <c r="K315" s="33">
        <f>+'JRO''s Hours Information'!C315</f>
        <v>156</v>
      </c>
      <c r="L315" s="23">
        <f t="shared" si="55"/>
        <v>3503.76</v>
      </c>
      <c r="M315" s="33">
        <f>+'JRO''s Hours Information'!F315</f>
        <v>104.004</v>
      </c>
      <c r="N315" s="23">
        <f t="shared" si="56"/>
        <v>2165.36328</v>
      </c>
      <c r="O315" s="33">
        <f>+'JRO''s Hours Information'!I315</f>
        <v>0</v>
      </c>
      <c r="P315" s="25">
        <f t="shared" si="57"/>
        <v>0</v>
      </c>
      <c r="Q315" s="16">
        <f>+'JRO''s Hours Information'!D315</f>
        <v>68</v>
      </c>
      <c r="R315" s="23">
        <f t="shared" si="58"/>
        <v>1527.28</v>
      </c>
      <c r="S315" s="16">
        <f>+'JRO''s Hours Information'!G315</f>
        <v>52.5</v>
      </c>
      <c r="T315" s="23">
        <f t="shared" si="59"/>
        <v>1093.05</v>
      </c>
      <c r="U315" s="15">
        <f>+'JRO''s Hours Information'!J315</f>
        <v>0</v>
      </c>
      <c r="V315" s="25">
        <f t="shared" si="60"/>
        <v>0</v>
      </c>
      <c r="W315" s="23">
        <f t="shared" si="61"/>
        <v>19000.060000000001</v>
      </c>
    </row>
    <row r="316" spans="1:23" ht="14.85" customHeight="1" x14ac:dyDescent="0.15">
      <c r="A316" s="64" t="str">
        <f>'Employee ROP Information'!A316</f>
        <v>GAL</v>
      </c>
      <c r="B316" s="58" t="str">
        <f>+'Employee ROP Information'!C316</f>
        <v>HARRELL, AMANDA</v>
      </c>
      <c r="C316" s="17">
        <f>+'Employee ROP Information'!M316</f>
        <v>29.31</v>
      </c>
      <c r="D316" s="17">
        <f>+'Employee ROP Information'!N316</f>
        <v>27.17</v>
      </c>
      <c r="E316" s="32">
        <f>+'JRO''s Hours Information'!B316</f>
        <v>314.99299999999999</v>
      </c>
      <c r="F316" s="23">
        <f t="shared" si="52"/>
        <v>9232.4448299999985</v>
      </c>
      <c r="G316" s="32">
        <f>+'JRO''s Hours Information'!E316</f>
        <v>438.34</v>
      </c>
      <c r="H316" s="23">
        <f t="shared" si="53"/>
        <v>11909.6978</v>
      </c>
      <c r="I316" s="32">
        <f>+'JRO''s Hours Information'!H316</f>
        <v>8</v>
      </c>
      <c r="J316" s="25">
        <f t="shared" si="54"/>
        <v>217.36</v>
      </c>
      <c r="K316" s="33">
        <f>+'JRO''s Hours Information'!C316</f>
        <v>129.99600000000001</v>
      </c>
      <c r="L316" s="23">
        <f t="shared" si="55"/>
        <v>3810.1827600000001</v>
      </c>
      <c r="M316" s="33">
        <f>+'JRO''s Hours Information'!F316</f>
        <v>104.004</v>
      </c>
      <c r="N316" s="23">
        <f t="shared" si="56"/>
        <v>2825.7886800000001</v>
      </c>
      <c r="O316" s="33">
        <f>+'JRO''s Hours Information'!I316</f>
        <v>13</v>
      </c>
      <c r="P316" s="25">
        <f t="shared" si="57"/>
        <v>353.21000000000004</v>
      </c>
      <c r="Q316" s="16">
        <f>+'JRO''s Hours Information'!D316</f>
        <v>74</v>
      </c>
      <c r="R316" s="23">
        <f t="shared" si="58"/>
        <v>2168.94</v>
      </c>
      <c r="S316" s="16">
        <f>+'JRO''s Hours Information'!G316</f>
        <v>0</v>
      </c>
      <c r="T316" s="23">
        <f t="shared" si="59"/>
        <v>0</v>
      </c>
      <c r="U316" s="15">
        <f>+'JRO''s Hours Information'!J316</f>
        <v>5</v>
      </c>
      <c r="V316" s="25">
        <f t="shared" si="60"/>
        <v>135.85000000000002</v>
      </c>
      <c r="W316" s="23">
        <f t="shared" si="61"/>
        <v>21359.502629999999</v>
      </c>
    </row>
    <row r="317" spans="1:23" ht="14.85" customHeight="1" x14ac:dyDescent="0.15">
      <c r="A317" s="64" t="str">
        <f>'Employee ROP Information'!A317</f>
        <v>GAL</v>
      </c>
      <c r="B317" s="58" t="str">
        <f>+'Employee ROP Information'!C317</f>
        <v>HARRIGAN, ERIN</v>
      </c>
      <c r="C317" s="17">
        <f>+'Employee ROP Information'!M317</f>
        <v>28.75</v>
      </c>
      <c r="D317" s="17">
        <f>+'Employee ROP Information'!N317</f>
        <v>26.66</v>
      </c>
      <c r="E317" s="32">
        <f>+'JRO''s Hours Information'!B317</f>
        <v>306.25299999999999</v>
      </c>
      <c r="F317" s="23">
        <f t="shared" si="52"/>
        <v>8804.7737500000003</v>
      </c>
      <c r="G317" s="32">
        <f>+'JRO''s Hours Information'!E317</f>
        <v>278.50299999999999</v>
      </c>
      <c r="H317" s="23">
        <f t="shared" si="53"/>
        <v>7424.8899799999999</v>
      </c>
      <c r="I317" s="32">
        <f>+'JRO''s Hours Information'!H317</f>
        <v>0</v>
      </c>
      <c r="J317" s="25">
        <f t="shared" si="54"/>
        <v>0</v>
      </c>
      <c r="K317" s="33">
        <f>+'JRO''s Hours Information'!C317</f>
        <v>374.25299999999999</v>
      </c>
      <c r="L317" s="23">
        <f t="shared" si="55"/>
        <v>10759.77375</v>
      </c>
      <c r="M317" s="33">
        <f>+'JRO''s Hours Information'!F317</f>
        <v>329.00299999999999</v>
      </c>
      <c r="N317" s="23">
        <f t="shared" si="56"/>
        <v>8771.2199799999999</v>
      </c>
      <c r="O317" s="33">
        <f>+'JRO''s Hours Information'!I317</f>
        <v>13</v>
      </c>
      <c r="P317" s="25">
        <f t="shared" si="57"/>
        <v>346.58</v>
      </c>
      <c r="Q317" s="16">
        <f>+'JRO''s Hours Information'!D317</f>
        <v>68</v>
      </c>
      <c r="R317" s="23">
        <f t="shared" si="58"/>
        <v>1955</v>
      </c>
      <c r="S317" s="16">
        <f>+'JRO''s Hours Information'!G317</f>
        <v>50.5</v>
      </c>
      <c r="T317" s="23">
        <f t="shared" si="59"/>
        <v>1346.33</v>
      </c>
      <c r="U317" s="15">
        <f>+'JRO''s Hours Information'!J317</f>
        <v>13</v>
      </c>
      <c r="V317" s="25">
        <f t="shared" si="60"/>
        <v>346.58</v>
      </c>
      <c r="W317" s="23">
        <f t="shared" si="61"/>
        <v>16229.66373</v>
      </c>
    </row>
    <row r="318" spans="1:23" ht="14.85" customHeight="1" x14ac:dyDescent="0.15">
      <c r="A318" s="64" t="str">
        <f>'Employee ROP Information'!A318</f>
        <v>GAL</v>
      </c>
      <c r="B318" s="58" t="str">
        <f>+'Employee ROP Information'!C318</f>
        <v>HARRIS, ALICIA</v>
      </c>
      <c r="C318" s="17">
        <f>+'Employee ROP Information'!M318</f>
        <v>19.72</v>
      </c>
      <c r="D318" s="17">
        <f>+'Employee ROP Information'!N318</f>
        <v>18.28</v>
      </c>
      <c r="E318" s="32">
        <f>+'JRO''s Hours Information'!B318</f>
        <v>161.09</v>
      </c>
      <c r="F318" s="23">
        <f t="shared" si="52"/>
        <v>3176.6947999999998</v>
      </c>
      <c r="G318" s="32">
        <f>+'JRO''s Hours Information'!E318</f>
        <v>220.09</v>
      </c>
      <c r="H318" s="23">
        <f t="shared" si="53"/>
        <v>4023.2452000000003</v>
      </c>
      <c r="I318" s="32">
        <f>+'JRO''s Hours Information'!H318</f>
        <v>0.125</v>
      </c>
      <c r="J318" s="25">
        <f t="shared" si="54"/>
        <v>2.2850000000000001</v>
      </c>
      <c r="K318" s="33">
        <f>+'JRO''s Hours Information'!C318</f>
        <v>104.004</v>
      </c>
      <c r="L318" s="23">
        <f t="shared" si="55"/>
        <v>2050.9588800000001</v>
      </c>
      <c r="M318" s="33">
        <f>+'JRO''s Hours Information'!F318</f>
        <v>104.004</v>
      </c>
      <c r="N318" s="23">
        <f t="shared" si="56"/>
        <v>1901.1931200000001</v>
      </c>
      <c r="O318" s="33">
        <f>+'JRO''s Hours Information'!I318</f>
        <v>5.625</v>
      </c>
      <c r="P318" s="25">
        <f t="shared" si="57"/>
        <v>102.825</v>
      </c>
      <c r="Q318" s="16">
        <f>+'JRO''s Hours Information'!D318</f>
        <v>62.25</v>
      </c>
      <c r="R318" s="23">
        <f t="shared" si="58"/>
        <v>1227.57</v>
      </c>
      <c r="S318" s="16">
        <f>+'JRO''s Hours Information'!G318</f>
        <v>11.5</v>
      </c>
      <c r="T318" s="23">
        <f t="shared" si="59"/>
        <v>210.22000000000003</v>
      </c>
      <c r="U318" s="15">
        <f>+'JRO''s Hours Information'!J318</f>
        <v>4.75</v>
      </c>
      <c r="V318" s="25">
        <f t="shared" si="60"/>
        <v>86.830000000000013</v>
      </c>
      <c r="W318" s="23">
        <f t="shared" si="61"/>
        <v>7202.2250000000004</v>
      </c>
    </row>
    <row r="319" spans="1:23" ht="14.85" customHeight="1" x14ac:dyDescent="0.15">
      <c r="A319" s="64" t="str">
        <f>'Employee ROP Information'!A319</f>
        <v>GAL</v>
      </c>
      <c r="B319" s="58" t="str">
        <f>+'Employee ROP Information'!C319</f>
        <v>HARRIS, CECILIA</v>
      </c>
      <c r="C319" s="17">
        <f>+'Employee ROP Information'!M319</f>
        <v>20.93</v>
      </c>
      <c r="D319" s="17">
        <f>+'Employee ROP Information'!N319</f>
        <v>19.41</v>
      </c>
      <c r="E319" s="32">
        <f>+'JRO''s Hours Information'!B319</f>
        <v>285.5</v>
      </c>
      <c r="F319" s="23">
        <f t="shared" si="52"/>
        <v>5975.5150000000003</v>
      </c>
      <c r="G319" s="32">
        <f>+'JRO''s Hours Information'!E319</f>
        <v>480</v>
      </c>
      <c r="H319" s="23">
        <f t="shared" si="53"/>
        <v>9316.7999999999993</v>
      </c>
      <c r="I319" s="32">
        <f>+'JRO''s Hours Information'!H319</f>
        <v>0</v>
      </c>
      <c r="J319" s="25">
        <f t="shared" si="54"/>
        <v>0</v>
      </c>
      <c r="K319" s="33">
        <f>+'JRO''s Hours Information'!C319</f>
        <v>156</v>
      </c>
      <c r="L319" s="23">
        <f t="shared" si="55"/>
        <v>3265.08</v>
      </c>
      <c r="M319" s="33">
        <f>+'JRO''s Hours Information'!F319</f>
        <v>104.004</v>
      </c>
      <c r="N319" s="23">
        <f t="shared" si="56"/>
        <v>2018.7176400000001</v>
      </c>
      <c r="O319" s="33">
        <f>+'JRO''s Hours Information'!I319</f>
        <v>0</v>
      </c>
      <c r="P319" s="25">
        <f t="shared" si="57"/>
        <v>0</v>
      </c>
      <c r="Q319" s="16">
        <f>+'JRO''s Hours Information'!D319</f>
        <v>140</v>
      </c>
      <c r="R319" s="23">
        <f t="shared" si="58"/>
        <v>2930.2</v>
      </c>
      <c r="S319" s="16">
        <f>+'JRO''s Hours Information'!G319</f>
        <v>18.5</v>
      </c>
      <c r="T319" s="23">
        <f t="shared" si="59"/>
        <v>359.08499999999998</v>
      </c>
      <c r="U319" s="15">
        <f>+'JRO''s Hours Information'!J319</f>
        <v>0</v>
      </c>
      <c r="V319" s="25">
        <f t="shared" si="60"/>
        <v>0</v>
      </c>
      <c r="W319" s="23">
        <f t="shared" si="61"/>
        <v>15292.314999999999</v>
      </c>
    </row>
    <row r="320" spans="1:23" ht="14.85" customHeight="1" x14ac:dyDescent="0.15">
      <c r="A320" s="64" t="str">
        <f>'Employee ROP Information'!A320</f>
        <v>GAL</v>
      </c>
      <c r="B320" s="58" t="str">
        <f>+'Employee ROP Information'!C320</f>
        <v>HARRIS, DANIELLA</v>
      </c>
      <c r="C320" s="17">
        <f>+'Employee ROP Information'!M320</f>
        <v>20.39</v>
      </c>
      <c r="D320" s="17">
        <f>+'Employee ROP Information'!N320</f>
        <v>18.899999999999999</v>
      </c>
      <c r="E320" s="32">
        <f>+'JRO''s Hours Information'!B320</f>
        <v>154.923</v>
      </c>
      <c r="F320" s="23">
        <f t="shared" si="52"/>
        <v>3158.87997</v>
      </c>
      <c r="G320" s="32">
        <f>+'JRO''s Hours Information'!E320</f>
        <v>146.923</v>
      </c>
      <c r="H320" s="23">
        <f t="shared" si="53"/>
        <v>2776.8446999999996</v>
      </c>
      <c r="I320" s="32">
        <f>+'JRO''s Hours Information'!H320</f>
        <v>8</v>
      </c>
      <c r="J320" s="25">
        <f t="shared" si="54"/>
        <v>151.19999999999999</v>
      </c>
      <c r="K320" s="33">
        <f>+'JRO''s Hours Information'!C320</f>
        <v>95.337000000000003</v>
      </c>
      <c r="L320" s="23">
        <f t="shared" si="55"/>
        <v>1943.9214300000001</v>
      </c>
      <c r="M320" s="33">
        <f>+'JRO''s Hours Information'!F320</f>
        <v>95.337000000000003</v>
      </c>
      <c r="N320" s="23">
        <f t="shared" si="56"/>
        <v>1801.8692999999998</v>
      </c>
      <c r="O320" s="33">
        <f>+'JRO''s Hours Information'!I320</f>
        <v>8</v>
      </c>
      <c r="P320" s="25">
        <f t="shared" si="57"/>
        <v>151.19999999999999</v>
      </c>
      <c r="Q320" s="16">
        <f>+'JRO''s Hours Information'!D320</f>
        <v>8</v>
      </c>
      <c r="R320" s="23">
        <f t="shared" si="58"/>
        <v>163.12</v>
      </c>
      <c r="S320" s="16">
        <f>+'JRO''s Hours Information'!G320</f>
        <v>32</v>
      </c>
      <c r="T320" s="23">
        <f t="shared" si="59"/>
        <v>604.79999999999995</v>
      </c>
      <c r="U320" s="15">
        <f>+'JRO''s Hours Information'!J320</f>
        <v>8</v>
      </c>
      <c r="V320" s="25">
        <f t="shared" si="60"/>
        <v>151.19999999999999</v>
      </c>
      <c r="W320" s="23">
        <f t="shared" si="61"/>
        <v>6086.9246699999994</v>
      </c>
    </row>
    <row r="321" spans="1:23" ht="14.85" customHeight="1" x14ac:dyDescent="0.15">
      <c r="A321" s="64" t="str">
        <f>'Employee ROP Information'!A321</f>
        <v>GAL</v>
      </c>
      <c r="B321" s="58" t="str">
        <f>+'Employee ROP Information'!C321</f>
        <v>HARRIS, VICTORIA</v>
      </c>
      <c r="C321" s="17">
        <f>+'Employee ROP Information'!M321</f>
        <v>22.6</v>
      </c>
      <c r="D321" s="17">
        <f>+'Employee ROP Information'!N321</f>
        <v>20.95</v>
      </c>
      <c r="E321" s="32">
        <f>+'JRO''s Hours Information'!B321</f>
        <v>182.673</v>
      </c>
      <c r="F321" s="23">
        <f t="shared" si="52"/>
        <v>4128.4098000000004</v>
      </c>
      <c r="G321" s="32">
        <f>+'JRO''s Hours Information'!E321</f>
        <v>374.673</v>
      </c>
      <c r="H321" s="23">
        <f t="shared" si="53"/>
        <v>7849.3993499999997</v>
      </c>
      <c r="I321" s="32">
        <f>+'JRO''s Hours Information'!H321</f>
        <v>0</v>
      </c>
      <c r="J321" s="25">
        <f t="shared" si="54"/>
        <v>0</v>
      </c>
      <c r="K321" s="33">
        <f>+'JRO''s Hours Information'!C321</f>
        <v>95.337000000000003</v>
      </c>
      <c r="L321" s="23">
        <f t="shared" si="55"/>
        <v>2154.6162000000004</v>
      </c>
      <c r="M321" s="33">
        <f>+'JRO''s Hours Information'!F321</f>
        <v>95.337000000000003</v>
      </c>
      <c r="N321" s="23">
        <f t="shared" si="56"/>
        <v>1997.31015</v>
      </c>
      <c r="O321" s="33">
        <f>+'JRO''s Hours Information'!I321</f>
        <v>0</v>
      </c>
      <c r="P321" s="25">
        <f t="shared" si="57"/>
        <v>0</v>
      </c>
      <c r="Q321" s="16">
        <f>+'JRO''s Hours Information'!D321</f>
        <v>48</v>
      </c>
      <c r="R321" s="23">
        <f t="shared" si="58"/>
        <v>1084.8000000000002</v>
      </c>
      <c r="S321" s="16">
        <f>+'JRO''s Hours Information'!G321</f>
        <v>0</v>
      </c>
      <c r="T321" s="23">
        <f t="shared" si="59"/>
        <v>0</v>
      </c>
      <c r="U321" s="15">
        <f>+'JRO''s Hours Information'!J321</f>
        <v>0</v>
      </c>
      <c r="V321" s="25">
        <f t="shared" si="60"/>
        <v>0</v>
      </c>
      <c r="W321" s="23">
        <f t="shared" si="61"/>
        <v>11977.809150000001</v>
      </c>
    </row>
    <row r="322" spans="1:23" ht="14.85" customHeight="1" x14ac:dyDescent="0.15">
      <c r="A322" s="64" t="str">
        <f>'Employee ROP Information'!A322</f>
        <v>GAL</v>
      </c>
      <c r="B322" s="58" t="str">
        <f>+'Employee ROP Information'!C322</f>
        <v>HASHA, GAYE LENE</v>
      </c>
      <c r="C322" s="17">
        <f>+'Employee ROP Information'!M322</f>
        <v>19.72</v>
      </c>
      <c r="D322" s="17">
        <f>+'Employee ROP Information'!N322</f>
        <v>18.28</v>
      </c>
      <c r="E322" s="32">
        <f>+'JRO''s Hours Information'!B322</f>
        <v>81.335999999999999</v>
      </c>
      <c r="F322" s="23">
        <f t="shared" si="52"/>
        <v>1603.9459199999999</v>
      </c>
      <c r="G322" s="32">
        <f>+'JRO''s Hours Information'!E322</f>
        <v>63.335999999999999</v>
      </c>
      <c r="H322" s="23">
        <f t="shared" si="53"/>
        <v>1157.78208</v>
      </c>
      <c r="I322" s="32">
        <f>+'JRO''s Hours Information'!H322</f>
        <v>9.5</v>
      </c>
      <c r="J322" s="25">
        <f t="shared" si="54"/>
        <v>173.66000000000003</v>
      </c>
      <c r="K322" s="33">
        <f>+'JRO''s Hours Information'!C322</f>
        <v>82.335999999999999</v>
      </c>
      <c r="L322" s="23">
        <f t="shared" si="55"/>
        <v>1623.6659199999999</v>
      </c>
      <c r="M322" s="33">
        <f>+'JRO''s Hours Information'!F322</f>
        <v>82.335999999999999</v>
      </c>
      <c r="N322" s="23">
        <f t="shared" si="56"/>
        <v>1505.1020800000001</v>
      </c>
      <c r="O322" s="33">
        <f>+'JRO''s Hours Information'!I322</f>
        <v>17.75</v>
      </c>
      <c r="P322" s="25">
        <f t="shared" si="57"/>
        <v>324.47000000000003</v>
      </c>
      <c r="Q322" s="16">
        <f>+'JRO''s Hours Information'!D322</f>
        <v>1</v>
      </c>
      <c r="R322" s="23">
        <f t="shared" si="58"/>
        <v>19.72</v>
      </c>
      <c r="S322" s="16">
        <f>+'JRO''s Hours Information'!G322</f>
        <v>19</v>
      </c>
      <c r="T322" s="23">
        <f t="shared" si="59"/>
        <v>347.32000000000005</v>
      </c>
      <c r="U322" s="15">
        <f>+'JRO''s Hours Information'!J322</f>
        <v>8.25</v>
      </c>
      <c r="V322" s="25">
        <f t="shared" si="60"/>
        <v>150.81</v>
      </c>
      <c r="W322" s="23">
        <f t="shared" si="61"/>
        <v>2935.3879999999999</v>
      </c>
    </row>
    <row r="323" spans="1:23" ht="14.85" customHeight="1" x14ac:dyDescent="0.15">
      <c r="A323" s="64" t="str">
        <f>'Employee ROP Information'!A323</f>
        <v>GAL</v>
      </c>
      <c r="B323" s="58" t="str">
        <f>+'Employee ROP Information'!C323</f>
        <v>HENDERSON, STACY</v>
      </c>
      <c r="C323" s="17">
        <f>+'Employee ROP Information'!M323</f>
        <v>19.72</v>
      </c>
      <c r="D323" s="17">
        <f>+'Employee ROP Information'!N323</f>
        <v>18.28</v>
      </c>
      <c r="E323" s="32">
        <f>+'JRO''s Hours Information'!B323</f>
        <v>185.34</v>
      </c>
      <c r="F323" s="23">
        <f t="shared" si="52"/>
        <v>3654.9047999999998</v>
      </c>
      <c r="G323" s="32">
        <f>+'JRO''s Hours Information'!E323</f>
        <v>258.33999999999997</v>
      </c>
      <c r="H323" s="23">
        <f t="shared" si="53"/>
        <v>4722.4551999999994</v>
      </c>
      <c r="I323" s="32">
        <f>+'JRO''s Hours Information'!H323</f>
        <v>4.5</v>
      </c>
      <c r="J323" s="25">
        <f t="shared" si="54"/>
        <v>82.26</v>
      </c>
      <c r="K323" s="33">
        <f>+'JRO''s Hours Information'!C323</f>
        <v>104.004</v>
      </c>
      <c r="L323" s="23">
        <f t="shared" si="55"/>
        <v>2050.9588800000001</v>
      </c>
      <c r="M323" s="33">
        <f>+'JRO''s Hours Information'!F323</f>
        <v>104.004</v>
      </c>
      <c r="N323" s="23">
        <f t="shared" si="56"/>
        <v>1901.1931200000001</v>
      </c>
      <c r="O323" s="33">
        <f>+'JRO''s Hours Information'!I323</f>
        <v>13.5</v>
      </c>
      <c r="P323" s="25">
        <f t="shared" si="57"/>
        <v>246.78000000000003</v>
      </c>
      <c r="Q323" s="16">
        <f>+'JRO''s Hours Information'!D323</f>
        <v>28</v>
      </c>
      <c r="R323" s="23">
        <f t="shared" si="58"/>
        <v>552.16</v>
      </c>
      <c r="S323" s="16">
        <f>+'JRO''s Hours Information'!G323</f>
        <v>19</v>
      </c>
      <c r="T323" s="23">
        <f t="shared" si="59"/>
        <v>347.32000000000005</v>
      </c>
      <c r="U323" s="15">
        <f>+'JRO''s Hours Information'!J323</f>
        <v>9</v>
      </c>
      <c r="V323" s="25">
        <f t="shared" si="60"/>
        <v>164.52</v>
      </c>
      <c r="W323" s="23">
        <f t="shared" si="61"/>
        <v>8459.619999999999</v>
      </c>
    </row>
    <row r="324" spans="1:23" ht="14.85" customHeight="1" x14ac:dyDescent="0.15">
      <c r="A324" s="64" t="str">
        <f>'Employee ROP Information'!A324</f>
        <v>GAL</v>
      </c>
      <c r="B324" s="58" t="str">
        <f>+'Employee ROP Information'!C324</f>
        <v>HERMAN, MONA</v>
      </c>
      <c r="C324" s="17">
        <f>+'Employee ROP Information'!M324</f>
        <v>4.93</v>
      </c>
      <c r="D324" s="17">
        <f>+'Employee ROP Information'!N324</f>
        <v>4.57</v>
      </c>
      <c r="E324" s="32">
        <f>+'JRO''s Hours Information'!B324</f>
        <v>30.41</v>
      </c>
      <c r="F324" s="23">
        <f t="shared" si="52"/>
        <v>149.9213</v>
      </c>
      <c r="G324" s="32">
        <f>+'JRO''s Hours Information'!E324</f>
        <v>149.41</v>
      </c>
      <c r="H324" s="23">
        <f t="shared" si="53"/>
        <v>682.80370000000005</v>
      </c>
      <c r="I324" s="32">
        <f>+'JRO''s Hours Information'!H324</f>
        <v>0</v>
      </c>
      <c r="J324" s="25">
        <f t="shared" si="54"/>
        <v>0</v>
      </c>
      <c r="K324" s="33">
        <f>+'JRO''s Hours Information'!C324</f>
        <v>51.996000000000002</v>
      </c>
      <c r="L324" s="23">
        <f t="shared" si="55"/>
        <v>256.34028000000001</v>
      </c>
      <c r="M324" s="33">
        <f>+'JRO''s Hours Information'!F324</f>
        <v>51.996000000000002</v>
      </c>
      <c r="N324" s="23">
        <f t="shared" si="56"/>
        <v>237.62172000000004</v>
      </c>
      <c r="O324" s="33">
        <f>+'JRO''s Hours Information'!I324</f>
        <v>0</v>
      </c>
      <c r="P324" s="25">
        <f t="shared" si="57"/>
        <v>0</v>
      </c>
      <c r="Q324" s="16">
        <f>+'JRO''s Hours Information'!D324</f>
        <v>44</v>
      </c>
      <c r="R324" s="23">
        <f t="shared" si="58"/>
        <v>216.92</v>
      </c>
      <c r="S324" s="16">
        <f>+'JRO''s Hours Information'!G324</f>
        <v>12</v>
      </c>
      <c r="T324" s="23">
        <f t="shared" si="59"/>
        <v>54.84</v>
      </c>
      <c r="U324" s="15">
        <f>+'JRO''s Hours Information'!J324</f>
        <v>0</v>
      </c>
      <c r="V324" s="25">
        <f t="shared" si="60"/>
        <v>0</v>
      </c>
      <c r="W324" s="23">
        <f t="shared" si="61"/>
        <v>832.72500000000002</v>
      </c>
    </row>
    <row r="325" spans="1:23" ht="14.85" customHeight="1" x14ac:dyDescent="0.15">
      <c r="A325" s="64" t="str">
        <f>'Employee ROP Information'!A325</f>
        <v>GAL</v>
      </c>
      <c r="B325" s="58" t="str">
        <f>+'Employee ROP Information'!C325</f>
        <v>HERNDON, DAVID</v>
      </c>
      <c r="C325" s="17">
        <f>+'Employee ROP Information'!M325</f>
        <v>21.38</v>
      </c>
      <c r="D325" s="17">
        <f>+'Employee ROP Information'!N325</f>
        <v>19.82</v>
      </c>
      <c r="E325" s="32">
        <f>+'JRO''s Hours Information'!B325</f>
        <v>228.25</v>
      </c>
      <c r="F325" s="23">
        <f t="shared" si="52"/>
        <v>4879.9849999999997</v>
      </c>
      <c r="G325" s="32">
        <f>+'JRO''s Hours Information'!E325</f>
        <v>478.34</v>
      </c>
      <c r="H325" s="23">
        <f t="shared" si="53"/>
        <v>9480.6988000000001</v>
      </c>
      <c r="I325" s="32">
        <f>+'JRO''s Hours Information'!H325</f>
        <v>0</v>
      </c>
      <c r="J325" s="25">
        <f t="shared" si="54"/>
        <v>0</v>
      </c>
      <c r="K325" s="33">
        <f>+'JRO''s Hours Information'!C325</f>
        <v>156</v>
      </c>
      <c r="L325" s="23">
        <f t="shared" si="55"/>
        <v>3335.2799999999997</v>
      </c>
      <c r="M325" s="33">
        <f>+'JRO''s Hours Information'!F325</f>
        <v>104.004</v>
      </c>
      <c r="N325" s="23">
        <f t="shared" si="56"/>
        <v>2061.3592800000001</v>
      </c>
      <c r="O325" s="33">
        <f>+'JRO''s Hours Information'!I325</f>
        <v>0</v>
      </c>
      <c r="P325" s="25">
        <f t="shared" si="57"/>
        <v>0</v>
      </c>
      <c r="Q325" s="16">
        <f>+'JRO''s Hours Information'!D325</f>
        <v>168.5</v>
      </c>
      <c r="R325" s="23">
        <f t="shared" si="58"/>
        <v>3602.5299999999997</v>
      </c>
      <c r="S325" s="16">
        <f>+'JRO''s Hours Information'!G325</f>
        <v>83.75</v>
      </c>
      <c r="T325" s="23">
        <f t="shared" si="59"/>
        <v>1659.925</v>
      </c>
      <c r="U325" s="15">
        <f>+'JRO''s Hours Information'!J325</f>
        <v>0</v>
      </c>
      <c r="V325" s="25">
        <f t="shared" si="60"/>
        <v>0</v>
      </c>
      <c r="W325" s="23">
        <f t="shared" si="61"/>
        <v>14360.683799999999</v>
      </c>
    </row>
    <row r="326" spans="1:23" ht="14.85" customHeight="1" x14ac:dyDescent="0.15">
      <c r="A326" s="64" t="str">
        <f>'Employee ROP Information'!A326</f>
        <v>GAL</v>
      </c>
      <c r="B326" s="58" t="str">
        <f>+'Employee ROP Information'!C326</f>
        <v>HESTER, TIARA</v>
      </c>
      <c r="C326" s="17">
        <f>+'Employee ROP Information'!M326</f>
        <v>19.72</v>
      </c>
      <c r="D326" s="17">
        <f>+'Employee ROP Information'!N326</f>
        <v>18.28</v>
      </c>
      <c r="E326" s="32">
        <f>+'JRO''s Hours Information'!B326</f>
        <v>64.17</v>
      </c>
      <c r="F326" s="23">
        <f t="shared" si="52"/>
        <v>1265.4323999999999</v>
      </c>
      <c r="G326" s="32">
        <f>+'JRO''s Hours Information'!E326</f>
        <v>66.17</v>
      </c>
      <c r="H326" s="23">
        <f t="shared" si="53"/>
        <v>1209.5876000000001</v>
      </c>
      <c r="I326" s="32">
        <f>+'JRO''s Hours Information'!H326</f>
        <v>0</v>
      </c>
      <c r="J326" s="25">
        <f t="shared" si="54"/>
        <v>0</v>
      </c>
      <c r="K326" s="33">
        <f>+'JRO''s Hours Information'!C326</f>
        <v>93.17</v>
      </c>
      <c r="L326" s="23">
        <f t="shared" si="55"/>
        <v>1837.3124</v>
      </c>
      <c r="M326" s="33">
        <f>+'JRO''s Hours Information'!F326</f>
        <v>93.17</v>
      </c>
      <c r="N326" s="23">
        <f t="shared" si="56"/>
        <v>1703.1476000000002</v>
      </c>
      <c r="O326" s="33">
        <f>+'JRO''s Hours Information'!I326</f>
        <v>0</v>
      </c>
      <c r="P326" s="25">
        <f t="shared" si="57"/>
        <v>0</v>
      </c>
      <c r="Q326" s="16">
        <f>+'JRO''s Hours Information'!D326</f>
        <v>29</v>
      </c>
      <c r="R326" s="23">
        <f t="shared" si="58"/>
        <v>571.88</v>
      </c>
      <c r="S326" s="16">
        <f>+'JRO''s Hours Information'!G326</f>
        <v>27</v>
      </c>
      <c r="T326" s="23">
        <f t="shared" si="59"/>
        <v>493.56000000000006</v>
      </c>
      <c r="U326" s="15">
        <f>+'JRO''s Hours Information'!J326</f>
        <v>0</v>
      </c>
      <c r="V326" s="25">
        <f t="shared" si="60"/>
        <v>0</v>
      </c>
      <c r="W326" s="23">
        <f t="shared" si="61"/>
        <v>2475.02</v>
      </c>
    </row>
    <row r="327" spans="1:23" ht="14.85" customHeight="1" x14ac:dyDescent="0.15">
      <c r="A327" s="64" t="str">
        <f>'Employee ROP Information'!A327</f>
        <v>GAL</v>
      </c>
      <c r="B327" s="58" t="str">
        <f>+'Employee ROP Information'!C327</f>
        <v>HESTORFF, EMILY</v>
      </c>
      <c r="C327" s="17">
        <f>+'Employee ROP Information'!M327</f>
        <v>19.72</v>
      </c>
      <c r="D327" s="17">
        <f>+'Employee ROP Information'!N327</f>
        <v>18.28</v>
      </c>
      <c r="E327" s="32">
        <f>+'JRO''s Hours Information'!B327</f>
        <v>49.09</v>
      </c>
      <c r="F327" s="23">
        <f t="shared" si="52"/>
        <v>968.0548</v>
      </c>
      <c r="G327" s="32">
        <f>+'JRO''s Hours Information'!E327</f>
        <v>105.09</v>
      </c>
      <c r="H327" s="23">
        <f t="shared" si="53"/>
        <v>1921.0452000000002</v>
      </c>
      <c r="I327" s="32">
        <f>+'JRO''s Hours Information'!H327</f>
        <v>0</v>
      </c>
      <c r="J327" s="25">
        <f t="shared" si="54"/>
        <v>0</v>
      </c>
      <c r="K327" s="33">
        <f>+'JRO''s Hours Information'!C327</f>
        <v>104.004</v>
      </c>
      <c r="L327" s="23">
        <f t="shared" si="55"/>
        <v>2050.9588800000001</v>
      </c>
      <c r="M327" s="33">
        <f>+'JRO''s Hours Information'!F327</f>
        <v>104.004</v>
      </c>
      <c r="N327" s="23">
        <f t="shared" si="56"/>
        <v>1901.1931200000001</v>
      </c>
      <c r="O327" s="33">
        <f>+'JRO''s Hours Information'!I327</f>
        <v>0</v>
      </c>
      <c r="P327" s="25">
        <f t="shared" si="57"/>
        <v>0</v>
      </c>
      <c r="Q327" s="16">
        <f>+'JRO''s Hours Information'!D327</f>
        <v>107</v>
      </c>
      <c r="R327" s="23">
        <f t="shared" si="58"/>
        <v>2110.04</v>
      </c>
      <c r="S327" s="16">
        <f>+'JRO''s Hours Information'!G327</f>
        <v>47</v>
      </c>
      <c r="T327" s="23">
        <f t="shared" si="59"/>
        <v>859.16000000000008</v>
      </c>
      <c r="U327" s="15">
        <f>+'JRO''s Hours Information'!J327</f>
        <v>0</v>
      </c>
      <c r="V327" s="25">
        <f t="shared" si="60"/>
        <v>0</v>
      </c>
      <c r="W327" s="23">
        <f t="shared" si="61"/>
        <v>2889.1000000000004</v>
      </c>
    </row>
    <row r="328" spans="1:23" ht="14.85" customHeight="1" x14ac:dyDescent="0.15">
      <c r="A328" s="64" t="str">
        <f>'Employee ROP Information'!A328</f>
        <v>GAL</v>
      </c>
      <c r="B328" s="58" t="str">
        <f>+'Employee ROP Information'!C328</f>
        <v>HIGGINS, LYNNE</v>
      </c>
      <c r="C328" s="17">
        <f>+'Employee ROP Information'!M328</f>
        <v>21.26</v>
      </c>
      <c r="D328" s="17">
        <f>+'Employee ROP Information'!N328</f>
        <v>19.71</v>
      </c>
      <c r="E328" s="32">
        <f>+'JRO''s Hours Information'!B328</f>
        <v>71.09</v>
      </c>
      <c r="F328" s="23">
        <f t="shared" si="52"/>
        <v>1511.3734000000002</v>
      </c>
      <c r="G328" s="32">
        <f>+'JRO''s Hours Information'!E328</f>
        <v>195.34</v>
      </c>
      <c r="H328" s="23">
        <f t="shared" si="53"/>
        <v>3850.1514000000002</v>
      </c>
      <c r="I328" s="32">
        <f>+'JRO''s Hours Information'!H328</f>
        <v>0</v>
      </c>
      <c r="J328" s="25">
        <f t="shared" si="54"/>
        <v>0</v>
      </c>
      <c r="K328" s="33">
        <f>+'JRO''s Hours Information'!C328</f>
        <v>104.004</v>
      </c>
      <c r="L328" s="23">
        <f t="shared" si="55"/>
        <v>2211.1250400000004</v>
      </c>
      <c r="M328" s="33">
        <f>+'JRO''s Hours Information'!F328</f>
        <v>104.004</v>
      </c>
      <c r="N328" s="23">
        <f t="shared" si="56"/>
        <v>2049.9188400000003</v>
      </c>
      <c r="O328" s="33">
        <f>+'JRO''s Hours Information'!I328</f>
        <v>0</v>
      </c>
      <c r="P328" s="25">
        <f t="shared" si="57"/>
        <v>0</v>
      </c>
      <c r="Q328" s="16">
        <f>+'JRO''s Hours Information'!D328</f>
        <v>59.5</v>
      </c>
      <c r="R328" s="23">
        <f t="shared" si="58"/>
        <v>1264.97</v>
      </c>
      <c r="S328" s="16">
        <f>+'JRO''s Hours Information'!G328</f>
        <v>99.25</v>
      </c>
      <c r="T328" s="23">
        <f t="shared" si="59"/>
        <v>1956.2175</v>
      </c>
      <c r="U328" s="15">
        <f>+'JRO''s Hours Information'!J328</f>
        <v>0</v>
      </c>
      <c r="V328" s="25">
        <f t="shared" si="60"/>
        <v>0</v>
      </c>
      <c r="W328" s="23">
        <f t="shared" si="61"/>
        <v>5361.5248000000001</v>
      </c>
    </row>
    <row r="329" spans="1:23" ht="14.85" customHeight="1" x14ac:dyDescent="0.15">
      <c r="A329" s="64" t="str">
        <f>'Employee ROP Information'!A329</f>
        <v>GAL</v>
      </c>
      <c r="B329" s="58" t="str">
        <f>+'Employee ROP Information'!C329</f>
        <v>HILL, JONEALLE</v>
      </c>
      <c r="C329" s="17">
        <f>+'Employee ROP Information'!M329</f>
        <v>28.75</v>
      </c>
      <c r="D329" s="17">
        <f>+'Employee ROP Information'!N329</f>
        <v>26.66</v>
      </c>
      <c r="E329" s="32">
        <f>+'JRO''s Hours Information'!B329</f>
        <v>148.416</v>
      </c>
      <c r="F329" s="23">
        <f t="shared" si="52"/>
        <v>4266.96</v>
      </c>
      <c r="G329" s="32">
        <f>+'JRO''s Hours Information'!E329</f>
        <v>112.34</v>
      </c>
      <c r="H329" s="23">
        <f t="shared" si="53"/>
        <v>2994.9844000000003</v>
      </c>
      <c r="I329" s="32">
        <f>+'JRO''s Hours Information'!H329</f>
        <v>1.05</v>
      </c>
      <c r="J329" s="25">
        <f t="shared" si="54"/>
        <v>27.993000000000002</v>
      </c>
      <c r="K329" s="33">
        <f>+'JRO''s Hours Information'!C329</f>
        <v>127.83</v>
      </c>
      <c r="L329" s="23">
        <f t="shared" si="55"/>
        <v>3675.1124999999997</v>
      </c>
      <c r="M329" s="33">
        <f>+'JRO''s Hours Information'!F329</f>
        <v>104.004</v>
      </c>
      <c r="N329" s="23">
        <f t="shared" si="56"/>
        <v>2772.7466400000003</v>
      </c>
      <c r="O329" s="33">
        <f>+'JRO''s Hours Information'!I329</f>
        <v>66.8</v>
      </c>
      <c r="P329" s="25">
        <f t="shared" si="57"/>
        <v>1780.8879999999999</v>
      </c>
      <c r="Q329" s="16">
        <f>+'JRO''s Hours Information'!D329</f>
        <v>59.25</v>
      </c>
      <c r="R329" s="23">
        <f t="shared" si="58"/>
        <v>1703.4375</v>
      </c>
      <c r="S329" s="16">
        <f>+'JRO''s Hours Information'!G329</f>
        <v>179</v>
      </c>
      <c r="T329" s="23">
        <f t="shared" si="59"/>
        <v>4772.1400000000003</v>
      </c>
      <c r="U329" s="15">
        <f>+'JRO''s Hours Information'!J329</f>
        <v>101.25</v>
      </c>
      <c r="V329" s="25">
        <f t="shared" si="60"/>
        <v>2699.3249999999998</v>
      </c>
      <c r="W329" s="23">
        <f t="shared" si="61"/>
        <v>7289.9374000000007</v>
      </c>
    </row>
    <row r="330" spans="1:23" ht="14.85" customHeight="1" x14ac:dyDescent="0.15">
      <c r="A330" s="64" t="str">
        <f>'Employee ROP Information'!A330</f>
        <v>GAL</v>
      </c>
      <c r="B330" s="58" t="str">
        <f>+'Employee ROP Information'!C330</f>
        <v>HILTY, MARCIA</v>
      </c>
      <c r="C330" s="17">
        <f>+'Employee ROP Information'!M330</f>
        <v>36.56</v>
      </c>
      <c r="D330" s="17">
        <f>+'Employee ROP Information'!N330</f>
        <v>32.19</v>
      </c>
      <c r="E330" s="32">
        <f>+'JRO''s Hours Information'!B330</f>
        <v>406</v>
      </c>
      <c r="F330" s="23">
        <f t="shared" si="52"/>
        <v>14843.36</v>
      </c>
      <c r="G330" s="32">
        <f>+'JRO''s Hours Information'!E330</f>
        <v>480</v>
      </c>
      <c r="H330" s="23">
        <f t="shared" si="53"/>
        <v>15451.199999999999</v>
      </c>
      <c r="I330" s="32">
        <f>+'JRO''s Hours Information'!H330</f>
        <v>0</v>
      </c>
      <c r="J330" s="25">
        <f t="shared" si="54"/>
        <v>0</v>
      </c>
      <c r="K330" s="33">
        <f>+'JRO''s Hours Information'!C330</f>
        <v>240</v>
      </c>
      <c r="L330" s="23">
        <f t="shared" si="55"/>
        <v>8774.4000000000015</v>
      </c>
      <c r="M330" s="33">
        <f>+'JRO''s Hours Information'!F330</f>
        <v>104.004</v>
      </c>
      <c r="N330" s="23">
        <f t="shared" si="56"/>
        <v>3347.8887599999998</v>
      </c>
      <c r="O330" s="33">
        <f>+'JRO''s Hours Information'!I330</f>
        <v>0</v>
      </c>
      <c r="P330" s="25">
        <f t="shared" si="57"/>
        <v>0</v>
      </c>
      <c r="Q330" s="16">
        <f>+'JRO''s Hours Information'!D330</f>
        <v>142</v>
      </c>
      <c r="R330" s="23">
        <f t="shared" si="58"/>
        <v>5191.5200000000004</v>
      </c>
      <c r="S330" s="16">
        <f>+'JRO''s Hours Information'!G330</f>
        <v>9.5</v>
      </c>
      <c r="T330" s="23">
        <f t="shared" si="59"/>
        <v>305.80499999999995</v>
      </c>
      <c r="U330" s="15">
        <f>+'JRO''s Hours Information'!J330</f>
        <v>0</v>
      </c>
      <c r="V330" s="25">
        <f t="shared" si="60"/>
        <v>0</v>
      </c>
      <c r="W330" s="23">
        <f t="shared" si="61"/>
        <v>30294.559999999998</v>
      </c>
    </row>
    <row r="331" spans="1:23" ht="14.85" customHeight="1" x14ac:dyDescent="0.15">
      <c r="A331" s="64" t="str">
        <f>'Employee ROP Information'!A331</f>
        <v>GAL</v>
      </c>
      <c r="B331" s="58" t="str">
        <f>+'Employee ROP Information'!C331</f>
        <v>HOBBS, MICHAEL</v>
      </c>
      <c r="C331" s="17">
        <f>+'Employee ROP Information'!M331</f>
        <v>21.26</v>
      </c>
      <c r="D331" s="17">
        <f>+'Employee ROP Information'!N331</f>
        <v>19.71</v>
      </c>
      <c r="E331" s="32">
        <f>+'JRO''s Hours Information'!B331</f>
        <v>297.33999999999997</v>
      </c>
      <c r="F331" s="23">
        <f t="shared" si="52"/>
        <v>6321.4484000000002</v>
      </c>
      <c r="G331" s="32">
        <f>+'JRO''s Hours Information'!E331</f>
        <v>330.34</v>
      </c>
      <c r="H331" s="23">
        <f t="shared" si="53"/>
        <v>6511.0014000000001</v>
      </c>
      <c r="I331" s="32">
        <f>+'JRO''s Hours Information'!H331</f>
        <v>0</v>
      </c>
      <c r="J331" s="25">
        <f t="shared" si="54"/>
        <v>0</v>
      </c>
      <c r="K331" s="33">
        <f>+'JRO''s Hours Information'!C331</f>
        <v>104.004</v>
      </c>
      <c r="L331" s="23">
        <f t="shared" si="55"/>
        <v>2211.1250400000004</v>
      </c>
      <c r="M331" s="33">
        <f>+'JRO''s Hours Information'!F331</f>
        <v>104.004</v>
      </c>
      <c r="N331" s="23">
        <f t="shared" si="56"/>
        <v>2049.9188400000003</v>
      </c>
      <c r="O331" s="33">
        <f>+'JRO''s Hours Information'!I331</f>
        <v>0</v>
      </c>
      <c r="P331" s="25">
        <f t="shared" si="57"/>
        <v>0</v>
      </c>
      <c r="Q331" s="16">
        <f>+'JRO''s Hours Information'!D331</f>
        <v>48</v>
      </c>
      <c r="R331" s="23">
        <f t="shared" si="58"/>
        <v>1020.48</v>
      </c>
      <c r="S331" s="16">
        <f>+'JRO''s Hours Information'!G331</f>
        <v>8</v>
      </c>
      <c r="T331" s="23">
        <f t="shared" si="59"/>
        <v>157.68</v>
      </c>
      <c r="U331" s="15">
        <f>+'JRO''s Hours Information'!J331</f>
        <v>0</v>
      </c>
      <c r="V331" s="25">
        <f t="shared" si="60"/>
        <v>0</v>
      </c>
      <c r="W331" s="23">
        <f t="shared" si="61"/>
        <v>12832.4498</v>
      </c>
    </row>
    <row r="332" spans="1:23" ht="14.85" customHeight="1" x14ac:dyDescent="0.15">
      <c r="A332" s="64" t="str">
        <f>'Employee ROP Information'!A332</f>
        <v>GAL</v>
      </c>
      <c r="B332" s="58" t="str">
        <f>+'Employee ROP Information'!C332</f>
        <v>HOFFKINS, JENNIFER</v>
      </c>
      <c r="C332" s="17">
        <f>+'Employee ROP Information'!M332</f>
        <v>19.72</v>
      </c>
      <c r="D332" s="17">
        <f>+'Employee ROP Information'!N332</f>
        <v>18.28</v>
      </c>
      <c r="E332" s="32">
        <f>+'JRO''s Hours Information'!B332</f>
        <v>62.09</v>
      </c>
      <c r="F332" s="23">
        <f t="shared" si="52"/>
        <v>1224.4148</v>
      </c>
      <c r="G332" s="32">
        <f>+'JRO''s Hours Information'!E332</f>
        <v>46.59</v>
      </c>
      <c r="H332" s="23">
        <f t="shared" si="53"/>
        <v>851.66520000000014</v>
      </c>
      <c r="I332" s="32">
        <f>+'JRO''s Hours Information'!H332</f>
        <v>0</v>
      </c>
      <c r="J332" s="25">
        <f t="shared" si="54"/>
        <v>0</v>
      </c>
      <c r="K332" s="33">
        <f>+'JRO''s Hours Information'!C332</f>
        <v>104.004</v>
      </c>
      <c r="L332" s="23">
        <f t="shared" si="55"/>
        <v>2050.9588800000001</v>
      </c>
      <c r="M332" s="33">
        <f>+'JRO''s Hours Information'!F332</f>
        <v>104.004</v>
      </c>
      <c r="N332" s="23">
        <f t="shared" si="56"/>
        <v>1901.1931200000001</v>
      </c>
      <c r="O332" s="33">
        <f>+'JRO''s Hours Information'!I332</f>
        <v>0</v>
      </c>
      <c r="P332" s="25">
        <f t="shared" si="57"/>
        <v>0</v>
      </c>
      <c r="Q332" s="16">
        <f>+'JRO''s Hours Information'!D332</f>
        <v>86</v>
      </c>
      <c r="R332" s="23">
        <f t="shared" si="58"/>
        <v>1695.9199999999998</v>
      </c>
      <c r="S332" s="16">
        <f>+'JRO''s Hours Information'!G332</f>
        <v>91.5</v>
      </c>
      <c r="T332" s="23">
        <f t="shared" si="59"/>
        <v>1672.6200000000001</v>
      </c>
      <c r="U332" s="15">
        <f>+'JRO''s Hours Information'!J332</f>
        <v>0</v>
      </c>
      <c r="V332" s="25">
        <f t="shared" si="60"/>
        <v>0</v>
      </c>
      <c r="W332" s="23">
        <f t="shared" si="61"/>
        <v>2076.08</v>
      </c>
    </row>
    <row r="333" spans="1:23" ht="14.85" customHeight="1" x14ac:dyDescent="0.15">
      <c r="A333" s="64" t="str">
        <f>'Employee ROP Information'!A333</f>
        <v>GAL</v>
      </c>
      <c r="B333" s="58" t="str">
        <f>+'Employee ROP Information'!C333</f>
        <v>HOLLAND, KATHERINE</v>
      </c>
      <c r="C333" s="17">
        <f>+'Employee ROP Information'!M333</f>
        <v>19.72</v>
      </c>
      <c r="D333" s="17">
        <f>+'Employee ROP Information'!N333</f>
        <v>18.28</v>
      </c>
      <c r="E333" s="32">
        <f>+'JRO''s Hours Information'!B333</f>
        <v>103.834</v>
      </c>
      <c r="F333" s="23">
        <f t="shared" si="52"/>
        <v>2047.6064799999999</v>
      </c>
      <c r="G333" s="32">
        <f>+'JRO''s Hours Information'!E333</f>
        <v>99.674000000000007</v>
      </c>
      <c r="H333" s="23">
        <f t="shared" si="53"/>
        <v>1822.0407200000002</v>
      </c>
      <c r="I333" s="32">
        <f>+'JRO''s Hours Information'!H333</f>
        <v>0</v>
      </c>
      <c r="J333" s="25">
        <f t="shared" si="54"/>
        <v>0</v>
      </c>
      <c r="K333" s="33">
        <f>+'JRO''s Hours Information'!C333</f>
        <v>123.498</v>
      </c>
      <c r="L333" s="23">
        <f t="shared" si="55"/>
        <v>2435.3805600000001</v>
      </c>
      <c r="M333" s="33">
        <f>+'JRO''s Hours Information'!F333</f>
        <v>104.004</v>
      </c>
      <c r="N333" s="23">
        <f t="shared" si="56"/>
        <v>1901.1931200000001</v>
      </c>
      <c r="O333" s="33">
        <f>+'JRO''s Hours Information'!I333</f>
        <v>1.5</v>
      </c>
      <c r="P333" s="25">
        <f t="shared" si="57"/>
        <v>27.42</v>
      </c>
      <c r="Q333" s="16">
        <f>+'JRO''s Hours Information'!D333</f>
        <v>94</v>
      </c>
      <c r="R333" s="23">
        <f t="shared" si="58"/>
        <v>1853.6799999999998</v>
      </c>
      <c r="S333" s="16">
        <f>+'JRO''s Hours Information'!G333</f>
        <v>52.5</v>
      </c>
      <c r="T333" s="23">
        <f t="shared" si="59"/>
        <v>959.7</v>
      </c>
      <c r="U333" s="15">
        <f>+'JRO''s Hours Information'!J333</f>
        <v>1.5</v>
      </c>
      <c r="V333" s="25">
        <f t="shared" si="60"/>
        <v>27.42</v>
      </c>
      <c r="W333" s="23">
        <f t="shared" si="61"/>
        <v>3869.6472000000003</v>
      </c>
    </row>
    <row r="334" spans="1:23" ht="14.85" customHeight="1" x14ac:dyDescent="0.15">
      <c r="A334" s="64" t="str">
        <f>'Employee ROP Information'!A334</f>
        <v>GAL</v>
      </c>
      <c r="B334" s="58" t="str">
        <f>+'Employee ROP Information'!C334</f>
        <v>HOLLAND, SHIRLEY</v>
      </c>
      <c r="C334" s="17">
        <f>+'Employee ROP Information'!M334</f>
        <v>35.28</v>
      </c>
      <c r="D334" s="17">
        <f>+'Employee ROP Information'!N334</f>
        <v>32.71</v>
      </c>
      <c r="E334" s="32">
        <f>+'JRO''s Hours Information'!B334</f>
        <v>392</v>
      </c>
      <c r="F334" s="23">
        <f t="shared" si="52"/>
        <v>13829.76</v>
      </c>
      <c r="G334" s="32">
        <f>+'JRO''s Hours Information'!E334</f>
        <v>200.09</v>
      </c>
      <c r="H334" s="23">
        <f t="shared" si="53"/>
        <v>6544.9439000000002</v>
      </c>
      <c r="I334" s="32">
        <f>+'JRO''s Hours Information'!H334</f>
        <v>0</v>
      </c>
      <c r="J334" s="25">
        <f t="shared" si="54"/>
        <v>0</v>
      </c>
      <c r="K334" s="33">
        <f>+'JRO''s Hours Information'!C334</f>
        <v>240</v>
      </c>
      <c r="L334" s="23">
        <f t="shared" si="55"/>
        <v>8467.2000000000007</v>
      </c>
      <c r="M334" s="33">
        <f>+'JRO''s Hours Information'!F334</f>
        <v>104.004</v>
      </c>
      <c r="N334" s="23">
        <f t="shared" si="56"/>
        <v>3401.9708400000004</v>
      </c>
      <c r="O334" s="33">
        <f>+'JRO''s Hours Information'!I334</f>
        <v>0</v>
      </c>
      <c r="P334" s="25">
        <f t="shared" si="57"/>
        <v>0</v>
      </c>
      <c r="Q334" s="16">
        <f>+'JRO''s Hours Information'!D334</f>
        <v>110</v>
      </c>
      <c r="R334" s="23">
        <f t="shared" si="58"/>
        <v>3880.8</v>
      </c>
      <c r="S334" s="16">
        <f>+'JRO''s Hours Information'!G334</f>
        <v>32</v>
      </c>
      <c r="T334" s="23">
        <f t="shared" si="59"/>
        <v>1046.72</v>
      </c>
      <c r="U334" s="15">
        <f>+'JRO''s Hours Information'!J334</f>
        <v>0</v>
      </c>
      <c r="V334" s="25">
        <f t="shared" si="60"/>
        <v>0</v>
      </c>
      <c r="W334" s="23">
        <f t="shared" si="61"/>
        <v>20374.7039</v>
      </c>
    </row>
    <row r="335" spans="1:23" ht="14.85" customHeight="1" x14ac:dyDescent="0.15">
      <c r="A335" s="64" t="str">
        <f>'Employee ROP Information'!A335</f>
        <v>GAL</v>
      </c>
      <c r="B335" s="58" t="str">
        <f>+'Employee ROP Information'!C335</f>
        <v>HOLLOWAY, CANDICE</v>
      </c>
      <c r="C335" s="17">
        <f>+'Employee ROP Information'!M335</f>
        <v>19.72</v>
      </c>
      <c r="D335" s="17">
        <f>+'Employee ROP Information'!N335</f>
        <v>18.28</v>
      </c>
      <c r="E335" s="32">
        <f>+'JRO''s Hours Information'!B335</f>
        <v>39.000999999999998</v>
      </c>
      <c r="F335" s="23">
        <f t="shared" si="52"/>
        <v>769.09971999999993</v>
      </c>
      <c r="G335" s="32">
        <f>+'JRO''s Hours Information'!E335</f>
        <v>35.000999999999998</v>
      </c>
      <c r="H335" s="23">
        <f t="shared" si="53"/>
        <v>639.81827999999996</v>
      </c>
      <c r="I335" s="32">
        <f>+'JRO''s Hours Information'!H335</f>
        <v>1</v>
      </c>
      <c r="J335" s="25">
        <f t="shared" si="54"/>
        <v>18.28</v>
      </c>
      <c r="K335" s="33">
        <f>+'JRO''s Hours Information'!C335</f>
        <v>39.000999999999998</v>
      </c>
      <c r="L335" s="23">
        <f t="shared" si="55"/>
        <v>769.09971999999993</v>
      </c>
      <c r="M335" s="33">
        <f>+'JRO''s Hours Information'!F335</f>
        <v>39.000999999999998</v>
      </c>
      <c r="N335" s="23">
        <f t="shared" si="56"/>
        <v>712.93827999999996</v>
      </c>
      <c r="O335" s="33">
        <f>+'JRO''s Hours Information'!I335</f>
        <v>1</v>
      </c>
      <c r="P335" s="25">
        <f t="shared" si="57"/>
        <v>18.28</v>
      </c>
      <c r="Q335" s="16">
        <f>+'JRO''s Hours Information'!D335</f>
        <v>0</v>
      </c>
      <c r="R335" s="23">
        <f t="shared" si="58"/>
        <v>0</v>
      </c>
      <c r="S335" s="16">
        <f>+'JRO''s Hours Information'!G335</f>
        <v>4</v>
      </c>
      <c r="T335" s="23">
        <f t="shared" si="59"/>
        <v>73.12</v>
      </c>
      <c r="U335" s="15">
        <f>+'JRO''s Hours Information'!J335</f>
        <v>0</v>
      </c>
      <c r="V335" s="25">
        <f t="shared" si="60"/>
        <v>0</v>
      </c>
      <c r="W335" s="23">
        <f t="shared" si="61"/>
        <v>1427.1979999999999</v>
      </c>
    </row>
    <row r="336" spans="1:23" ht="14.85" customHeight="1" x14ac:dyDescent="0.15">
      <c r="A336" s="64" t="str">
        <f>'Employee ROP Information'!A336</f>
        <v>GAL</v>
      </c>
      <c r="B336" s="58" t="str">
        <f>+'Employee ROP Information'!C336</f>
        <v>HOOTEN, LISA</v>
      </c>
      <c r="C336" s="17">
        <f>+'Employee ROP Information'!M336</f>
        <v>19.72</v>
      </c>
      <c r="D336" s="17">
        <f>+'Employee ROP Information'!N336</f>
        <v>18.28</v>
      </c>
      <c r="E336" s="32">
        <f>+'JRO''s Hours Information'!B336</f>
        <v>247.34</v>
      </c>
      <c r="F336" s="23">
        <f t="shared" si="52"/>
        <v>4877.5447999999997</v>
      </c>
      <c r="G336" s="32">
        <f>+'JRO''s Hours Information'!E336</f>
        <v>314.33999999999997</v>
      </c>
      <c r="H336" s="23">
        <f t="shared" si="53"/>
        <v>5746.1351999999997</v>
      </c>
      <c r="I336" s="32">
        <f>+'JRO''s Hours Information'!H336</f>
        <v>0</v>
      </c>
      <c r="J336" s="25">
        <f t="shared" si="54"/>
        <v>0</v>
      </c>
      <c r="K336" s="33">
        <f>+'JRO''s Hours Information'!C336</f>
        <v>104.004</v>
      </c>
      <c r="L336" s="23">
        <f t="shared" si="55"/>
        <v>2050.9588800000001</v>
      </c>
      <c r="M336" s="33">
        <f>+'JRO''s Hours Information'!F336</f>
        <v>104.004</v>
      </c>
      <c r="N336" s="23">
        <f t="shared" si="56"/>
        <v>1901.1931200000001</v>
      </c>
      <c r="O336" s="33">
        <f>+'JRO''s Hours Information'!I336</f>
        <v>0</v>
      </c>
      <c r="P336" s="25">
        <f t="shared" si="57"/>
        <v>0</v>
      </c>
      <c r="Q336" s="16">
        <f>+'JRO''s Hours Information'!D336</f>
        <v>20</v>
      </c>
      <c r="R336" s="23">
        <f t="shared" si="58"/>
        <v>394.4</v>
      </c>
      <c r="S336" s="16">
        <f>+'JRO''s Hours Information'!G336</f>
        <v>54.5</v>
      </c>
      <c r="T336" s="23">
        <f t="shared" si="59"/>
        <v>996.2600000000001</v>
      </c>
      <c r="U336" s="15">
        <f>+'JRO''s Hours Information'!J336</f>
        <v>0</v>
      </c>
      <c r="V336" s="25">
        <f t="shared" si="60"/>
        <v>0</v>
      </c>
      <c r="W336" s="23">
        <f t="shared" si="61"/>
        <v>10623.68</v>
      </c>
    </row>
    <row r="337" spans="1:23" ht="14.85" customHeight="1" x14ac:dyDescent="0.15">
      <c r="A337" s="64" t="str">
        <f>'Employee ROP Information'!A337</f>
        <v>GAL</v>
      </c>
      <c r="B337" s="58" t="str">
        <f>+'Employee ROP Information'!C337</f>
        <v>HOPKINS, RACHEL</v>
      </c>
      <c r="C337" s="17">
        <f>+'Employee ROP Information'!M337</f>
        <v>28.75</v>
      </c>
      <c r="D337" s="17">
        <f>+'Employee ROP Information'!N337</f>
        <v>26.66</v>
      </c>
      <c r="E337" s="32">
        <f>+'JRO''s Hours Information'!B337</f>
        <v>225.50700000000001</v>
      </c>
      <c r="F337" s="23">
        <f t="shared" si="52"/>
        <v>6483.3262500000001</v>
      </c>
      <c r="G337" s="32">
        <f>+'JRO''s Hours Information'!E337</f>
        <v>350.59</v>
      </c>
      <c r="H337" s="23">
        <f t="shared" si="53"/>
        <v>9346.7294000000002</v>
      </c>
      <c r="I337" s="32">
        <f>+'JRO''s Hours Information'!H337</f>
        <v>0</v>
      </c>
      <c r="J337" s="25">
        <f t="shared" si="54"/>
        <v>0</v>
      </c>
      <c r="K337" s="33">
        <f>+'JRO''s Hours Information'!C337</f>
        <v>104.004</v>
      </c>
      <c r="L337" s="23">
        <f t="shared" si="55"/>
        <v>2990.1150000000002</v>
      </c>
      <c r="M337" s="33">
        <f>+'JRO''s Hours Information'!F337</f>
        <v>104.004</v>
      </c>
      <c r="N337" s="23">
        <f t="shared" si="56"/>
        <v>2772.7466400000003</v>
      </c>
      <c r="O337" s="33">
        <f>+'JRO''s Hours Information'!I337</f>
        <v>7.5</v>
      </c>
      <c r="P337" s="25">
        <f t="shared" si="57"/>
        <v>199.95</v>
      </c>
      <c r="Q337" s="16">
        <f>+'JRO''s Hours Information'!D337</f>
        <v>36.5</v>
      </c>
      <c r="R337" s="23">
        <f t="shared" si="58"/>
        <v>1049.375</v>
      </c>
      <c r="S337" s="16">
        <f>+'JRO''s Hours Information'!G337</f>
        <v>24</v>
      </c>
      <c r="T337" s="23">
        <f t="shared" si="59"/>
        <v>639.84</v>
      </c>
      <c r="U337" s="15">
        <f>+'JRO''s Hours Information'!J337</f>
        <v>7.5</v>
      </c>
      <c r="V337" s="25">
        <f t="shared" si="60"/>
        <v>199.95</v>
      </c>
      <c r="W337" s="23">
        <f t="shared" si="61"/>
        <v>15830.05565</v>
      </c>
    </row>
    <row r="338" spans="1:23" ht="14.85" customHeight="1" x14ac:dyDescent="0.15">
      <c r="A338" s="64" t="str">
        <f>'Employee ROP Information'!A338</f>
        <v>GAL</v>
      </c>
      <c r="B338" s="58" t="str">
        <f>+'Employee ROP Information'!C338</f>
        <v>HOPPA, PATRICIA</v>
      </c>
      <c r="C338" s="17">
        <f>+'Employee ROP Information'!M338</f>
        <v>22.04</v>
      </c>
      <c r="D338" s="17">
        <f>+'Employee ROP Information'!N338</f>
        <v>20.43</v>
      </c>
      <c r="E338" s="32">
        <f>+'JRO''s Hours Information'!B338</f>
        <v>179.41</v>
      </c>
      <c r="F338" s="23">
        <f t="shared" si="52"/>
        <v>3954.1963999999998</v>
      </c>
      <c r="G338" s="32">
        <f>+'JRO''s Hours Information'!E338</f>
        <v>416.84</v>
      </c>
      <c r="H338" s="23">
        <f t="shared" si="53"/>
        <v>8516.0411999999997</v>
      </c>
      <c r="I338" s="32">
        <f>+'JRO''s Hours Information'!H338</f>
        <v>0</v>
      </c>
      <c r="J338" s="25">
        <f t="shared" si="54"/>
        <v>0</v>
      </c>
      <c r="K338" s="33">
        <f>+'JRO''s Hours Information'!C338</f>
        <v>129.99600000000001</v>
      </c>
      <c r="L338" s="23">
        <f t="shared" si="55"/>
        <v>2865.11184</v>
      </c>
      <c r="M338" s="33">
        <f>+'JRO''s Hours Information'!F338</f>
        <v>104.004</v>
      </c>
      <c r="N338" s="23">
        <f t="shared" si="56"/>
        <v>2124.8017199999999</v>
      </c>
      <c r="O338" s="33">
        <f>+'JRO''s Hours Information'!I338</f>
        <v>0</v>
      </c>
      <c r="P338" s="25">
        <f t="shared" si="57"/>
        <v>0</v>
      </c>
      <c r="Q338" s="16">
        <f>+'JRO''s Hours Information'!D338</f>
        <v>147</v>
      </c>
      <c r="R338" s="23">
        <f t="shared" si="58"/>
        <v>3239.8799999999997</v>
      </c>
      <c r="S338" s="16">
        <f>+'JRO''s Hours Information'!G338</f>
        <v>48.25</v>
      </c>
      <c r="T338" s="23">
        <f t="shared" si="59"/>
        <v>985.74749999999995</v>
      </c>
      <c r="U338" s="15">
        <f>+'JRO''s Hours Information'!J338</f>
        <v>0</v>
      </c>
      <c r="V338" s="25">
        <f t="shared" si="60"/>
        <v>0</v>
      </c>
      <c r="W338" s="23">
        <f t="shared" si="61"/>
        <v>12470.2376</v>
      </c>
    </row>
    <row r="339" spans="1:23" ht="14.85" customHeight="1" x14ac:dyDescent="0.15">
      <c r="A339" s="64" t="str">
        <f>'Employee ROP Information'!A339</f>
        <v>GAL</v>
      </c>
      <c r="B339" s="58" t="str">
        <f>+'Employee ROP Information'!C339</f>
        <v>HOSKINS, CHRISTINA</v>
      </c>
      <c r="C339" s="17">
        <f>+'Employee ROP Information'!M339</f>
        <v>19.72</v>
      </c>
      <c r="D339" s="17">
        <f>+'Employee ROP Information'!N339</f>
        <v>18.28</v>
      </c>
      <c r="E339" s="32">
        <f>+'JRO''s Hours Information'!B339</f>
        <v>128.66</v>
      </c>
      <c r="F339" s="23">
        <f t="shared" si="52"/>
        <v>2537.1751999999997</v>
      </c>
      <c r="G339" s="32">
        <f>+'JRO''s Hours Information'!E339</f>
        <v>169.59</v>
      </c>
      <c r="H339" s="23">
        <f t="shared" si="53"/>
        <v>3100.1052000000004</v>
      </c>
      <c r="I339" s="32">
        <f>+'JRO''s Hours Information'!H339</f>
        <v>0</v>
      </c>
      <c r="J339" s="25">
        <f t="shared" si="54"/>
        <v>0</v>
      </c>
      <c r="K339" s="33">
        <f>+'JRO''s Hours Information'!C339</f>
        <v>129.99600000000001</v>
      </c>
      <c r="L339" s="23">
        <f t="shared" si="55"/>
        <v>2563.5211199999999</v>
      </c>
      <c r="M339" s="33">
        <f>+'JRO''s Hours Information'!F339</f>
        <v>104.004</v>
      </c>
      <c r="N339" s="23">
        <f t="shared" si="56"/>
        <v>1901.1931200000001</v>
      </c>
      <c r="O339" s="33">
        <f>+'JRO''s Hours Information'!I339</f>
        <v>0</v>
      </c>
      <c r="P339" s="25">
        <f t="shared" si="57"/>
        <v>0</v>
      </c>
      <c r="Q339" s="16">
        <f>+'JRO''s Hours Information'!D339</f>
        <v>112</v>
      </c>
      <c r="R339" s="23">
        <f t="shared" si="58"/>
        <v>2208.64</v>
      </c>
      <c r="S339" s="16">
        <f>+'JRO''s Hours Information'!G339</f>
        <v>59.5</v>
      </c>
      <c r="T339" s="23">
        <f t="shared" si="59"/>
        <v>1087.6600000000001</v>
      </c>
      <c r="U339" s="15">
        <f>+'JRO''s Hours Information'!J339</f>
        <v>0</v>
      </c>
      <c r="V339" s="25">
        <f t="shared" si="60"/>
        <v>0</v>
      </c>
      <c r="W339" s="23">
        <f t="shared" si="61"/>
        <v>5637.2803999999996</v>
      </c>
    </row>
    <row r="340" spans="1:23" ht="14.85" customHeight="1" x14ac:dyDescent="0.15">
      <c r="A340" s="64" t="str">
        <f>'Employee ROP Information'!A340</f>
        <v>GAL</v>
      </c>
      <c r="B340" s="58" t="str">
        <f>+'Employee ROP Information'!C340</f>
        <v>HOUGHTON, MATTHEW</v>
      </c>
      <c r="C340" s="17">
        <f>+'Employee ROP Information'!M340</f>
        <v>25.38</v>
      </c>
      <c r="D340" s="17">
        <f>+'Employee ROP Information'!N340</f>
        <v>23.53</v>
      </c>
      <c r="E340" s="32">
        <f>+'JRO''s Hours Information'!B340</f>
        <v>91.837000000000003</v>
      </c>
      <c r="F340" s="23">
        <f t="shared" si="52"/>
        <v>2330.8230600000002</v>
      </c>
      <c r="G340" s="32">
        <f>+'JRO''s Hours Information'!E340</f>
        <v>95.337000000000003</v>
      </c>
      <c r="H340" s="23">
        <f t="shared" si="53"/>
        <v>2243.27961</v>
      </c>
      <c r="I340" s="32">
        <f>+'JRO''s Hours Information'!H340</f>
        <v>2</v>
      </c>
      <c r="J340" s="25">
        <f t="shared" si="54"/>
        <v>47.06</v>
      </c>
      <c r="K340" s="33">
        <f>+'JRO''s Hours Information'!C340</f>
        <v>95.337000000000003</v>
      </c>
      <c r="L340" s="23">
        <f t="shared" si="55"/>
        <v>2419.6530600000001</v>
      </c>
      <c r="M340" s="33">
        <f>+'JRO''s Hours Information'!F340</f>
        <v>95.337000000000003</v>
      </c>
      <c r="N340" s="23">
        <f t="shared" si="56"/>
        <v>2243.27961</v>
      </c>
      <c r="O340" s="33">
        <f>+'JRO''s Hours Information'!I340</f>
        <v>6.5</v>
      </c>
      <c r="P340" s="25">
        <f t="shared" si="57"/>
        <v>152.94499999999999</v>
      </c>
      <c r="Q340" s="16">
        <f>+'JRO''s Hours Information'!D340</f>
        <v>3.5</v>
      </c>
      <c r="R340" s="23">
        <f t="shared" si="58"/>
        <v>88.83</v>
      </c>
      <c r="S340" s="16">
        <f>+'JRO''s Hours Information'!G340</f>
        <v>0</v>
      </c>
      <c r="T340" s="23">
        <f t="shared" si="59"/>
        <v>0</v>
      </c>
      <c r="U340" s="15">
        <f>+'JRO''s Hours Information'!J340</f>
        <v>4.5</v>
      </c>
      <c r="V340" s="25">
        <f t="shared" si="60"/>
        <v>105.88500000000001</v>
      </c>
      <c r="W340" s="23">
        <f t="shared" si="61"/>
        <v>4621.1626700000006</v>
      </c>
    </row>
    <row r="341" spans="1:23" ht="14.85" customHeight="1" x14ac:dyDescent="0.15">
      <c r="A341" s="64" t="str">
        <f>'Employee ROP Information'!A341</f>
        <v>GAL</v>
      </c>
      <c r="B341" s="58" t="str">
        <f>+'Employee ROP Information'!C341</f>
        <v>HOUSMAN, HARON</v>
      </c>
      <c r="C341" s="17">
        <f>+'Employee ROP Information'!M341</f>
        <v>4.93</v>
      </c>
      <c r="D341" s="17">
        <f>+'Employee ROP Information'!N341</f>
        <v>4.57</v>
      </c>
      <c r="E341" s="32">
        <f>+'JRO''s Hours Information'!B341</f>
        <v>109</v>
      </c>
      <c r="F341" s="23">
        <f t="shared" si="52"/>
        <v>537.37</v>
      </c>
      <c r="G341" s="32">
        <f>+'JRO''s Hours Information'!E341</f>
        <v>64.16</v>
      </c>
      <c r="H341" s="23">
        <f t="shared" si="53"/>
        <v>293.21120000000002</v>
      </c>
      <c r="I341" s="32">
        <f>+'JRO''s Hours Information'!H341</f>
        <v>0</v>
      </c>
      <c r="J341" s="25">
        <f t="shared" si="54"/>
        <v>0</v>
      </c>
      <c r="K341" s="33">
        <f>+'JRO''s Hours Information'!C341</f>
        <v>62.835999999999999</v>
      </c>
      <c r="L341" s="23">
        <f t="shared" si="55"/>
        <v>309.78147999999999</v>
      </c>
      <c r="M341" s="33">
        <f>+'JRO''s Hours Information'!F341</f>
        <v>51.996000000000002</v>
      </c>
      <c r="N341" s="23">
        <f t="shared" si="56"/>
        <v>237.62172000000004</v>
      </c>
      <c r="O341" s="33">
        <f>+'JRO''s Hours Information'!I341</f>
        <v>27</v>
      </c>
      <c r="P341" s="25">
        <f t="shared" si="57"/>
        <v>123.39000000000001</v>
      </c>
      <c r="Q341" s="16">
        <f>+'JRO''s Hours Information'!D341</f>
        <v>19.5</v>
      </c>
      <c r="R341" s="23">
        <f t="shared" si="58"/>
        <v>96.134999999999991</v>
      </c>
      <c r="S341" s="16">
        <f>+'JRO''s Hours Information'!G341</f>
        <v>92.5</v>
      </c>
      <c r="T341" s="23">
        <f t="shared" si="59"/>
        <v>422.72500000000002</v>
      </c>
      <c r="U341" s="15">
        <f>+'JRO''s Hours Information'!J341</f>
        <v>27</v>
      </c>
      <c r="V341" s="25">
        <f t="shared" si="60"/>
        <v>123.39000000000001</v>
      </c>
      <c r="W341" s="23">
        <f t="shared" si="61"/>
        <v>830.58120000000008</v>
      </c>
    </row>
    <row r="342" spans="1:23" ht="14.85" customHeight="1" x14ac:dyDescent="0.15">
      <c r="A342" s="64" t="str">
        <f>'Employee ROP Information'!A342</f>
        <v>GAL</v>
      </c>
      <c r="B342" s="58" t="str">
        <f>+'Employee ROP Information'!C342</f>
        <v>HUBBARD, ALEXANDRA</v>
      </c>
      <c r="C342" s="17">
        <f>+'Employee ROP Information'!M342</f>
        <v>20.52</v>
      </c>
      <c r="D342" s="17">
        <f>+'Employee ROP Information'!N342</f>
        <v>19.02</v>
      </c>
      <c r="E342" s="32">
        <f>+'JRO''s Hours Information'!B342</f>
        <v>51.503</v>
      </c>
      <c r="F342" s="23">
        <f t="shared" si="52"/>
        <v>1056.8415600000001</v>
      </c>
      <c r="G342" s="32">
        <f>+'JRO''s Hours Information'!E342</f>
        <v>71.503</v>
      </c>
      <c r="H342" s="23">
        <f t="shared" si="53"/>
        <v>1359.9870599999999</v>
      </c>
      <c r="I342" s="32">
        <f>+'JRO''s Hours Information'!H342</f>
        <v>0</v>
      </c>
      <c r="J342" s="25">
        <f t="shared" si="54"/>
        <v>0</v>
      </c>
      <c r="K342" s="33">
        <f>+'JRO''s Hours Information'!C342</f>
        <v>71.503</v>
      </c>
      <c r="L342" s="23">
        <f t="shared" si="55"/>
        <v>1467.2415599999999</v>
      </c>
      <c r="M342" s="33">
        <f>+'JRO''s Hours Information'!F342</f>
        <v>71.503</v>
      </c>
      <c r="N342" s="23">
        <f t="shared" si="56"/>
        <v>1359.9870599999999</v>
      </c>
      <c r="O342" s="33">
        <f>+'JRO''s Hours Information'!I342</f>
        <v>17.5</v>
      </c>
      <c r="P342" s="25">
        <f t="shared" si="57"/>
        <v>332.84999999999997</v>
      </c>
      <c r="Q342" s="16">
        <f>+'JRO''s Hours Information'!D342</f>
        <v>20</v>
      </c>
      <c r="R342" s="23">
        <f t="shared" si="58"/>
        <v>410.4</v>
      </c>
      <c r="S342" s="16">
        <f>+'JRO''s Hours Information'!G342</f>
        <v>0</v>
      </c>
      <c r="T342" s="23">
        <f t="shared" si="59"/>
        <v>0</v>
      </c>
      <c r="U342" s="15">
        <f>+'JRO''s Hours Information'!J342</f>
        <v>17.5</v>
      </c>
      <c r="V342" s="25">
        <f t="shared" si="60"/>
        <v>332.84999999999997</v>
      </c>
      <c r="W342" s="23">
        <f t="shared" si="61"/>
        <v>2416.8286200000002</v>
      </c>
    </row>
    <row r="343" spans="1:23" ht="14.85" customHeight="1" x14ac:dyDescent="0.15">
      <c r="A343" s="64" t="str">
        <f>'Employee ROP Information'!A343</f>
        <v>GAL</v>
      </c>
      <c r="B343" s="58" t="str">
        <f>+'Employee ROP Information'!C343</f>
        <v>HUBBARD, JOHN</v>
      </c>
      <c r="C343" s="17">
        <f>+'Employee ROP Information'!M343</f>
        <v>35.56</v>
      </c>
      <c r="D343" s="17">
        <f>+'Employee ROP Information'!N343</f>
        <v>32.97</v>
      </c>
      <c r="E343" s="32">
        <f>+'JRO''s Hours Information'!B343</f>
        <v>308.75</v>
      </c>
      <c r="F343" s="23">
        <f t="shared" si="52"/>
        <v>10979.150000000001</v>
      </c>
      <c r="G343" s="32">
        <f>+'JRO''s Hours Information'!E343</f>
        <v>175.67400000000001</v>
      </c>
      <c r="H343" s="23">
        <f t="shared" si="53"/>
        <v>5791.9717799999999</v>
      </c>
      <c r="I343" s="32">
        <f>+'JRO''s Hours Information'!H343</f>
        <v>0</v>
      </c>
      <c r="J343" s="25">
        <f t="shared" si="54"/>
        <v>0</v>
      </c>
      <c r="K343" s="33">
        <f>+'JRO''s Hours Information'!C343</f>
        <v>156</v>
      </c>
      <c r="L343" s="23">
        <f t="shared" si="55"/>
        <v>5547.3600000000006</v>
      </c>
      <c r="M343" s="33">
        <f>+'JRO''s Hours Information'!F343</f>
        <v>104.004</v>
      </c>
      <c r="N343" s="23">
        <f t="shared" si="56"/>
        <v>3429.01188</v>
      </c>
      <c r="O343" s="33">
        <f>+'JRO''s Hours Information'!I343</f>
        <v>15.5</v>
      </c>
      <c r="P343" s="25">
        <f t="shared" si="57"/>
        <v>511.03499999999997</v>
      </c>
      <c r="Q343" s="16">
        <f>+'JRO''s Hours Information'!D343</f>
        <v>84.25</v>
      </c>
      <c r="R343" s="23">
        <f t="shared" si="58"/>
        <v>2995.9300000000003</v>
      </c>
      <c r="S343" s="16">
        <f>+'JRO''s Hours Information'!G343</f>
        <v>128</v>
      </c>
      <c r="T343" s="23">
        <f t="shared" si="59"/>
        <v>4220.16</v>
      </c>
      <c r="U343" s="15">
        <f>+'JRO''s Hours Information'!J343</f>
        <v>15.5</v>
      </c>
      <c r="V343" s="25">
        <f t="shared" si="60"/>
        <v>511.03499999999997</v>
      </c>
      <c r="W343" s="23">
        <f t="shared" si="61"/>
        <v>16771.121780000001</v>
      </c>
    </row>
    <row r="344" spans="1:23" ht="14.85" customHeight="1" x14ac:dyDescent="0.15">
      <c r="A344" s="64" t="str">
        <f>'Employee ROP Information'!A344</f>
        <v>GAL</v>
      </c>
      <c r="B344" s="58" t="str">
        <f>+'Employee ROP Information'!C344</f>
        <v>HUDSON, ARIELLE</v>
      </c>
      <c r="C344" s="17">
        <f>+'Employee ROP Information'!M344</f>
        <v>19.72</v>
      </c>
      <c r="D344" s="17">
        <f>+'Employee ROP Information'!N344</f>
        <v>18.28</v>
      </c>
      <c r="E344" s="32">
        <f>+'JRO''s Hours Information'!B344</f>
        <v>160.00700000000001</v>
      </c>
      <c r="F344" s="23">
        <f t="shared" si="52"/>
        <v>3155.3380400000001</v>
      </c>
      <c r="G344" s="32">
        <f>+'JRO''s Hours Information'!E344</f>
        <v>167.59</v>
      </c>
      <c r="H344" s="23">
        <f t="shared" si="53"/>
        <v>3063.5452000000005</v>
      </c>
      <c r="I344" s="32">
        <f>+'JRO''s Hours Information'!H344</f>
        <v>0.245</v>
      </c>
      <c r="J344" s="25">
        <f t="shared" si="54"/>
        <v>4.4786000000000001</v>
      </c>
      <c r="K344" s="33">
        <f>+'JRO''s Hours Information'!C344</f>
        <v>104.004</v>
      </c>
      <c r="L344" s="23">
        <f t="shared" si="55"/>
        <v>2050.9588800000001</v>
      </c>
      <c r="M344" s="33">
        <f>+'JRO''s Hours Information'!F344</f>
        <v>104.004</v>
      </c>
      <c r="N344" s="23">
        <f t="shared" si="56"/>
        <v>1901.1931200000001</v>
      </c>
      <c r="O344" s="33">
        <f>+'JRO''s Hours Information'!I344</f>
        <v>0</v>
      </c>
      <c r="P344" s="25">
        <f t="shared" si="57"/>
        <v>0</v>
      </c>
      <c r="Q344" s="16">
        <f>+'JRO''s Hours Information'!D344</f>
        <v>32</v>
      </c>
      <c r="R344" s="23">
        <f t="shared" si="58"/>
        <v>631.04</v>
      </c>
      <c r="S344" s="16">
        <f>+'JRO''s Hours Information'!G344</f>
        <v>48.75</v>
      </c>
      <c r="T344" s="23">
        <f t="shared" si="59"/>
        <v>891.15000000000009</v>
      </c>
      <c r="U344" s="15">
        <f>+'JRO''s Hours Information'!J344</f>
        <v>0</v>
      </c>
      <c r="V344" s="25">
        <f t="shared" si="60"/>
        <v>0</v>
      </c>
      <c r="W344" s="23">
        <f t="shared" si="61"/>
        <v>6223.3618400000014</v>
      </c>
    </row>
    <row r="345" spans="1:23" ht="14.85" customHeight="1" x14ac:dyDescent="0.15">
      <c r="A345" s="64" t="str">
        <f>'Employee ROP Information'!A345</f>
        <v>GAL</v>
      </c>
      <c r="B345" s="58" t="str">
        <f>+'Employee ROP Information'!C345</f>
        <v>HUGHES, NICOLE</v>
      </c>
      <c r="C345" s="17">
        <f>+'Employee ROP Information'!M345</f>
        <v>22.32</v>
      </c>
      <c r="D345" s="17">
        <f>+'Employee ROP Information'!N345</f>
        <v>20.69</v>
      </c>
      <c r="E345" s="32">
        <f>+'JRO''s Hours Information'!B345</f>
        <v>66.421999999999997</v>
      </c>
      <c r="F345" s="23">
        <f t="shared" si="52"/>
        <v>1482.5390399999999</v>
      </c>
      <c r="G345" s="32">
        <f>+'JRO''s Hours Information'!E345</f>
        <v>57.84</v>
      </c>
      <c r="H345" s="23">
        <f t="shared" si="53"/>
        <v>1196.7096000000001</v>
      </c>
      <c r="I345" s="32">
        <f>+'JRO''s Hours Information'!H345</f>
        <v>0</v>
      </c>
      <c r="J345" s="25">
        <f t="shared" si="54"/>
        <v>0</v>
      </c>
      <c r="K345" s="33">
        <f>+'JRO''s Hours Information'!C345</f>
        <v>108.336</v>
      </c>
      <c r="L345" s="23">
        <f t="shared" si="55"/>
        <v>2418.0595199999998</v>
      </c>
      <c r="M345" s="33">
        <f>+'JRO''s Hours Information'!F345</f>
        <v>104.004</v>
      </c>
      <c r="N345" s="23">
        <f t="shared" si="56"/>
        <v>2151.8427600000005</v>
      </c>
      <c r="O345" s="33">
        <f>+'JRO''s Hours Information'!I345</f>
        <v>12.75</v>
      </c>
      <c r="P345" s="25">
        <f t="shared" si="57"/>
        <v>263.79750000000001</v>
      </c>
      <c r="Q345" s="16">
        <f>+'JRO''s Hours Information'!D345</f>
        <v>79.25</v>
      </c>
      <c r="R345" s="23">
        <f t="shared" si="58"/>
        <v>1768.8600000000001</v>
      </c>
      <c r="S345" s="16">
        <f>+'JRO''s Hours Information'!G345</f>
        <v>75.5</v>
      </c>
      <c r="T345" s="23">
        <f t="shared" si="59"/>
        <v>1562.095</v>
      </c>
      <c r="U345" s="15">
        <f>+'JRO''s Hours Information'!J345</f>
        <v>20.25</v>
      </c>
      <c r="V345" s="25">
        <f t="shared" si="60"/>
        <v>418.97250000000003</v>
      </c>
      <c r="W345" s="23">
        <f t="shared" si="61"/>
        <v>2679.2486399999998</v>
      </c>
    </row>
    <row r="346" spans="1:23" ht="14.85" customHeight="1" x14ac:dyDescent="0.15">
      <c r="A346" s="64" t="str">
        <f>'Employee ROP Information'!A346</f>
        <v>GAL</v>
      </c>
      <c r="B346" s="58" t="str">
        <f>+'Employee ROP Information'!C346</f>
        <v>HUMPHREYS-COKE, JEAN</v>
      </c>
      <c r="C346" s="17">
        <f>+'Employee ROP Information'!M346</f>
        <v>16.46</v>
      </c>
      <c r="D346" s="17">
        <f>+'Employee ROP Information'!N346</f>
        <v>15.26</v>
      </c>
      <c r="E346" s="32">
        <f>+'JRO''s Hours Information'!B346</f>
        <v>221</v>
      </c>
      <c r="F346" s="23">
        <f t="shared" si="52"/>
        <v>3637.6600000000003</v>
      </c>
      <c r="G346" s="32">
        <f>+'JRO''s Hours Information'!E346</f>
        <v>133.59</v>
      </c>
      <c r="H346" s="23">
        <f t="shared" si="53"/>
        <v>2038.5834</v>
      </c>
      <c r="I346" s="32">
        <f>+'JRO''s Hours Information'!H346</f>
        <v>0</v>
      </c>
      <c r="J346" s="25">
        <f t="shared" si="54"/>
        <v>0</v>
      </c>
      <c r="K346" s="33">
        <f>+'JRO''s Hours Information'!C346</f>
        <v>127.83</v>
      </c>
      <c r="L346" s="23">
        <f t="shared" si="55"/>
        <v>2104.0817999999999</v>
      </c>
      <c r="M346" s="33">
        <f>+'JRO''s Hours Information'!F346</f>
        <v>104.004</v>
      </c>
      <c r="N346" s="23">
        <f t="shared" si="56"/>
        <v>1587.10104</v>
      </c>
      <c r="O346" s="33">
        <f>+'JRO''s Hours Information'!I346</f>
        <v>1.5</v>
      </c>
      <c r="P346" s="25">
        <f t="shared" si="57"/>
        <v>22.89</v>
      </c>
      <c r="Q346" s="16">
        <f>+'JRO''s Hours Information'!D346</f>
        <v>14</v>
      </c>
      <c r="R346" s="23">
        <f t="shared" si="58"/>
        <v>230.44</v>
      </c>
      <c r="S346" s="16">
        <f>+'JRO''s Hours Information'!G346</f>
        <v>97.5</v>
      </c>
      <c r="T346" s="23">
        <f t="shared" si="59"/>
        <v>1487.85</v>
      </c>
      <c r="U346" s="15">
        <f>+'JRO''s Hours Information'!J346</f>
        <v>1.5</v>
      </c>
      <c r="V346" s="25">
        <f t="shared" si="60"/>
        <v>22.89</v>
      </c>
      <c r="W346" s="23">
        <f t="shared" si="61"/>
        <v>5676.2434000000003</v>
      </c>
    </row>
    <row r="347" spans="1:23" ht="14.85" customHeight="1" x14ac:dyDescent="0.15">
      <c r="A347" s="64" t="str">
        <f>'Employee ROP Information'!A347</f>
        <v>GAL</v>
      </c>
      <c r="B347" s="58" t="str">
        <f>+'Employee ROP Information'!C347</f>
        <v>HUNTER, BRITTANY</v>
      </c>
      <c r="C347" s="17">
        <f>+'Employee ROP Information'!M347</f>
        <v>19.72</v>
      </c>
      <c r="D347" s="17">
        <f>+'Employee ROP Information'!N347</f>
        <v>18.28</v>
      </c>
      <c r="E347" s="32">
        <f>+'JRO''s Hours Information'!B347</f>
        <v>53.837000000000003</v>
      </c>
      <c r="F347" s="23">
        <f t="shared" si="52"/>
        <v>1061.6656399999999</v>
      </c>
      <c r="G347" s="32">
        <f>+'JRO''s Hours Information'!E347</f>
        <v>72.837000000000003</v>
      </c>
      <c r="H347" s="23">
        <f t="shared" si="53"/>
        <v>1331.46036</v>
      </c>
      <c r="I347" s="32">
        <f>+'JRO''s Hours Information'!H347</f>
        <v>0</v>
      </c>
      <c r="J347" s="25">
        <f t="shared" si="54"/>
        <v>0</v>
      </c>
      <c r="K347" s="33">
        <f>+'JRO''s Hours Information'!C347</f>
        <v>101.837</v>
      </c>
      <c r="L347" s="23">
        <f t="shared" si="55"/>
        <v>2008.2256399999999</v>
      </c>
      <c r="M347" s="33">
        <f>+'JRO''s Hours Information'!F347</f>
        <v>101.837</v>
      </c>
      <c r="N347" s="23">
        <f t="shared" si="56"/>
        <v>1861.5803600000002</v>
      </c>
      <c r="O347" s="33">
        <f>+'JRO''s Hours Information'!I347</f>
        <v>7.5</v>
      </c>
      <c r="P347" s="25">
        <f t="shared" si="57"/>
        <v>137.10000000000002</v>
      </c>
      <c r="Q347" s="16">
        <f>+'JRO''s Hours Information'!D347</f>
        <v>48</v>
      </c>
      <c r="R347" s="23">
        <f t="shared" si="58"/>
        <v>946.56</v>
      </c>
      <c r="S347" s="16">
        <f>+'JRO''s Hours Information'!G347</f>
        <v>29</v>
      </c>
      <c r="T347" s="23">
        <f t="shared" si="59"/>
        <v>530.12</v>
      </c>
      <c r="U347" s="15">
        <f>+'JRO''s Hours Information'!J347</f>
        <v>7.5</v>
      </c>
      <c r="V347" s="25">
        <f t="shared" si="60"/>
        <v>137.10000000000002</v>
      </c>
      <c r="W347" s="23">
        <f t="shared" si="61"/>
        <v>2393.1260000000002</v>
      </c>
    </row>
    <row r="348" spans="1:23" ht="14.85" customHeight="1" x14ac:dyDescent="0.15">
      <c r="A348" s="64" t="str">
        <f>'Employee ROP Information'!A348</f>
        <v>GAL</v>
      </c>
      <c r="B348" s="58" t="str">
        <f>+'Employee ROP Information'!C348</f>
        <v>HUNTER, JADE</v>
      </c>
      <c r="C348" s="17">
        <f>+'Employee ROP Information'!M348</f>
        <v>21.26</v>
      </c>
      <c r="D348" s="17">
        <f>+'Employee ROP Information'!N348</f>
        <v>19.71</v>
      </c>
      <c r="E348" s="32">
        <f>+'JRO''s Hours Information'!B348</f>
        <v>46.087000000000003</v>
      </c>
      <c r="F348" s="23">
        <f t="shared" si="52"/>
        <v>979.80962000000011</v>
      </c>
      <c r="G348" s="32">
        <f>+'JRO''s Hours Information'!E348</f>
        <v>26.84</v>
      </c>
      <c r="H348" s="23">
        <f t="shared" si="53"/>
        <v>529.01639999999998</v>
      </c>
      <c r="I348" s="32">
        <f>+'JRO''s Hours Information'!H348</f>
        <v>0</v>
      </c>
      <c r="J348" s="25">
        <f t="shared" si="54"/>
        <v>0</v>
      </c>
      <c r="K348" s="33">
        <f>+'JRO''s Hours Information'!C348</f>
        <v>101.834</v>
      </c>
      <c r="L348" s="23">
        <f t="shared" si="55"/>
        <v>2164.9908400000004</v>
      </c>
      <c r="M348" s="33">
        <f>+'JRO''s Hours Information'!F348</f>
        <v>93.17</v>
      </c>
      <c r="N348" s="23">
        <f t="shared" si="56"/>
        <v>1836.3807000000002</v>
      </c>
      <c r="O348" s="33">
        <f>+'JRO''s Hours Information'!I348</f>
        <v>27.75</v>
      </c>
      <c r="P348" s="25">
        <f t="shared" si="57"/>
        <v>546.95249999999999</v>
      </c>
      <c r="Q348" s="16">
        <f>+'JRO''s Hours Information'!D348</f>
        <v>161</v>
      </c>
      <c r="R348" s="23">
        <f t="shared" si="58"/>
        <v>3422.86</v>
      </c>
      <c r="S348" s="16">
        <f>+'JRO''s Hours Information'!G348</f>
        <v>274.25</v>
      </c>
      <c r="T348" s="23">
        <f t="shared" si="59"/>
        <v>5405.4675000000007</v>
      </c>
      <c r="U348" s="15">
        <f>+'JRO''s Hours Information'!J348</f>
        <v>29.25</v>
      </c>
      <c r="V348" s="25">
        <f t="shared" si="60"/>
        <v>576.51750000000004</v>
      </c>
      <c r="W348" s="23">
        <f t="shared" si="61"/>
        <v>1508.82602</v>
      </c>
    </row>
    <row r="349" spans="1:23" ht="14.85" customHeight="1" x14ac:dyDescent="0.15">
      <c r="A349" s="64" t="str">
        <f>'Employee ROP Information'!A349</f>
        <v>GAL</v>
      </c>
      <c r="B349" s="58" t="str">
        <f>+'Employee ROP Information'!C349</f>
        <v>HURLBURT, CARLY</v>
      </c>
      <c r="C349" s="17">
        <f>+'Employee ROP Information'!M349</f>
        <v>19.72</v>
      </c>
      <c r="D349" s="17">
        <f>+'Employee ROP Information'!N349</f>
        <v>18.28</v>
      </c>
      <c r="E349" s="32">
        <f>+'JRO''s Hours Information'!B349</f>
        <v>141.828</v>
      </c>
      <c r="F349" s="23">
        <f t="shared" si="52"/>
        <v>2796.84816</v>
      </c>
      <c r="G349" s="32">
        <f>+'JRO''s Hours Information'!E349</f>
        <v>168.09</v>
      </c>
      <c r="H349" s="23">
        <f t="shared" si="53"/>
        <v>3072.6852000000003</v>
      </c>
      <c r="I349" s="32">
        <f>+'JRO''s Hours Information'!H349</f>
        <v>0</v>
      </c>
      <c r="J349" s="25">
        <f t="shared" si="54"/>
        <v>0</v>
      </c>
      <c r="K349" s="33">
        <f>+'JRO''s Hours Information'!C349</f>
        <v>129.99600000000001</v>
      </c>
      <c r="L349" s="23">
        <f t="shared" si="55"/>
        <v>2563.5211199999999</v>
      </c>
      <c r="M349" s="33">
        <f>+'JRO''s Hours Information'!F349</f>
        <v>104.004</v>
      </c>
      <c r="N349" s="23">
        <f t="shared" si="56"/>
        <v>1901.1931200000001</v>
      </c>
      <c r="O349" s="33">
        <f>+'JRO''s Hours Information'!I349</f>
        <v>0</v>
      </c>
      <c r="P349" s="25">
        <f t="shared" si="57"/>
        <v>0</v>
      </c>
      <c r="Q349" s="16">
        <f>+'JRO''s Hours Information'!D349</f>
        <v>86</v>
      </c>
      <c r="R349" s="23">
        <f t="shared" si="58"/>
        <v>1695.9199999999998</v>
      </c>
      <c r="S349" s="16">
        <f>+'JRO''s Hours Information'!G349</f>
        <v>107</v>
      </c>
      <c r="T349" s="23">
        <f t="shared" si="59"/>
        <v>1955.96</v>
      </c>
      <c r="U349" s="15">
        <f>+'JRO''s Hours Information'!J349</f>
        <v>0</v>
      </c>
      <c r="V349" s="25">
        <f t="shared" si="60"/>
        <v>0</v>
      </c>
      <c r="W349" s="23">
        <f t="shared" si="61"/>
        <v>5869.5333600000004</v>
      </c>
    </row>
    <row r="350" spans="1:23" ht="14.85" customHeight="1" x14ac:dyDescent="0.15">
      <c r="A350" s="64" t="str">
        <f>'Employee ROP Information'!A350</f>
        <v>GAL</v>
      </c>
      <c r="B350" s="58" t="str">
        <f>+'Employee ROP Information'!C350</f>
        <v>HVIDBERG, JEPERA</v>
      </c>
      <c r="C350" s="17">
        <f>+'Employee ROP Information'!M350</f>
        <v>28.75</v>
      </c>
      <c r="D350" s="17">
        <f>+'Employee ROP Information'!N350</f>
        <v>26.66</v>
      </c>
      <c r="E350" s="32">
        <f>+'JRO''s Hours Information'!B350</f>
        <v>406.25400000000002</v>
      </c>
      <c r="F350" s="23">
        <f t="shared" si="52"/>
        <v>11679.8025</v>
      </c>
      <c r="G350" s="32">
        <f>+'JRO''s Hours Information'!E350</f>
        <v>163.59</v>
      </c>
      <c r="H350" s="23">
        <f t="shared" si="53"/>
        <v>4361.3094000000001</v>
      </c>
      <c r="I350" s="32">
        <f>+'JRO''s Hours Information'!H350</f>
        <v>34.5</v>
      </c>
      <c r="J350" s="25">
        <f t="shared" si="54"/>
        <v>919.77</v>
      </c>
      <c r="K350" s="33">
        <f>+'JRO''s Hours Information'!C350</f>
        <v>112.66800000000001</v>
      </c>
      <c r="L350" s="23">
        <f t="shared" si="55"/>
        <v>3239.2050000000004</v>
      </c>
      <c r="M350" s="33">
        <f>+'JRO''s Hours Information'!F350</f>
        <v>104.004</v>
      </c>
      <c r="N350" s="23">
        <f t="shared" si="56"/>
        <v>2772.7466400000003</v>
      </c>
      <c r="O350" s="33">
        <f>+'JRO''s Hours Information'!I350</f>
        <v>117.5</v>
      </c>
      <c r="P350" s="25">
        <f t="shared" si="57"/>
        <v>3132.55</v>
      </c>
      <c r="Q350" s="16">
        <f>+'JRO''s Hours Information'!D350</f>
        <v>0</v>
      </c>
      <c r="R350" s="23">
        <f t="shared" si="58"/>
        <v>0</v>
      </c>
      <c r="S350" s="16">
        <f>+'JRO''s Hours Information'!G350</f>
        <v>37.75</v>
      </c>
      <c r="T350" s="23">
        <f t="shared" si="59"/>
        <v>1006.415</v>
      </c>
      <c r="U350" s="15">
        <f>+'JRO''s Hours Information'!J350</f>
        <v>125.25</v>
      </c>
      <c r="V350" s="25">
        <f t="shared" si="60"/>
        <v>3339.165</v>
      </c>
      <c r="W350" s="23">
        <f t="shared" si="61"/>
        <v>16960.8819</v>
      </c>
    </row>
    <row r="351" spans="1:23" ht="14.85" customHeight="1" x14ac:dyDescent="0.15">
      <c r="A351" s="64" t="str">
        <f>'Employee ROP Information'!A351</f>
        <v>GAL</v>
      </c>
      <c r="B351" s="58" t="str">
        <f>+'Employee ROP Information'!C351</f>
        <v>INGRASSIA, DEBORAH</v>
      </c>
      <c r="C351" s="17">
        <f>+'Employee ROP Information'!M351</f>
        <v>20.39</v>
      </c>
      <c r="D351" s="17">
        <f>+'Employee ROP Information'!N351</f>
        <v>18.899999999999999</v>
      </c>
      <c r="E351" s="32">
        <f>+'JRO''s Hours Information'!B351</f>
        <v>14.536</v>
      </c>
      <c r="F351" s="23">
        <f t="shared" si="52"/>
        <v>296.38904000000002</v>
      </c>
      <c r="G351" s="32">
        <f>+'JRO''s Hours Information'!E351</f>
        <v>3.589</v>
      </c>
      <c r="H351" s="23">
        <f t="shared" si="53"/>
        <v>67.832099999999997</v>
      </c>
      <c r="I351" s="32">
        <f>+'JRO''s Hours Information'!H351</f>
        <v>0</v>
      </c>
      <c r="J351" s="25">
        <f t="shared" si="54"/>
        <v>0</v>
      </c>
      <c r="K351" s="33">
        <f>+'JRO''s Hours Information'!C351</f>
        <v>124.58</v>
      </c>
      <c r="L351" s="23">
        <f t="shared" si="55"/>
        <v>2540.1862000000001</v>
      </c>
      <c r="M351" s="33">
        <f>+'JRO''s Hours Information'!F351</f>
        <v>99.67</v>
      </c>
      <c r="N351" s="23">
        <f t="shared" si="56"/>
        <v>1883.7629999999999</v>
      </c>
      <c r="O351" s="33">
        <f>+'JRO''s Hours Information'!I351</f>
        <v>0</v>
      </c>
      <c r="P351" s="25">
        <f t="shared" si="57"/>
        <v>0</v>
      </c>
      <c r="Q351" s="16">
        <f>+'JRO''s Hours Information'!D351</f>
        <v>143.75</v>
      </c>
      <c r="R351" s="23">
        <f t="shared" si="58"/>
        <v>2931.0625</v>
      </c>
      <c r="S351" s="16">
        <f>+'JRO''s Hours Information'!G351</f>
        <v>101</v>
      </c>
      <c r="T351" s="23">
        <f t="shared" si="59"/>
        <v>1908.8999999999999</v>
      </c>
      <c r="U351" s="15">
        <f>+'JRO''s Hours Information'!J351</f>
        <v>0</v>
      </c>
      <c r="V351" s="25">
        <f t="shared" si="60"/>
        <v>0</v>
      </c>
      <c r="W351" s="23">
        <f t="shared" si="61"/>
        <v>364.22113999999999</v>
      </c>
    </row>
    <row r="352" spans="1:23" ht="14.85" customHeight="1" x14ac:dyDescent="0.15">
      <c r="A352" s="64" t="str">
        <f>'Employee ROP Information'!A352</f>
        <v>GAL</v>
      </c>
      <c r="B352" s="58" t="str">
        <f>+'Employee ROP Information'!C352</f>
        <v>IRBY, JOAN</v>
      </c>
      <c r="C352" s="17">
        <f>+'Employee ROP Information'!M352</f>
        <v>22.04</v>
      </c>
      <c r="D352" s="17">
        <f>+'Employee ROP Information'!N352</f>
        <v>20.43</v>
      </c>
      <c r="E352" s="32">
        <f>+'JRO''s Hours Information'!B352</f>
        <v>74.41</v>
      </c>
      <c r="F352" s="23">
        <f t="shared" si="52"/>
        <v>1639.9963999999998</v>
      </c>
      <c r="G352" s="32">
        <f>+'JRO''s Hours Information'!E352</f>
        <v>252.59</v>
      </c>
      <c r="H352" s="23">
        <f t="shared" si="53"/>
        <v>5160.4137000000001</v>
      </c>
      <c r="I352" s="32">
        <f>+'JRO''s Hours Information'!H352</f>
        <v>0</v>
      </c>
      <c r="J352" s="25">
        <f t="shared" si="54"/>
        <v>0</v>
      </c>
      <c r="K352" s="33">
        <f>+'JRO''s Hours Information'!C352</f>
        <v>129.99600000000001</v>
      </c>
      <c r="L352" s="23">
        <f t="shared" si="55"/>
        <v>2865.11184</v>
      </c>
      <c r="M352" s="33">
        <f>+'JRO''s Hours Information'!F352</f>
        <v>104.004</v>
      </c>
      <c r="N352" s="23">
        <f t="shared" si="56"/>
        <v>2124.8017199999999</v>
      </c>
      <c r="O352" s="33">
        <f>+'JRO''s Hours Information'!I352</f>
        <v>0</v>
      </c>
      <c r="P352" s="25">
        <f t="shared" si="57"/>
        <v>0</v>
      </c>
      <c r="Q352" s="16">
        <f>+'JRO''s Hours Information'!D352</f>
        <v>97.5</v>
      </c>
      <c r="R352" s="23">
        <f t="shared" si="58"/>
        <v>2148.9</v>
      </c>
      <c r="S352" s="16">
        <f>+'JRO''s Hours Information'!G352</f>
        <v>86</v>
      </c>
      <c r="T352" s="23">
        <f t="shared" si="59"/>
        <v>1756.98</v>
      </c>
      <c r="U352" s="15">
        <f>+'JRO''s Hours Information'!J352</f>
        <v>0</v>
      </c>
      <c r="V352" s="25">
        <f t="shared" si="60"/>
        <v>0</v>
      </c>
      <c r="W352" s="23">
        <f t="shared" si="61"/>
        <v>6800.4101000000001</v>
      </c>
    </row>
    <row r="353" spans="1:23" ht="14.85" customHeight="1" x14ac:dyDescent="0.15">
      <c r="A353" s="64" t="str">
        <f>'Employee ROP Information'!A353</f>
        <v>GAL</v>
      </c>
      <c r="B353" s="58" t="str">
        <f>+'Employee ROP Information'!C353</f>
        <v>ISE, ASHLEY</v>
      </c>
      <c r="C353" s="17">
        <f>+'Employee ROP Information'!M353</f>
        <v>25.38</v>
      </c>
      <c r="D353" s="17">
        <f>+'Employee ROP Information'!N353</f>
        <v>23.53</v>
      </c>
      <c r="E353" s="32">
        <f>+'JRO''s Hours Information'!B353</f>
        <v>218.84</v>
      </c>
      <c r="F353" s="23">
        <f t="shared" ref="F353:F416" si="62">C353*E353</f>
        <v>5554.1592000000001</v>
      </c>
      <c r="G353" s="32">
        <f>+'JRO''s Hours Information'!E353</f>
        <v>178.84</v>
      </c>
      <c r="H353" s="23">
        <f t="shared" ref="H353:H416" si="63">D353*G353</f>
        <v>4208.1052</v>
      </c>
      <c r="I353" s="32">
        <f>+'JRO''s Hours Information'!H353</f>
        <v>232</v>
      </c>
      <c r="J353" s="25">
        <f t="shared" ref="J353:J416" si="64">D353*I353</f>
        <v>5458.96</v>
      </c>
      <c r="K353" s="33">
        <f>+'JRO''s Hours Information'!C353</f>
        <v>104.004</v>
      </c>
      <c r="L353" s="23">
        <f t="shared" ref="L353:L416" si="65">C353*K353</f>
        <v>2639.6215200000001</v>
      </c>
      <c r="M353" s="33">
        <f>+'JRO''s Hours Information'!F353</f>
        <v>104.004</v>
      </c>
      <c r="N353" s="23">
        <f t="shared" ref="N353:N416" si="66">D353*M353</f>
        <v>2447.2141200000001</v>
      </c>
      <c r="O353" s="33">
        <f>+'JRO''s Hours Information'!I353</f>
        <v>186.5</v>
      </c>
      <c r="P353" s="25">
        <f t="shared" ref="P353:P416" si="67">D353*O353</f>
        <v>4388.3450000000003</v>
      </c>
      <c r="Q353" s="16">
        <f>+'JRO''s Hours Information'!D353</f>
        <v>0</v>
      </c>
      <c r="R353" s="23">
        <f t="shared" ref="R353:R416" si="68">C353*Q353</f>
        <v>0</v>
      </c>
      <c r="S353" s="16">
        <f>+'JRO''s Hours Information'!G353</f>
        <v>13</v>
      </c>
      <c r="T353" s="23">
        <f t="shared" ref="T353:T416" si="69">D353*S353</f>
        <v>305.89</v>
      </c>
      <c r="U353" s="15">
        <f>+'JRO''s Hours Information'!J353</f>
        <v>82</v>
      </c>
      <c r="V353" s="25">
        <f t="shared" ref="V353:V416" si="70">D353*U353</f>
        <v>1929.46</v>
      </c>
      <c r="W353" s="23">
        <f t="shared" ref="W353:W416" si="71">F353+H353+J353</f>
        <v>15221.224399999999</v>
      </c>
    </row>
    <row r="354" spans="1:23" ht="14.85" customHeight="1" x14ac:dyDescent="0.15">
      <c r="A354" s="64" t="str">
        <f>'Employee ROP Information'!A354</f>
        <v>GAL</v>
      </c>
      <c r="B354" s="58" t="str">
        <f>+'Employee ROP Information'!C354</f>
        <v>JACKSON, KRISTA</v>
      </c>
      <c r="C354" s="17">
        <f>+'Employee ROP Information'!M354</f>
        <v>21.26</v>
      </c>
      <c r="D354" s="17">
        <f>+'Employee ROP Information'!N354</f>
        <v>19.71</v>
      </c>
      <c r="E354" s="32">
        <f>+'JRO''s Hours Information'!B354</f>
        <v>57.165999999999997</v>
      </c>
      <c r="F354" s="23">
        <f t="shared" si="62"/>
        <v>1215.34916</v>
      </c>
      <c r="G354" s="32">
        <f>+'JRO''s Hours Information'!E354</f>
        <v>100.34</v>
      </c>
      <c r="H354" s="23">
        <f t="shared" si="63"/>
        <v>1977.7014000000001</v>
      </c>
      <c r="I354" s="32">
        <f>+'JRO''s Hours Information'!H354</f>
        <v>0</v>
      </c>
      <c r="J354" s="25">
        <f t="shared" si="64"/>
        <v>0</v>
      </c>
      <c r="K354" s="33">
        <f>+'JRO''s Hours Information'!C354</f>
        <v>127.83</v>
      </c>
      <c r="L354" s="23">
        <f t="shared" si="65"/>
        <v>2717.6658000000002</v>
      </c>
      <c r="M354" s="33">
        <f>+'JRO''s Hours Information'!F354</f>
        <v>104.004</v>
      </c>
      <c r="N354" s="23">
        <f t="shared" si="66"/>
        <v>2049.9188400000003</v>
      </c>
      <c r="O354" s="33">
        <f>+'JRO''s Hours Information'!I354</f>
        <v>13.5</v>
      </c>
      <c r="P354" s="25">
        <f t="shared" si="67"/>
        <v>266.08500000000004</v>
      </c>
      <c r="Q354" s="16">
        <f>+'JRO''s Hours Information'!D354</f>
        <v>79.5</v>
      </c>
      <c r="R354" s="23">
        <f t="shared" si="68"/>
        <v>1690.17</v>
      </c>
      <c r="S354" s="16">
        <f>+'JRO''s Hours Information'!G354</f>
        <v>24</v>
      </c>
      <c r="T354" s="23">
        <f t="shared" si="69"/>
        <v>473.04</v>
      </c>
      <c r="U354" s="15">
        <f>+'JRO''s Hours Information'!J354</f>
        <v>13.5</v>
      </c>
      <c r="V354" s="25">
        <f t="shared" si="70"/>
        <v>266.08500000000004</v>
      </c>
      <c r="W354" s="23">
        <f t="shared" si="71"/>
        <v>3193.0505600000001</v>
      </c>
    </row>
    <row r="355" spans="1:23" ht="14.85" customHeight="1" x14ac:dyDescent="0.15">
      <c r="A355" s="64" t="str">
        <f>'Employee ROP Information'!A355</f>
        <v>GAL</v>
      </c>
      <c r="B355" s="58" t="str">
        <f>+'Employee ROP Information'!C355</f>
        <v>JACOBI, BARBARA</v>
      </c>
      <c r="C355" s="17">
        <f>+'Employee ROP Information'!M355</f>
        <v>26.26</v>
      </c>
      <c r="D355" s="17">
        <f>+'Employee ROP Information'!N355</f>
        <v>24.34</v>
      </c>
      <c r="E355" s="32">
        <f>+'JRO''s Hours Information'!B355</f>
        <v>408.5</v>
      </c>
      <c r="F355" s="23">
        <f t="shared" si="62"/>
        <v>10727.210000000001</v>
      </c>
      <c r="G355" s="32">
        <f>+'JRO''s Hours Information'!E355</f>
        <v>410.34</v>
      </c>
      <c r="H355" s="23">
        <f t="shared" si="63"/>
        <v>9987.6755999999987</v>
      </c>
      <c r="I355" s="32">
        <f>+'JRO''s Hours Information'!H355</f>
        <v>15.25</v>
      </c>
      <c r="J355" s="25">
        <f t="shared" si="64"/>
        <v>371.185</v>
      </c>
      <c r="K355" s="33">
        <f>+'JRO''s Hours Information'!C355</f>
        <v>156</v>
      </c>
      <c r="L355" s="23">
        <f t="shared" si="65"/>
        <v>4096.5600000000004</v>
      </c>
      <c r="M355" s="33">
        <f>+'JRO''s Hours Information'!F355</f>
        <v>104.004</v>
      </c>
      <c r="N355" s="23">
        <f t="shared" si="66"/>
        <v>2531.4573599999999</v>
      </c>
      <c r="O355" s="33">
        <f>+'JRO''s Hours Information'!I355</f>
        <v>52.25</v>
      </c>
      <c r="P355" s="25">
        <f t="shared" si="67"/>
        <v>1271.7650000000001</v>
      </c>
      <c r="Q355" s="16">
        <f>+'JRO''s Hours Information'!D355</f>
        <v>90</v>
      </c>
      <c r="R355" s="23">
        <f t="shared" si="68"/>
        <v>2363.4</v>
      </c>
      <c r="S355" s="16">
        <f>+'JRO''s Hours Information'!G355</f>
        <v>240.25</v>
      </c>
      <c r="T355" s="23">
        <f t="shared" si="69"/>
        <v>5847.6850000000004</v>
      </c>
      <c r="U355" s="15">
        <f>+'JRO''s Hours Information'!J355</f>
        <v>33.5</v>
      </c>
      <c r="V355" s="25">
        <f t="shared" si="70"/>
        <v>815.39</v>
      </c>
      <c r="W355" s="23">
        <f t="shared" si="71"/>
        <v>21086.070600000003</v>
      </c>
    </row>
    <row r="356" spans="1:23" ht="14.85" customHeight="1" x14ac:dyDescent="0.15">
      <c r="A356" s="64" t="str">
        <f>'Employee ROP Information'!A356</f>
        <v>GAL</v>
      </c>
      <c r="B356" s="58" t="str">
        <f>+'Employee ROP Information'!C356</f>
        <v>JAGGER, MELISSA</v>
      </c>
      <c r="C356" s="17">
        <f>+'Employee ROP Information'!M356</f>
        <v>30.15</v>
      </c>
      <c r="D356" s="17">
        <f>+'Employee ROP Information'!N356</f>
        <v>27.95</v>
      </c>
      <c r="E356" s="32">
        <f>+'JRO''s Hours Information'!B356</f>
        <v>251.34</v>
      </c>
      <c r="F356" s="23">
        <f t="shared" si="62"/>
        <v>7577.9009999999998</v>
      </c>
      <c r="G356" s="32">
        <f>+'JRO''s Hours Information'!E356</f>
        <v>230.59</v>
      </c>
      <c r="H356" s="23">
        <f t="shared" si="63"/>
        <v>6444.9904999999999</v>
      </c>
      <c r="I356" s="32">
        <f>+'JRO''s Hours Information'!H356</f>
        <v>71</v>
      </c>
      <c r="J356" s="25">
        <f t="shared" si="64"/>
        <v>1984.45</v>
      </c>
      <c r="K356" s="33">
        <f>+'JRO''s Hours Information'!C356</f>
        <v>104.004</v>
      </c>
      <c r="L356" s="23">
        <f t="shared" si="65"/>
        <v>3135.7206000000001</v>
      </c>
      <c r="M356" s="33">
        <f>+'JRO''s Hours Information'!F356</f>
        <v>104.004</v>
      </c>
      <c r="N356" s="23">
        <f t="shared" si="66"/>
        <v>2906.9117999999999</v>
      </c>
      <c r="O356" s="33">
        <f>+'JRO''s Hours Information'!I356</f>
        <v>98</v>
      </c>
      <c r="P356" s="25">
        <f t="shared" si="67"/>
        <v>2739.1</v>
      </c>
      <c r="Q356" s="16">
        <f>+'JRO''s Hours Information'!D356</f>
        <v>0</v>
      </c>
      <c r="R356" s="23">
        <f t="shared" si="68"/>
        <v>0</v>
      </c>
      <c r="S356" s="16">
        <f>+'JRO''s Hours Information'!G356</f>
        <v>0</v>
      </c>
      <c r="T356" s="23">
        <f t="shared" si="69"/>
        <v>0</v>
      </c>
      <c r="U356" s="15">
        <f>+'JRO''s Hours Information'!J356</f>
        <v>231.25</v>
      </c>
      <c r="V356" s="25">
        <f t="shared" si="70"/>
        <v>6463.4375</v>
      </c>
      <c r="W356" s="23">
        <f t="shared" si="71"/>
        <v>16007.3415</v>
      </c>
    </row>
    <row r="357" spans="1:23" ht="14.85" customHeight="1" x14ac:dyDescent="0.15">
      <c r="A357" s="64" t="str">
        <f>'Employee ROP Information'!A357</f>
        <v>GAL</v>
      </c>
      <c r="B357" s="58" t="str">
        <f>+'Employee ROP Information'!C357</f>
        <v>JAMES, JENNIFER</v>
      </c>
      <c r="C357" s="17">
        <f>+'Employee ROP Information'!M357</f>
        <v>19.72</v>
      </c>
      <c r="D357" s="17">
        <f>+'Employee ROP Information'!N357</f>
        <v>18.28</v>
      </c>
      <c r="E357" s="32">
        <f>+'JRO''s Hours Information'!B357</f>
        <v>92.337000000000003</v>
      </c>
      <c r="F357" s="23">
        <f t="shared" si="62"/>
        <v>1820.88564</v>
      </c>
      <c r="G357" s="32">
        <f>+'JRO''s Hours Information'!E357</f>
        <v>96.337000000000003</v>
      </c>
      <c r="H357" s="23">
        <f t="shared" si="63"/>
        <v>1761.0403600000002</v>
      </c>
      <c r="I357" s="32">
        <f>+'JRO''s Hours Information'!H357</f>
        <v>0</v>
      </c>
      <c r="J357" s="25">
        <f t="shared" si="64"/>
        <v>0</v>
      </c>
      <c r="K357" s="33">
        <f>+'JRO''s Hours Information'!C357</f>
        <v>104.004</v>
      </c>
      <c r="L357" s="23">
        <f t="shared" si="65"/>
        <v>2050.9588800000001</v>
      </c>
      <c r="M357" s="33">
        <f>+'JRO''s Hours Information'!F357</f>
        <v>104.004</v>
      </c>
      <c r="N357" s="23">
        <f t="shared" si="66"/>
        <v>1901.1931200000001</v>
      </c>
      <c r="O357" s="33">
        <f>+'JRO''s Hours Information'!I357</f>
        <v>0</v>
      </c>
      <c r="P357" s="25">
        <f t="shared" si="67"/>
        <v>0</v>
      </c>
      <c r="Q357" s="16">
        <f>+'JRO''s Hours Information'!D357</f>
        <v>16</v>
      </c>
      <c r="R357" s="23">
        <f t="shared" si="68"/>
        <v>315.52</v>
      </c>
      <c r="S357" s="16">
        <f>+'JRO''s Hours Information'!G357</f>
        <v>12</v>
      </c>
      <c r="T357" s="23">
        <f t="shared" si="69"/>
        <v>219.36</v>
      </c>
      <c r="U357" s="15">
        <f>+'JRO''s Hours Information'!J357</f>
        <v>0</v>
      </c>
      <c r="V357" s="25">
        <f t="shared" si="70"/>
        <v>0</v>
      </c>
      <c r="W357" s="23">
        <f t="shared" si="71"/>
        <v>3581.9260000000004</v>
      </c>
    </row>
    <row r="358" spans="1:23" ht="14.85" customHeight="1" x14ac:dyDescent="0.15">
      <c r="A358" s="64" t="str">
        <f>'Employee ROP Information'!A358</f>
        <v>GAL</v>
      </c>
      <c r="B358" s="58" t="str">
        <f>+'Employee ROP Information'!C358</f>
        <v>JANES, LISA</v>
      </c>
      <c r="C358" s="17">
        <f>+'Employee ROP Information'!M358</f>
        <v>13.8</v>
      </c>
      <c r="D358" s="17">
        <f>+'Employee ROP Information'!N358</f>
        <v>12.8</v>
      </c>
      <c r="E358" s="32">
        <f>+'JRO''s Hours Information'!B358</f>
        <v>69.09</v>
      </c>
      <c r="F358" s="23">
        <f t="shared" si="62"/>
        <v>953.44200000000012</v>
      </c>
      <c r="G358" s="32">
        <f>+'JRO''s Hours Information'!E358</f>
        <v>53.84</v>
      </c>
      <c r="H358" s="23">
        <f t="shared" si="63"/>
        <v>689.15200000000004</v>
      </c>
      <c r="I358" s="32">
        <f>+'JRO''s Hours Information'!H358</f>
        <v>0</v>
      </c>
      <c r="J358" s="25">
        <f t="shared" si="64"/>
        <v>0</v>
      </c>
      <c r="K358" s="33">
        <f>+'JRO''s Hours Information'!C358</f>
        <v>104.004</v>
      </c>
      <c r="L358" s="23">
        <f t="shared" si="65"/>
        <v>1435.2552000000001</v>
      </c>
      <c r="M358" s="33">
        <f>+'JRO''s Hours Information'!F358</f>
        <v>104.004</v>
      </c>
      <c r="N358" s="23">
        <f t="shared" si="66"/>
        <v>1331.2512000000002</v>
      </c>
      <c r="O358" s="33">
        <f>+'JRO''s Hours Information'!I358</f>
        <v>0</v>
      </c>
      <c r="P358" s="25">
        <f t="shared" si="67"/>
        <v>0</v>
      </c>
      <c r="Q358" s="16">
        <f>+'JRO''s Hours Information'!D358</f>
        <v>64</v>
      </c>
      <c r="R358" s="23">
        <f t="shared" si="68"/>
        <v>883.2</v>
      </c>
      <c r="S358" s="16">
        <f>+'JRO''s Hours Information'!G358</f>
        <v>51.25</v>
      </c>
      <c r="T358" s="23">
        <f t="shared" si="69"/>
        <v>656</v>
      </c>
      <c r="U358" s="15">
        <f>+'JRO''s Hours Information'!J358</f>
        <v>0</v>
      </c>
      <c r="V358" s="25">
        <f t="shared" si="70"/>
        <v>0</v>
      </c>
      <c r="W358" s="23">
        <f t="shared" si="71"/>
        <v>1642.5940000000001</v>
      </c>
    </row>
    <row r="359" spans="1:23" ht="14.85" customHeight="1" x14ac:dyDescent="0.15">
      <c r="A359" s="64" t="str">
        <f>'Employee ROP Information'!A359</f>
        <v>GAL</v>
      </c>
      <c r="B359" s="58" t="str">
        <f>+'Employee ROP Information'!C359</f>
        <v>JEAN, TARA</v>
      </c>
      <c r="C359" s="17">
        <f>+'Employee ROP Information'!M359</f>
        <v>20.39</v>
      </c>
      <c r="D359" s="17">
        <f>+'Employee ROP Information'!N359</f>
        <v>18.899999999999999</v>
      </c>
      <c r="E359" s="32">
        <f>+'JRO''s Hours Information'!B359</f>
        <v>26.001000000000001</v>
      </c>
      <c r="F359" s="23">
        <f t="shared" si="62"/>
        <v>530.16039000000001</v>
      </c>
      <c r="G359" s="32">
        <f>+'JRO''s Hours Information'!E359</f>
        <v>26.001000000000001</v>
      </c>
      <c r="H359" s="23">
        <f t="shared" si="63"/>
        <v>491.41890000000001</v>
      </c>
      <c r="I359" s="32">
        <f>+'JRO''s Hours Information'!H359</f>
        <v>0</v>
      </c>
      <c r="J359" s="25">
        <f t="shared" si="64"/>
        <v>0</v>
      </c>
      <c r="K359" s="33">
        <f>+'JRO''s Hours Information'!C359</f>
        <v>26.001000000000001</v>
      </c>
      <c r="L359" s="23">
        <f t="shared" si="65"/>
        <v>530.16039000000001</v>
      </c>
      <c r="M359" s="33">
        <f>+'JRO''s Hours Information'!F359</f>
        <v>26.001000000000001</v>
      </c>
      <c r="N359" s="23">
        <f t="shared" si="66"/>
        <v>491.41890000000001</v>
      </c>
      <c r="O359" s="33">
        <f>+'JRO''s Hours Information'!I359</f>
        <v>0</v>
      </c>
      <c r="P359" s="25">
        <f t="shared" si="67"/>
        <v>0</v>
      </c>
      <c r="Q359" s="16">
        <f>+'JRO''s Hours Information'!D359</f>
        <v>0</v>
      </c>
      <c r="R359" s="23">
        <f t="shared" si="68"/>
        <v>0</v>
      </c>
      <c r="S359" s="16">
        <f>+'JRO''s Hours Information'!G359</f>
        <v>0</v>
      </c>
      <c r="T359" s="23">
        <f t="shared" si="69"/>
        <v>0</v>
      </c>
      <c r="U359" s="15">
        <f>+'JRO''s Hours Information'!J359</f>
        <v>0</v>
      </c>
      <c r="V359" s="25">
        <f t="shared" si="70"/>
        <v>0</v>
      </c>
      <c r="W359" s="23">
        <f t="shared" si="71"/>
        <v>1021.57929</v>
      </c>
    </row>
    <row r="360" spans="1:23" ht="14.85" customHeight="1" x14ac:dyDescent="0.15">
      <c r="A360" s="64" t="str">
        <f>'Employee ROP Information'!A360</f>
        <v>GAL</v>
      </c>
      <c r="B360" s="58" t="str">
        <f>+'Employee ROP Information'!C360</f>
        <v>JEFFERIES, TONI</v>
      </c>
      <c r="C360" s="17">
        <f>+'Employee ROP Information'!M360</f>
        <v>21.26</v>
      </c>
      <c r="D360" s="17">
        <f>+'Employee ROP Information'!N360</f>
        <v>19.71</v>
      </c>
      <c r="E360" s="32">
        <f>+'JRO''s Hours Information'!B360</f>
        <v>30.334</v>
      </c>
      <c r="F360" s="23">
        <f t="shared" si="62"/>
        <v>644.90084000000002</v>
      </c>
      <c r="G360" s="32">
        <f>+'JRO''s Hours Information'!E360</f>
        <v>27.334</v>
      </c>
      <c r="H360" s="23">
        <f t="shared" si="63"/>
        <v>538.75314000000003</v>
      </c>
      <c r="I360" s="32">
        <f>+'JRO''s Hours Information'!H360</f>
        <v>0</v>
      </c>
      <c r="J360" s="25">
        <f t="shared" si="64"/>
        <v>0</v>
      </c>
      <c r="K360" s="33">
        <f>+'JRO''s Hours Information'!C360</f>
        <v>30.334</v>
      </c>
      <c r="L360" s="23">
        <f t="shared" si="65"/>
        <v>644.90084000000002</v>
      </c>
      <c r="M360" s="33">
        <f>+'JRO''s Hours Information'!F360</f>
        <v>30.334</v>
      </c>
      <c r="N360" s="23">
        <f t="shared" si="66"/>
        <v>597.88314000000003</v>
      </c>
      <c r="O360" s="33">
        <f>+'JRO''s Hours Information'!I360</f>
        <v>0</v>
      </c>
      <c r="P360" s="25">
        <f t="shared" si="67"/>
        <v>0</v>
      </c>
      <c r="Q360" s="16">
        <f>+'JRO''s Hours Information'!D360</f>
        <v>0</v>
      </c>
      <c r="R360" s="23">
        <f t="shared" si="68"/>
        <v>0</v>
      </c>
      <c r="S360" s="16">
        <f>+'JRO''s Hours Information'!G360</f>
        <v>3</v>
      </c>
      <c r="T360" s="23">
        <f t="shared" si="69"/>
        <v>59.13</v>
      </c>
      <c r="U360" s="15">
        <f>+'JRO''s Hours Information'!J360</f>
        <v>0</v>
      </c>
      <c r="V360" s="25">
        <f t="shared" si="70"/>
        <v>0</v>
      </c>
      <c r="W360" s="23">
        <f t="shared" si="71"/>
        <v>1183.65398</v>
      </c>
    </row>
    <row r="361" spans="1:23" ht="14.85" customHeight="1" x14ac:dyDescent="0.15">
      <c r="A361" s="64" t="str">
        <f>'Employee ROP Information'!A361</f>
        <v>GAL</v>
      </c>
      <c r="B361" s="58" t="str">
        <f>+'Employee ROP Information'!C361</f>
        <v>JEWELL, CAROL</v>
      </c>
      <c r="C361" s="17">
        <f>+'Employee ROP Information'!M361</f>
        <v>32.659999999999997</v>
      </c>
      <c r="D361" s="17">
        <f>+'Employee ROP Information'!N361</f>
        <v>30.28</v>
      </c>
      <c r="E361" s="32">
        <f>+'JRO''s Hours Information'!B361</f>
        <v>380</v>
      </c>
      <c r="F361" s="23">
        <f t="shared" si="62"/>
        <v>12410.8</v>
      </c>
      <c r="G361" s="32">
        <f>+'JRO''s Hours Information'!E361</f>
        <v>480</v>
      </c>
      <c r="H361" s="23">
        <f t="shared" si="63"/>
        <v>14534.400000000001</v>
      </c>
      <c r="I361" s="32">
        <f>+'JRO''s Hours Information'!H361</f>
        <v>0</v>
      </c>
      <c r="J361" s="25">
        <f t="shared" si="64"/>
        <v>0</v>
      </c>
      <c r="K361" s="33">
        <f>+'JRO''s Hours Information'!C361</f>
        <v>240</v>
      </c>
      <c r="L361" s="23">
        <f t="shared" si="65"/>
        <v>7838.4</v>
      </c>
      <c r="M361" s="33">
        <f>+'JRO''s Hours Information'!F361</f>
        <v>104.004</v>
      </c>
      <c r="N361" s="23">
        <f t="shared" si="66"/>
        <v>3149.2411200000001</v>
      </c>
      <c r="O361" s="33">
        <f>+'JRO''s Hours Information'!I361</f>
        <v>0</v>
      </c>
      <c r="P361" s="25">
        <f t="shared" si="67"/>
        <v>0</v>
      </c>
      <c r="Q361" s="16">
        <f>+'JRO''s Hours Information'!D361</f>
        <v>121</v>
      </c>
      <c r="R361" s="23">
        <f t="shared" si="68"/>
        <v>3951.8599999999997</v>
      </c>
      <c r="S361" s="16">
        <f>+'JRO''s Hours Information'!G361</f>
        <v>0</v>
      </c>
      <c r="T361" s="23">
        <f t="shared" si="69"/>
        <v>0</v>
      </c>
      <c r="U361" s="15">
        <f>+'JRO''s Hours Information'!J361</f>
        <v>0</v>
      </c>
      <c r="V361" s="25">
        <f t="shared" si="70"/>
        <v>0</v>
      </c>
      <c r="W361" s="23">
        <f t="shared" si="71"/>
        <v>26945.200000000001</v>
      </c>
    </row>
    <row r="362" spans="1:23" ht="14.85" customHeight="1" x14ac:dyDescent="0.15">
      <c r="A362" s="64" t="str">
        <f>'Employee ROP Information'!A362</f>
        <v>GAL</v>
      </c>
      <c r="B362" s="58" t="str">
        <f>+'Employee ROP Information'!C362</f>
        <v>JOHNSON, DONNA</v>
      </c>
      <c r="C362" s="17">
        <f>+'Employee ROP Information'!M362</f>
        <v>36.4</v>
      </c>
      <c r="D362" s="17">
        <f>+'Employee ROP Information'!N362</f>
        <v>33.74</v>
      </c>
      <c r="E362" s="32">
        <f>+'JRO''s Hours Information'!B362</f>
        <v>425</v>
      </c>
      <c r="F362" s="23">
        <f t="shared" si="62"/>
        <v>15470</v>
      </c>
      <c r="G362" s="32">
        <f>+'JRO''s Hours Information'!E362</f>
        <v>480</v>
      </c>
      <c r="H362" s="23">
        <f t="shared" si="63"/>
        <v>16195.2</v>
      </c>
      <c r="I362" s="32">
        <f>+'JRO''s Hours Information'!H362</f>
        <v>144.30000000000001</v>
      </c>
      <c r="J362" s="25">
        <f t="shared" si="64"/>
        <v>4868.6820000000007</v>
      </c>
      <c r="K362" s="33">
        <f>+'JRO''s Hours Information'!C362</f>
        <v>156</v>
      </c>
      <c r="L362" s="23">
        <f t="shared" si="65"/>
        <v>5678.4</v>
      </c>
      <c r="M362" s="33">
        <f>+'JRO''s Hours Information'!F362</f>
        <v>104.004</v>
      </c>
      <c r="N362" s="23">
        <f t="shared" si="66"/>
        <v>3509.0949600000004</v>
      </c>
      <c r="O362" s="33">
        <f>+'JRO''s Hours Information'!I362</f>
        <v>123.75</v>
      </c>
      <c r="P362" s="25">
        <f t="shared" si="67"/>
        <v>4175.3249999999998</v>
      </c>
      <c r="Q362" s="16">
        <f>+'JRO''s Hours Information'!D362</f>
        <v>0</v>
      </c>
      <c r="R362" s="23">
        <f t="shared" si="68"/>
        <v>0</v>
      </c>
      <c r="S362" s="16">
        <f>+'JRO''s Hours Information'!G362</f>
        <v>17.25</v>
      </c>
      <c r="T362" s="23">
        <f t="shared" si="69"/>
        <v>582.01499999999999</v>
      </c>
      <c r="U362" s="15">
        <f>+'JRO''s Hours Information'!J362</f>
        <v>95.5</v>
      </c>
      <c r="V362" s="25">
        <f t="shared" si="70"/>
        <v>3222.17</v>
      </c>
      <c r="W362" s="23">
        <f t="shared" si="71"/>
        <v>36533.881999999998</v>
      </c>
    </row>
    <row r="363" spans="1:23" ht="14.85" customHeight="1" x14ac:dyDescent="0.15">
      <c r="A363" s="64" t="str">
        <f>'Employee ROP Information'!A363</f>
        <v>GAL</v>
      </c>
      <c r="B363" s="58" t="str">
        <f>+'Employee ROP Information'!C363</f>
        <v>JOHNSON, KANIQUA</v>
      </c>
      <c r="C363" s="17">
        <f>+'Employee ROP Information'!M363</f>
        <v>20.39</v>
      </c>
      <c r="D363" s="17">
        <f>+'Employee ROP Information'!N363</f>
        <v>18.899999999999999</v>
      </c>
      <c r="E363" s="32">
        <f>+'JRO''s Hours Information'!B363</f>
        <v>46.34</v>
      </c>
      <c r="F363" s="23">
        <f t="shared" si="62"/>
        <v>944.87260000000015</v>
      </c>
      <c r="G363" s="32">
        <f>+'JRO''s Hours Information'!E363</f>
        <v>51.423999999999999</v>
      </c>
      <c r="H363" s="23">
        <f t="shared" si="63"/>
        <v>971.91359999999997</v>
      </c>
      <c r="I363" s="32">
        <f>+'JRO''s Hours Information'!H363</f>
        <v>0.125</v>
      </c>
      <c r="J363" s="25">
        <f t="shared" si="64"/>
        <v>2.3624999999999998</v>
      </c>
      <c r="K363" s="33">
        <f>+'JRO''s Hours Information'!C363</f>
        <v>104.004</v>
      </c>
      <c r="L363" s="23">
        <f t="shared" si="65"/>
        <v>2120.64156</v>
      </c>
      <c r="M363" s="33">
        <f>+'JRO''s Hours Information'!F363</f>
        <v>104.004</v>
      </c>
      <c r="N363" s="23">
        <f t="shared" si="66"/>
        <v>1965.6756</v>
      </c>
      <c r="O363" s="33">
        <f>+'JRO''s Hours Information'!I363</f>
        <v>1.5</v>
      </c>
      <c r="P363" s="25">
        <f t="shared" si="67"/>
        <v>28.349999999999998</v>
      </c>
      <c r="Q363" s="16">
        <f>+'JRO''s Hours Information'!D363</f>
        <v>73.25</v>
      </c>
      <c r="R363" s="23">
        <f t="shared" si="68"/>
        <v>1493.5675000000001</v>
      </c>
      <c r="S363" s="16">
        <f>+'JRO''s Hours Information'!G363</f>
        <v>97</v>
      </c>
      <c r="T363" s="23">
        <f t="shared" si="69"/>
        <v>1833.3</v>
      </c>
      <c r="U363" s="15">
        <f>+'JRO''s Hours Information'!J363</f>
        <v>1.5</v>
      </c>
      <c r="V363" s="25">
        <f t="shared" si="70"/>
        <v>28.349999999999998</v>
      </c>
      <c r="W363" s="23">
        <f t="shared" si="71"/>
        <v>1919.1487</v>
      </c>
    </row>
    <row r="364" spans="1:23" ht="14.85" customHeight="1" x14ac:dyDescent="0.15">
      <c r="A364" s="64" t="str">
        <f>'Employee ROP Information'!A364</f>
        <v>GAL</v>
      </c>
      <c r="B364" s="58" t="str">
        <f>+'Employee ROP Information'!C364</f>
        <v>JOHNSON, MICHAEL</v>
      </c>
      <c r="C364" s="17">
        <f>+'Employee ROP Information'!M364</f>
        <v>15.02</v>
      </c>
      <c r="D364" s="17">
        <f>+'Employee ROP Information'!N364</f>
        <v>13.93</v>
      </c>
      <c r="E364" s="32">
        <f>+'JRO''s Hours Information'!B364</f>
        <v>95.84</v>
      </c>
      <c r="F364" s="23">
        <f t="shared" si="62"/>
        <v>1439.5168000000001</v>
      </c>
      <c r="G364" s="32">
        <f>+'JRO''s Hours Information'!E364</f>
        <v>51.34</v>
      </c>
      <c r="H364" s="23">
        <f t="shared" si="63"/>
        <v>715.1662</v>
      </c>
      <c r="I364" s="32">
        <f>+'JRO''s Hours Information'!H364</f>
        <v>0</v>
      </c>
      <c r="J364" s="25">
        <f t="shared" si="64"/>
        <v>0</v>
      </c>
      <c r="K364" s="33">
        <f>+'JRO''s Hours Information'!C364</f>
        <v>104.004</v>
      </c>
      <c r="L364" s="23">
        <f t="shared" si="65"/>
        <v>1562.1400800000001</v>
      </c>
      <c r="M364" s="33">
        <f>+'JRO''s Hours Information'!F364</f>
        <v>104.004</v>
      </c>
      <c r="N364" s="23">
        <f t="shared" si="66"/>
        <v>1448.7757200000001</v>
      </c>
      <c r="O364" s="33">
        <f>+'JRO''s Hours Information'!I364</f>
        <v>0</v>
      </c>
      <c r="P364" s="25">
        <f t="shared" si="67"/>
        <v>0</v>
      </c>
      <c r="Q364" s="16">
        <f>+'JRO''s Hours Information'!D364</f>
        <v>52.25</v>
      </c>
      <c r="R364" s="23">
        <f t="shared" si="68"/>
        <v>784.79499999999996</v>
      </c>
      <c r="S364" s="16">
        <f>+'JRO''s Hours Information'!G364</f>
        <v>55.75</v>
      </c>
      <c r="T364" s="23">
        <f t="shared" si="69"/>
        <v>776.59749999999997</v>
      </c>
      <c r="U364" s="15">
        <f>+'JRO''s Hours Information'!J364</f>
        <v>0</v>
      </c>
      <c r="V364" s="25">
        <f t="shared" si="70"/>
        <v>0</v>
      </c>
      <c r="W364" s="23">
        <f t="shared" si="71"/>
        <v>2154.683</v>
      </c>
    </row>
    <row r="365" spans="1:23" ht="14.85" customHeight="1" x14ac:dyDescent="0.15">
      <c r="A365" s="64" t="str">
        <f>'Employee ROP Information'!A365</f>
        <v>GAL</v>
      </c>
      <c r="B365" s="58" t="str">
        <f>+'Employee ROP Information'!C365</f>
        <v>JOHNSON, MONIQUE</v>
      </c>
      <c r="C365" s="17">
        <f>+'Employee ROP Information'!M365</f>
        <v>19.72</v>
      </c>
      <c r="D365" s="17">
        <f>+'Employee ROP Information'!N365</f>
        <v>18.28</v>
      </c>
      <c r="E365" s="32">
        <f>+'JRO''s Hours Information'!B365</f>
        <v>118.59</v>
      </c>
      <c r="F365" s="23">
        <f t="shared" si="62"/>
        <v>2338.5947999999999</v>
      </c>
      <c r="G365" s="32">
        <f>+'JRO''s Hours Information'!E365</f>
        <v>195.59</v>
      </c>
      <c r="H365" s="23">
        <f t="shared" si="63"/>
        <v>3575.3852000000002</v>
      </c>
      <c r="I365" s="32">
        <f>+'JRO''s Hours Information'!H365</f>
        <v>4.5</v>
      </c>
      <c r="J365" s="25">
        <f t="shared" si="64"/>
        <v>82.26</v>
      </c>
      <c r="K365" s="33">
        <f>+'JRO''s Hours Information'!C365</f>
        <v>104.004</v>
      </c>
      <c r="L365" s="23">
        <f t="shared" si="65"/>
        <v>2050.9588800000001</v>
      </c>
      <c r="M365" s="33">
        <f>+'JRO''s Hours Information'!F365</f>
        <v>104.004</v>
      </c>
      <c r="N365" s="23">
        <f t="shared" si="66"/>
        <v>1901.1931200000001</v>
      </c>
      <c r="O365" s="33">
        <f>+'JRO''s Hours Information'!I365</f>
        <v>50.75</v>
      </c>
      <c r="P365" s="25">
        <f t="shared" si="67"/>
        <v>927.71</v>
      </c>
      <c r="Q365" s="16">
        <f>+'JRO''s Hours Information'!D365</f>
        <v>61.5</v>
      </c>
      <c r="R365" s="23">
        <f t="shared" si="68"/>
        <v>1212.78</v>
      </c>
      <c r="S365" s="16">
        <f>+'JRO''s Hours Information'!G365</f>
        <v>63.5</v>
      </c>
      <c r="T365" s="23">
        <f t="shared" si="69"/>
        <v>1160.78</v>
      </c>
      <c r="U365" s="15">
        <f>+'JRO''s Hours Information'!J365</f>
        <v>66.75</v>
      </c>
      <c r="V365" s="25">
        <f t="shared" si="70"/>
        <v>1220.19</v>
      </c>
      <c r="W365" s="23">
        <f t="shared" si="71"/>
        <v>5996.24</v>
      </c>
    </row>
    <row r="366" spans="1:23" ht="14.85" customHeight="1" x14ac:dyDescent="0.15">
      <c r="A366" s="64" t="str">
        <f>'Employee ROP Information'!A366</f>
        <v>GAL</v>
      </c>
      <c r="B366" s="58" t="str">
        <f>+'Employee ROP Information'!C366</f>
        <v>JOHNSON, RASHEL</v>
      </c>
      <c r="C366" s="17">
        <f>+'Employee ROP Information'!M366</f>
        <v>32.909999999999997</v>
      </c>
      <c r="D366" s="17">
        <f>+'Employee ROP Information'!N366</f>
        <v>30.51</v>
      </c>
      <c r="E366" s="32">
        <f>+'JRO''s Hours Information'!B366</f>
        <v>55.25</v>
      </c>
      <c r="F366" s="23">
        <f t="shared" si="62"/>
        <v>1818.2774999999999</v>
      </c>
      <c r="G366" s="32">
        <f>+'JRO''s Hours Information'!E366</f>
        <v>480</v>
      </c>
      <c r="H366" s="23">
        <f t="shared" si="63"/>
        <v>14644.800000000001</v>
      </c>
      <c r="I366" s="32">
        <f>+'JRO''s Hours Information'!H366</f>
        <v>0</v>
      </c>
      <c r="J366" s="25">
        <f t="shared" si="64"/>
        <v>0</v>
      </c>
      <c r="K366" s="33">
        <f>+'JRO''s Hours Information'!C366</f>
        <v>169</v>
      </c>
      <c r="L366" s="23">
        <f t="shared" si="65"/>
        <v>5561.7899999999991</v>
      </c>
      <c r="M366" s="33">
        <f>+'JRO''s Hours Information'!F366</f>
        <v>112.67100000000001</v>
      </c>
      <c r="N366" s="23">
        <f t="shared" si="66"/>
        <v>3437.5922100000003</v>
      </c>
      <c r="O366" s="33">
        <f>+'JRO''s Hours Information'!I366</f>
        <v>0</v>
      </c>
      <c r="P366" s="25">
        <f t="shared" si="67"/>
        <v>0</v>
      </c>
      <c r="Q366" s="16">
        <f>+'JRO''s Hours Information'!D366</f>
        <v>127.5</v>
      </c>
      <c r="R366" s="23">
        <f t="shared" si="68"/>
        <v>4196.0249999999996</v>
      </c>
      <c r="S366" s="16">
        <f>+'JRO''s Hours Information'!G366</f>
        <v>29</v>
      </c>
      <c r="T366" s="23">
        <f t="shared" si="69"/>
        <v>884.79000000000008</v>
      </c>
      <c r="U366" s="15">
        <f>+'JRO''s Hours Information'!J366</f>
        <v>0</v>
      </c>
      <c r="V366" s="25">
        <f t="shared" si="70"/>
        <v>0</v>
      </c>
      <c r="W366" s="23">
        <f t="shared" si="71"/>
        <v>16463.077499999999</v>
      </c>
    </row>
    <row r="367" spans="1:23" ht="14.85" customHeight="1" x14ac:dyDescent="0.15">
      <c r="A367" s="64" t="str">
        <f>'Employee ROP Information'!A367</f>
        <v>GAL</v>
      </c>
      <c r="B367" s="58" t="str">
        <f>+'Employee ROP Information'!C367</f>
        <v>JOHNSON, RYAN</v>
      </c>
      <c r="C367" s="17">
        <f>+'Employee ROP Information'!M367</f>
        <v>28.75</v>
      </c>
      <c r="D367" s="17">
        <f>+'Employee ROP Information'!N367</f>
        <v>26.66</v>
      </c>
      <c r="E367" s="32">
        <f>+'JRO''s Hours Information'!B367</f>
        <v>193.16399999999999</v>
      </c>
      <c r="F367" s="23">
        <f t="shared" si="62"/>
        <v>5553.4649999999992</v>
      </c>
      <c r="G367" s="32">
        <f>+'JRO''s Hours Information'!E367</f>
        <v>121.84</v>
      </c>
      <c r="H367" s="23">
        <f t="shared" si="63"/>
        <v>3248.2544000000003</v>
      </c>
      <c r="I367" s="32">
        <f>+'JRO''s Hours Information'!H367</f>
        <v>0</v>
      </c>
      <c r="J367" s="25">
        <f t="shared" si="64"/>
        <v>0</v>
      </c>
      <c r="K367" s="33">
        <f>+'JRO''s Hours Information'!C367</f>
        <v>129.99600000000001</v>
      </c>
      <c r="L367" s="23">
        <f t="shared" si="65"/>
        <v>3737.3850000000002</v>
      </c>
      <c r="M367" s="33">
        <f>+'JRO''s Hours Information'!F367</f>
        <v>104.004</v>
      </c>
      <c r="N367" s="23">
        <f t="shared" si="66"/>
        <v>2772.7466400000003</v>
      </c>
      <c r="O367" s="33">
        <f>+'JRO''s Hours Information'!I367</f>
        <v>0</v>
      </c>
      <c r="P367" s="25">
        <f t="shared" si="67"/>
        <v>0</v>
      </c>
      <c r="Q367" s="16">
        <f>+'JRO''s Hours Information'!D367</f>
        <v>106.5</v>
      </c>
      <c r="R367" s="23">
        <f t="shared" si="68"/>
        <v>3061.875</v>
      </c>
      <c r="S367" s="16">
        <f>+'JRO''s Hours Information'!G367</f>
        <v>137</v>
      </c>
      <c r="T367" s="23">
        <f t="shared" si="69"/>
        <v>3652.42</v>
      </c>
      <c r="U367" s="15">
        <f>+'JRO''s Hours Information'!J367</f>
        <v>0</v>
      </c>
      <c r="V367" s="25">
        <f t="shared" si="70"/>
        <v>0</v>
      </c>
      <c r="W367" s="23">
        <f t="shared" si="71"/>
        <v>8801.7194</v>
      </c>
    </row>
    <row r="368" spans="1:23" ht="14.85" customHeight="1" x14ac:dyDescent="0.15">
      <c r="A368" s="64" t="str">
        <f>'Employee ROP Information'!A368</f>
        <v>GAL</v>
      </c>
      <c r="B368" s="58" t="str">
        <f>+'Employee ROP Information'!C368</f>
        <v>JOHNSON-GUERRA, JOYCINE</v>
      </c>
      <c r="C368" s="17">
        <f>+'Employee ROP Information'!M368</f>
        <v>14.49</v>
      </c>
      <c r="D368" s="17">
        <f>+'Employee ROP Information'!N368</f>
        <v>13.43</v>
      </c>
      <c r="E368" s="32">
        <f>+'JRO''s Hours Information'!B368</f>
        <v>82.67</v>
      </c>
      <c r="F368" s="23">
        <f t="shared" si="62"/>
        <v>1197.8883000000001</v>
      </c>
      <c r="G368" s="32">
        <f>+'JRO''s Hours Information'!E368</f>
        <v>54.17</v>
      </c>
      <c r="H368" s="23">
        <f t="shared" si="63"/>
        <v>727.50310000000002</v>
      </c>
      <c r="I368" s="32">
        <f>+'JRO''s Hours Information'!H368</f>
        <v>0</v>
      </c>
      <c r="J368" s="25">
        <f t="shared" si="64"/>
        <v>0</v>
      </c>
      <c r="K368" s="33">
        <f>+'JRO''s Hours Information'!C368</f>
        <v>86.67</v>
      </c>
      <c r="L368" s="23">
        <f t="shared" si="65"/>
        <v>1255.8483000000001</v>
      </c>
      <c r="M368" s="33">
        <f>+'JRO''s Hours Information'!F368</f>
        <v>86.67</v>
      </c>
      <c r="N368" s="23">
        <f t="shared" si="66"/>
        <v>1163.9781</v>
      </c>
      <c r="O368" s="33">
        <f>+'JRO''s Hours Information'!I368</f>
        <v>0</v>
      </c>
      <c r="P368" s="25">
        <f t="shared" si="67"/>
        <v>0</v>
      </c>
      <c r="Q368" s="16">
        <f>+'JRO''s Hours Information'!D368</f>
        <v>4</v>
      </c>
      <c r="R368" s="23">
        <f t="shared" si="68"/>
        <v>57.96</v>
      </c>
      <c r="S368" s="16">
        <f>+'JRO''s Hours Information'!G368</f>
        <v>32.5</v>
      </c>
      <c r="T368" s="23">
        <f t="shared" si="69"/>
        <v>436.47499999999997</v>
      </c>
      <c r="U368" s="15">
        <f>+'JRO''s Hours Information'!J368</f>
        <v>0</v>
      </c>
      <c r="V368" s="25">
        <f t="shared" si="70"/>
        <v>0</v>
      </c>
      <c r="W368" s="23">
        <f t="shared" si="71"/>
        <v>1925.3914</v>
      </c>
    </row>
    <row r="369" spans="1:23" ht="14.85" customHeight="1" x14ac:dyDescent="0.15">
      <c r="A369" s="64" t="str">
        <f>'Employee ROP Information'!A369</f>
        <v>GAL</v>
      </c>
      <c r="B369" s="58" t="str">
        <f>+'Employee ROP Information'!C369</f>
        <v>JOINER, SONIA</v>
      </c>
      <c r="C369" s="17">
        <f>+'Employee ROP Information'!M369</f>
        <v>24.75</v>
      </c>
      <c r="D369" s="17">
        <f>+'Employee ROP Information'!N369</f>
        <v>21.8</v>
      </c>
      <c r="E369" s="32">
        <f>+'JRO''s Hours Information'!B369</f>
        <v>186.75</v>
      </c>
      <c r="F369" s="23">
        <f t="shared" si="62"/>
        <v>4622.0625</v>
      </c>
      <c r="G369" s="32">
        <f>+'JRO''s Hours Information'!E369</f>
        <v>480</v>
      </c>
      <c r="H369" s="23">
        <f t="shared" si="63"/>
        <v>10464</v>
      </c>
      <c r="I369" s="32">
        <f>+'JRO''s Hours Information'!H369</f>
        <v>4.625</v>
      </c>
      <c r="J369" s="25">
        <f t="shared" si="64"/>
        <v>100.825</v>
      </c>
      <c r="K369" s="33">
        <f>+'JRO''s Hours Information'!C369</f>
        <v>143</v>
      </c>
      <c r="L369" s="23">
        <f t="shared" si="65"/>
        <v>3539.25</v>
      </c>
      <c r="M369" s="33">
        <f>+'JRO''s Hours Information'!F369</f>
        <v>95.337000000000003</v>
      </c>
      <c r="N369" s="23">
        <f t="shared" si="66"/>
        <v>2078.3466000000003</v>
      </c>
      <c r="O369" s="33">
        <f>+'JRO''s Hours Information'!I369</f>
        <v>38.875</v>
      </c>
      <c r="P369" s="25">
        <f t="shared" si="67"/>
        <v>847.47500000000002</v>
      </c>
      <c r="Q369" s="16">
        <f>+'JRO''s Hours Information'!D369</f>
        <v>148.75</v>
      </c>
      <c r="R369" s="23">
        <f t="shared" si="68"/>
        <v>3681.5625</v>
      </c>
      <c r="S369" s="16">
        <f>+'JRO''s Hours Information'!G369</f>
        <v>84</v>
      </c>
      <c r="T369" s="23">
        <f t="shared" si="69"/>
        <v>1831.2</v>
      </c>
      <c r="U369" s="15">
        <f>+'JRO''s Hours Information'!J369</f>
        <v>39.5</v>
      </c>
      <c r="V369" s="25">
        <f t="shared" si="70"/>
        <v>861.1</v>
      </c>
      <c r="W369" s="23">
        <f t="shared" si="71"/>
        <v>15186.887500000001</v>
      </c>
    </row>
    <row r="370" spans="1:23" ht="14.85" customHeight="1" x14ac:dyDescent="0.15">
      <c r="A370" s="64" t="str">
        <f>'Employee ROP Information'!A370</f>
        <v>GAL</v>
      </c>
      <c r="B370" s="58" t="str">
        <f>+'Employee ROP Information'!C370</f>
        <v>JONES, GRANT</v>
      </c>
      <c r="C370" s="17">
        <f>+'Employee ROP Information'!M370</f>
        <v>21.26</v>
      </c>
      <c r="D370" s="17">
        <f>+'Employee ROP Information'!N370</f>
        <v>19.71</v>
      </c>
      <c r="E370" s="32">
        <f>+'JRO''s Hours Information'!B370</f>
        <v>8.6669999999999998</v>
      </c>
      <c r="F370" s="23">
        <f t="shared" si="62"/>
        <v>184.26042000000001</v>
      </c>
      <c r="G370" s="32">
        <f>+'JRO''s Hours Information'!E370</f>
        <v>8.6669999999999998</v>
      </c>
      <c r="H370" s="23">
        <f t="shared" si="63"/>
        <v>170.82657</v>
      </c>
      <c r="I370" s="32">
        <f>+'JRO''s Hours Information'!H370</f>
        <v>0</v>
      </c>
      <c r="J370" s="25">
        <f t="shared" si="64"/>
        <v>0</v>
      </c>
      <c r="K370" s="33">
        <f>+'JRO''s Hours Information'!C370</f>
        <v>8.6669999999999998</v>
      </c>
      <c r="L370" s="23">
        <f t="shared" si="65"/>
        <v>184.26042000000001</v>
      </c>
      <c r="M370" s="33">
        <f>+'JRO''s Hours Information'!F370</f>
        <v>8.6669999999999998</v>
      </c>
      <c r="N370" s="23">
        <f t="shared" si="66"/>
        <v>170.82657</v>
      </c>
      <c r="O370" s="33">
        <f>+'JRO''s Hours Information'!I370</f>
        <v>0</v>
      </c>
      <c r="P370" s="25">
        <f t="shared" si="67"/>
        <v>0</v>
      </c>
      <c r="Q370" s="16">
        <f>+'JRO''s Hours Information'!D370</f>
        <v>0</v>
      </c>
      <c r="R370" s="23">
        <f t="shared" si="68"/>
        <v>0</v>
      </c>
      <c r="S370" s="16">
        <f>+'JRO''s Hours Information'!G370</f>
        <v>0</v>
      </c>
      <c r="T370" s="23">
        <f t="shared" si="69"/>
        <v>0</v>
      </c>
      <c r="U370" s="15">
        <f>+'JRO''s Hours Information'!J370</f>
        <v>0</v>
      </c>
      <c r="V370" s="25">
        <f t="shared" si="70"/>
        <v>0</v>
      </c>
      <c r="W370" s="23">
        <f t="shared" si="71"/>
        <v>355.08699000000001</v>
      </c>
    </row>
    <row r="371" spans="1:23" ht="14.85" customHeight="1" x14ac:dyDescent="0.15">
      <c r="A371" s="64" t="str">
        <f>'Employee ROP Information'!A371</f>
        <v>GAL</v>
      </c>
      <c r="B371" s="58" t="str">
        <f>+'Employee ROP Information'!C371</f>
        <v>JOSEPH, PEGGY</v>
      </c>
      <c r="C371" s="17">
        <f>+'Employee ROP Information'!M371</f>
        <v>20.39</v>
      </c>
      <c r="D371" s="17">
        <f>+'Employee ROP Information'!N371</f>
        <v>18.899999999999999</v>
      </c>
      <c r="E371" s="32">
        <f>+'JRO''s Hours Information'!B371</f>
        <v>76.837000000000003</v>
      </c>
      <c r="F371" s="23">
        <f t="shared" si="62"/>
        <v>1566.7064300000002</v>
      </c>
      <c r="G371" s="32">
        <f>+'JRO''s Hours Information'!E371</f>
        <v>37.587000000000003</v>
      </c>
      <c r="H371" s="23">
        <f t="shared" si="63"/>
        <v>710.39430000000004</v>
      </c>
      <c r="I371" s="32">
        <f>+'JRO''s Hours Information'!H371</f>
        <v>0</v>
      </c>
      <c r="J371" s="25">
        <f t="shared" si="64"/>
        <v>0</v>
      </c>
      <c r="K371" s="33">
        <f>+'JRO''s Hours Information'!C371</f>
        <v>88.837000000000003</v>
      </c>
      <c r="L371" s="23">
        <f t="shared" si="65"/>
        <v>1811.38643</v>
      </c>
      <c r="M371" s="33">
        <f>+'JRO''s Hours Information'!F371</f>
        <v>88.837000000000003</v>
      </c>
      <c r="N371" s="23">
        <f t="shared" si="66"/>
        <v>1679.0192999999999</v>
      </c>
      <c r="O371" s="33">
        <f>+'JRO''s Hours Information'!I371</f>
        <v>0</v>
      </c>
      <c r="P371" s="25">
        <f t="shared" si="67"/>
        <v>0</v>
      </c>
      <c r="Q371" s="16">
        <f>+'JRO''s Hours Information'!D371</f>
        <v>12</v>
      </c>
      <c r="R371" s="23">
        <f t="shared" si="68"/>
        <v>244.68</v>
      </c>
      <c r="S371" s="16">
        <f>+'JRO''s Hours Information'!G371</f>
        <v>51.25</v>
      </c>
      <c r="T371" s="23">
        <f t="shared" si="69"/>
        <v>968.62499999999989</v>
      </c>
      <c r="U371" s="15">
        <f>+'JRO''s Hours Information'!J371</f>
        <v>0</v>
      </c>
      <c r="V371" s="25">
        <f t="shared" si="70"/>
        <v>0</v>
      </c>
      <c r="W371" s="23">
        <f t="shared" si="71"/>
        <v>2277.1007300000001</v>
      </c>
    </row>
    <row r="372" spans="1:23" ht="14.85" customHeight="1" x14ac:dyDescent="0.15">
      <c r="A372" s="64" t="str">
        <f>'Employee ROP Information'!A372</f>
        <v>GAL</v>
      </c>
      <c r="B372" s="58" t="str">
        <f>+'Employee ROP Information'!C372</f>
        <v>JOSEPH, ROSE REBECCA</v>
      </c>
      <c r="C372" s="17">
        <f>+'Employee ROP Information'!M372</f>
        <v>20.39</v>
      </c>
      <c r="D372" s="17">
        <f>+'Employee ROP Information'!N372</f>
        <v>18.899999999999999</v>
      </c>
      <c r="E372" s="32">
        <f>+'JRO''s Hours Information'!B372</f>
        <v>64.837000000000003</v>
      </c>
      <c r="F372" s="23">
        <f t="shared" si="62"/>
        <v>1322.0264300000001</v>
      </c>
      <c r="G372" s="32">
        <f>+'JRO''s Hours Information'!E372</f>
        <v>64.837000000000003</v>
      </c>
      <c r="H372" s="23">
        <f t="shared" si="63"/>
        <v>1225.4193</v>
      </c>
      <c r="I372" s="32">
        <f>+'JRO''s Hours Information'!H372</f>
        <v>0</v>
      </c>
      <c r="J372" s="25">
        <f t="shared" si="64"/>
        <v>0</v>
      </c>
      <c r="K372" s="33">
        <f>+'JRO''s Hours Information'!C372</f>
        <v>88.837000000000003</v>
      </c>
      <c r="L372" s="23">
        <f t="shared" si="65"/>
        <v>1811.38643</v>
      </c>
      <c r="M372" s="33">
        <f>+'JRO''s Hours Information'!F372</f>
        <v>88.837000000000003</v>
      </c>
      <c r="N372" s="23">
        <f t="shared" si="66"/>
        <v>1679.0192999999999</v>
      </c>
      <c r="O372" s="33">
        <f>+'JRO''s Hours Information'!I372</f>
        <v>0</v>
      </c>
      <c r="P372" s="25">
        <f t="shared" si="67"/>
        <v>0</v>
      </c>
      <c r="Q372" s="16">
        <f>+'JRO''s Hours Information'!D372</f>
        <v>24</v>
      </c>
      <c r="R372" s="23">
        <f t="shared" si="68"/>
        <v>489.36</v>
      </c>
      <c r="S372" s="16">
        <f>+'JRO''s Hours Information'!G372</f>
        <v>24</v>
      </c>
      <c r="T372" s="23">
        <f t="shared" si="69"/>
        <v>453.59999999999997</v>
      </c>
      <c r="U372" s="15">
        <f>+'JRO''s Hours Information'!J372</f>
        <v>0</v>
      </c>
      <c r="V372" s="25">
        <f t="shared" si="70"/>
        <v>0</v>
      </c>
      <c r="W372" s="23">
        <f t="shared" si="71"/>
        <v>2547.4457300000004</v>
      </c>
    </row>
    <row r="373" spans="1:23" ht="14.85" customHeight="1" x14ac:dyDescent="0.15">
      <c r="A373" s="64" t="str">
        <f>'Employee ROP Information'!A373</f>
        <v>GAL</v>
      </c>
      <c r="B373" s="58" t="str">
        <f>+'Employee ROP Information'!C373</f>
        <v>KATZ, ROBERTA</v>
      </c>
      <c r="C373" s="17">
        <f>+'Employee ROP Information'!M373</f>
        <v>31.75</v>
      </c>
      <c r="D373" s="17">
        <f>+'Employee ROP Information'!N373</f>
        <v>29.43</v>
      </c>
      <c r="E373" s="32">
        <f>+'JRO''s Hours Information'!B373</f>
        <v>385</v>
      </c>
      <c r="F373" s="23">
        <f t="shared" si="62"/>
        <v>12223.75</v>
      </c>
      <c r="G373" s="32">
        <f>+'JRO''s Hours Information'!E373</f>
        <v>233.59</v>
      </c>
      <c r="H373" s="23">
        <f t="shared" si="63"/>
        <v>6874.5537000000004</v>
      </c>
      <c r="I373" s="32">
        <f>+'JRO''s Hours Information'!H373</f>
        <v>0</v>
      </c>
      <c r="J373" s="25">
        <f t="shared" si="64"/>
        <v>0</v>
      </c>
      <c r="K373" s="33">
        <f>+'JRO''s Hours Information'!C373</f>
        <v>156</v>
      </c>
      <c r="L373" s="23">
        <f t="shared" si="65"/>
        <v>4953</v>
      </c>
      <c r="M373" s="33">
        <f>+'JRO''s Hours Information'!F373</f>
        <v>104.004</v>
      </c>
      <c r="N373" s="23">
        <f t="shared" si="66"/>
        <v>3060.83772</v>
      </c>
      <c r="O373" s="33">
        <f>+'JRO''s Hours Information'!I373</f>
        <v>28.75</v>
      </c>
      <c r="P373" s="25">
        <f t="shared" si="67"/>
        <v>846.11249999999995</v>
      </c>
      <c r="Q373" s="16">
        <f>+'JRO''s Hours Information'!D373</f>
        <v>131.25</v>
      </c>
      <c r="R373" s="23">
        <f t="shared" si="68"/>
        <v>4167.1875</v>
      </c>
      <c r="S373" s="16">
        <f>+'JRO''s Hours Information'!G373</f>
        <v>63.25</v>
      </c>
      <c r="T373" s="23">
        <f t="shared" si="69"/>
        <v>1861.4475</v>
      </c>
      <c r="U373" s="15">
        <f>+'JRO''s Hours Information'!J373</f>
        <v>28.75</v>
      </c>
      <c r="V373" s="25">
        <f t="shared" si="70"/>
        <v>846.11249999999995</v>
      </c>
      <c r="W373" s="23">
        <f t="shared" si="71"/>
        <v>19098.3037</v>
      </c>
    </row>
    <row r="374" spans="1:23" ht="14.85" customHeight="1" x14ac:dyDescent="0.15">
      <c r="A374" s="64" t="str">
        <f>'Employee ROP Information'!A374</f>
        <v>GAL</v>
      </c>
      <c r="B374" s="58" t="str">
        <f>+'Employee ROP Information'!C374</f>
        <v>KEEN, ELIZABETH</v>
      </c>
      <c r="C374" s="17">
        <f>+'Employee ROP Information'!M374</f>
        <v>24.11</v>
      </c>
      <c r="D374" s="17">
        <f>+'Employee ROP Information'!N374</f>
        <v>22.35</v>
      </c>
      <c r="E374" s="32">
        <f>+'JRO''s Hours Information'!B374</f>
        <v>110.336</v>
      </c>
      <c r="F374" s="23">
        <f t="shared" si="62"/>
        <v>2660.2009600000001</v>
      </c>
      <c r="G374" s="32">
        <f>+'JRO''s Hours Information'!E374</f>
        <v>175.83600000000001</v>
      </c>
      <c r="H374" s="23">
        <f t="shared" si="63"/>
        <v>3929.9346000000005</v>
      </c>
      <c r="I374" s="32">
        <f>+'JRO''s Hours Information'!H374</f>
        <v>-0.5</v>
      </c>
      <c r="J374" s="25">
        <f t="shared" si="64"/>
        <v>-11.175000000000001</v>
      </c>
      <c r="K374" s="33">
        <f>+'JRO''s Hours Information'!C374</f>
        <v>145.08600000000001</v>
      </c>
      <c r="L374" s="23">
        <f t="shared" si="65"/>
        <v>3498.0234600000003</v>
      </c>
      <c r="M374" s="33">
        <f>+'JRO''s Hours Information'!F374</f>
        <v>179.33600000000001</v>
      </c>
      <c r="N374" s="23">
        <f t="shared" si="66"/>
        <v>4008.1596000000004</v>
      </c>
      <c r="O374" s="33">
        <f>+'JRO''s Hours Information'!I374</f>
        <v>12.75</v>
      </c>
      <c r="P374" s="25">
        <f t="shared" si="67"/>
        <v>284.96250000000003</v>
      </c>
      <c r="Q374" s="16">
        <f>+'JRO''s Hours Information'!D374</f>
        <v>34.75</v>
      </c>
      <c r="R374" s="23">
        <f t="shared" si="68"/>
        <v>837.82249999999999</v>
      </c>
      <c r="S374" s="16">
        <f>+'JRO''s Hours Information'!G374</f>
        <v>3.5</v>
      </c>
      <c r="T374" s="23">
        <f t="shared" si="69"/>
        <v>78.225000000000009</v>
      </c>
      <c r="U374" s="15">
        <f>+'JRO''s Hours Information'!J374</f>
        <v>19.25</v>
      </c>
      <c r="V374" s="25">
        <f t="shared" si="70"/>
        <v>430.23750000000001</v>
      </c>
      <c r="W374" s="23">
        <f t="shared" si="71"/>
        <v>6578.9605600000004</v>
      </c>
    </row>
    <row r="375" spans="1:23" ht="14.85" customHeight="1" x14ac:dyDescent="0.15">
      <c r="A375" s="64" t="str">
        <f>'Employee ROP Information'!A375</f>
        <v>GAL</v>
      </c>
      <c r="B375" s="58" t="str">
        <f>+'Employee ROP Information'!C375</f>
        <v>KELLER, SUSAN</v>
      </c>
      <c r="C375" s="17">
        <f>+'Employee ROP Information'!M375</f>
        <v>25.38</v>
      </c>
      <c r="D375" s="17">
        <f>+'Employee ROP Information'!N375</f>
        <v>23.53</v>
      </c>
      <c r="E375" s="32">
        <f>+'JRO''s Hours Information'!B375</f>
        <v>67.837000000000003</v>
      </c>
      <c r="F375" s="23">
        <f t="shared" si="62"/>
        <v>1721.7030600000001</v>
      </c>
      <c r="G375" s="32">
        <f>+'JRO''s Hours Information'!E375</f>
        <v>31.087</v>
      </c>
      <c r="H375" s="23">
        <f t="shared" si="63"/>
        <v>731.47711000000004</v>
      </c>
      <c r="I375" s="32">
        <f>+'JRO''s Hours Information'!H375</f>
        <v>-8.25</v>
      </c>
      <c r="J375" s="25">
        <f t="shared" si="64"/>
        <v>-194.1225</v>
      </c>
      <c r="K375" s="33">
        <f>+'JRO''s Hours Information'!C375</f>
        <v>95.337000000000003</v>
      </c>
      <c r="L375" s="23">
        <f t="shared" si="65"/>
        <v>2419.6530600000001</v>
      </c>
      <c r="M375" s="33">
        <f>+'JRO''s Hours Information'!F375</f>
        <v>95.337000000000003</v>
      </c>
      <c r="N375" s="23">
        <f t="shared" si="66"/>
        <v>2243.27961</v>
      </c>
      <c r="O375" s="33">
        <f>+'JRO''s Hours Information'!I375</f>
        <v>25.15</v>
      </c>
      <c r="P375" s="25">
        <f t="shared" si="67"/>
        <v>591.77949999999998</v>
      </c>
      <c r="Q375" s="16">
        <f>+'JRO''s Hours Information'!D375</f>
        <v>27.5</v>
      </c>
      <c r="R375" s="23">
        <f t="shared" si="68"/>
        <v>697.94999999999993</v>
      </c>
      <c r="S375" s="16">
        <f>+'JRO''s Hours Information'!G375</f>
        <v>64.25</v>
      </c>
      <c r="T375" s="23">
        <f t="shared" si="69"/>
        <v>1511.8025</v>
      </c>
      <c r="U375" s="15">
        <f>+'JRO''s Hours Information'!J375</f>
        <v>33.5</v>
      </c>
      <c r="V375" s="25">
        <f t="shared" si="70"/>
        <v>788.255</v>
      </c>
      <c r="W375" s="23">
        <f t="shared" si="71"/>
        <v>2259.0576700000001</v>
      </c>
    </row>
    <row r="376" spans="1:23" ht="14.85" customHeight="1" x14ac:dyDescent="0.15">
      <c r="A376" s="64" t="str">
        <f>'Employee ROP Information'!A376</f>
        <v>GAL</v>
      </c>
      <c r="B376" s="58" t="str">
        <f>+'Employee ROP Information'!C376</f>
        <v>KELLEY, ERIN</v>
      </c>
      <c r="C376" s="17">
        <f>+'Employee ROP Information'!M376</f>
        <v>25.38</v>
      </c>
      <c r="D376" s="17">
        <f>+'Employee ROP Information'!N376</f>
        <v>23.53</v>
      </c>
      <c r="E376" s="32">
        <f>+'JRO''s Hours Information'!B376</f>
        <v>27.167999999999999</v>
      </c>
      <c r="F376" s="23">
        <f t="shared" si="62"/>
        <v>689.52383999999995</v>
      </c>
      <c r="G376" s="32">
        <f>+'JRO''s Hours Information'!E376</f>
        <v>28.167999999999999</v>
      </c>
      <c r="H376" s="23">
        <f t="shared" si="63"/>
        <v>662.79304000000002</v>
      </c>
      <c r="I376" s="32">
        <f>+'JRO''s Hours Information'!H376</f>
        <v>0</v>
      </c>
      <c r="J376" s="25">
        <f t="shared" si="64"/>
        <v>0</v>
      </c>
      <c r="K376" s="33">
        <f>+'JRO''s Hours Information'!C376</f>
        <v>28.167999999999999</v>
      </c>
      <c r="L376" s="23">
        <f t="shared" si="65"/>
        <v>714.90383999999995</v>
      </c>
      <c r="M376" s="33">
        <f>+'JRO''s Hours Information'!F376</f>
        <v>28.167999999999999</v>
      </c>
      <c r="N376" s="23">
        <f t="shared" si="66"/>
        <v>662.79304000000002</v>
      </c>
      <c r="O376" s="33">
        <f>+'JRO''s Hours Information'!I376</f>
        <v>0</v>
      </c>
      <c r="P376" s="25">
        <f t="shared" si="67"/>
        <v>0</v>
      </c>
      <c r="Q376" s="16">
        <f>+'JRO''s Hours Information'!D376</f>
        <v>1</v>
      </c>
      <c r="R376" s="23">
        <f t="shared" si="68"/>
        <v>25.38</v>
      </c>
      <c r="S376" s="16">
        <f>+'JRO''s Hours Information'!G376</f>
        <v>0</v>
      </c>
      <c r="T376" s="23">
        <f t="shared" si="69"/>
        <v>0</v>
      </c>
      <c r="U376" s="15">
        <f>+'JRO''s Hours Information'!J376</f>
        <v>0</v>
      </c>
      <c r="V376" s="25">
        <f t="shared" si="70"/>
        <v>0</v>
      </c>
      <c r="W376" s="23">
        <f t="shared" si="71"/>
        <v>1352.3168799999999</v>
      </c>
    </row>
    <row r="377" spans="1:23" ht="14.85" customHeight="1" x14ac:dyDescent="0.15">
      <c r="A377" s="64" t="str">
        <f>'Employee ROP Information'!A377</f>
        <v>GAL</v>
      </c>
      <c r="B377" s="58" t="str">
        <f>+'Employee ROP Information'!C377</f>
        <v>KELLMAN, PRINCETTIA</v>
      </c>
      <c r="C377" s="17">
        <f>+'Employee ROP Information'!M377</f>
        <v>25.38</v>
      </c>
      <c r="D377" s="17">
        <f>+'Employee ROP Information'!N377</f>
        <v>23.53</v>
      </c>
      <c r="E377" s="32">
        <f>+'JRO''s Hours Information'!B377</f>
        <v>26.001000000000001</v>
      </c>
      <c r="F377" s="23">
        <f t="shared" si="62"/>
        <v>659.90538000000004</v>
      </c>
      <c r="G377" s="32">
        <f>+'JRO''s Hours Information'!E377</f>
        <v>26.001000000000001</v>
      </c>
      <c r="H377" s="23">
        <f t="shared" si="63"/>
        <v>611.80353000000002</v>
      </c>
      <c r="I377" s="32">
        <f>+'JRO''s Hours Information'!H377</f>
        <v>-8</v>
      </c>
      <c r="J377" s="25">
        <f t="shared" si="64"/>
        <v>-188.24</v>
      </c>
      <c r="K377" s="33">
        <f>+'JRO''s Hours Information'!C377</f>
        <v>69.335999999999999</v>
      </c>
      <c r="L377" s="23">
        <f t="shared" si="65"/>
        <v>1759.7476799999999</v>
      </c>
      <c r="M377" s="33">
        <f>+'JRO''s Hours Information'!F377</f>
        <v>69.335999999999999</v>
      </c>
      <c r="N377" s="23">
        <f t="shared" si="66"/>
        <v>1631.4760800000001</v>
      </c>
      <c r="O377" s="33">
        <f>+'JRO''s Hours Information'!I377</f>
        <v>40</v>
      </c>
      <c r="P377" s="25">
        <f t="shared" si="67"/>
        <v>941.2</v>
      </c>
      <c r="Q377" s="16">
        <f>+'JRO''s Hours Information'!D377</f>
        <v>0</v>
      </c>
      <c r="R377" s="23">
        <f t="shared" si="68"/>
        <v>0</v>
      </c>
      <c r="S377" s="16">
        <f>+'JRO''s Hours Information'!G377</f>
        <v>8</v>
      </c>
      <c r="T377" s="23">
        <f t="shared" si="69"/>
        <v>188.24</v>
      </c>
      <c r="U377" s="15">
        <f>+'JRO''s Hours Information'!J377</f>
        <v>32</v>
      </c>
      <c r="V377" s="25">
        <f t="shared" si="70"/>
        <v>752.96</v>
      </c>
      <c r="W377" s="23">
        <f t="shared" si="71"/>
        <v>1083.4689100000001</v>
      </c>
    </row>
    <row r="378" spans="1:23" ht="14.85" customHeight="1" x14ac:dyDescent="0.15">
      <c r="A378" s="64" t="str">
        <f>'Employee ROP Information'!A378</f>
        <v>GAL</v>
      </c>
      <c r="B378" s="58" t="str">
        <f>+'Employee ROP Information'!C378</f>
        <v>KELLY, WENDY</v>
      </c>
      <c r="C378" s="17">
        <f>+'Employee ROP Information'!M378</f>
        <v>19.72</v>
      </c>
      <c r="D378" s="17">
        <f>+'Employee ROP Information'!N378</f>
        <v>18.28</v>
      </c>
      <c r="E378" s="32">
        <f>+'JRO''s Hours Information'!B378</f>
        <v>105</v>
      </c>
      <c r="F378" s="23">
        <f t="shared" si="62"/>
        <v>2070.6</v>
      </c>
      <c r="G378" s="32">
        <f>+'JRO''s Hours Information'!E378</f>
        <v>389.34</v>
      </c>
      <c r="H378" s="23">
        <f t="shared" si="63"/>
        <v>7117.1351999999997</v>
      </c>
      <c r="I378" s="32">
        <f>+'JRO''s Hours Information'!H378</f>
        <v>0</v>
      </c>
      <c r="J378" s="25">
        <f t="shared" si="64"/>
        <v>0</v>
      </c>
      <c r="K378" s="33">
        <f>+'JRO''s Hours Information'!C378</f>
        <v>125.664</v>
      </c>
      <c r="L378" s="23">
        <f t="shared" si="65"/>
        <v>2478.0940799999998</v>
      </c>
      <c r="M378" s="33">
        <f>+'JRO''s Hours Information'!F378</f>
        <v>104.004</v>
      </c>
      <c r="N378" s="23">
        <f t="shared" si="66"/>
        <v>1901.1931200000001</v>
      </c>
      <c r="O378" s="33">
        <f>+'JRO''s Hours Information'!I378</f>
        <v>45.25</v>
      </c>
      <c r="P378" s="25">
        <f t="shared" si="67"/>
        <v>827.17000000000007</v>
      </c>
      <c r="Q378" s="16">
        <f>+'JRO''s Hours Information'!D378</f>
        <v>92.5</v>
      </c>
      <c r="R378" s="23">
        <f t="shared" si="68"/>
        <v>1824.1</v>
      </c>
      <c r="S378" s="16">
        <f>+'JRO''s Hours Information'!G378</f>
        <v>142</v>
      </c>
      <c r="T378" s="23">
        <f t="shared" si="69"/>
        <v>2595.7600000000002</v>
      </c>
      <c r="U378" s="15">
        <f>+'JRO''s Hours Information'!J378</f>
        <v>45.25</v>
      </c>
      <c r="V378" s="25">
        <f t="shared" si="70"/>
        <v>827.17000000000007</v>
      </c>
      <c r="W378" s="23">
        <f t="shared" si="71"/>
        <v>9187.7351999999992</v>
      </c>
    </row>
    <row r="379" spans="1:23" ht="14.85" customHeight="1" x14ac:dyDescent="0.15">
      <c r="A379" s="64" t="str">
        <f>'Employee ROP Information'!A379</f>
        <v>GAL</v>
      </c>
      <c r="B379" s="58" t="str">
        <f>+'Employee ROP Information'!C379</f>
        <v>KELTS, MORGAN</v>
      </c>
      <c r="C379" s="17">
        <f>+'Employee ROP Information'!M379</f>
        <v>4.93</v>
      </c>
      <c r="D379" s="17">
        <f>+'Employee ROP Information'!N379</f>
        <v>4.57</v>
      </c>
      <c r="E379" s="32">
        <f>+'JRO''s Hours Information'!B379</f>
        <v>26.664000000000001</v>
      </c>
      <c r="F379" s="23">
        <f t="shared" si="62"/>
        <v>131.45352</v>
      </c>
      <c r="G379" s="32">
        <f>+'JRO''s Hours Information'!E379</f>
        <v>31.164000000000001</v>
      </c>
      <c r="H379" s="23">
        <f t="shared" si="63"/>
        <v>142.41948000000002</v>
      </c>
      <c r="I379" s="32">
        <f>+'JRO''s Hours Information'!H379</f>
        <v>0</v>
      </c>
      <c r="J379" s="25">
        <f t="shared" si="64"/>
        <v>0</v>
      </c>
      <c r="K379" s="33">
        <f>+'JRO''s Hours Information'!C379</f>
        <v>34.664000000000001</v>
      </c>
      <c r="L379" s="23">
        <f t="shared" si="65"/>
        <v>170.89352</v>
      </c>
      <c r="M379" s="33">
        <f>+'JRO''s Hours Information'!F379</f>
        <v>34.664000000000001</v>
      </c>
      <c r="N379" s="23">
        <f t="shared" si="66"/>
        <v>158.41448000000003</v>
      </c>
      <c r="O379" s="33">
        <f>+'JRO''s Hours Information'!I379</f>
        <v>0</v>
      </c>
      <c r="P379" s="25">
        <f t="shared" si="67"/>
        <v>0</v>
      </c>
      <c r="Q379" s="16">
        <f>+'JRO''s Hours Information'!D379</f>
        <v>8</v>
      </c>
      <c r="R379" s="23">
        <f t="shared" si="68"/>
        <v>39.44</v>
      </c>
      <c r="S379" s="16">
        <f>+'JRO''s Hours Information'!G379</f>
        <v>3.5</v>
      </c>
      <c r="T379" s="23">
        <f t="shared" si="69"/>
        <v>15.995000000000001</v>
      </c>
      <c r="U379" s="15">
        <f>+'JRO''s Hours Information'!J379</f>
        <v>0</v>
      </c>
      <c r="V379" s="25">
        <f t="shared" si="70"/>
        <v>0</v>
      </c>
      <c r="W379" s="23">
        <f t="shared" si="71"/>
        <v>273.87300000000005</v>
      </c>
    </row>
    <row r="380" spans="1:23" ht="14.85" customHeight="1" x14ac:dyDescent="0.15">
      <c r="A380" s="64" t="str">
        <f>'Employee ROP Information'!A380</f>
        <v>GAL</v>
      </c>
      <c r="B380" s="58" t="str">
        <f>+'Employee ROP Information'!C380</f>
        <v>KENDREGAN - SCHWAB, LORETTA</v>
      </c>
      <c r="C380" s="17">
        <f>+'Employee ROP Information'!M380</f>
        <v>24.79</v>
      </c>
      <c r="D380" s="17">
        <f>+'Employee ROP Information'!N380</f>
        <v>22.98</v>
      </c>
      <c r="E380" s="32">
        <f>+'JRO''s Hours Information'!B380</f>
        <v>248</v>
      </c>
      <c r="F380" s="23">
        <f t="shared" si="62"/>
        <v>6147.92</v>
      </c>
      <c r="G380" s="32">
        <f>+'JRO''s Hours Information'!E380</f>
        <v>226.92400000000001</v>
      </c>
      <c r="H380" s="23">
        <f t="shared" si="63"/>
        <v>5214.7135200000002</v>
      </c>
      <c r="I380" s="32">
        <f>+'JRO''s Hours Information'!H380</f>
        <v>0</v>
      </c>
      <c r="J380" s="25">
        <f t="shared" si="64"/>
        <v>0</v>
      </c>
      <c r="K380" s="33">
        <f>+'JRO''s Hours Information'!C380</f>
        <v>156</v>
      </c>
      <c r="L380" s="23">
        <f t="shared" si="65"/>
        <v>3867.24</v>
      </c>
      <c r="M380" s="33">
        <f>+'JRO''s Hours Information'!F380</f>
        <v>104.004</v>
      </c>
      <c r="N380" s="23">
        <f t="shared" si="66"/>
        <v>2390.0119200000004</v>
      </c>
      <c r="O380" s="33">
        <f>+'JRO''s Hours Information'!I380</f>
        <v>0</v>
      </c>
      <c r="P380" s="25">
        <f t="shared" si="67"/>
        <v>0</v>
      </c>
      <c r="Q380" s="16">
        <f>+'JRO''s Hours Information'!D380</f>
        <v>164</v>
      </c>
      <c r="R380" s="23">
        <f t="shared" si="68"/>
        <v>4065.56</v>
      </c>
      <c r="S380" s="16">
        <f>+'JRO''s Hours Information'!G380</f>
        <v>112</v>
      </c>
      <c r="T380" s="23">
        <f t="shared" si="69"/>
        <v>2573.7600000000002</v>
      </c>
      <c r="U380" s="15">
        <f>+'JRO''s Hours Information'!J380</f>
        <v>0</v>
      </c>
      <c r="V380" s="25">
        <f t="shared" si="70"/>
        <v>0</v>
      </c>
      <c r="W380" s="23">
        <f t="shared" si="71"/>
        <v>11362.633519999999</v>
      </c>
    </row>
    <row r="381" spans="1:23" ht="14.85" customHeight="1" x14ac:dyDescent="0.15">
      <c r="A381" s="64" t="str">
        <f>'Employee ROP Information'!A381</f>
        <v>GAL</v>
      </c>
      <c r="B381" s="58" t="str">
        <f>+'Employee ROP Information'!C381</f>
        <v>KENNEDY, KIRSTEN</v>
      </c>
      <c r="C381" s="17">
        <f>+'Employee ROP Information'!M381</f>
        <v>33.75</v>
      </c>
      <c r="D381" s="17">
        <f>+'Employee ROP Information'!N381</f>
        <v>31.29</v>
      </c>
      <c r="E381" s="32">
        <f>+'JRO''s Hours Information'!B381</f>
        <v>207.828</v>
      </c>
      <c r="F381" s="23">
        <f t="shared" si="62"/>
        <v>7014.1949999999997</v>
      </c>
      <c r="G381" s="32">
        <f>+'JRO''s Hours Information'!E381</f>
        <v>480</v>
      </c>
      <c r="H381" s="23">
        <f t="shared" si="63"/>
        <v>15019.199999999999</v>
      </c>
      <c r="I381" s="32">
        <f>+'JRO''s Hours Information'!H381</f>
        <v>5.5</v>
      </c>
      <c r="J381" s="25">
        <f t="shared" si="64"/>
        <v>172.095</v>
      </c>
      <c r="K381" s="33">
        <f>+'JRO''s Hours Information'!C381</f>
        <v>119.163</v>
      </c>
      <c r="L381" s="23">
        <f t="shared" si="65"/>
        <v>4021.7512499999998</v>
      </c>
      <c r="M381" s="33">
        <f>+'JRO''s Hours Information'!F381</f>
        <v>95.337000000000003</v>
      </c>
      <c r="N381" s="23">
        <f t="shared" si="66"/>
        <v>2983.0947299999998</v>
      </c>
      <c r="O381" s="33">
        <f>+'JRO''s Hours Information'!I381</f>
        <v>12.5</v>
      </c>
      <c r="P381" s="25">
        <f t="shared" si="67"/>
        <v>391.125</v>
      </c>
      <c r="Q381" s="16">
        <f>+'JRO''s Hours Information'!D381</f>
        <v>65.5</v>
      </c>
      <c r="R381" s="23">
        <f t="shared" si="68"/>
        <v>2210.625</v>
      </c>
      <c r="S381" s="16">
        <f>+'JRO''s Hours Information'!G381</f>
        <v>48.5</v>
      </c>
      <c r="T381" s="23">
        <f t="shared" si="69"/>
        <v>1517.5650000000001</v>
      </c>
      <c r="U381" s="15">
        <f>+'JRO''s Hours Information'!J381</f>
        <v>9.5</v>
      </c>
      <c r="V381" s="25">
        <f t="shared" si="70"/>
        <v>297.255</v>
      </c>
      <c r="W381" s="23">
        <f t="shared" si="71"/>
        <v>22205.489999999998</v>
      </c>
    </row>
    <row r="382" spans="1:23" ht="14.85" customHeight="1" x14ac:dyDescent="0.15">
      <c r="A382" s="64" t="str">
        <f>'Employee ROP Information'!A382</f>
        <v>GAL</v>
      </c>
      <c r="B382" s="58" t="str">
        <f>+'Employee ROP Information'!C382</f>
        <v>KING, MARYMARIE</v>
      </c>
      <c r="C382" s="17">
        <f>+'Employee ROP Information'!M382</f>
        <v>21.26</v>
      </c>
      <c r="D382" s="17">
        <f>+'Employee ROP Information'!N382</f>
        <v>19.71</v>
      </c>
      <c r="E382" s="32">
        <f>+'JRO''s Hours Information'!B382</f>
        <v>226.75</v>
      </c>
      <c r="F382" s="23">
        <f t="shared" si="62"/>
        <v>4820.7049999999999</v>
      </c>
      <c r="G382" s="32">
        <f>+'JRO''s Hours Information'!E382</f>
        <v>237.25700000000001</v>
      </c>
      <c r="H382" s="23">
        <f t="shared" si="63"/>
        <v>4676.33547</v>
      </c>
      <c r="I382" s="32">
        <f>+'JRO''s Hours Information'!H382</f>
        <v>0.75</v>
      </c>
      <c r="J382" s="25">
        <f t="shared" si="64"/>
        <v>14.782500000000001</v>
      </c>
      <c r="K382" s="33">
        <f>+'JRO''s Hours Information'!C382</f>
        <v>156</v>
      </c>
      <c r="L382" s="23">
        <f t="shared" si="65"/>
        <v>3316.5600000000004</v>
      </c>
      <c r="M382" s="33">
        <f>+'JRO''s Hours Information'!F382</f>
        <v>104.004</v>
      </c>
      <c r="N382" s="23">
        <f t="shared" si="66"/>
        <v>2049.9188400000003</v>
      </c>
      <c r="O382" s="33">
        <f>+'JRO''s Hours Information'!I382</f>
        <v>0.75</v>
      </c>
      <c r="P382" s="25">
        <f t="shared" si="67"/>
        <v>14.782500000000001</v>
      </c>
      <c r="Q382" s="16">
        <f>+'JRO''s Hours Information'!D382</f>
        <v>100</v>
      </c>
      <c r="R382" s="23">
        <f t="shared" si="68"/>
        <v>2126</v>
      </c>
      <c r="S382" s="16">
        <f>+'JRO''s Hours Information'!G382</f>
        <v>78.5</v>
      </c>
      <c r="T382" s="23">
        <f t="shared" si="69"/>
        <v>1547.2350000000001</v>
      </c>
      <c r="U382" s="15">
        <f>+'JRO''s Hours Information'!J382</f>
        <v>0</v>
      </c>
      <c r="V382" s="25">
        <f t="shared" si="70"/>
        <v>0</v>
      </c>
      <c r="W382" s="23">
        <f t="shared" si="71"/>
        <v>9511.8229699999993</v>
      </c>
    </row>
    <row r="383" spans="1:23" ht="14.85" customHeight="1" x14ac:dyDescent="0.15">
      <c r="A383" s="64" t="str">
        <f>'Employee ROP Information'!A383</f>
        <v>GAL</v>
      </c>
      <c r="B383" s="58" t="str">
        <f>+'Employee ROP Information'!C383</f>
        <v>KING, SUSAN</v>
      </c>
      <c r="C383" s="17">
        <f>+'Employee ROP Information'!M383</f>
        <v>28.75</v>
      </c>
      <c r="D383" s="17">
        <f>+'Employee ROP Information'!N383</f>
        <v>26.66</v>
      </c>
      <c r="E383" s="32">
        <f>+'JRO''s Hours Information'!B383</f>
        <v>201.5</v>
      </c>
      <c r="F383" s="23">
        <f t="shared" si="62"/>
        <v>5793.125</v>
      </c>
      <c r="G383" s="32">
        <f>+'JRO''s Hours Information'!E383</f>
        <v>480</v>
      </c>
      <c r="H383" s="23">
        <f t="shared" si="63"/>
        <v>12796.8</v>
      </c>
      <c r="I383" s="32">
        <f>+'JRO''s Hours Information'!H383</f>
        <v>0</v>
      </c>
      <c r="J383" s="25">
        <f t="shared" si="64"/>
        <v>0</v>
      </c>
      <c r="K383" s="33">
        <f>+'JRO''s Hours Information'!C383</f>
        <v>156</v>
      </c>
      <c r="L383" s="23">
        <f t="shared" si="65"/>
        <v>4485</v>
      </c>
      <c r="M383" s="33">
        <f>+'JRO''s Hours Information'!F383</f>
        <v>104.004</v>
      </c>
      <c r="N383" s="23">
        <f t="shared" si="66"/>
        <v>2772.7466400000003</v>
      </c>
      <c r="O383" s="33">
        <f>+'JRO''s Hours Information'!I383</f>
        <v>0</v>
      </c>
      <c r="P383" s="25">
        <f t="shared" si="67"/>
        <v>0</v>
      </c>
      <c r="Q383" s="16">
        <f>+'JRO''s Hours Information'!D383</f>
        <v>113.5</v>
      </c>
      <c r="R383" s="23">
        <f t="shared" si="68"/>
        <v>3263.125</v>
      </c>
      <c r="S383" s="16">
        <f>+'JRO''s Hours Information'!G383</f>
        <v>123</v>
      </c>
      <c r="T383" s="23">
        <f t="shared" si="69"/>
        <v>3279.18</v>
      </c>
      <c r="U383" s="15">
        <f>+'JRO''s Hours Information'!J383</f>
        <v>0</v>
      </c>
      <c r="V383" s="25">
        <f t="shared" si="70"/>
        <v>0</v>
      </c>
      <c r="W383" s="23">
        <f t="shared" si="71"/>
        <v>18589.924999999999</v>
      </c>
    </row>
    <row r="384" spans="1:23" ht="14.85" customHeight="1" x14ac:dyDescent="0.15">
      <c r="A384" s="64" t="str">
        <f>'Employee ROP Information'!A384</f>
        <v>GAL</v>
      </c>
      <c r="B384" s="58" t="str">
        <f>+'Employee ROP Information'!C384</f>
        <v>KINSEY, LAUREN</v>
      </c>
      <c r="C384" s="17">
        <f>+'Employee ROP Information'!M384</f>
        <v>26.66</v>
      </c>
      <c r="D384" s="17">
        <f>+'Employee ROP Information'!N384</f>
        <v>24.71</v>
      </c>
      <c r="E384" s="32">
        <f>+'JRO''s Hours Information'!B384</f>
        <v>374.16500000000002</v>
      </c>
      <c r="F384" s="23">
        <f t="shared" si="62"/>
        <v>9975.2389000000003</v>
      </c>
      <c r="G384" s="32">
        <f>+'JRO''s Hours Information'!E384</f>
        <v>112.845</v>
      </c>
      <c r="H384" s="23">
        <f t="shared" si="63"/>
        <v>2788.39995</v>
      </c>
      <c r="I384" s="32">
        <f>+'JRO''s Hours Information'!H384</f>
        <v>0</v>
      </c>
      <c r="J384" s="25">
        <f t="shared" si="64"/>
        <v>0</v>
      </c>
      <c r="K384" s="33">
        <f>+'JRO''s Hours Information'!C384</f>
        <v>114.834</v>
      </c>
      <c r="L384" s="23">
        <f t="shared" si="65"/>
        <v>3061.47444</v>
      </c>
      <c r="M384" s="33">
        <f>+'JRO''s Hours Information'!F384</f>
        <v>104.004</v>
      </c>
      <c r="N384" s="23">
        <f t="shared" si="66"/>
        <v>2569.9388400000003</v>
      </c>
      <c r="O384" s="33">
        <f>+'JRO''s Hours Information'!I384</f>
        <v>5.25</v>
      </c>
      <c r="P384" s="25">
        <f t="shared" si="67"/>
        <v>129.72749999999999</v>
      </c>
      <c r="Q384" s="16">
        <f>+'JRO''s Hours Information'!D384</f>
        <v>64</v>
      </c>
      <c r="R384" s="23">
        <f t="shared" si="68"/>
        <v>1706.24</v>
      </c>
      <c r="S384" s="16">
        <f>+'JRO''s Hours Information'!G384</f>
        <v>453</v>
      </c>
      <c r="T384" s="23">
        <f t="shared" si="69"/>
        <v>11193.630000000001</v>
      </c>
      <c r="U384" s="15">
        <f>+'JRO''s Hours Information'!J384</f>
        <v>19.5</v>
      </c>
      <c r="V384" s="25">
        <f t="shared" si="70"/>
        <v>481.84500000000003</v>
      </c>
      <c r="W384" s="23">
        <f t="shared" si="71"/>
        <v>12763.638849999999</v>
      </c>
    </row>
    <row r="385" spans="1:23" ht="14.85" customHeight="1" x14ac:dyDescent="0.15">
      <c r="A385" s="64" t="str">
        <f>'Employee ROP Information'!A385</f>
        <v>GAL</v>
      </c>
      <c r="B385" s="58" t="str">
        <f>+'Employee ROP Information'!C385</f>
        <v>KINZER, ERIKA</v>
      </c>
      <c r="C385" s="17">
        <f>+'Employee ROP Information'!M385</f>
        <v>25.38</v>
      </c>
      <c r="D385" s="17">
        <f>+'Employee ROP Information'!N385</f>
        <v>23.53</v>
      </c>
      <c r="E385" s="32">
        <f>+'JRO''s Hours Information'!B385</f>
        <v>73.504999999999995</v>
      </c>
      <c r="F385" s="23">
        <f t="shared" si="62"/>
        <v>1865.5568999999998</v>
      </c>
      <c r="G385" s="32">
        <f>+'JRO''s Hours Information'!E385</f>
        <v>100.005</v>
      </c>
      <c r="H385" s="23">
        <f t="shared" si="63"/>
        <v>2353.1176500000001</v>
      </c>
      <c r="I385" s="32">
        <f>+'JRO''s Hours Information'!H385</f>
        <v>12.95</v>
      </c>
      <c r="J385" s="25">
        <f t="shared" si="64"/>
        <v>304.71350000000001</v>
      </c>
      <c r="K385" s="33">
        <f>+'JRO''s Hours Information'!C385</f>
        <v>104.004</v>
      </c>
      <c r="L385" s="23">
        <f t="shared" si="65"/>
        <v>2639.6215200000001</v>
      </c>
      <c r="M385" s="33">
        <f>+'JRO''s Hours Information'!F385</f>
        <v>104.004</v>
      </c>
      <c r="N385" s="23">
        <f t="shared" si="66"/>
        <v>2447.2141200000001</v>
      </c>
      <c r="O385" s="33">
        <f>+'JRO''s Hours Information'!I385</f>
        <v>43.5</v>
      </c>
      <c r="P385" s="25">
        <f t="shared" si="67"/>
        <v>1023.5550000000001</v>
      </c>
      <c r="Q385" s="16">
        <f>+'JRO''s Hours Information'!D385</f>
        <v>69.5</v>
      </c>
      <c r="R385" s="23">
        <f t="shared" si="68"/>
        <v>1763.9099999999999</v>
      </c>
      <c r="S385" s="16">
        <f>+'JRO''s Hours Information'!G385</f>
        <v>35</v>
      </c>
      <c r="T385" s="23">
        <f t="shared" si="69"/>
        <v>823.55000000000007</v>
      </c>
      <c r="U385" s="15">
        <f>+'JRO''s Hours Information'!J385</f>
        <v>57.75</v>
      </c>
      <c r="V385" s="25">
        <f t="shared" si="70"/>
        <v>1358.8575000000001</v>
      </c>
      <c r="W385" s="23">
        <f t="shared" si="71"/>
        <v>4523.3880499999996</v>
      </c>
    </row>
    <row r="386" spans="1:23" ht="14.85" customHeight="1" x14ac:dyDescent="0.15">
      <c r="A386" s="64" t="str">
        <f>'Employee ROP Information'!A386</f>
        <v>GAL</v>
      </c>
      <c r="B386" s="58" t="str">
        <f>+'Employee ROP Information'!C386</f>
        <v>KISS, LYTHA</v>
      </c>
      <c r="C386" s="17">
        <f>+'Employee ROP Information'!M386</f>
        <v>19.72</v>
      </c>
      <c r="D386" s="17">
        <f>+'Employee ROP Information'!N386</f>
        <v>18.28</v>
      </c>
      <c r="E386" s="32">
        <f>+'JRO''s Hours Information'!B386</f>
        <v>221.09</v>
      </c>
      <c r="F386" s="23">
        <f t="shared" si="62"/>
        <v>4359.8948</v>
      </c>
      <c r="G386" s="32">
        <f>+'JRO''s Hours Information'!E386</f>
        <v>121.09</v>
      </c>
      <c r="H386" s="23">
        <f t="shared" si="63"/>
        <v>2213.5252</v>
      </c>
      <c r="I386" s="32">
        <f>+'JRO''s Hours Information'!H386</f>
        <v>0</v>
      </c>
      <c r="J386" s="25">
        <f t="shared" si="64"/>
        <v>0</v>
      </c>
      <c r="K386" s="33">
        <f>+'JRO''s Hours Information'!C386</f>
        <v>104.004</v>
      </c>
      <c r="L386" s="23">
        <f t="shared" si="65"/>
        <v>2050.9588800000001</v>
      </c>
      <c r="M386" s="33">
        <f>+'JRO''s Hours Information'!F386</f>
        <v>104.004</v>
      </c>
      <c r="N386" s="23">
        <f t="shared" si="66"/>
        <v>1901.1931200000001</v>
      </c>
      <c r="O386" s="33">
        <f>+'JRO''s Hours Information'!I386</f>
        <v>0</v>
      </c>
      <c r="P386" s="25">
        <f t="shared" si="67"/>
        <v>0</v>
      </c>
      <c r="Q386" s="16">
        <f>+'JRO''s Hours Information'!D386</f>
        <v>0</v>
      </c>
      <c r="R386" s="23">
        <f t="shared" si="68"/>
        <v>0</v>
      </c>
      <c r="S386" s="16">
        <f>+'JRO''s Hours Information'!G386</f>
        <v>92</v>
      </c>
      <c r="T386" s="23">
        <f t="shared" si="69"/>
        <v>1681.7600000000002</v>
      </c>
      <c r="U386" s="15">
        <f>+'JRO''s Hours Information'!J386</f>
        <v>0</v>
      </c>
      <c r="V386" s="25">
        <f t="shared" si="70"/>
        <v>0</v>
      </c>
      <c r="W386" s="23">
        <f t="shared" si="71"/>
        <v>6573.42</v>
      </c>
    </row>
    <row r="387" spans="1:23" ht="14.85" customHeight="1" x14ac:dyDescent="0.15">
      <c r="A387" s="64" t="str">
        <f>'Employee ROP Information'!A387</f>
        <v>GAL</v>
      </c>
      <c r="B387" s="58" t="str">
        <f>+'Employee ROP Information'!C387</f>
        <v>KISSEL, CAROLINE</v>
      </c>
      <c r="C387" s="17">
        <f>+'Employee ROP Information'!M387</f>
        <v>19.72</v>
      </c>
      <c r="D387" s="17">
        <f>+'Employee ROP Information'!N387</f>
        <v>18.28</v>
      </c>
      <c r="E387" s="32">
        <f>+'JRO''s Hours Information'!B387</f>
        <v>32.500999999999998</v>
      </c>
      <c r="F387" s="23">
        <f t="shared" si="62"/>
        <v>640.91971999999987</v>
      </c>
      <c r="G387" s="32">
        <f>+'JRO''s Hours Information'!E387</f>
        <v>32.500999999999998</v>
      </c>
      <c r="H387" s="23">
        <f t="shared" si="63"/>
        <v>594.11828000000003</v>
      </c>
      <c r="I387" s="32">
        <f>+'JRO''s Hours Information'!H387</f>
        <v>0</v>
      </c>
      <c r="J387" s="25">
        <f t="shared" si="64"/>
        <v>0</v>
      </c>
      <c r="K387" s="33">
        <f>+'JRO''s Hours Information'!C387</f>
        <v>32.500999999999998</v>
      </c>
      <c r="L387" s="23">
        <f t="shared" si="65"/>
        <v>640.91971999999987</v>
      </c>
      <c r="M387" s="33">
        <f>+'JRO''s Hours Information'!F387</f>
        <v>32.500999999999998</v>
      </c>
      <c r="N387" s="23">
        <f t="shared" si="66"/>
        <v>594.11828000000003</v>
      </c>
      <c r="O387" s="33">
        <f>+'JRO''s Hours Information'!I387</f>
        <v>0</v>
      </c>
      <c r="P387" s="25">
        <f t="shared" si="67"/>
        <v>0</v>
      </c>
      <c r="Q387" s="16">
        <f>+'JRO''s Hours Information'!D387</f>
        <v>0</v>
      </c>
      <c r="R387" s="23">
        <f t="shared" si="68"/>
        <v>0</v>
      </c>
      <c r="S387" s="16">
        <f>+'JRO''s Hours Information'!G387</f>
        <v>0</v>
      </c>
      <c r="T387" s="23">
        <f t="shared" si="69"/>
        <v>0</v>
      </c>
      <c r="U387" s="15">
        <f>+'JRO''s Hours Information'!J387</f>
        <v>0</v>
      </c>
      <c r="V387" s="25">
        <f t="shared" si="70"/>
        <v>0</v>
      </c>
      <c r="W387" s="23">
        <f t="shared" si="71"/>
        <v>1235.038</v>
      </c>
    </row>
    <row r="388" spans="1:23" ht="14.85" customHeight="1" x14ac:dyDescent="0.15">
      <c r="A388" s="64" t="str">
        <f>'Employee ROP Information'!A388</f>
        <v>GAL</v>
      </c>
      <c r="B388" s="58" t="str">
        <f>+'Employee ROP Information'!C388</f>
        <v>KLOSSNER, LAURA</v>
      </c>
      <c r="C388" s="17">
        <f>+'Employee ROP Information'!M388</f>
        <v>30.15</v>
      </c>
      <c r="D388" s="17">
        <f>+'Employee ROP Information'!N388</f>
        <v>27.95</v>
      </c>
      <c r="E388" s="32">
        <f>+'JRO''s Hours Information'!B388</f>
        <v>58.328000000000003</v>
      </c>
      <c r="F388" s="23">
        <f t="shared" si="62"/>
        <v>1758.5892000000001</v>
      </c>
      <c r="G388" s="32">
        <f>+'JRO''s Hours Information'!E388</f>
        <v>165.84</v>
      </c>
      <c r="H388" s="23">
        <f t="shared" si="63"/>
        <v>4635.2280000000001</v>
      </c>
      <c r="I388" s="32">
        <f>+'JRO''s Hours Information'!H388</f>
        <v>0</v>
      </c>
      <c r="J388" s="25">
        <f t="shared" si="64"/>
        <v>0</v>
      </c>
      <c r="K388" s="33">
        <f>+'JRO''s Hours Information'!C388</f>
        <v>138.66399999999999</v>
      </c>
      <c r="L388" s="23">
        <f t="shared" si="65"/>
        <v>4180.7195999999994</v>
      </c>
      <c r="M388" s="33">
        <f>+'JRO''s Hours Information'!F388</f>
        <v>104.004</v>
      </c>
      <c r="N388" s="23">
        <f t="shared" si="66"/>
        <v>2906.9117999999999</v>
      </c>
      <c r="O388" s="33">
        <f>+'JRO''s Hours Information'!I388</f>
        <v>0.75</v>
      </c>
      <c r="P388" s="25">
        <f t="shared" si="67"/>
        <v>20.962499999999999</v>
      </c>
      <c r="Q388" s="16">
        <f>+'JRO''s Hours Information'!D388</f>
        <v>130.75</v>
      </c>
      <c r="R388" s="23">
        <f t="shared" si="68"/>
        <v>3942.1124999999997</v>
      </c>
      <c r="S388" s="16">
        <f>+'JRO''s Hours Information'!G388</f>
        <v>9</v>
      </c>
      <c r="T388" s="23">
        <f t="shared" si="69"/>
        <v>251.54999999999998</v>
      </c>
      <c r="U388" s="15">
        <f>+'JRO''s Hours Information'!J388</f>
        <v>2.25</v>
      </c>
      <c r="V388" s="25">
        <f t="shared" si="70"/>
        <v>62.887499999999996</v>
      </c>
      <c r="W388" s="23">
        <f t="shared" si="71"/>
        <v>6393.8172000000004</v>
      </c>
    </row>
    <row r="389" spans="1:23" ht="14.85" customHeight="1" x14ac:dyDescent="0.15">
      <c r="A389" s="64" t="str">
        <f>'Employee ROP Information'!A389</f>
        <v>GAL</v>
      </c>
      <c r="B389" s="58" t="str">
        <f>+'Employee ROP Information'!C389</f>
        <v>KOESEL, KERI</v>
      </c>
      <c r="C389" s="17">
        <f>+'Employee ROP Information'!M389</f>
        <v>19.72</v>
      </c>
      <c r="D389" s="17">
        <f>+'Employee ROP Information'!N389</f>
        <v>18.28</v>
      </c>
      <c r="E389" s="32">
        <f>+'JRO''s Hours Information'!B389</f>
        <v>178.59</v>
      </c>
      <c r="F389" s="23">
        <f t="shared" si="62"/>
        <v>3521.7947999999997</v>
      </c>
      <c r="G389" s="32">
        <f>+'JRO''s Hours Information'!E389</f>
        <v>120.34</v>
      </c>
      <c r="H389" s="23">
        <f t="shared" si="63"/>
        <v>2199.8152</v>
      </c>
      <c r="I389" s="32">
        <f>+'JRO''s Hours Information'!H389</f>
        <v>0</v>
      </c>
      <c r="J389" s="25">
        <f t="shared" si="64"/>
        <v>0</v>
      </c>
      <c r="K389" s="33">
        <f>+'JRO''s Hours Information'!C389</f>
        <v>104.004</v>
      </c>
      <c r="L389" s="23">
        <f t="shared" si="65"/>
        <v>2050.9588800000001</v>
      </c>
      <c r="M389" s="33">
        <f>+'JRO''s Hours Information'!F389</f>
        <v>104.004</v>
      </c>
      <c r="N389" s="23">
        <f t="shared" si="66"/>
        <v>1901.1931200000001</v>
      </c>
      <c r="O389" s="33">
        <f>+'JRO''s Hours Information'!I389</f>
        <v>0</v>
      </c>
      <c r="P389" s="25">
        <f t="shared" si="67"/>
        <v>0</v>
      </c>
      <c r="Q389" s="16">
        <f>+'JRO''s Hours Information'!D389</f>
        <v>85.5</v>
      </c>
      <c r="R389" s="23">
        <f t="shared" si="68"/>
        <v>1686.06</v>
      </c>
      <c r="S389" s="16">
        <f>+'JRO''s Hours Information'!G389</f>
        <v>70.75</v>
      </c>
      <c r="T389" s="23">
        <f t="shared" si="69"/>
        <v>1293.3100000000002</v>
      </c>
      <c r="U389" s="15">
        <f>+'JRO''s Hours Information'!J389</f>
        <v>0</v>
      </c>
      <c r="V389" s="25">
        <f t="shared" si="70"/>
        <v>0</v>
      </c>
      <c r="W389" s="23">
        <f t="shared" si="71"/>
        <v>5721.61</v>
      </c>
    </row>
    <row r="390" spans="1:23" ht="14.85" customHeight="1" x14ac:dyDescent="0.15">
      <c r="A390" s="64" t="str">
        <f>'Employee ROP Information'!A390</f>
        <v>GAL</v>
      </c>
      <c r="B390" s="58" t="str">
        <f>+'Employee ROP Information'!C390</f>
        <v>KRAGH, JILL</v>
      </c>
      <c r="C390" s="17">
        <f>+'Employee ROP Information'!M390</f>
        <v>3.45</v>
      </c>
      <c r="D390" s="17">
        <f>+'Employee ROP Information'!N390</f>
        <v>3.2</v>
      </c>
      <c r="E390" s="32">
        <f>+'JRO''s Hours Information'!B390</f>
        <v>12.999000000000001</v>
      </c>
      <c r="F390" s="23">
        <f t="shared" si="62"/>
        <v>44.846550000000008</v>
      </c>
      <c r="G390" s="32">
        <f>+'JRO''s Hours Information'!E390</f>
        <v>17.332000000000001</v>
      </c>
      <c r="H390" s="23">
        <f t="shared" si="63"/>
        <v>55.462400000000002</v>
      </c>
      <c r="I390" s="32">
        <f>+'JRO''s Hours Information'!H390</f>
        <v>0</v>
      </c>
      <c r="J390" s="25">
        <f t="shared" si="64"/>
        <v>0</v>
      </c>
      <c r="K390" s="33">
        <f>+'JRO''s Hours Information'!C390</f>
        <v>12.999000000000001</v>
      </c>
      <c r="L390" s="23">
        <f t="shared" si="65"/>
        <v>44.846550000000008</v>
      </c>
      <c r="M390" s="33">
        <f>+'JRO''s Hours Information'!F390</f>
        <v>17.332000000000001</v>
      </c>
      <c r="N390" s="23">
        <f t="shared" si="66"/>
        <v>55.462400000000002</v>
      </c>
      <c r="O390" s="33">
        <f>+'JRO''s Hours Information'!I390</f>
        <v>0</v>
      </c>
      <c r="P390" s="25">
        <f t="shared" si="67"/>
        <v>0</v>
      </c>
      <c r="Q390" s="16">
        <f>+'JRO''s Hours Information'!D390</f>
        <v>0</v>
      </c>
      <c r="R390" s="23">
        <f t="shared" si="68"/>
        <v>0</v>
      </c>
      <c r="S390" s="16">
        <f>+'JRO''s Hours Information'!G390</f>
        <v>0</v>
      </c>
      <c r="T390" s="23">
        <f t="shared" si="69"/>
        <v>0</v>
      </c>
      <c r="U390" s="15">
        <f>+'JRO''s Hours Information'!J390</f>
        <v>0</v>
      </c>
      <c r="V390" s="25">
        <f t="shared" si="70"/>
        <v>0</v>
      </c>
      <c r="W390" s="23">
        <f t="shared" si="71"/>
        <v>100.30895000000001</v>
      </c>
    </row>
    <row r="391" spans="1:23" ht="14.85" customHeight="1" x14ac:dyDescent="0.15">
      <c r="A391" s="64" t="str">
        <f>'Employee ROP Information'!A391</f>
        <v>GAL</v>
      </c>
      <c r="B391" s="58" t="str">
        <f>+'Employee ROP Information'!C391</f>
        <v>KRANTZ, JILL</v>
      </c>
      <c r="C391" s="17">
        <f>+'Employee ROP Information'!M391</f>
        <v>20.5</v>
      </c>
      <c r="D391" s="17">
        <f>+'Employee ROP Information'!N391</f>
        <v>19</v>
      </c>
      <c r="E391" s="32">
        <f>+'JRO''s Hours Information'!B391</f>
        <v>414.16500000000002</v>
      </c>
      <c r="F391" s="23">
        <f t="shared" si="62"/>
        <v>8490.3824999999997</v>
      </c>
      <c r="G391" s="32">
        <f>+'JRO''s Hours Information'!E391</f>
        <v>480</v>
      </c>
      <c r="H391" s="23">
        <f t="shared" si="63"/>
        <v>9120</v>
      </c>
      <c r="I391" s="32">
        <f>+'JRO''s Hours Information'!H391</f>
        <v>8</v>
      </c>
      <c r="J391" s="25">
        <f t="shared" si="64"/>
        <v>152</v>
      </c>
      <c r="K391" s="33">
        <f>+'JRO''s Hours Information'!C391</f>
        <v>129.99600000000001</v>
      </c>
      <c r="L391" s="23">
        <f t="shared" si="65"/>
        <v>2664.9180000000001</v>
      </c>
      <c r="M391" s="33">
        <f>+'JRO''s Hours Information'!F391</f>
        <v>104.004</v>
      </c>
      <c r="N391" s="23">
        <f t="shared" si="66"/>
        <v>1976.076</v>
      </c>
      <c r="O391" s="33">
        <f>+'JRO''s Hours Information'!I391</f>
        <v>8</v>
      </c>
      <c r="P391" s="25">
        <f t="shared" si="67"/>
        <v>152</v>
      </c>
      <c r="Q391" s="16">
        <f>+'JRO''s Hours Information'!D391</f>
        <v>22.75</v>
      </c>
      <c r="R391" s="23">
        <f t="shared" si="68"/>
        <v>466.375</v>
      </c>
      <c r="S391" s="16">
        <f>+'JRO''s Hours Information'!G391</f>
        <v>0</v>
      </c>
      <c r="T391" s="23">
        <f t="shared" si="69"/>
        <v>0</v>
      </c>
      <c r="U391" s="15">
        <f>+'JRO''s Hours Information'!J391</f>
        <v>18.75</v>
      </c>
      <c r="V391" s="25">
        <f t="shared" si="70"/>
        <v>356.25</v>
      </c>
      <c r="W391" s="23">
        <f t="shared" si="71"/>
        <v>17762.3825</v>
      </c>
    </row>
    <row r="392" spans="1:23" ht="14.85" customHeight="1" x14ac:dyDescent="0.15">
      <c r="A392" s="64" t="str">
        <f>'Employee ROP Information'!A392</f>
        <v>GAL</v>
      </c>
      <c r="B392" s="58" t="str">
        <f>+'Employee ROP Information'!C392</f>
        <v>KREPSKY, PATRICIA</v>
      </c>
      <c r="C392" s="17">
        <f>+'Employee ROP Information'!M392</f>
        <v>19.91</v>
      </c>
      <c r="D392" s="17">
        <f>+'Employee ROP Information'!N392</f>
        <v>18.46</v>
      </c>
      <c r="E392" s="32">
        <f>+'JRO''s Hours Information'!B392</f>
        <v>151.25</v>
      </c>
      <c r="F392" s="23">
        <f t="shared" si="62"/>
        <v>3011.3874999999998</v>
      </c>
      <c r="G392" s="32">
        <f>+'JRO''s Hours Information'!E392</f>
        <v>39.090000000000003</v>
      </c>
      <c r="H392" s="23">
        <f t="shared" si="63"/>
        <v>721.60140000000013</v>
      </c>
      <c r="I392" s="32">
        <f>+'JRO''s Hours Information'!H392</f>
        <v>0</v>
      </c>
      <c r="J392" s="25">
        <f t="shared" si="64"/>
        <v>0</v>
      </c>
      <c r="K392" s="33">
        <f>+'JRO''s Hours Information'!C392</f>
        <v>156</v>
      </c>
      <c r="L392" s="23">
        <f t="shared" si="65"/>
        <v>3105.96</v>
      </c>
      <c r="M392" s="33">
        <f>+'JRO''s Hours Information'!F392</f>
        <v>104.004</v>
      </c>
      <c r="N392" s="23">
        <f t="shared" si="66"/>
        <v>1919.9138400000002</v>
      </c>
      <c r="O392" s="33">
        <f>+'JRO''s Hours Information'!I392</f>
        <v>0</v>
      </c>
      <c r="P392" s="25">
        <f t="shared" si="67"/>
        <v>0</v>
      </c>
      <c r="Q392" s="16">
        <f>+'JRO''s Hours Information'!D392</f>
        <v>92.5</v>
      </c>
      <c r="R392" s="23">
        <f t="shared" si="68"/>
        <v>1841.675</v>
      </c>
      <c r="S392" s="16">
        <f>+'JRO''s Hours Information'!G392</f>
        <v>142</v>
      </c>
      <c r="T392" s="23">
        <f t="shared" si="69"/>
        <v>2621.3200000000002</v>
      </c>
      <c r="U392" s="15">
        <f>+'JRO''s Hours Information'!J392</f>
        <v>0</v>
      </c>
      <c r="V392" s="25">
        <f t="shared" si="70"/>
        <v>0</v>
      </c>
      <c r="W392" s="23">
        <f t="shared" si="71"/>
        <v>3732.9888999999998</v>
      </c>
    </row>
    <row r="393" spans="1:23" ht="14.85" customHeight="1" x14ac:dyDescent="0.15">
      <c r="A393" s="64" t="str">
        <f>'Employee ROP Information'!A393</f>
        <v>GAL</v>
      </c>
      <c r="B393" s="58" t="str">
        <f>+'Employee ROP Information'!C393</f>
        <v>KUNKEL, MIGUEL</v>
      </c>
      <c r="C393" s="17">
        <f>+'Employee ROP Information'!M393</f>
        <v>29.31</v>
      </c>
      <c r="D393" s="17">
        <f>+'Employee ROP Information'!N393</f>
        <v>27.17</v>
      </c>
      <c r="E393" s="32">
        <f>+'JRO''s Hours Information'!B393</f>
        <v>122.83</v>
      </c>
      <c r="F393" s="23">
        <f t="shared" si="62"/>
        <v>3600.1472999999996</v>
      </c>
      <c r="G393" s="32">
        <f>+'JRO''s Hours Information'!E393</f>
        <v>342.00700000000001</v>
      </c>
      <c r="H393" s="23">
        <f t="shared" si="63"/>
        <v>9292.3301900000006</v>
      </c>
      <c r="I393" s="32">
        <f>+'JRO''s Hours Information'!H393</f>
        <v>0</v>
      </c>
      <c r="J393" s="25">
        <f t="shared" si="64"/>
        <v>0</v>
      </c>
      <c r="K393" s="33">
        <f>+'JRO''s Hours Information'!C393</f>
        <v>140.833</v>
      </c>
      <c r="L393" s="23">
        <f t="shared" si="65"/>
        <v>4127.8152300000002</v>
      </c>
      <c r="M393" s="33">
        <f>+'JRO''s Hours Information'!F393</f>
        <v>95.337000000000003</v>
      </c>
      <c r="N393" s="23">
        <f t="shared" si="66"/>
        <v>2590.3062900000004</v>
      </c>
      <c r="O393" s="33">
        <f>+'JRO''s Hours Information'!I393</f>
        <v>0</v>
      </c>
      <c r="P393" s="25">
        <f t="shared" si="67"/>
        <v>0</v>
      </c>
      <c r="Q393" s="16">
        <f>+'JRO''s Hours Information'!D393</f>
        <v>100</v>
      </c>
      <c r="R393" s="23">
        <f t="shared" si="68"/>
        <v>2931</v>
      </c>
      <c r="S393" s="16">
        <f>+'JRO''s Hours Information'!G393</f>
        <v>77</v>
      </c>
      <c r="T393" s="23">
        <f t="shared" si="69"/>
        <v>2092.09</v>
      </c>
      <c r="U393" s="15">
        <f>+'JRO''s Hours Information'!J393</f>
        <v>0</v>
      </c>
      <c r="V393" s="25">
        <f t="shared" si="70"/>
        <v>0</v>
      </c>
      <c r="W393" s="23">
        <f t="shared" si="71"/>
        <v>12892.477490000001</v>
      </c>
    </row>
    <row r="394" spans="1:23" ht="14.85" customHeight="1" x14ac:dyDescent="0.15">
      <c r="A394" s="64" t="str">
        <f>'Employee ROP Information'!A394</f>
        <v>GAL</v>
      </c>
      <c r="B394" s="58" t="str">
        <f>+'Employee ROP Information'!C394</f>
        <v>KURLANDER, DAVID</v>
      </c>
      <c r="C394" s="17">
        <f>+'Employee ROP Information'!M394</f>
        <v>25.38</v>
      </c>
      <c r="D394" s="17">
        <f>+'Employee ROP Information'!N394</f>
        <v>23.53</v>
      </c>
      <c r="E394" s="32">
        <f>+'JRO''s Hours Information'!B394</f>
        <v>71.503</v>
      </c>
      <c r="F394" s="23">
        <f t="shared" si="62"/>
        <v>1814.74614</v>
      </c>
      <c r="G394" s="32">
        <f>+'JRO''s Hours Information'!E394</f>
        <v>43.503</v>
      </c>
      <c r="H394" s="23">
        <f t="shared" si="63"/>
        <v>1023.6255900000001</v>
      </c>
      <c r="I394" s="32">
        <f>+'JRO''s Hours Information'!H394</f>
        <v>6</v>
      </c>
      <c r="J394" s="25">
        <f t="shared" si="64"/>
        <v>141.18</v>
      </c>
      <c r="K394" s="33">
        <f>+'JRO''s Hours Information'!C394</f>
        <v>71.503</v>
      </c>
      <c r="L394" s="23">
        <f t="shared" si="65"/>
        <v>1814.74614</v>
      </c>
      <c r="M394" s="33">
        <f>+'JRO''s Hours Information'!F394</f>
        <v>71.503</v>
      </c>
      <c r="N394" s="23">
        <f t="shared" si="66"/>
        <v>1682.46559</v>
      </c>
      <c r="O394" s="33">
        <f>+'JRO''s Hours Information'!I394</f>
        <v>35</v>
      </c>
      <c r="P394" s="25">
        <f t="shared" si="67"/>
        <v>823.55000000000007</v>
      </c>
      <c r="Q394" s="16">
        <f>+'JRO''s Hours Information'!D394</f>
        <v>0</v>
      </c>
      <c r="R394" s="23">
        <f t="shared" si="68"/>
        <v>0</v>
      </c>
      <c r="S394" s="16">
        <f>+'JRO''s Hours Information'!G394</f>
        <v>28</v>
      </c>
      <c r="T394" s="23">
        <f t="shared" si="69"/>
        <v>658.84</v>
      </c>
      <c r="U394" s="15">
        <f>+'JRO''s Hours Information'!J394</f>
        <v>29</v>
      </c>
      <c r="V394" s="25">
        <f t="shared" si="70"/>
        <v>682.37</v>
      </c>
      <c r="W394" s="23">
        <f t="shared" si="71"/>
        <v>2979.5517299999997</v>
      </c>
    </row>
    <row r="395" spans="1:23" ht="14.85" customHeight="1" x14ac:dyDescent="0.15">
      <c r="A395" s="64" t="str">
        <f>'Employee ROP Information'!A395</f>
        <v>GAL</v>
      </c>
      <c r="B395" s="58" t="str">
        <f>+'Employee ROP Information'!C395</f>
        <v>LADNER, ARIEL</v>
      </c>
      <c r="C395" s="17">
        <f>+'Employee ROP Information'!M395</f>
        <v>25.38</v>
      </c>
      <c r="D395" s="17">
        <f>+'Employee ROP Information'!N395</f>
        <v>23.53</v>
      </c>
      <c r="E395" s="32">
        <f>+'JRO''s Hours Information'!B395</f>
        <v>80.338999999999999</v>
      </c>
      <c r="F395" s="23">
        <f t="shared" si="62"/>
        <v>2039.0038199999999</v>
      </c>
      <c r="G395" s="32">
        <f>+'JRO''s Hours Information'!E395</f>
        <v>88.838999999999999</v>
      </c>
      <c r="H395" s="23">
        <f t="shared" si="63"/>
        <v>2090.3816700000002</v>
      </c>
      <c r="I395" s="32">
        <f>+'JRO''s Hours Information'!H395</f>
        <v>-1</v>
      </c>
      <c r="J395" s="25">
        <f t="shared" si="64"/>
        <v>-23.53</v>
      </c>
      <c r="K395" s="33">
        <f>+'JRO''s Hours Information'!C395</f>
        <v>104.004</v>
      </c>
      <c r="L395" s="23">
        <f t="shared" si="65"/>
        <v>2639.6215200000001</v>
      </c>
      <c r="M395" s="33">
        <f>+'JRO''s Hours Information'!F395</f>
        <v>104.004</v>
      </c>
      <c r="N395" s="23">
        <f t="shared" si="66"/>
        <v>2447.2141200000001</v>
      </c>
      <c r="O395" s="33">
        <f>+'JRO''s Hours Information'!I395</f>
        <v>8</v>
      </c>
      <c r="P395" s="25">
        <f t="shared" si="67"/>
        <v>188.24</v>
      </c>
      <c r="Q395" s="16">
        <f>+'JRO''s Hours Information'!D395</f>
        <v>35.5</v>
      </c>
      <c r="R395" s="23">
        <f t="shared" si="68"/>
        <v>900.99</v>
      </c>
      <c r="S395" s="16">
        <f>+'JRO''s Hours Information'!G395</f>
        <v>58.5</v>
      </c>
      <c r="T395" s="23">
        <f t="shared" si="69"/>
        <v>1376.5050000000001</v>
      </c>
      <c r="U395" s="15">
        <f>+'JRO''s Hours Information'!J395</f>
        <v>16.5</v>
      </c>
      <c r="V395" s="25">
        <f t="shared" si="70"/>
        <v>388.245</v>
      </c>
      <c r="W395" s="23">
        <f t="shared" si="71"/>
        <v>4105.8554900000008</v>
      </c>
    </row>
    <row r="396" spans="1:23" ht="14.85" customHeight="1" x14ac:dyDescent="0.15">
      <c r="A396" s="64" t="str">
        <f>'Employee ROP Information'!A396</f>
        <v>GAL</v>
      </c>
      <c r="B396" s="58" t="str">
        <f>+'Employee ROP Information'!C396</f>
        <v>LAMBERT, TABITHA</v>
      </c>
      <c r="C396" s="17">
        <f>+'Employee ROP Information'!M396</f>
        <v>35.979999999999997</v>
      </c>
      <c r="D396" s="17">
        <f>+'Employee ROP Information'!N396</f>
        <v>33.36</v>
      </c>
      <c r="E396" s="32">
        <f>+'JRO''s Hours Information'!B396</f>
        <v>397.5</v>
      </c>
      <c r="F396" s="23">
        <f t="shared" si="62"/>
        <v>14302.05</v>
      </c>
      <c r="G396" s="32">
        <f>+'JRO''s Hours Information'!E396</f>
        <v>480</v>
      </c>
      <c r="H396" s="23">
        <f t="shared" si="63"/>
        <v>16012.8</v>
      </c>
      <c r="I396" s="32">
        <f>+'JRO''s Hours Information'!H396</f>
        <v>0</v>
      </c>
      <c r="J396" s="25">
        <f t="shared" si="64"/>
        <v>0</v>
      </c>
      <c r="K396" s="33">
        <f>+'JRO''s Hours Information'!C396</f>
        <v>240</v>
      </c>
      <c r="L396" s="23">
        <f t="shared" si="65"/>
        <v>8635.1999999999989</v>
      </c>
      <c r="M396" s="33">
        <f>+'JRO''s Hours Information'!F396</f>
        <v>104.004</v>
      </c>
      <c r="N396" s="23">
        <f t="shared" si="66"/>
        <v>3469.5734400000001</v>
      </c>
      <c r="O396" s="33">
        <f>+'JRO''s Hours Information'!I396</f>
        <v>0</v>
      </c>
      <c r="P396" s="25">
        <f t="shared" si="67"/>
        <v>0</v>
      </c>
      <c r="Q396" s="16">
        <f>+'JRO''s Hours Information'!D396</f>
        <v>191.5</v>
      </c>
      <c r="R396" s="23">
        <f t="shared" si="68"/>
        <v>6890.1699999999992</v>
      </c>
      <c r="S396" s="16">
        <f>+'JRO''s Hours Information'!G396</f>
        <v>101.5</v>
      </c>
      <c r="T396" s="23">
        <f t="shared" si="69"/>
        <v>3386.04</v>
      </c>
      <c r="U396" s="15">
        <f>+'JRO''s Hours Information'!J396</f>
        <v>0</v>
      </c>
      <c r="V396" s="25">
        <f t="shared" si="70"/>
        <v>0</v>
      </c>
      <c r="W396" s="23">
        <f t="shared" si="71"/>
        <v>30314.85</v>
      </c>
    </row>
    <row r="397" spans="1:23" ht="14.85" customHeight="1" x14ac:dyDescent="0.15">
      <c r="A397" s="64" t="str">
        <f>'Employee ROP Information'!A397</f>
        <v>GAL</v>
      </c>
      <c r="B397" s="58" t="str">
        <f>+'Employee ROP Information'!C397</f>
        <v>LAMERE, AMY</v>
      </c>
      <c r="C397" s="17">
        <f>+'Employee ROP Information'!M397</f>
        <v>29.56</v>
      </c>
      <c r="D397" s="17">
        <f>+'Employee ROP Information'!N397</f>
        <v>27.4</v>
      </c>
      <c r="E397" s="32">
        <f>+'JRO''s Hours Information'!B397</f>
        <v>231</v>
      </c>
      <c r="F397" s="23">
        <f t="shared" si="62"/>
        <v>6828.36</v>
      </c>
      <c r="G397" s="32">
        <f>+'JRO''s Hours Information'!E397</f>
        <v>480</v>
      </c>
      <c r="H397" s="23">
        <f t="shared" si="63"/>
        <v>13152</v>
      </c>
      <c r="I397" s="32">
        <f>+'JRO''s Hours Information'!H397</f>
        <v>25.25</v>
      </c>
      <c r="J397" s="25">
        <f t="shared" si="64"/>
        <v>691.84999999999991</v>
      </c>
      <c r="K397" s="33">
        <f>+'JRO''s Hours Information'!C397</f>
        <v>156</v>
      </c>
      <c r="L397" s="23">
        <f t="shared" si="65"/>
        <v>4611.3599999999997</v>
      </c>
      <c r="M397" s="33">
        <f>+'JRO''s Hours Information'!F397</f>
        <v>104.004</v>
      </c>
      <c r="N397" s="23">
        <f t="shared" si="66"/>
        <v>2849.7096000000001</v>
      </c>
      <c r="O397" s="33">
        <f>+'JRO''s Hours Information'!I397</f>
        <v>74.25</v>
      </c>
      <c r="P397" s="25">
        <f t="shared" si="67"/>
        <v>2034.4499999999998</v>
      </c>
      <c r="Q397" s="16">
        <f>+'JRO''s Hours Information'!D397</f>
        <v>136</v>
      </c>
      <c r="R397" s="23">
        <f t="shared" si="68"/>
        <v>4020.16</v>
      </c>
      <c r="S397" s="16">
        <f>+'JRO''s Hours Information'!G397</f>
        <v>29</v>
      </c>
      <c r="T397" s="23">
        <f t="shared" si="69"/>
        <v>794.59999999999991</v>
      </c>
      <c r="U397" s="15">
        <f>+'JRO''s Hours Information'!J397</f>
        <v>54</v>
      </c>
      <c r="V397" s="25">
        <f t="shared" si="70"/>
        <v>1479.6</v>
      </c>
      <c r="W397" s="23">
        <f t="shared" si="71"/>
        <v>20672.21</v>
      </c>
    </row>
    <row r="398" spans="1:23" ht="14.85" customHeight="1" x14ac:dyDescent="0.15">
      <c r="A398" s="64" t="str">
        <f>'Employee ROP Information'!A398</f>
        <v>GAL</v>
      </c>
      <c r="B398" s="58" t="str">
        <f>+'Employee ROP Information'!C398</f>
        <v>LAND-MCCORMICK, HAYLEE</v>
      </c>
      <c r="C398" s="17">
        <f>+'Employee ROP Information'!M398</f>
        <v>19.72</v>
      </c>
      <c r="D398" s="17">
        <f>+'Employee ROP Information'!N398</f>
        <v>18.28</v>
      </c>
      <c r="E398" s="32">
        <f>+'JRO''s Hours Information'!B398</f>
        <v>47.506</v>
      </c>
      <c r="F398" s="23">
        <f t="shared" si="62"/>
        <v>936.81831999999997</v>
      </c>
      <c r="G398" s="32">
        <f>+'JRO''s Hours Information'!E398</f>
        <v>76.088999999999999</v>
      </c>
      <c r="H398" s="23">
        <f t="shared" si="63"/>
        <v>1390.9069200000001</v>
      </c>
      <c r="I398" s="32">
        <f>+'JRO''s Hours Information'!H398</f>
        <v>0</v>
      </c>
      <c r="J398" s="25">
        <f t="shared" si="64"/>
        <v>0</v>
      </c>
      <c r="K398" s="33">
        <f>+'JRO''s Hours Information'!C398</f>
        <v>88.835999999999999</v>
      </c>
      <c r="L398" s="23">
        <f t="shared" si="65"/>
        <v>1751.84592</v>
      </c>
      <c r="M398" s="33">
        <f>+'JRO''s Hours Information'!F398</f>
        <v>88.835999999999999</v>
      </c>
      <c r="N398" s="23">
        <f t="shared" si="66"/>
        <v>1623.9220800000001</v>
      </c>
      <c r="O398" s="33">
        <f>+'JRO''s Hours Information'!I398</f>
        <v>15.75</v>
      </c>
      <c r="P398" s="25">
        <f t="shared" si="67"/>
        <v>287.91000000000003</v>
      </c>
      <c r="Q398" s="16">
        <f>+'JRO''s Hours Information'!D398</f>
        <v>89</v>
      </c>
      <c r="R398" s="23">
        <f t="shared" si="68"/>
        <v>1755.08</v>
      </c>
      <c r="S398" s="16">
        <f>+'JRO''s Hours Information'!G398</f>
        <v>96</v>
      </c>
      <c r="T398" s="23">
        <f t="shared" si="69"/>
        <v>1754.88</v>
      </c>
      <c r="U398" s="15">
        <f>+'JRO''s Hours Information'!J398</f>
        <v>26.75</v>
      </c>
      <c r="V398" s="25">
        <f t="shared" si="70"/>
        <v>488.99</v>
      </c>
      <c r="W398" s="23">
        <f t="shared" si="71"/>
        <v>2327.7252400000002</v>
      </c>
    </row>
    <row r="399" spans="1:23" ht="14.85" customHeight="1" x14ac:dyDescent="0.15">
      <c r="A399" s="64" t="str">
        <f>'Employee ROP Information'!A399</f>
        <v>GAL</v>
      </c>
      <c r="B399" s="58" t="str">
        <f>+'Employee ROP Information'!C399</f>
        <v>LANDRY, SUSAN</v>
      </c>
      <c r="C399" s="17">
        <f>+'Employee ROP Information'!M399</f>
        <v>21.26</v>
      </c>
      <c r="D399" s="17">
        <f>+'Employee ROP Information'!N399</f>
        <v>19.71</v>
      </c>
      <c r="E399" s="32">
        <f>+'JRO''s Hours Information'!B399</f>
        <v>156.5</v>
      </c>
      <c r="F399" s="23">
        <f t="shared" si="62"/>
        <v>3327.19</v>
      </c>
      <c r="G399" s="32">
        <f>+'JRO''s Hours Information'!E399</f>
        <v>141.84</v>
      </c>
      <c r="H399" s="23">
        <f t="shared" si="63"/>
        <v>2795.6664000000001</v>
      </c>
      <c r="I399" s="32">
        <f>+'JRO''s Hours Information'!H399</f>
        <v>0.125</v>
      </c>
      <c r="J399" s="25">
        <f t="shared" si="64"/>
        <v>2.4637500000000001</v>
      </c>
      <c r="K399" s="33">
        <f>+'JRO''s Hours Information'!C399</f>
        <v>156</v>
      </c>
      <c r="L399" s="23">
        <f t="shared" si="65"/>
        <v>3316.5600000000004</v>
      </c>
      <c r="M399" s="33">
        <f>+'JRO''s Hours Information'!F399</f>
        <v>104.004</v>
      </c>
      <c r="N399" s="23">
        <f t="shared" si="66"/>
        <v>2049.9188400000003</v>
      </c>
      <c r="O399" s="33">
        <f>+'JRO''s Hours Information'!I399</f>
        <v>77.125</v>
      </c>
      <c r="P399" s="25">
        <f t="shared" si="67"/>
        <v>1520.13375</v>
      </c>
      <c r="Q399" s="16">
        <f>+'JRO''s Hours Information'!D399</f>
        <v>40</v>
      </c>
      <c r="R399" s="23">
        <f t="shared" si="68"/>
        <v>850.40000000000009</v>
      </c>
      <c r="S399" s="16">
        <f>+'JRO''s Hours Information'!G399</f>
        <v>3.25</v>
      </c>
      <c r="T399" s="23">
        <f t="shared" si="69"/>
        <v>64.057500000000005</v>
      </c>
      <c r="U399" s="15">
        <f>+'JRO''s Hours Information'!J399</f>
        <v>61</v>
      </c>
      <c r="V399" s="25">
        <f t="shared" si="70"/>
        <v>1202.31</v>
      </c>
      <c r="W399" s="23">
        <f t="shared" si="71"/>
        <v>6125.3201500000005</v>
      </c>
    </row>
    <row r="400" spans="1:23" ht="14.85" customHeight="1" x14ac:dyDescent="0.15">
      <c r="A400" s="64" t="str">
        <f>'Employee ROP Information'!A400</f>
        <v>GAL</v>
      </c>
      <c r="B400" s="58" t="str">
        <f>+'Employee ROP Information'!C400</f>
        <v>LANGFORD, PAMELA</v>
      </c>
      <c r="C400" s="17">
        <f>+'Employee ROP Information'!M400</f>
        <v>3.45</v>
      </c>
      <c r="D400" s="17">
        <f>+'Employee ROP Information'!N400</f>
        <v>3.2</v>
      </c>
      <c r="E400" s="32">
        <f>+'JRO''s Hours Information'!B400</f>
        <v>34.829000000000001</v>
      </c>
      <c r="F400" s="23">
        <f t="shared" si="62"/>
        <v>120.16005000000001</v>
      </c>
      <c r="G400" s="32">
        <f>+'JRO''s Hours Information'!E400</f>
        <v>39.579000000000001</v>
      </c>
      <c r="H400" s="23">
        <f t="shared" si="63"/>
        <v>126.65280000000001</v>
      </c>
      <c r="I400" s="32">
        <f>+'JRO''s Hours Information'!H400</f>
        <v>0</v>
      </c>
      <c r="J400" s="25">
        <f t="shared" si="64"/>
        <v>0</v>
      </c>
      <c r="K400" s="33">
        <f>+'JRO''s Hours Information'!C400</f>
        <v>51.996000000000002</v>
      </c>
      <c r="L400" s="23">
        <f t="shared" si="65"/>
        <v>179.38620000000003</v>
      </c>
      <c r="M400" s="33">
        <f>+'JRO''s Hours Information'!F400</f>
        <v>51.996000000000002</v>
      </c>
      <c r="N400" s="23">
        <f t="shared" si="66"/>
        <v>166.38720000000001</v>
      </c>
      <c r="O400" s="33">
        <f>+'JRO''s Hours Information'!I400</f>
        <v>0</v>
      </c>
      <c r="P400" s="25">
        <f t="shared" si="67"/>
        <v>0</v>
      </c>
      <c r="Q400" s="16">
        <f>+'JRO''s Hours Information'!D400</f>
        <v>24</v>
      </c>
      <c r="R400" s="23">
        <f t="shared" si="68"/>
        <v>82.800000000000011</v>
      </c>
      <c r="S400" s="16">
        <f>+'JRO''s Hours Information'!G400</f>
        <v>23.25</v>
      </c>
      <c r="T400" s="23">
        <f t="shared" si="69"/>
        <v>74.400000000000006</v>
      </c>
      <c r="U400" s="15">
        <f>+'JRO''s Hours Information'!J400</f>
        <v>0</v>
      </c>
      <c r="V400" s="25">
        <f t="shared" si="70"/>
        <v>0</v>
      </c>
      <c r="W400" s="23">
        <f t="shared" si="71"/>
        <v>246.81285000000003</v>
      </c>
    </row>
    <row r="401" spans="1:23" ht="14.85" customHeight="1" x14ac:dyDescent="0.15">
      <c r="A401" s="64" t="str">
        <f>'Employee ROP Information'!A401</f>
        <v>GAL</v>
      </c>
      <c r="B401" s="58" t="str">
        <f>+'Employee ROP Information'!C401</f>
        <v>LATHERO, KALLIE</v>
      </c>
      <c r="C401" s="17">
        <f>+'Employee ROP Information'!M401</f>
        <v>15.02</v>
      </c>
      <c r="D401" s="17">
        <f>+'Employee ROP Information'!N401</f>
        <v>13.93</v>
      </c>
      <c r="E401" s="32">
        <f>+'JRO''s Hours Information'!B401</f>
        <v>22.507000000000001</v>
      </c>
      <c r="F401" s="23">
        <f t="shared" si="62"/>
        <v>338.05513999999999</v>
      </c>
      <c r="G401" s="32">
        <f>+'JRO''s Hours Information'!E401</f>
        <v>73.924000000000007</v>
      </c>
      <c r="H401" s="23">
        <f t="shared" si="63"/>
        <v>1029.7613200000001</v>
      </c>
      <c r="I401" s="32">
        <f>+'JRO''s Hours Information'!H401</f>
        <v>0</v>
      </c>
      <c r="J401" s="25">
        <f t="shared" si="64"/>
        <v>0</v>
      </c>
      <c r="K401" s="33">
        <f>+'JRO''s Hours Information'!C401</f>
        <v>104.004</v>
      </c>
      <c r="L401" s="23">
        <f t="shared" si="65"/>
        <v>1562.1400800000001</v>
      </c>
      <c r="M401" s="33">
        <f>+'JRO''s Hours Information'!F401</f>
        <v>104.004</v>
      </c>
      <c r="N401" s="23">
        <f t="shared" si="66"/>
        <v>1448.7757200000001</v>
      </c>
      <c r="O401" s="33">
        <f>+'JRO''s Hours Information'!I401</f>
        <v>0</v>
      </c>
      <c r="P401" s="25">
        <f t="shared" si="67"/>
        <v>0</v>
      </c>
      <c r="Q401" s="16">
        <f>+'JRO''s Hours Information'!D401</f>
        <v>103.25</v>
      </c>
      <c r="R401" s="23">
        <f t="shared" si="68"/>
        <v>1550.8150000000001</v>
      </c>
      <c r="S401" s="16">
        <f>+'JRO''s Hours Information'!G401</f>
        <v>91</v>
      </c>
      <c r="T401" s="23">
        <f t="shared" si="69"/>
        <v>1267.6299999999999</v>
      </c>
      <c r="U401" s="15">
        <f>+'JRO''s Hours Information'!J401</f>
        <v>0</v>
      </c>
      <c r="V401" s="25">
        <f t="shared" si="70"/>
        <v>0</v>
      </c>
      <c r="W401" s="23">
        <f t="shared" si="71"/>
        <v>1367.81646</v>
      </c>
    </row>
    <row r="402" spans="1:23" ht="14.85" customHeight="1" x14ac:dyDescent="0.15">
      <c r="A402" s="64" t="str">
        <f>'Employee ROP Information'!A402</f>
        <v>GAL</v>
      </c>
      <c r="B402" s="58" t="str">
        <f>+'Employee ROP Information'!C402</f>
        <v>LATORTUE, TOINETTE</v>
      </c>
      <c r="C402" s="17">
        <f>+'Employee ROP Information'!M402</f>
        <v>32.83</v>
      </c>
      <c r="D402" s="17">
        <f>+'Employee ROP Information'!N402</f>
        <v>30.43</v>
      </c>
      <c r="E402" s="32">
        <f>+'JRO''s Hours Information'!B402</f>
        <v>408</v>
      </c>
      <c r="F402" s="23">
        <f t="shared" si="62"/>
        <v>13394.64</v>
      </c>
      <c r="G402" s="32">
        <f>+'JRO''s Hours Information'!E402</f>
        <v>457.923</v>
      </c>
      <c r="H402" s="23">
        <f t="shared" si="63"/>
        <v>13934.596890000001</v>
      </c>
      <c r="I402" s="32">
        <f>+'JRO''s Hours Information'!H402</f>
        <v>0</v>
      </c>
      <c r="J402" s="25">
        <f t="shared" si="64"/>
        <v>0</v>
      </c>
      <c r="K402" s="33">
        <f>+'JRO''s Hours Information'!C402</f>
        <v>220</v>
      </c>
      <c r="L402" s="23">
        <f t="shared" si="65"/>
        <v>7222.5999999999995</v>
      </c>
      <c r="M402" s="33">
        <f>+'JRO''s Hours Information'!F402</f>
        <v>95.337000000000003</v>
      </c>
      <c r="N402" s="23">
        <f t="shared" si="66"/>
        <v>2901.10491</v>
      </c>
      <c r="O402" s="33">
        <f>+'JRO''s Hours Information'!I402</f>
        <v>0</v>
      </c>
      <c r="P402" s="25">
        <f t="shared" si="67"/>
        <v>0</v>
      </c>
      <c r="Q402" s="16">
        <f>+'JRO''s Hours Information'!D402</f>
        <v>232</v>
      </c>
      <c r="R402" s="23">
        <f t="shared" si="68"/>
        <v>7616.5599999999995</v>
      </c>
      <c r="S402" s="16">
        <f>+'JRO''s Hours Information'!G402</f>
        <v>34</v>
      </c>
      <c r="T402" s="23">
        <f t="shared" si="69"/>
        <v>1034.6199999999999</v>
      </c>
      <c r="U402" s="15">
        <f>+'JRO''s Hours Information'!J402</f>
        <v>0</v>
      </c>
      <c r="V402" s="25">
        <f t="shared" si="70"/>
        <v>0</v>
      </c>
      <c r="W402" s="23">
        <f t="shared" si="71"/>
        <v>27329.23689</v>
      </c>
    </row>
    <row r="403" spans="1:23" ht="14.85" customHeight="1" x14ac:dyDescent="0.15">
      <c r="A403" s="64" t="str">
        <f>'Employee ROP Information'!A403</f>
        <v>GAL</v>
      </c>
      <c r="B403" s="58" t="str">
        <f>+'Employee ROP Information'!C403</f>
        <v>LAWLER, NANCY</v>
      </c>
      <c r="C403" s="17">
        <f>+'Employee ROP Information'!M403</f>
        <v>28.75</v>
      </c>
      <c r="D403" s="17">
        <f>+'Employee ROP Information'!N403</f>
        <v>26.66</v>
      </c>
      <c r="E403" s="32">
        <f>+'JRO''s Hours Information'!B403</f>
        <v>37.590000000000003</v>
      </c>
      <c r="F403" s="23">
        <f t="shared" si="62"/>
        <v>1080.7125000000001</v>
      </c>
      <c r="G403" s="32">
        <f>+'JRO''s Hours Information'!E403</f>
        <v>94.59</v>
      </c>
      <c r="H403" s="23">
        <f t="shared" si="63"/>
        <v>2521.7694000000001</v>
      </c>
      <c r="I403" s="32">
        <f>+'JRO''s Hours Information'!H403</f>
        <v>-2</v>
      </c>
      <c r="J403" s="25">
        <f t="shared" si="64"/>
        <v>-53.32</v>
      </c>
      <c r="K403" s="33">
        <f>+'JRO''s Hours Information'!C403</f>
        <v>104.004</v>
      </c>
      <c r="L403" s="23">
        <f t="shared" si="65"/>
        <v>2990.1150000000002</v>
      </c>
      <c r="M403" s="33">
        <f>+'JRO''s Hours Information'!F403</f>
        <v>104.004</v>
      </c>
      <c r="N403" s="23">
        <f t="shared" si="66"/>
        <v>2772.7466400000003</v>
      </c>
      <c r="O403" s="33">
        <f>+'JRO''s Hours Information'!I403</f>
        <v>25</v>
      </c>
      <c r="P403" s="25">
        <f t="shared" si="67"/>
        <v>666.5</v>
      </c>
      <c r="Q403" s="16">
        <f>+'JRO''s Hours Information'!D403</f>
        <v>153.5</v>
      </c>
      <c r="R403" s="23">
        <f t="shared" si="68"/>
        <v>4413.125</v>
      </c>
      <c r="S403" s="16">
        <f>+'JRO''s Hours Information'!G403</f>
        <v>81</v>
      </c>
      <c r="T403" s="23">
        <f t="shared" si="69"/>
        <v>2159.46</v>
      </c>
      <c r="U403" s="15">
        <f>+'JRO''s Hours Information'!J403</f>
        <v>25.5</v>
      </c>
      <c r="V403" s="25">
        <f t="shared" si="70"/>
        <v>679.83</v>
      </c>
      <c r="W403" s="23">
        <f t="shared" si="71"/>
        <v>3549.1619000000001</v>
      </c>
    </row>
    <row r="404" spans="1:23" ht="14.85" customHeight="1" x14ac:dyDescent="0.15">
      <c r="A404" s="64" t="str">
        <f>'Employee ROP Information'!A404</f>
        <v>GAL</v>
      </c>
      <c r="B404" s="58" t="str">
        <f>+'Employee ROP Information'!C404</f>
        <v>LAYTON, JENNIFER</v>
      </c>
      <c r="C404" s="17">
        <f>+'Employee ROP Information'!M404</f>
        <v>32.49</v>
      </c>
      <c r="D404" s="17">
        <f>+'Employee ROP Information'!N404</f>
        <v>30.12</v>
      </c>
      <c r="E404" s="32">
        <f>+'JRO''s Hours Information'!B404</f>
        <v>291.75</v>
      </c>
      <c r="F404" s="23">
        <f t="shared" si="62"/>
        <v>9478.9575000000004</v>
      </c>
      <c r="G404" s="32">
        <f>+'JRO''s Hours Information'!E404</f>
        <v>203.34</v>
      </c>
      <c r="H404" s="23">
        <f t="shared" si="63"/>
        <v>6124.6008000000002</v>
      </c>
      <c r="I404" s="32">
        <f>+'JRO''s Hours Information'!H404</f>
        <v>1</v>
      </c>
      <c r="J404" s="25">
        <f t="shared" si="64"/>
        <v>30.12</v>
      </c>
      <c r="K404" s="33">
        <f>+'JRO''s Hours Information'!C404</f>
        <v>156</v>
      </c>
      <c r="L404" s="23">
        <f t="shared" si="65"/>
        <v>5068.4400000000005</v>
      </c>
      <c r="M404" s="33">
        <f>+'JRO''s Hours Information'!F404</f>
        <v>104.004</v>
      </c>
      <c r="N404" s="23">
        <f t="shared" si="66"/>
        <v>3132.6004800000001</v>
      </c>
      <c r="O404" s="33">
        <f>+'JRO''s Hours Information'!I404</f>
        <v>5.5</v>
      </c>
      <c r="P404" s="25">
        <f t="shared" si="67"/>
        <v>165.66</v>
      </c>
      <c r="Q404" s="16">
        <f>+'JRO''s Hours Information'!D404</f>
        <v>171</v>
      </c>
      <c r="R404" s="23">
        <f t="shared" si="68"/>
        <v>5555.79</v>
      </c>
      <c r="S404" s="16">
        <f>+'JRO''s Hours Information'!G404</f>
        <v>104.5</v>
      </c>
      <c r="T404" s="23">
        <f t="shared" si="69"/>
        <v>3147.54</v>
      </c>
      <c r="U404" s="15">
        <f>+'JRO''s Hours Information'!J404</f>
        <v>56.5</v>
      </c>
      <c r="V404" s="25">
        <f t="shared" si="70"/>
        <v>1701.78</v>
      </c>
      <c r="W404" s="23">
        <f t="shared" si="71"/>
        <v>15633.678300000001</v>
      </c>
    </row>
    <row r="405" spans="1:23" ht="14.85" customHeight="1" x14ac:dyDescent="0.15">
      <c r="A405" s="64" t="str">
        <f>'Employee ROP Information'!A405</f>
        <v>GAL</v>
      </c>
      <c r="B405" s="58" t="str">
        <f>+'Employee ROP Information'!C405</f>
        <v>LEE, ADRIENNE</v>
      </c>
      <c r="C405" s="17">
        <f>+'Employee ROP Information'!M405</f>
        <v>25.47</v>
      </c>
      <c r="D405" s="17">
        <f>+'Employee ROP Information'!N405</f>
        <v>23.62</v>
      </c>
      <c r="E405" s="32">
        <f>+'JRO''s Hours Information'!B405</f>
        <v>211.75</v>
      </c>
      <c r="F405" s="23">
        <f t="shared" si="62"/>
        <v>5393.2725</v>
      </c>
      <c r="G405" s="32">
        <f>+'JRO''s Hours Information'!E405</f>
        <v>110.50700000000001</v>
      </c>
      <c r="H405" s="23">
        <f t="shared" si="63"/>
        <v>2610.1753400000002</v>
      </c>
      <c r="I405" s="32">
        <f>+'JRO''s Hours Information'!H405</f>
        <v>0</v>
      </c>
      <c r="J405" s="25">
        <f t="shared" si="64"/>
        <v>0</v>
      </c>
      <c r="K405" s="33">
        <f>+'JRO''s Hours Information'!C405</f>
        <v>156</v>
      </c>
      <c r="L405" s="23">
        <f t="shared" si="65"/>
        <v>3973.3199999999997</v>
      </c>
      <c r="M405" s="33">
        <f>+'JRO''s Hours Information'!F405</f>
        <v>104.004</v>
      </c>
      <c r="N405" s="23">
        <f t="shared" si="66"/>
        <v>2456.5744800000002</v>
      </c>
      <c r="O405" s="33">
        <f>+'JRO''s Hours Information'!I405</f>
        <v>1.5</v>
      </c>
      <c r="P405" s="25">
        <f t="shared" si="67"/>
        <v>35.43</v>
      </c>
      <c r="Q405" s="16">
        <f>+'JRO''s Hours Information'!D405</f>
        <v>101.75</v>
      </c>
      <c r="R405" s="23">
        <f t="shared" si="68"/>
        <v>2591.5724999999998</v>
      </c>
      <c r="S405" s="16">
        <f>+'JRO''s Hours Information'!G405</f>
        <v>23.75</v>
      </c>
      <c r="T405" s="23">
        <f t="shared" si="69"/>
        <v>560.97500000000002</v>
      </c>
      <c r="U405" s="15">
        <f>+'JRO''s Hours Information'!J405</f>
        <v>9</v>
      </c>
      <c r="V405" s="25">
        <f t="shared" si="70"/>
        <v>212.58</v>
      </c>
      <c r="W405" s="23">
        <f t="shared" si="71"/>
        <v>8003.4478400000007</v>
      </c>
    </row>
    <row r="406" spans="1:23" ht="14.85" customHeight="1" x14ac:dyDescent="0.15">
      <c r="A406" s="64" t="str">
        <f>'Employee ROP Information'!A406</f>
        <v>GAL</v>
      </c>
      <c r="B406" s="58" t="str">
        <f>+'Employee ROP Information'!C406</f>
        <v>LEE, LAURA</v>
      </c>
      <c r="C406" s="17">
        <f>+'Employee ROP Information'!M406</f>
        <v>33.159999999999997</v>
      </c>
      <c r="D406" s="17">
        <f>+'Employee ROP Information'!N406</f>
        <v>30.74</v>
      </c>
      <c r="E406" s="32">
        <f>+'JRO''s Hours Information'!B406</f>
        <v>225.84</v>
      </c>
      <c r="F406" s="23">
        <f t="shared" si="62"/>
        <v>7488.8543999999993</v>
      </c>
      <c r="G406" s="32">
        <f>+'JRO''s Hours Information'!E406</f>
        <v>351.84</v>
      </c>
      <c r="H406" s="23">
        <f t="shared" si="63"/>
        <v>10815.561599999999</v>
      </c>
      <c r="I406" s="32">
        <f>+'JRO''s Hours Information'!H406</f>
        <v>0</v>
      </c>
      <c r="J406" s="25">
        <f t="shared" si="64"/>
        <v>0</v>
      </c>
      <c r="K406" s="33">
        <f>+'JRO''s Hours Information'!C406</f>
        <v>104.004</v>
      </c>
      <c r="L406" s="23">
        <f t="shared" si="65"/>
        <v>3448.7726399999997</v>
      </c>
      <c r="M406" s="33">
        <f>+'JRO''s Hours Information'!F406</f>
        <v>104.004</v>
      </c>
      <c r="N406" s="23">
        <f t="shared" si="66"/>
        <v>3197.0829600000002</v>
      </c>
      <c r="O406" s="33">
        <f>+'JRO''s Hours Information'!I406</f>
        <v>63</v>
      </c>
      <c r="P406" s="25">
        <f t="shared" si="67"/>
        <v>1936.62</v>
      </c>
      <c r="Q406" s="16">
        <f>+'JRO''s Hours Information'!D406</f>
        <v>8</v>
      </c>
      <c r="R406" s="23">
        <f t="shared" si="68"/>
        <v>265.27999999999997</v>
      </c>
      <c r="S406" s="16">
        <f>+'JRO''s Hours Information'!G406</f>
        <v>0</v>
      </c>
      <c r="T406" s="23">
        <f t="shared" si="69"/>
        <v>0</v>
      </c>
      <c r="U406" s="15">
        <f>+'JRO''s Hours Information'!J406</f>
        <v>81</v>
      </c>
      <c r="V406" s="25">
        <f t="shared" si="70"/>
        <v>2489.94</v>
      </c>
      <c r="W406" s="23">
        <f t="shared" si="71"/>
        <v>18304.415999999997</v>
      </c>
    </row>
    <row r="407" spans="1:23" ht="14.85" customHeight="1" x14ac:dyDescent="0.15">
      <c r="A407" s="64" t="str">
        <f>'Employee ROP Information'!A407</f>
        <v>GAL</v>
      </c>
      <c r="B407" s="58" t="str">
        <f>+'Employee ROP Information'!C407</f>
        <v>LELAS, KIMBERLY</v>
      </c>
      <c r="C407" s="17">
        <f>+'Employee ROP Information'!M407</f>
        <v>15.53</v>
      </c>
      <c r="D407" s="17">
        <f>+'Employee ROP Information'!N407</f>
        <v>14.4</v>
      </c>
      <c r="E407" s="32">
        <f>+'JRO''s Hours Information'!B407</f>
        <v>10.833</v>
      </c>
      <c r="F407" s="23">
        <f t="shared" si="62"/>
        <v>168.23649</v>
      </c>
      <c r="G407" s="32">
        <f>+'JRO''s Hours Information'!E407</f>
        <v>8.6669999999999998</v>
      </c>
      <c r="H407" s="23">
        <f t="shared" si="63"/>
        <v>124.8048</v>
      </c>
      <c r="I407" s="32">
        <f>+'JRO''s Hours Information'!H407</f>
        <v>0</v>
      </c>
      <c r="J407" s="25">
        <f t="shared" si="64"/>
        <v>0</v>
      </c>
      <c r="K407" s="33">
        <f>+'JRO''s Hours Information'!C407</f>
        <v>10.833</v>
      </c>
      <c r="L407" s="23">
        <f t="shared" si="65"/>
        <v>168.23649</v>
      </c>
      <c r="M407" s="33">
        <f>+'JRO''s Hours Information'!F407</f>
        <v>8.6669999999999998</v>
      </c>
      <c r="N407" s="23">
        <f t="shared" si="66"/>
        <v>124.8048</v>
      </c>
      <c r="O407" s="33">
        <f>+'JRO''s Hours Information'!I407</f>
        <v>0</v>
      </c>
      <c r="P407" s="25">
        <f t="shared" si="67"/>
        <v>0</v>
      </c>
      <c r="Q407" s="16">
        <f>+'JRO''s Hours Information'!D407</f>
        <v>0</v>
      </c>
      <c r="R407" s="23">
        <f t="shared" si="68"/>
        <v>0</v>
      </c>
      <c r="S407" s="16">
        <f>+'JRO''s Hours Information'!G407</f>
        <v>0</v>
      </c>
      <c r="T407" s="23">
        <f t="shared" si="69"/>
        <v>0</v>
      </c>
      <c r="U407" s="15">
        <f>+'JRO''s Hours Information'!J407</f>
        <v>0</v>
      </c>
      <c r="V407" s="25">
        <f t="shared" si="70"/>
        <v>0</v>
      </c>
      <c r="W407" s="23">
        <f t="shared" si="71"/>
        <v>293.04129</v>
      </c>
    </row>
    <row r="408" spans="1:23" ht="14.85" customHeight="1" x14ac:dyDescent="0.15">
      <c r="A408" s="64" t="str">
        <f>'Employee ROP Information'!A408</f>
        <v>GAL</v>
      </c>
      <c r="B408" s="58" t="str">
        <f>+'Employee ROP Information'!C408</f>
        <v>LENT, KIMBERLY</v>
      </c>
      <c r="C408" s="17">
        <f>+'Employee ROP Information'!M408</f>
        <v>28.75</v>
      </c>
      <c r="D408" s="17">
        <f>+'Employee ROP Information'!N408</f>
        <v>26.66</v>
      </c>
      <c r="E408" s="32">
        <f>+'JRO''s Hours Information'!B408</f>
        <v>227.34</v>
      </c>
      <c r="F408" s="23">
        <f t="shared" si="62"/>
        <v>6536.0250000000005</v>
      </c>
      <c r="G408" s="32">
        <f>+'JRO''s Hours Information'!E408</f>
        <v>327.33999999999997</v>
      </c>
      <c r="H408" s="23">
        <f t="shared" si="63"/>
        <v>8726.884399999999</v>
      </c>
      <c r="I408" s="32">
        <f>+'JRO''s Hours Information'!H408</f>
        <v>0</v>
      </c>
      <c r="J408" s="25">
        <f t="shared" si="64"/>
        <v>0</v>
      </c>
      <c r="K408" s="33">
        <f>+'JRO''s Hours Information'!C408</f>
        <v>104.004</v>
      </c>
      <c r="L408" s="23">
        <f t="shared" si="65"/>
        <v>2990.1150000000002</v>
      </c>
      <c r="M408" s="33">
        <f>+'JRO''s Hours Information'!F408</f>
        <v>104.004</v>
      </c>
      <c r="N408" s="23">
        <f t="shared" si="66"/>
        <v>2772.7466400000003</v>
      </c>
      <c r="O408" s="33">
        <f>+'JRO''s Hours Information'!I408</f>
        <v>18.75</v>
      </c>
      <c r="P408" s="25">
        <f t="shared" si="67"/>
        <v>499.875</v>
      </c>
      <c r="Q408" s="16">
        <f>+'JRO''s Hours Information'!D408</f>
        <v>58.5</v>
      </c>
      <c r="R408" s="23">
        <f t="shared" si="68"/>
        <v>1681.875</v>
      </c>
      <c r="S408" s="16">
        <f>+'JRO''s Hours Information'!G408</f>
        <v>38.25</v>
      </c>
      <c r="T408" s="23">
        <f t="shared" si="69"/>
        <v>1019.745</v>
      </c>
      <c r="U408" s="15">
        <f>+'JRO''s Hours Information'!J408</f>
        <v>27</v>
      </c>
      <c r="V408" s="25">
        <f t="shared" si="70"/>
        <v>719.82</v>
      </c>
      <c r="W408" s="23">
        <f t="shared" si="71"/>
        <v>15262.9094</v>
      </c>
    </row>
    <row r="409" spans="1:23" ht="14.85" customHeight="1" x14ac:dyDescent="0.15">
      <c r="A409" s="64" t="str">
        <f>'Employee ROP Information'!A409</f>
        <v>GAL</v>
      </c>
      <c r="B409" s="58" t="str">
        <f>+'Employee ROP Information'!C409</f>
        <v>LEVCHENKO, NATALYA</v>
      </c>
      <c r="C409" s="17">
        <f>+'Employee ROP Information'!M409</f>
        <v>25.38</v>
      </c>
      <c r="D409" s="17">
        <f>+'Employee ROP Information'!N409</f>
        <v>23.53</v>
      </c>
      <c r="E409" s="32">
        <f>+'JRO''s Hours Information'!B409</f>
        <v>21.667000000000002</v>
      </c>
      <c r="F409" s="23">
        <f t="shared" si="62"/>
        <v>549.90845999999999</v>
      </c>
      <c r="G409" s="32">
        <f>+'JRO''s Hours Information'!E409</f>
        <v>21.667000000000002</v>
      </c>
      <c r="H409" s="23">
        <f t="shared" si="63"/>
        <v>509.82451000000009</v>
      </c>
      <c r="I409" s="32">
        <f>+'JRO''s Hours Information'!H409</f>
        <v>0</v>
      </c>
      <c r="J409" s="25">
        <f t="shared" si="64"/>
        <v>0</v>
      </c>
      <c r="K409" s="33">
        <f>+'JRO''s Hours Information'!C409</f>
        <v>21.667000000000002</v>
      </c>
      <c r="L409" s="23">
        <f t="shared" si="65"/>
        <v>549.90845999999999</v>
      </c>
      <c r="M409" s="33">
        <f>+'JRO''s Hours Information'!F409</f>
        <v>21.667000000000002</v>
      </c>
      <c r="N409" s="23">
        <f t="shared" si="66"/>
        <v>509.82451000000009</v>
      </c>
      <c r="O409" s="33">
        <f>+'JRO''s Hours Information'!I409</f>
        <v>0</v>
      </c>
      <c r="P409" s="25">
        <f t="shared" si="67"/>
        <v>0</v>
      </c>
      <c r="Q409" s="16">
        <f>+'JRO''s Hours Information'!D409</f>
        <v>0</v>
      </c>
      <c r="R409" s="23">
        <f t="shared" si="68"/>
        <v>0</v>
      </c>
      <c r="S409" s="16">
        <f>+'JRO''s Hours Information'!G409</f>
        <v>0</v>
      </c>
      <c r="T409" s="23">
        <f t="shared" si="69"/>
        <v>0</v>
      </c>
      <c r="U409" s="15">
        <f>+'JRO''s Hours Information'!J409</f>
        <v>0</v>
      </c>
      <c r="V409" s="25">
        <f t="shared" si="70"/>
        <v>0</v>
      </c>
      <c r="W409" s="23">
        <f t="shared" si="71"/>
        <v>1059.73297</v>
      </c>
    </row>
    <row r="410" spans="1:23" ht="14.85" customHeight="1" x14ac:dyDescent="0.15">
      <c r="A410" s="64" t="str">
        <f>'Employee ROP Information'!A410</f>
        <v>GAL</v>
      </c>
      <c r="B410" s="58" t="str">
        <f>+'Employee ROP Information'!C410</f>
        <v>LEWIS, LAUREN</v>
      </c>
      <c r="C410" s="17">
        <f>+'Employee ROP Information'!M410</f>
        <v>19.72</v>
      </c>
      <c r="D410" s="17">
        <f>+'Employee ROP Information'!N410</f>
        <v>18.28</v>
      </c>
      <c r="E410" s="32">
        <f>+'JRO''s Hours Information'!B410</f>
        <v>59.003999999999998</v>
      </c>
      <c r="F410" s="23">
        <f t="shared" si="62"/>
        <v>1163.5588799999998</v>
      </c>
      <c r="G410" s="32">
        <f>+'JRO''s Hours Information'!E410</f>
        <v>70.504000000000005</v>
      </c>
      <c r="H410" s="23">
        <f t="shared" si="63"/>
        <v>1288.8131200000003</v>
      </c>
      <c r="I410" s="32">
        <f>+'JRO''s Hours Information'!H410</f>
        <v>0</v>
      </c>
      <c r="J410" s="25">
        <f t="shared" si="64"/>
        <v>0</v>
      </c>
      <c r="K410" s="33">
        <f>+'JRO''s Hours Information'!C410</f>
        <v>104.004</v>
      </c>
      <c r="L410" s="23">
        <f t="shared" si="65"/>
        <v>2050.9588800000001</v>
      </c>
      <c r="M410" s="33">
        <f>+'JRO''s Hours Information'!F410</f>
        <v>104.004</v>
      </c>
      <c r="N410" s="23">
        <f t="shared" si="66"/>
        <v>1901.1931200000001</v>
      </c>
      <c r="O410" s="33">
        <f>+'JRO''s Hours Information'!I410</f>
        <v>8</v>
      </c>
      <c r="P410" s="25">
        <f t="shared" si="67"/>
        <v>146.24</v>
      </c>
      <c r="Q410" s="16">
        <f>+'JRO''s Hours Information'!D410</f>
        <v>60.5</v>
      </c>
      <c r="R410" s="23">
        <f t="shared" si="68"/>
        <v>1193.06</v>
      </c>
      <c r="S410" s="16">
        <f>+'JRO''s Hours Information'!G410</f>
        <v>49</v>
      </c>
      <c r="T410" s="23">
        <f t="shared" si="69"/>
        <v>895.72</v>
      </c>
      <c r="U410" s="15">
        <f>+'JRO''s Hours Information'!J410</f>
        <v>0</v>
      </c>
      <c r="V410" s="25">
        <f t="shared" si="70"/>
        <v>0</v>
      </c>
      <c r="W410" s="23">
        <f t="shared" si="71"/>
        <v>2452.3720000000003</v>
      </c>
    </row>
    <row r="411" spans="1:23" ht="14.85" customHeight="1" x14ac:dyDescent="0.15">
      <c r="A411" s="64" t="str">
        <f>'Employee ROP Information'!A411</f>
        <v>GAL</v>
      </c>
      <c r="B411" s="58" t="str">
        <f>+'Employee ROP Information'!C411</f>
        <v>LIEBER, LISA</v>
      </c>
      <c r="C411" s="17">
        <f>+'Employee ROP Information'!M411</f>
        <v>26.91</v>
      </c>
      <c r="D411" s="17">
        <f>+'Employee ROP Information'!N411</f>
        <v>24.95</v>
      </c>
      <c r="E411" s="32">
        <f>+'JRO''s Hours Information'!B411</f>
        <v>402</v>
      </c>
      <c r="F411" s="23">
        <f t="shared" si="62"/>
        <v>10817.82</v>
      </c>
      <c r="G411" s="32">
        <f>+'JRO''s Hours Information'!E411</f>
        <v>250.923</v>
      </c>
      <c r="H411" s="23">
        <f t="shared" si="63"/>
        <v>6260.5288499999997</v>
      </c>
      <c r="I411" s="32">
        <f>+'JRO''s Hours Information'!H411</f>
        <v>-5</v>
      </c>
      <c r="J411" s="25">
        <f t="shared" si="64"/>
        <v>-124.75</v>
      </c>
      <c r="K411" s="33">
        <f>+'JRO''s Hours Information'!C411</f>
        <v>156</v>
      </c>
      <c r="L411" s="23">
        <f t="shared" si="65"/>
        <v>4197.96</v>
      </c>
      <c r="M411" s="33">
        <f>+'JRO''s Hours Information'!F411</f>
        <v>104.004</v>
      </c>
      <c r="N411" s="23">
        <f t="shared" si="66"/>
        <v>2594.8998000000001</v>
      </c>
      <c r="O411" s="33">
        <f>+'JRO''s Hours Information'!I411</f>
        <v>11</v>
      </c>
      <c r="P411" s="25">
        <f t="shared" si="67"/>
        <v>274.45</v>
      </c>
      <c r="Q411" s="16">
        <f>+'JRO''s Hours Information'!D411</f>
        <v>114</v>
      </c>
      <c r="R411" s="23">
        <f t="shared" si="68"/>
        <v>3067.7400000000002</v>
      </c>
      <c r="S411" s="16">
        <f>+'JRO''s Hours Information'!G411</f>
        <v>146</v>
      </c>
      <c r="T411" s="23">
        <f t="shared" si="69"/>
        <v>3642.7</v>
      </c>
      <c r="U411" s="15">
        <f>+'JRO''s Hours Information'!J411</f>
        <v>24</v>
      </c>
      <c r="V411" s="25">
        <f t="shared" si="70"/>
        <v>598.79999999999995</v>
      </c>
      <c r="W411" s="23">
        <f t="shared" si="71"/>
        <v>16953.598849999998</v>
      </c>
    </row>
    <row r="412" spans="1:23" ht="14.85" customHeight="1" x14ac:dyDescent="0.15">
      <c r="A412" s="64" t="str">
        <f>'Employee ROP Information'!A412</f>
        <v>GAL</v>
      </c>
      <c r="B412" s="58" t="str">
        <f>+'Employee ROP Information'!C412</f>
        <v>LIGHTBOURN, GLORIA</v>
      </c>
      <c r="C412" s="17">
        <f>+'Employee ROP Information'!M412</f>
        <v>20.260000000000002</v>
      </c>
      <c r="D412" s="17">
        <f>+'Employee ROP Information'!N412</f>
        <v>17.84</v>
      </c>
      <c r="E412" s="32">
        <f>+'JRO''s Hours Information'!B412</f>
        <v>353</v>
      </c>
      <c r="F412" s="23">
        <f t="shared" si="62"/>
        <v>7151.7800000000007</v>
      </c>
      <c r="G412" s="32">
        <f>+'JRO''s Hours Information'!E412</f>
        <v>457.59</v>
      </c>
      <c r="H412" s="23">
        <f t="shared" si="63"/>
        <v>8163.4055999999991</v>
      </c>
      <c r="I412" s="32">
        <f>+'JRO''s Hours Information'!H412</f>
        <v>0</v>
      </c>
      <c r="J412" s="25">
        <f t="shared" si="64"/>
        <v>0</v>
      </c>
      <c r="K412" s="33">
        <f>+'JRO''s Hours Information'!C412</f>
        <v>156</v>
      </c>
      <c r="L412" s="23">
        <f t="shared" si="65"/>
        <v>3160.5600000000004</v>
      </c>
      <c r="M412" s="33">
        <f>+'JRO''s Hours Information'!F412</f>
        <v>104.004</v>
      </c>
      <c r="N412" s="23">
        <f t="shared" si="66"/>
        <v>1855.43136</v>
      </c>
      <c r="O412" s="33">
        <f>+'JRO''s Hours Information'!I412</f>
        <v>0</v>
      </c>
      <c r="P412" s="25">
        <f t="shared" si="67"/>
        <v>0</v>
      </c>
      <c r="Q412" s="16">
        <f>+'JRO''s Hours Information'!D412</f>
        <v>112</v>
      </c>
      <c r="R412" s="23">
        <f t="shared" si="68"/>
        <v>2269.1200000000003</v>
      </c>
      <c r="S412" s="16">
        <f>+'JRO''s Hours Information'!G412</f>
        <v>155</v>
      </c>
      <c r="T412" s="23">
        <f t="shared" si="69"/>
        <v>2765.2</v>
      </c>
      <c r="U412" s="15">
        <f>+'JRO''s Hours Information'!J412</f>
        <v>0</v>
      </c>
      <c r="V412" s="25">
        <f t="shared" si="70"/>
        <v>0</v>
      </c>
      <c r="W412" s="23">
        <f t="shared" si="71"/>
        <v>15315.185600000001</v>
      </c>
    </row>
    <row r="413" spans="1:23" ht="14.85" customHeight="1" x14ac:dyDescent="0.15">
      <c r="A413" s="64" t="str">
        <f>'Employee ROP Information'!A413</f>
        <v>GAL</v>
      </c>
      <c r="B413" s="58" t="str">
        <f>+'Employee ROP Information'!C413</f>
        <v>LILES, BENJAMIN</v>
      </c>
      <c r="C413" s="17">
        <f>+'Employee ROP Information'!M413</f>
        <v>19.72</v>
      </c>
      <c r="D413" s="17">
        <f>+'Employee ROP Information'!N413</f>
        <v>18.28</v>
      </c>
      <c r="E413" s="32">
        <f>+'JRO''s Hours Information'!B413</f>
        <v>78.504000000000005</v>
      </c>
      <c r="F413" s="23">
        <f t="shared" si="62"/>
        <v>1548.09888</v>
      </c>
      <c r="G413" s="32">
        <f>+'JRO''s Hours Information'!E413</f>
        <v>81.504000000000005</v>
      </c>
      <c r="H413" s="23">
        <f t="shared" si="63"/>
        <v>1489.8931200000002</v>
      </c>
      <c r="I413" s="32">
        <f>+'JRO''s Hours Information'!H413</f>
        <v>0</v>
      </c>
      <c r="J413" s="25">
        <f t="shared" si="64"/>
        <v>0</v>
      </c>
      <c r="K413" s="33">
        <f>+'JRO''s Hours Information'!C413</f>
        <v>97.504000000000005</v>
      </c>
      <c r="L413" s="23">
        <f t="shared" si="65"/>
        <v>1922.7788800000001</v>
      </c>
      <c r="M413" s="33">
        <f>+'JRO''s Hours Information'!F413</f>
        <v>97.504000000000005</v>
      </c>
      <c r="N413" s="23">
        <f t="shared" si="66"/>
        <v>1782.3731200000002</v>
      </c>
      <c r="O413" s="33">
        <f>+'JRO''s Hours Information'!I413</f>
        <v>0</v>
      </c>
      <c r="P413" s="25">
        <f t="shared" si="67"/>
        <v>0</v>
      </c>
      <c r="Q413" s="16">
        <f>+'JRO''s Hours Information'!D413</f>
        <v>19</v>
      </c>
      <c r="R413" s="23">
        <f t="shared" si="68"/>
        <v>374.67999999999995</v>
      </c>
      <c r="S413" s="16">
        <f>+'JRO''s Hours Information'!G413</f>
        <v>16</v>
      </c>
      <c r="T413" s="23">
        <f t="shared" si="69"/>
        <v>292.48</v>
      </c>
      <c r="U413" s="15">
        <f>+'JRO''s Hours Information'!J413</f>
        <v>0</v>
      </c>
      <c r="V413" s="25">
        <f t="shared" si="70"/>
        <v>0</v>
      </c>
      <c r="W413" s="23">
        <f t="shared" si="71"/>
        <v>3037.9920000000002</v>
      </c>
    </row>
    <row r="414" spans="1:23" ht="14.85" customHeight="1" x14ac:dyDescent="0.15">
      <c r="A414" s="64" t="str">
        <f>'Employee ROP Information'!A414</f>
        <v>GAL</v>
      </c>
      <c r="B414" s="58" t="str">
        <f>+'Employee ROP Information'!C414</f>
        <v>LINDQUIST, CAITLIN</v>
      </c>
      <c r="C414" s="17">
        <f>+'Employee ROP Information'!M414</f>
        <v>19.72</v>
      </c>
      <c r="D414" s="17">
        <f>+'Employee ROP Information'!N414</f>
        <v>18.28</v>
      </c>
      <c r="E414" s="32">
        <f>+'JRO''s Hours Information'!B414</f>
        <v>149.23400000000001</v>
      </c>
      <c r="F414" s="23">
        <f t="shared" si="62"/>
        <v>2942.8944799999999</v>
      </c>
      <c r="G414" s="32">
        <f>+'JRO''s Hours Information'!E414</f>
        <v>96.408000000000001</v>
      </c>
      <c r="H414" s="23">
        <f t="shared" si="63"/>
        <v>1762.33824</v>
      </c>
      <c r="I414" s="32">
        <f>+'JRO''s Hours Information'!H414</f>
        <v>0</v>
      </c>
      <c r="J414" s="25">
        <f t="shared" si="64"/>
        <v>0</v>
      </c>
      <c r="K414" s="33">
        <f>+'JRO''s Hours Information'!C414</f>
        <v>127.83</v>
      </c>
      <c r="L414" s="23">
        <f t="shared" si="65"/>
        <v>2520.8075999999996</v>
      </c>
      <c r="M414" s="33">
        <f>+'JRO''s Hours Information'!F414</f>
        <v>104.004</v>
      </c>
      <c r="N414" s="23">
        <f t="shared" si="66"/>
        <v>1901.1931200000001</v>
      </c>
      <c r="O414" s="33">
        <f>+'JRO''s Hours Information'!I414</f>
        <v>0</v>
      </c>
      <c r="P414" s="25">
        <f t="shared" si="67"/>
        <v>0</v>
      </c>
      <c r="Q414" s="16">
        <f>+'JRO''s Hours Information'!D414</f>
        <v>25.5</v>
      </c>
      <c r="R414" s="23">
        <f t="shared" si="68"/>
        <v>502.85999999999996</v>
      </c>
      <c r="S414" s="16">
        <f>+'JRO''s Hours Information'!G414</f>
        <v>32.5</v>
      </c>
      <c r="T414" s="23">
        <f t="shared" si="69"/>
        <v>594.1</v>
      </c>
      <c r="U414" s="15">
        <f>+'JRO''s Hours Information'!J414</f>
        <v>0</v>
      </c>
      <c r="V414" s="25">
        <f t="shared" si="70"/>
        <v>0</v>
      </c>
      <c r="W414" s="23">
        <f t="shared" si="71"/>
        <v>4705.23272</v>
      </c>
    </row>
    <row r="415" spans="1:23" ht="14.85" customHeight="1" x14ac:dyDescent="0.15">
      <c r="A415" s="64" t="str">
        <f>'Employee ROP Information'!A415</f>
        <v>GAL</v>
      </c>
      <c r="B415" s="58" t="str">
        <f>+'Employee ROP Information'!C415</f>
        <v>LIVINGSTON, DANIELLE</v>
      </c>
      <c r="C415" s="17">
        <f>+'Employee ROP Information'!M415</f>
        <v>21.26</v>
      </c>
      <c r="D415" s="17">
        <f>+'Employee ROP Information'!N415</f>
        <v>19.71</v>
      </c>
      <c r="E415" s="32">
        <f>+'JRO''s Hours Information'!B415</f>
        <v>326.005</v>
      </c>
      <c r="F415" s="23">
        <f t="shared" si="62"/>
        <v>6930.8663000000006</v>
      </c>
      <c r="G415" s="32">
        <f>+'JRO''s Hours Information'!E415</f>
        <v>370.423</v>
      </c>
      <c r="H415" s="23">
        <f t="shared" si="63"/>
        <v>7301.0373300000001</v>
      </c>
      <c r="I415" s="32">
        <f>+'JRO''s Hours Information'!H415</f>
        <v>0</v>
      </c>
      <c r="J415" s="25">
        <f t="shared" si="64"/>
        <v>0</v>
      </c>
      <c r="K415" s="33">
        <f>+'JRO''s Hours Information'!C415</f>
        <v>99.668999999999997</v>
      </c>
      <c r="L415" s="23">
        <f t="shared" si="65"/>
        <v>2118.9629399999999</v>
      </c>
      <c r="M415" s="33">
        <f>+'JRO''s Hours Information'!F415</f>
        <v>95.337000000000003</v>
      </c>
      <c r="N415" s="23">
        <f t="shared" si="66"/>
        <v>1879.0922700000001</v>
      </c>
      <c r="O415" s="33">
        <f>+'JRO''s Hours Information'!I415</f>
        <v>13.5</v>
      </c>
      <c r="P415" s="25">
        <f t="shared" si="67"/>
        <v>266.08500000000004</v>
      </c>
      <c r="Q415" s="16">
        <f>+'JRO''s Hours Information'!D415</f>
        <v>66.5</v>
      </c>
      <c r="R415" s="23">
        <f t="shared" si="68"/>
        <v>1413.7900000000002</v>
      </c>
      <c r="S415" s="16">
        <f>+'JRO''s Hours Information'!G415</f>
        <v>68.75</v>
      </c>
      <c r="T415" s="23">
        <f t="shared" si="69"/>
        <v>1355.0625</v>
      </c>
      <c r="U415" s="15">
        <f>+'JRO''s Hours Information'!J415</f>
        <v>52.75</v>
      </c>
      <c r="V415" s="25">
        <f t="shared" si="70"/>
        <v>1039.7025000000001</v>
      </c>
      <c r="W415" s="23">
        <f t="shared" si="71"/>
        <v>14231.903630000001</v>
      </c>
    </row>
    <row r="416" spans="1:23" ht="14.85" customHeight="1" x14ac:dyDescent="0.15">
      <c r="A416" s="64" t="str">
        <f>'Employee ROP Information'!A416</f>
        <v>GAL</v>
      </c>
      <c r="B416" s="58" t="str">
        <f>+'Employee ROP Information'!C416</f>
        <v>LOCHTERMANN, DENISE</v>
      </c>
      <c r="C416" s="17">
        <f>+'Employee ROP Information'!M416</f>
        <v>14.49</v>
      </c>
      <c r="D416" s="17">
        <f>+'Employee ROP Information'!N416</f>
        <v>13.43</v>
      </c>
      <c r="E416" s="32">
        <f>+'JRO''s Hours Information'!B416</f>
        <v>30.997</v>
      </c>
      <c r="F416" s="23">
        <f t="shared" si="62"/>
        <v>449.14652999999998</v>
      </c>
      <c r="G416" s="32">
        <f>+'JRO''s Hours Information'!E416</f>
        <v>32.997</v>
      </c>
      <c r="H416" s="23">
        <f t="shared" si="63"/>
        <v>443.14970999999997</v>
      </c>
      <c r="I416" s="32">
        <f>+'JRO''s Hours Information'!H416</f>
        <v>0</v>
      </c>
      <c r="J416" s="25">
        <f t="shared" si="64"/>
        <v>0</v>
      </c>
      <c r="K416" s="33">
        <f>+'JRO''s Hours Information'!C416</f>
        <v>38.997</v>
      </c>
      <c r="L416" s="23">
        <f t="shared" si="65"/>
        <v>565.06653000000006</v>
      </c>
      <c r="M416" s="33">
        <f>+'JRO''s Hours Information'!F416</f>
        <v>38.997</v>
      </c>
      <c r="N416" s="23">
        <f t="shared" si="66"/>
        <v>523.72970999999995</v>
      </c>
      <c r="O416" s="33">
        <f>+'JRO''s Hours Information'!I416</f>
        <v>0</v>
      </c>
      <c r="P416" s="25">
        <f t="shared" si="67"/>
        <v>0</v>
      </c>
      <c r="Q416" s="16">
        <f>+'JRO''s Hours Information'!D416</f>
        <v>8</v>
      </c>
      <c r="R416" s="23">
        <f t="shared" si="68"/>
        <v>115.92</v>
      </c>
      <c r="S416" s="16">
        <f>+'JRO''s Hours Information'!G416</f>
        <v>6</v>
      </c>
      <c r="T416" s="23">
        <f t="shared" si="69"/>
        <v>80.58</v>
      </c>
      <c r="U416" s="15">
        <f>+'JRO''s Hours Information'!J416</f>
        <v>0</v>
      </c>
      <c r="V416" s="25">
        <f t="shared" si="70"/>
        <v>0</v>
      </c>
      <c r="W416" s="23">
        <f t="shared" si="71"/>
        <v>892.2962399999999</v>
      </c>
    </row>
    <row r="417" spans="1:23" ht="14.85" customHeight="1" x14ac:dyDescent="0.15">
      <c r="A417" s="64" t="str">
        <f>'Employee ROP Information'!A417</f>
        <v>GAL</v>
      </c>
      <c r="B417" s="58" t="str">
        <f>+'Employee ROP Information'!C417</f>
        <v>LOFTIN, TASHA</v>
      </c>
      <c r="C417" s="17">
        <f>+'Employee ROP Information'!M417</f>
        <v>19.72</v>
      </c>
      <c r="D417" s="17">
        <f>+'Employee ROP Information'!N417</f>
        <v>18.28</v>
      </c>
      <c r="E417" s="32">
        <f>+'JRO''s Hours Information'!B417</f>
        <v>44.09</v>
      </c>
      <c r="F417" s="23">
        <f t="shared" ref="F417:F480" si="72">C417*E417</f>
        <v>869.45479999999998</v>
      </c>
      <c r="G417" s="32">
        <f>+'JRO''s Hours Information'!E417</f>
        <v>63.006999999999998</v>
      </c>
      <c r="H417" s="23">
        <f t="shared" ref="H417:H480" si="73">D417*G417</f>
        <v>1151.7679600000001</v>
      </c>
      <c r="I417" s="32">
        <f>+'JRO''s Hours Information'!H417</f>
        <v>0</v>
      </c>
      <c r="J417" s="25">
        <f t="shared" ref="J417:J480" si="74">D417*I417</f>
        <v>0</v>
      </c>
      <c r="K417" s="33">
        <f>+'JRO''s Hours Information'!C417</f>
        <v>104.004</v>
      </c>
      <c r="L417" s="23">
        <f t="shared" ref="L417:L480" si="75">C417*K417</f>
        <v>2050.9588800000001</v>
      </c>
      <c r="M417" s="33">
        <f>+'JRO''s Hours Information'!F417</f>
        <v>104.004</v>
      </c>
      <c r="N417" s="23">
        <f t="shared" ref="N417:N480" si="76">D417*M417</f>
        <v>1901.1931200000001</v>
      </c>
      <c r="O417" s="33">
        <f>+'JRO''s Hours Information'!I417</f>
        <v>1</v>
      </c>
      <c r="P417" s="25">
        <f t="shared" ref="P417:P480" si="77">D417*O417</f>
        <v>18.28</v>
      </c>
      <c r="Q417" s="16">
        <f>+'JRO''s Hours Information'!D417</f>
        <v>79.25</v>
      </c>
      <c r="R417" s="23">
        <f t="shared" ref="R417:R480" si="78">C417*Q417</f>
        <v>1562.81</v>
      </c>
      <c r="S417" s="16">
        <f>+'JRO''s Hours Information'!G417</f>
        <v>74</v>
      </c>
      <c r="T417" s="23">
        <f t="shared" ref="T417:T480" si="79">D417*S417</f>
        <v>1352.72</v>
      </c>
      <c r="U417" s="15">
        <f>+'JRO''s Hours Information'!J417</f>
        <v>1.75</v>
      </c>
      <c r="V417" s="25">
        <f t="shared" ref="V417:V480" si="80">D417*U417</f>
        <v>31.990000000000002</v>
      </c>
      <c r="W417" s="23">
        <f t="shared" ref="W417:W480" si="81">F417+H417+J417</f>
        <v>2021.2227600000001</v>
      </c>
    </row>
    <row r="418" spans="1:23" ht="14.85" customHeight="1" x14ac:dyDescent="0.15">
      <c r="A418" s="64" t="str">
        <f>'Employee ROP Information'!A418</f>
        <v>GAL</v>
      </c>
      <c r="B418" s="58" t="str">
        <f>+'Employee ROP Information'!C418</f>
        <v>LOPERENA, ANGELA</v>
      </c>
      <c r="C418" s="17">
        <f>+'Employee ROP Information'!M418</f>
        <v>19.72</v>
      </c>
      <c r="D418" s="17">
        <f>+'Employee ROP Information'!N418</f>
        <v>18.28</v>
      </c>
      <c r="E418" s="32">
        <f>+'JRO''s Hours Information'!B418</f>
        <v>158.34</v>
      </c>
      <c r="F418" s="23">
        <f t="shared" si="72"/>
        <v>3122.4647999999997</v>
      </c>
      <c r="G418" s="32">
        <f>+'JRO''s Hours Information'!E418</f>
        <v>195.09</v>
      </c>
      <c r="H418" s="23">
        <f t="shared" si="73"/>
        <v>3566.2452000000003</v>
      </c>
      <c r="I418" s="32">
        <f>+'JRO''s Hours Information'!H418</f>
        <v>13.125</v>
      </c>
      <c r="J418" s="25">
        <f t="shared" si="74"/>
        <v>239.92500000000001</v>
      </c>
      <c r="K418" s="33">
        <f>+'JRO''s Hours Information'!C418</f>
        <v>104.004</v>
      </c>
      <c r="L418" s="23">
        <f t="shared" si="75"/>
        <v>2050.9588800000001</v>
      </c>
      <c r="M418" s="33">
        <f>+'JRO''s Hours Information'!F418</f>
        <v>104.004</v>
      </c>
      <c r="N418" s="23">
        <f t="shared" si="76"/>
        <v>1901.1931200000001</v>
      </c>
      <c r="O418" s="33">
        <f>+'JRO''s Hours Information'!I418</f>
        <v>135.25</v>
      </c>
      <c r="P418" s="25">
        <f t="shared" si="77"/>
        <v>2472.3700000000003</v>
      </c>
      <c r="Q418" s="16">
        <f>+'JRO''s Hours Information'!D418</f>
        <v>31</v>
      </c>
      <c r="R418" s="23">
        <f t="shared" si="78"/>
        <v>611.31999999999994</v>
      </c>
      <c r="S418" s="16">
        <f>+'JRO''s Hours Information'!G418</f>
        <v>0</v>
      </c>
      <c r="T418" s="23">
        <f t="shared" si="79"/>
        <v>0</v>
      </c>
      <c r="U418" s="15">
        <f>+'JRO''s Hours Information'!J418</f>
        <v>184.5</v>
      </c>
      <c r="V418" s="25">
        <f t="shared" si="80"/>
        <v>3372.6600000000003</v>
      </c>
      <c r="W418" s="23">
        <f t="shared" si="81"/>
        <v>6928.6350000000002</v>
      </c>
    </row>
    <row r="419" spans="1:23" ht="14.85" customHeight="1" x14ac:dyDescent="0.15">
      <c r="A419" s="64" t="str">
        <f>'Employee ROP Information'!A419</f>
        <v>GAL</v>
      </c>
      <c r="B419" s="58" t="str">
        <f>+'Employee ROP Information'!C419</f>
        <v>LOPEZ, JOHANNA</v>
      </c>
      <c r="C419" s="17">
        <f>+'Employee ROP Information'!M419</f>
        <v>15.53</v>
      </c>
      <c r="D419" s="17">
        <f>+'Employee ROP Information'!N419</f>
        <v>14.4</v>
      </c>
      <c r="E419" s="32">
        <f>+'JRO''s Hours Information'!B419</f>
        <v>60.923000000000002</v>
      </c>
      <c r="F419" s="23">
        <f t="shared" si="72"/>
        <v>946.13418999999999</v>
      </c>
      <c r="G419" s="32">
        <f>+'JRO''s Hours Information'!E419</f>
        <v>106.923</v>
      </c>
      <c r="H419" s="23">
        <f t="shared" si="73"/>
        <v>1539.6912</v>
      </c>
      <c r="I419" s="32">
        <f>+'JRO''s Hours Information'!H419</f>
        <v>0</v>
      </c>
      <c r="J419" s="25">
        <f t="shared" si="74"/>
        <v>0</v>
      </c>
      <c r="K419" s="33">
        <f>+'JRO''s Hours Information'!C419</f>
        <v>95.337000000000003</v>
      </c>
      <c r="L419" s="23">
        <f t="shared" si="75"/>
        <v>1480.5836099999999</v>
      </c>
      <c r="M419" s="33">
        <f>+'JRO''s Hours Information'!F419</f>
        <v>95.337000000000003</v>
      </c>
      <c r="N419" s="23">
        <f t="shared" si="76"/>
        <v>1372.8528000000001</v>
      </c>
      <c r="O419" s="33">
        <f>+'JRO''s Hours Information'!I419</f>
        <v>0</v>
      </c>
      <c r="P419" s="25">
        <f t="shared" si="77"/>
        <v>0</v>
      </c>
      <c r="Q419" s="16">
        <f>+'JRO''s Hours Information'!D419</f>
        <v>75</v>
      </c>
      <c r="R419" s="23">
        <f t="shared" si="78"/>
        <v>1164.75</v>
      </c>
      <c r="S419" s="16">
        <f>+'JRO''s Hours Information'!G419</f>
        <v>32</v>
      </c>
      <c r="T419" s="23">
        <f t="shared" si="79"/>
        <v>460.8</v>
      </c>
      <c r="U419" s="15">
        <f>+'JRO''s Hours Information'!J419</f>
        <v>0</v>
      </c>
      <c r="V419" s="25">
        <f t="shared" si="80"/>
        <v>0</v>
      </c>
      <c r="W419" s="23">
        <f t="shared" si="81"/>
        <v>2485.82539</v>
      </c>
    </row>
    <row r="420" spans="1:23" ht="14.85" customHeight="1" x14ac:dyDescent="0.15">
      <c r="A420" s="64" t="str">
        <f>'Employee ROP Information'!A420</f>
        <v>GAL</v>
      </c>
      <c r="B420" s="58" t="str">
        <f>+'Employee ROP Information'!C420</f>
        <v>LOUIS, WENDY</v>
      </c>
      <c r="C420" s="17">
        <f>+'Employee ROP Information'!M420</f>
        <v>20.39</v>
      </c>
      <c r="D420" s="17">
        <f>+'Employee ROP Information'!N420</f>
        <v>18.899999999999999</v>
      </c>
      <c r="E420" s="32">
        <f>+'JRO''s Hours Information'!B420</f>
        <v>102.785</v>
      </c>
      <c r="F420" s="23">
        <f t="shared" si="72"/>
        <v>2095.7861499999999</v>
      </c>
      <c r="G420" s="32">
        <f>+'JRO''s Hours Information'!E420</f>
        <v>55.673000000000002</v>
      </c>
      <c r="H420" s="23">
        <f t="shared" si="73"/>
        <v>1052.2196999999999</v>
      </c>
      <c r="I420" s="32">
        <f>+'JRO''s Hours Information'!H420</f>
        <v>0</v>
      </c>
      <c r="J420" s="25">
        <f t="shared" si="74"/>
        <v>0</v>
      </c>
      <c r="K420" s="33">
        <f>+'JRO''s Hours Information'!C420</f>
        <v>129.99600000000001</v>
      </c>
      <c r="L420" s="23">
        <f t="shared" si="75"/>
        <v>2650.6184400000002</v>
      </c>
      <c r="M420" s="33">
        <f>+'JRO''s Hours Information'!F420</f>
        <v>104.004</v>
      </c>
      <c r="N420" s="23">
        <f t="shared" si="76"/>
        <v>1965.6756</v>
      </c>
      <c r="O420" s="33">
        <f>+'JRO''s Hours Information'!I420</f>
        <v>0</v>
      </c>
      <c r="P420" s="25">
        <f t="shared" si="77"/>
        <v>0</v>
      </c>
      <c r="Q420" s="16">
        <f>+'JRO''s Hours Information'!D420</f>
        <v>72</v>
      </c>
      <c r="R420" s="23">
        <f t="shared" si="78"/>
        <v>1468.08</v>
      </c>
      <c r="S420" s="16">
        <f>+'JRO''s Hours Information'!G420</f>
        <v>56</v>
      </c>
      <c r="T420" s="23">
        <f t="shared" si="79"/>
        <v>1058.3999999999999</v>
      </c>
      <c r="U420" s="15">
        <f>+'JRO''s Hours Information'!J420</f>
        <v>3</v>
      </c>
      <c r="V420" s="25">
        <f t="shared" si="80"/>
        <v>56.699999999999996</v>
      </c>
      <c r="W420" s="23">
        <f t="shared" si="81"/>
        <v>3148.0058499999996</v>
      </c>
    </row>
    <row r="421" spans="1:23" ht="14.85" customHeight="1" x14ac:dyDescent="0.15">
      <c r="A421" s="64" t="str">
        <f>'Employee ROP Information'!A421</f>
        <v>GAL</v>
      </c>
      <c r="B421" s="58" t="str">
        <f>+'Employee ROP Information'!C421</f>
        <v>LOUIS-CHARLES, VALENCIA</v>
      </c>
      <c r="C421" s="17">
        <f>+'Employee ROP Information'!M421</f>
        <v>19.72</v>
      </c>
      <c r="D421" s="17">
        <f>+'Employee ROP Information'!N421</f>
        <v>18.28</v>
      </c>
      <c r="E421" s="32">
        <f>+'JRO''s Hours Information'!B421</f>
        <v>51.168999999999997</v>
      </c>
      <c r="F421" s="23">
        <f t="shared" si="72"/>
        <v>1009.0526799999999</v>
      </c>
      <c r="G421" s="32">
        <f>+'JRO''s Hours Information'!E421</f>
        <v>54.168999999999997</v>
      </c>
      <c r="H421" s="23">
        <f t="shared" si="73"/>
        <v>990.20932000000005</v>
      </c>
      <c r="I421" s="32">
        <f>+'JRO''s Hours Information'!H421</f>
        <v>0</v>
      </c>
      <c r="J421" s="25">
        <f t="shared" si="74"/>
        <v>0</v>
      </c>
      <c r="K421" s="33">
        <f>+'JRO''s Hours Information'!C421</f>
        <v>67.168999999999997</v>
      </c>
      <c r="L421" s="23">
        <f t="shared" si="75"/>
        <v>1324.5726799999998</v>
      </c>
      <c r="M421" s="33">
        <f>+'JRO''s Hours Information'!F421</f>
        <v>67.168999999999997</v>
      </c>
      <c r="N421" s="23">
        <f t="shared" si="76"/>
        <v>1227.84932</v>
      </c>
      <c r="O421" s="33">
        <f>+'JRO''s Hours Information'!I421</f>
        <v>0</v>
      </c>
      <c r="P421" s="25">
        <f t="shared" si="77"/>
        <v>0</v>
      </c>
      <c r="Q421" s="16">
        <f>+'JRO''s Hours Information'!D421</f>
        <v>16</v>
      </c>
      <c r="R421" s="23">
        <f t="shared" si="78"/>
        <v>315.52</v>
      </c>
      <c r="S421" s="16">
        <f>+'JRO''s Hours Information'!G421</f>
        <v>13</v>
      </c>
      <c r="T421" s="23">
        <f t="shared" si="79"/>
        <v>237.64000000000001</v>
      </c>
      <c r="U421" s="15">
        <f>+'JRO''s Hours Information'!J421</f>
        <v>0</v>
      </c>
      <c r="V421" s="25">
        <f t="shared" si="80"/>
        <v>0</v>
      </c>
      <c r="W421" s="23">
        <f t="shared" si="81"/>
        <v>1999.2619999999999</v>
      </c>
    </row>
    <row r="422" spans="1:23" ht="14.85" customHeight="1" x14ac:dyDescent="0.15">
      <c r="A422" s="64" t="str">
        <f>'Employee ROP Information'!A422</f>
        <v>GAL</v>
      </c>
      <c r="B422" s="58" t="str">
        <f>+'Employee ROP Information'!C422</f>
        <v>LOVE, ERIC</v>
      </c>
      <c r="C422" s="17">
        <f>+'Employee ROP Information'!M422</f>
        <v>28.75</v>
      </c>
      <c r="D422" s="17">
        <f>+'Employee ROP Information'!N422</f>
        <v>26.66</v>
      </c>
      <c r="E422" s="32">
        <f>+'JRO''s Hours Information'!B422</f>
        <v>159.34</v>
      </c>
      <c r="F422" s="23">
        <f t="shared" si="72"/>
        <v>4581.0250000000005</v>
      </c>
      <c r="G422" s="32">
        <f>+'JRO''s Hours Information'!E422</f>
        <v>201.59</v>
      </c>
      <c r="H422" s="23">
        <f t="shared" si="73"/>
        <v>5374.3894</v>
      </c>
      <c r="I422" s="32">
        <f>+'JRO''s Hours Information'!H422</f>
        <v>4</v>
      </c>
      <c r="J422" s="25">
        <f t="shared" si="74"/>
        <v>106.64</v>
      </c>
      <c r="K422" s="33">
        <f>+'JRO''s Hours Information'!C422</f>
        <v>104.004</v>
      </c>
      <c r="L422" s="23">
        <f t="shared" si="75"/>
        <v>2990.1150000000002</v>
      </c>
      <c r="M422" s="33">
        <f>+'JRO''s Hours Information'!F422</f>
        <v>104.004</v>
      </c>
      <c r="N422" s="23">
        <f t="shared" si="76"/>
        <v>2772.7466400000003</v>
      </c>
      <c r="O422" s="33">
        <f>+'JRO''s Hours Information'!I422</f>
        <v>38</v>
      </c>
      <c r="P422" s="25">
        <f t="shared" si="77"/>
        <v>1013.08</v>
      </c>
      <c r="Q422" s="16">
        <f>+'JRO''s Hours Information'!D422</f>
        <v>48.5</v>
      </c>
      <c r="R422" s="23">
        <f t="shared" si="78"/>
        <v>1394.375</v>
      </c>
      <c r="S422" s="16">
        <f>+'JRO''s Hours Information'!G422</f>
        <v>74.5</v>
      </c>
      <c r="T422" s="23">
        <f t="shared" si="79"/>
        <v>1986.17</v>
      </c>
      <c r="U422" s="15">
        <f>+'JRO''s Hours Information'!J422</f>
        <v>52.5</v>
      </c>
      <c r="V422" s="25">
        <f t="shared" si="80"/>
        <v>1399.65</v>
      </c>
      <c r="W422" s="23">
        <f t="shared" si="81"/>
        <v>10062.054400000001</v>
      </c>
    </row>
    <row r="423" spans="1:23" ht="14.85" customHeight="1" x14ac:dyDescent="0.15">
      <c r="A423" s="64" t="str">
        <f>'Employee ROP Information'!A423</f>
        <v>GAL</v>
      </c>
      <c r="B423" s="58" t="str">
        <f>+'Employee ROP Information'!C423</f>
        <v>LUBIN, JOANE</v>
      </c>
      <c r="C423" s="17">
        <f>+'Employee ROP Information'!M423</f>
        <v>20.39</v>
      </c>
      <c r="D423" s="17">
        <f>+'Employee ROP Information'!N423</f>
        <v>18.899999999999999</v>
      </c>
      <c r="E423" s="32">
        <f>+'JRO''s Hours Information'!B423</f>
        <v>123.502</v>
      </c>
      <c r="F423" s="23">
        <f t="shared" si="72"/>
        <v>2518.2057799999998</v>
      </c>
      <c r="G423" s="32">
        <f>+'JRO''s Hours Information'!E423</f>
        <v>64.001999999999995</v>
      </c>
      <c r="H423" s="23">
        <f t="shared" si="73"/>
        <v>1209.6377999999997</v>
      </c>
      <c r="I423" s="32">
        <f>+'JRO''s Hours Information'!H423</f>
        <v>0</v>
      </c>
      <c r="J423" s="25">
        <f t="shared" si="74"/>
        <v>0</v>
      </c>
      <c r="K423" s="33">
        <f>+'JRO''s Hours Information'!C423</f>
        <v>131.50200000000001</v>
      </c>
      <c r="L423" s="23">
        <f t="shared" si="75"/>
        <v>2681.3257800000001</v>
      </c>
      <c r="M423" s="33">
        <f>+'JRO''s Hours Information'!F423</f>
        <v>84.001999999999995</v>
      </c>
      <c r="N423" s="23">
        <f t="shared" si="76"/>
        <v>1587.6377999999997</v>
      </c>
      <c r="O423" s="33">
        <f>+'JRO''s Hours Information'!I423</f>
        <v>0</v>
      </c>
      <c r="P423" s="25">
        <f t="shared" si="77"/>
        <v>0</v>
      </c>
      <c r="Q423" s="16">
        <f>+'JRO''s Hours Information'!D423</f>
        <v>8</v>
      </c>
      <c r="R423" s="23">
        <f t="shared" si="78"/>
        <v>163.12</v>
      </c>
      <c r="S423" s="16">
        <f>+'JRO''s Hours Information'!G423</f>
        <v>20</v>
      </c>
      <c r="T423" s="23">
        <f t="shared" si="79"/>
        <v>378</v>
      </c>
      <c r="U423" s="15">
        <f>+'JRO''s Hours Information'!J423</f>
        <v>0</v>
      </c>
      <c r="V423" s="25">
        <f t="shared" si="80"/>
        <v>0</v>
      </c>
      <c r="W423" s="23">
        <f t="shared" si="81"/>
        <v>3727.8435799999997</v>
      </c>
    </row>
    <row r="424" spans="1:23" ht="14.85" customHeight="1" x14ac:dyDescent="0.15">
      <c r="A424" s="64" t="str">
        <f>'Employee ROP Information'!A424</f>
        <v>GAL</v>
      </c>
      <c r="B424" s="58" t="str">
        <f>+'Employee ROP Information'!C424</f>
        <v>LUCHO, MIRNA</v>
      </c>
      <c r="C424" s="17">
        <f>+'Employee ROP Information'!M424</f>
        <v>25.38</v>
      </c>
      <c r="D424" s="17">
        <f>+'Employee ROP Information'!N424</f>
        <v>23.53</v>
      </c>
      <c r="E424" s="32">
        <f>+'JRO''s Hours Information'!B424</f>
        <v>95.337000000000003</v>
      </c>
      <c r="F424" s="23">
        <f t="shared" si="72"/>
        <v>2419.6530600000001</v>
      </c>
      <c r="G424" s="32">
        <f>+'JRO''s Hours Information'!E424</f>
        <v>55.337000000000003</v>
      </c>
      <c r="H424" s="23">
        <f t="shared" si="73"/>
        <v>1302.0796100000002</v>
      </c>
      <c r="I424" s="32">
        <f>+'JRO''s Hours Information'!H424</f>
        <v>79.5</v>
      </c>
      <c r="J424" s="25">
        <f t="shared" si="74"/>
        <v>1870.635</v>
      </c>
      <c r="K424" s="33">
        <f>+'JRO''s Hours Information'!C424</f>
        <v>95.337000000000003</v>
      </c>
      <c r="L424" s="23">
        <f t="shared" si="75"/>
        <v>2419.6530600000001</v>
      </c>
      <c r="M424" s="33">
        <f>+'JRO''s Hours Information'!F424</f>
        <v>95.337000000000003</v>
      </c>
      <c r="N424" s="23">
        <f t="shared" si="76"/>
        <v>2243.27961</v>
      </c>
      <c r="O424" s="33">
        <f>+'JRO''s Hours Information'!I424</f>
        <v>120.5</v>
      </c>
      <c r="P424" s="25">
        <f t="shared" si="77"/>
        <v>2835.3650000000002</v>
      </c>
      <c r="Q424" s="16">
        <f>+'JRO''s Hours Information'!D424</f>
        <v>0</v>
      </c>
      <c r="R424" s="23">
        <f t="shared" si="78"/>
        <v>0</v>
      </c>
      <c r="S424" s="16">
        <f>+'JRO''s Hours Information'!G424</f>
        <v>40</v>
      </c>
      <c r="T424" s="23">
        <f t="shared" si="79"/>
        <v>941.2</v>
      </c>
      <c r="U424" s="15">
        <f>+'JRO''s Hours Information'!J424</f>
        <v>41</v>
      </c>
      <c r="V424" s="25">
        <f t="shared" si="80"/>
        <v>964.73</v>
      </c>
      <c r="W424" s="23">
        <f t="shared" si="81"/>
        <v>5592.3676700000005</v>
      </c>
    </row>
    <row r="425" spans="1:23" ht="14.85" customHeight="1" x14ac:dyDescent="0.15">
      <c r="A425" s="64" t="str">
        <f>'Employee ROP Information'!A425</f>
        <v>GAL</v>
      </c>
      <c r="B425" s="58" t="str">
        <f>+'Employee ROP Information'!C425</f>
        <v>LUDWIG, CASSANDRA</v>
      </c>
      <c r="C425" s="17">
        <f>+'Employee ROP Information'!M425</f>
        <v>21.26</v>
      </c>
      <c r="D425" s="17">
        <f>+'Employee ROP Information'!N425</f>
        <v>19.71</v>
      </c>
      <c r="E425" s="32">
        <f>+'JRO''s Hours Information'!B425</f>
        <v>259.58999999999997</v>
      </c>
      <c r="F425" s="23">
        <f t="shared" si="72"/>
        <v>5518.8833999999997</v>
      </c>
      <c r="G425" s="32">
        <f>+'JRO''s Hours Information'!E425</f>
        <v>243.34</v>
      </c>
      <c r="H425" s="23">
        <f t="shared" si="73"/>
        <v>4796.2314000000006</v>
      </c>
      <c r="I425" s="32">
        <f>+'JRO''s Hours Information'!H425</f>
        <v>26</v>
      </c>
      <c r="J425" s="25">
        <f t="shared" si="74"/>
        <v>512.46</v>
      </c>
      <c r="K425" s="33">
        <f>+'JRO''s Hours Information'!C425</f>
        <v>104.004</v>
      </c>
      <c r="L425" s="23">
        <f t="shared" si="75"/>
        <v>2211.1250400000004</v>
      </c>
      <c r="M425" s="33">
        <f>+'JRO''s Hours Information'!F425</f>
        <v>104.004</v>
      </c>
      <c r="N425" s="23">
        <f t="shared" si="76"/>
        <v>2049.9188400000003</v>
      </c>
      <c r="O425" s="33">
        <f>+'JRO''s Hours Information'!I425</f>
        <v>119.5</v>
      </c>
      <c r="P425" s="25">
        <f t="shared" si="77"/>
        <v>2355.3450000000003</v>
      </c>
      <c r="Q425" s="16">
        <f>+'JRO''s Hours Information'!D425</f>
        <v>48</v>
      </c>
      <c r="R425" s="23">
        <f t="shared" si="78"/>
        <v>1020.48</v>
      </c>
      <c r="S425" s="16">
        <f>+'JRO''s Hours Information'!G425</f>
        <v>60.25</v>
      </c>
      <c r="T425" s="23">
        <f t="shared" si="79"/>
        <v>1187.5275000000001</v>
      </c>
      <c r="U425" s="15">
        <f>+'JRO''s Hours Information'!J425</f>
        <v>97</v>
      </c>
      <c r="V425" s="25">
        <f t="shared" si="80"/>
        <v>1911.8700000000001</v>
      </c>
      <c r="W425" s="23">
        <f t="shared" si="81"/>
        <v>10827.574799999999</v>
      </c>
    </row>
    <row r="426" spans="1:23" ht="14.85" customHeight="1" x14ac:dyDescent="0.15">
      <c r="A426" s="64" t="str">
        <f>'Employee ROP Information'!A426</f>
        <v>GAL</v>
      </c>
      <c r="B426" s="58" t="str">
        <f>+'Employee ROP Information'!C426</f>
        <v>LUDWIG, LISA</v>
      </c>
      <c r="C426" s="17">
        <f>+'Employee ROP Information'!M426</f>
        <v>19.72</v>
      </c>
      <c r="D426" s="17">
        <f>+'Employee ROP Information'!N426</f>
        <v>18.28</v>
      </c>
      <c r="E426" s="32">
        <f>+'JRO''s Hours Information'!B426</f>
        <v>131.25</v>
      </c>
      <c r="F426" s="23">
        <f t="shared" si="72"/>
        <v>2588.25</v>
      </c>
      <c r="G426" s="32">
        <f>+'JRO''s Hours Information'!E426</f>
        <v>67.34</v>
      </c>
      <c r="H426" s="23">
        <f t="shared" si="73"/>
        <v>1230.9752000000001</v>
      </c>
      <c r="I426" s="32">
        <f>+'JRO''s Hours Information'!H426</f>
        <v>4.375</v>
      </c>
      <c r="J426" s="25">
        <f t="shared" si="74"/>
        <v>79.975000000000009</v>
      </c>
      <c r="K426" s="33">
        <f>+'JRO''s Hours Information'!C426</f>
        <v>125.664</v>
      </c>
      <c r="L426" s="23">
        <f t="shared" si="75"/>
        <v>2478.0940799999998</v>
      </c>
      <c r="M426" s="33">
        <f>+'JRO''s Hours Information'!F426</f>
        <v>104.004</v>
      </c>
      <c r="N426" s="23">
        <f t="shared" si="76"/>
        <v>1901.1931200000001</v>
      </c>
      <c r="O426" s="33">
        <f>+'JRO''s Hours Information'!I426</f>
        <v>8.625</v>
      </c>
      <c r="P426" s="25">
        <f t="shared" si="77"/>
        <v>157.66500000000002</v>
      </c>
      <c r="Q426" s="16">
        <f>+'JRO''s Hours Information'!D426</f>
        <v>51.75</v>
      </c>
      <c r="R426" s="23">
        <f t="shared" si="78"/>
        <v>1020.51</v>
      </c>
      <c r="S426" s="16">
        <f>+'JRO''s Hours Information'!G426</f>
        <v>143</v>
      </c>
      <c r="T426" s="23">
        <f t="shared" si="79"/>
        <v>2614.04</v>
      </c>
      <c r="U426" s="15">
        <f>+'JRO''s Hours Information'!J426</f>
        <v>4.25</v>
      </c>
      <c r="V426" s="25">
        <f t="shared" si="80"/>
        <v>77.69</v>
      </c>
      <c r="W426" s="23">
        <f t="shared" si="81"/>
        <v>3899.2001999999998</v>
      </c>
    </row>
    <row r="427" spans="1:23" ht="14.85" customHeight="1" x14ac:dyDescent="0.15">
      <c r="A427" s="64" t="str">
        <f>'Employee ROP Information'!A427</f>
        <v>GAL</v>
      </c>
      <c r="B427" s="58" t="str">
        <f>+'Employee ROP Information'!C427</f>
        <v>LYBROOK, PEGGY</v>
      </c>
      <c r="C427" s="17">
        <f>+'Employee ROP Information'!M427</f>
        <v>4.93</v>
      </c>
      <c r="D427" s="17">
        <f>+'Employee ROP Information'!N427</f>
        <v>4.57</v>
      </c>
      <c r="E427" s="32">
        <f>+'JRO''s Hours Information'!B427</f>
        <v>132.41</v>
      </c>
      <c r="F427" s="23">
        <f t="shared" si="72"/>
        <v>652.78129999999999</v>
      </c>
      <c r="G427" s="32">
        <f>+'JRO''s Hours Information'!E427</f>
        <v>129.41</v>
      </c>
      <c r="H427" s="23">
        <f t="shared" si="73"/>
        <v>591.40370000000007</v>
      </c>
      <c r="I427" s="32">
        <f>+'JRO''s Hours Information'!H427</f>
        <v>4.5</v>
      </c>
      <c r="J427" s="25">
        <f t="shared" si="74"/>
        <v>20.565000000000001</v>
      </c>
      <c r="K427" s="33">
        <f>+'JRO''s Hours Information'!C427</f>
        <v>51.996000000000002</v>
      </c>
      <c r="L427" s="23">
        <f t="shared" si="75"/>
        <v>256.34028000000001</v>
      </c>
      <c r="M427" s="33">
        <f>+'JRO''s Hours Information'!F427</f>
        <v>51.996000000000002</v>
      </c>
      <c r="N427" s="23">
        <f t="shared" si="76"/>
        <v>237.62172000000004</v>
      </c>
      <c r="O427" s="33">
        <f>+'JRO''s Hours Information'!I427</f>
        <v>60.5</v>
      </c>
      <c r="P427" s="25">
        <f t="shared" si="77"/>
        <v>276.48500000000001</v>
      </c>
      <c r="Q427" s="16">
        <f>+'JRO''s Hours Information'!D427</f>
        <v>2</v>
      </c>
      <c r="R427" s="23">
        <f t="shared" si="78"/>
        <v>9.86</v>
      </c>
      <c r="S427" s="16">
        <f>+'JRO''s Hours Information'!G427</f>
        <v>0</v>
      </c>
      <c r="T427" s="23">
        <f t="shared" si="79"/>
        <v>0</v>
      </c>
      <c r="U427" s="15">
        <f>+'JRO''s Hours Information'!J427</f>
        <v>62.75</v>
      </c>
      <c r="V427" s="25">
        <f t="shared" si="80"/>
        <v>286.76750000000004</v>
      </c>
      <c r="W427" s="23">
        <f t="shared" si="81"/>
        <v>1264.75</v>
      </c>
    </row>
    <row r="428" spans="1:23" ht="14.85" customHeight="1" x14ac:dyDescent="0.15">
      <c r="A428" s="64" t="str">
        <f>'Employee ROP Information'!A428</f>
        <v>GAL</v>
      </c>
      <c r="B428" s="58" t="str">
        <f>+'Employee ROP Information'!C428</f>
        <v>MAGLIONE, ROSEANN</v>
      </c>
      <c r="C428" s="17">
        <f>+'Employee ROP Information'!M428</f>
        <v>20.66</v>
      </c>
      <c r="D428" s="17">
        <f>+'Employee ROP Information'!N428</f>
        <v>18.190000000000001</v>
      </c>
      <c r="E428" s="32">
        <f>+'JRO''s Hours Information'!B428</f>
        <v>114.91</v>
      </c>
      <c r="F428" s="23">
        <f t="shared" si="72"/>
        <v>2374.0405999999998</v>
      </c>
      <c r="G428" s="32">
        <f>+'JRO''s Hours Information'!E428</f>
        <v>33.173999999999999</v>
      </c>
      <c r="H428" s="23">
        <f t="shared" si="73"/>
        <v>603.43506000000002</v>
      </c>
      <c r="I428" s="32">
        <f>+'JRO''s Hours Information'!H428</f>
        <v>0</v>
      </c>
      <c r="J428" s="25">
        <f t="shared" si="74"/>
        <v>0</v>
      </c>
      <c r="K428" s="33">
        <f>+'JRO''s Hours Information'!C428</f>
        <v>129.99600000000001</v>
      </c>
      <c r="L428" s="23">
        <f t="shared" si="75"/>
        <v>2685.7173600000001</v>
      </c>
      <c r="M428" s="33">
        <f>+'JRO''s Hours Information'!F428</f>
        <v>104.004</v>
      </c>
      <c r="N428" s="23">
        <f t="shared" si="76"/>
        <v>1891.8327600000002</v>
      </c>
      <c r="O428" s="33">
        <f>+'JRO''s Hours Information'!I428</f>
        <v>3.75</v>
      </c>
      <c r="P428" s="25">
        <f t="shared" si="77"/>
        <v>68.212500000000006</v>
      </c>
      <c r="Q428" s="16">
        <f>+'JRO''s Hours Information'!D428</f>
        <v>63.75</v>
      </c>
      <c r="R428" s="23">
        <f t="shared" si="78"/>
        <v>1317.075</v>
      </c>
      <c r="S428" s="16">
        <f>+'JRO''s Hours Information'!G428</f>
        <v>91</v>
      </c>
      <c r="T428" s="23">
        <f t="shared" si="79"/>
        <v>1655.2900000000002</v>
      </c>
      <c r="U428" s="15">
        <f>+'JRO''s Hours Information'!J428</f>
        <v>3.75</v>
      </c>
      <c r="V428" s="25">
        <f t="shared" si="80"/>
        <v>68.212500000000006</v>
      </c>
      <c r="W428" s="23">
        <f t="shared" si="81"/>
        <v>2977.4756600000001</v>
      </c>
    </row>
    <row r="429" spans="1:23" ht="14.85" customHeight="1" x14ac:dyDescent="0.15">
      <c r="A429" s="64" t="str">
        <f>'Employee ROP Information'!A429</f>
        <v>GAL</v>
      </c>
      <c r="B429" s="58" t="str">
        <f>+'Employee ROP Information'!C429</f>
        <v>MALDONADO, KRISTINE</v>
      </c>
      <c r="C429" s="17">
        <f>+'Employee ROP Information'!M429</f>
        <v>19.72</v>
      </c>
      <c r="D429" s="17">
        <f>+'Employee ROP Information'!N429</f>
        <v>18.28</v>
      </c>
      <c r="E429" s="32">
        <f>+'JRO''s Hours Information'!B429</f>
        <v>79.84</v>
      </c>
      <c r="F429" s="23">
        <f t="shared" si="72"/>
        <v>1574.4448</v>
      </c>
      <c r="G429" s="32">
        <f>+'JRO''s Hours Information'!E429</f>
        <v>39.090000000000003</v>
      </c>
      <c r="H429" s="23">
        <f t="shared" si="73"/>
        <v>714.56520000000012</v>
      </c>
      <c r="I429" s="32">
        <f>+'JRO''s Hours Information'!H429</f>
        <v>7.125</v>
      </c>
      <c r="J429" s="25">
        <f t="shared" si="74"/>
        <v>130.245</v>
      </c>
      <c r="K429" s="33">
        <f>+'JRO''s Hours Information'!C429</f>
        <v>104.004</v>
      </c>
      <c r="L429" s="23">
        <f t="shared" si="75"/>
        <v>2050.9588800000001</v>
      </c>
      <c r="M429" s="33">
        <f>+'JRO''s Hours Information'!F429</f>
        <v>104.004</v>
      </c>
      <c r="N429" s="23">
        <f t="shared" si="76"/>
        <v>1901.1931200000001</v>
      </c>
      <c r="O429" s="33">
        <f>+'JRO''s Hours Information'!I429</f>
        <v>62.75</v>
      </c>
      <c r="P429" s="25">
        <f t="shared" si="77"/>
        <v>1147.0700000000002</v>
      </c>
      <c r="Q429" s="16">
        <f>+'JRO''s Hours Information'!D429</f>
        <v>4</v>
      </c>
      <c r="R429" s="23">
        <f t="shared" si="78"/>
        <v>78.88</v>
      </c>
      <c r="S429" s="16">
        <f>+'JRO''s Hours Information'!G429</f>
        <v>67</v>
      </c>
      <c r="T429" s="23">
        <f t="shared" si="79"/>
        <v>1224.76</v>
      </c>
      <c r="U429" s="15">
        <f>+'JRO''s Hours Information'!J429</f>
        <v>54.75</v>
      </c>
      <c r="V429" s="25">
        <f t="shared" si="80"/>
        <v>1000.83</v>
      </c>
      <c r="W429" s="23">
        <f t="shared" si="81"/>
        <v>2419.2550000000001</v>
      </c>
    </row>
    <row r="430" spans="1:23" ht="14.85" customHeight="1" x14ac:dyDescent="0.15">
      <c r="A430" s="64" t="str">
        <f>'Employee ROP Information'!A430</f>
        <v>GAL</v>
      </c>
      <c r="B430" s="58" t="str">
        <f>+'Employee ROP Information'!C430</f>
        <v>MALO, KAREN</v>
      </c>
      <c r="C430" s="17">
        <f>+'Employee ROP Information'!M430</f>
        <v>21.26</v>
      </c>
      <c r="D430" s="17">
        <f>+'Employee ROP Information'!N430</f>
        <v>19.71</v>
      </c>
      <c r="E430" s="32">
        <f>+'JRO''s Hours Information'!B430</f>
        <v>336.75</v>
      </c>
      <c r="F430" s="23">
        <f t="shared" si="72"/>
        <v>7159.3050000000003</v>
      </c>
      <c r="G430" s="32">
        <f>+'JRO''s Hours Information'!E430</f>
        <v>480</v>
      </c>
      <c r="H430" s="23">
        <f t="shared" si="73"/>
        <v>9460.8000000000011</v>
      </c>
      <c r="I430" s="32">
        <f>+'JRO''s Hours Information'!H430</f>
        <v>0</v>
      </c>
      <c r="J430" s="25">
        <f t="shared" si="74"/>
        <v>0</v>
      </c>
      <c r="K430" s="33">
        <f>+'JRO''s Hours Information'!C430</f>
        <v>156</v>
      </c>
      <c r="L430" s="23">
        <f t="shared" si="75"/>
        <v>3316.5600000000004</v>
      </c>
      <c r="M430" s="33">
        <f>+'JRO''s Hours Information'!F430</f>
        <v>104.004</v>
      </c>
      <c r="N430" s="23">
        <f t="shared" si="76"/>
        <v>2049.9188400000003</v>
      </c>
      <c r="O430" s="33">
        <f>+'JRO''s Hours Information'!I430</f>
        <v>26</v>
      </c>
      <c r="P430" s="25">
        <f t="shared" si="77"/>
        <v>512.46</v>
      </c>
      <c r="Q430" s="16">
        <f>+'JRO''s Hours Information'!D430</f>
        <v>132.75</v>
      </c>
      <c r="R430" s="23">
        <f t="shared" si="78"/>
        <v>2822.2650000000003</v>
      </c>
      <c r="S430" s="16">
        <f>+'JRO''s Hours Information'!G430</f>
        <v>44</v>
      </c>
      <c r="T430" s="23">
        <f t="shared" si="79"/>
        <v>867.24</v>
      </c>
      <c r="U430" s="15">
        <f>+'JRO''s Hours Information'!J430</f>
        <v>26</v>
      </c>
      <c r="V430" s="25">
        <f t="shared" si="80"/>
        <v>512.46</v>
      </c>
      <c r="W430" s="23">
        <f t="shared" si="81"/>
        <v>16620.105000000003</v>
      </c>
    </row>
    <row r="431" spans="1:23" ht="14.85" customHeight="1" x14ac:dyDescent="0.15">
      <c r="A431" s="64" t="str">
        <f>'Employee ROP Information'!A431</f>
        <v>GAL</v>
      </c>
      <c r="B431" s="58" t="str">
        <f>+'Employee ROP Information'!C431</f>
        <v>MANIS, JENNIFER</v>
      </c>
      <c r="C431" s="17">
        <f>+'Employee ROP Information'!M431</f>
        <v>20.84</v>
      </c>
      <c r="D431" s="17">
        <f>+'Employee ROP Information'!N431</f>
        <v>19.32</v>
      </c>
      <c r="E431" s="32">
        <f>+'JRO''s Hours Information'!B431</f>
        <v>10.25</v>
      </c>
      <c r="F431" s="23">
        <f t="shared" si="72"/>
        <v>213.60999999999999</v>
      </c>
      <c r="G431" s="32">
        <f>+'JRO''s Hours Information'!E431</f>
        <v>10.09</v>
      </c>
      <c r="H431" s="23">
        <f t="shared" si="73"/>
        <v>194.93879999999999</v>
      </c>
      <c r="I431" s="32">
        <f>+'JRO''s Hours Information'!H431</f>
        <v>0</v>
      </c>
      <c r="J431" s="25">
        <f t="shared" si="74"/>
        <v>0</v>
      </c>
      <c r="K431" s="33">
        <f>+'JRO''s Hours Information'!C431</f>
        <v>156</v>
      </c>
      <c r="L431" s="23">
        <f t="shared" si="75"/>
        <v>3251.04</v>
      </c>
      <c r="M431" s="33">
        <f>+'JRO''s Hours Information'!F431</f>
        <v>104.004</v>
      </c>
      <c r="N431" s="23">
        <f t="shared" si="76"/>
        <v>2009.3572800000002</v>
      </c>
      <c r="O431" s="33">
        <f>+'JRO''s Hours Information'!I431</f>
        <v>0</v>
      </c>
      <c r="P431" s="25">
        <f t="shared" si="77"/>
        <v>0</v>
      </c>
      <c r="Q431" s="16">
        <f>+'JRO''s Hours Information'!D431</f>
        <v>146.5</v>
      </c>
      <c r="R431" s="23">
        <f t="shared" si="78"/>
        <v>3053.06</v>
      </c>
      <c r="S431" s="16">
        <f>+'JRO''s Hours Information'!G431</f>
        <v>94.75</v>
      </c>
      <c r="T431" s="23">
        <f t="shared" si="79"/>
        <v>1830.57</v>
      </c>
      <c r="U431" s="15">
        <f>+'JRO''s Hours Information'!J431</f>
        <v>0</v>
      </c>
      <c r="V431" s="25">
        <f t="shared" si="80"/>
        <v>0</v>
      </c>
      <c r="W431" s="23">
        <f t="shared" si="81"/>
        <v>408.54879999999997</v>
      </c>
    </row>
    <row r="432" spans="1:23" ht="14.85" customHeight="1" x14ac:dyDescent="0.15">
      <c r="A432" s="64" t="str">
        <f>'Employee ROP Information'!A432</f>
        <v>GAL</v>
      </c>
      <c r="B432" s="58" t="str">
        <f>+'Employee ROP Information'!C432</f>
        <v>MANZOLILLO, ANTHONY</v>
      </c>
      <c r="C432" s="17">
        <f>+'Employee ROP Information'!M432</f>
        <v>24.99</v>
      </c>
      <c r="D432" s="17">
        <f>+'Employee ROP Information'!N432</f>
        <v>22</v>
      </c>
      <c r="E432" s="32">
        <f>+'JRO''s Hours Information'!B432</f>
        <v>382.5</v>
      </c>
      <c r="F432" s="23">
        <f t="shared" si="72"/>
        <v>9558.6749999999993</v>
      </c>
      <c r="G432" s="32">
        <f>+'JRO''s Hours Information'!E432</f>
        <v>480</v>
      </c>
      <c r="H432" s="23">
        <f t="shared" si="73"/>
        <v>10560</v>
      </c>
      <c r="I432" s="32">
        <f>+'JRO''s Hours Information'!H432</f>
        <v>0</v>
      </c>
      <c r="J432" s="25">
        <f t="shared" si="74"/>
        <v>0</v>
      </c>
      <c r="K432" s="33">
        <f>+'JRO''s Hours Information'!C432</f>
        <v>156</v>
      </c>
      <c r="L432" s="23">
        <f t="shared" si="75"/>
        <v>3898.4399999999996</v>
      </c>
      <c r="M432" s="33">
        <f>+'JRO''s Hours Information'!F432</f>
        <v>104.004</v>
      </c>
      <c r="N432" s="23">
        <f t="shared" si="76"/>
        <v>2288.0880000000002</v>
      </c>
      <c r="O432" s="33">
        <f>+'JRO''s Hours Information'!I432</f>
        <v>2</v>
      </c>
      <c r="P432" s="25">
        <f t="shared" si="77"/>
        <v>44</v>
      </c>
      <c r="Q432" s="16">
        <f>+'JRO''s Hours Information'!D432</f>
        <v>102</v>
      </c>
      <c r="R432" s="23">
        <f t="shared" si="78"/>
        <v>2548.98</v>
      </c>
      <c r="S432" s="16">
        <f>+'JRO''s Hours Information'!G432</f>
        <v>24</v>
      </c>
      <c r="T432" s="23">
        <f t="shared" si="79"/>
        <v>528</v>
      </c>
      <c r="U432" s="15">
        <f>+'JRO''s Hours Information'!J432</f>
        <v>2</v>
      </c>
      <c r="V432" s="25">
        <f t="shared" si="80"/>
        <v>44</v>
      </c>
      <c r="W432" s="23">
        <f t="shared" si="81"/>
        <v>20118.674999999999</v>
      </c>
    </row>
    <row r="433" spans="1:23" ht="14.85" customHeight="1" x14ac:dyDescent="0.15">
      <c r="A433" s="64" t="str">
        <f>'Employee ROP Information'!A433</f>
        <v>GAL</v>
      </c>
      <c r="B433" s="58" t="str">
        <f>+'Employee ROP Information'!C433</f>
        <v>MARENGO MASSON, DESIREE</v>
      </c>
      <c r="C433" s="17">
        <f>+'Employee ROP Information'!M433</f>
        <v>30.19</v>
      </c>
      <c r="D433" s="17">
        <f>+'Employee ROP Information'!N433</f>
        <v>27.99</v>
      </c>
      <c r="E433" s="32">
        <f>+'JRO''s Hours Information'!B433</f>
        <v>90.753</v>
      </c>
      <c r="F433" s="23">
        <f t="shared" si="72"/>
        <v>2739.8330700000001</v>
      </c>
      <c r="G433" s="32">
        <f>+'JRO''s Hours Information'!E433</f>
        <v>105.423</v>
      </c>
      <c r="H433" s="23">
        <f t="shared" si="73"/>
        <v>2950.7897699999999</v>
      </c>
      <c r="I433" s="32">
        <f>+'JRO''s Hours Information'!H433</f>
        <v>0</v>
      </c>
      <c r="J433" s="25">
        <f t="shared" si="74"/>
        <v>0</v>
      </c>
      <c r="K433" s="33">
        <f>+'JRO''s Hours Information'!C433</f>
        <v>114.834</v>
      </c>
      <c r="L433" s="23">
        <f t="shared" si="75"/>
        <v>3466.8384600000004</v>
      </c>
      <c r="M433" s="33">
        <f>+'JRO''s Hours Information'!F433</f>
        <v>104.004</v>
      </c>
      <c r="N433" s="23">
        <f t="shared" si="76"/>
        <v>2911.0719599999998</v>
      </c>
      <c r="O433" s="33">
        <f>+'JRO''s Hours Information'!I433</f>
        <v>8</v>
      </c>
      <c r="P433" s="25">
        <f t="shared" si="77"/>
        <v>223.92</v>
      </c>
      <c r="Q433" s="16">
        <f>+'JRO''s Hours Information'!D433</f>
        <v>48</v>
      </c>
      <c r="R433" s="23">
        <f t="shared" si="78"/>
        <v>1449.1200000000001</v>
      </c>
      <c r="S433" s="16">
        <f>+'JRO''s Hours Information'!G433</f>
        <v>59</v>
      </c>
      <c r="T433" s="23">
        <f t="shared" si="79"/>
        <v>1651.4099999999999</v>
      </c>
      <c r="U433" s="15">
        <f>+'JRO''s Hours Information'!J433</f>
        <v>8</v>
      </c>
      <c r="V433" s="25">
        <f t="shared" si="80"/>
        <v>223.92</v>
      </c>
      <c r="W433" s="23">
        <f t="shared" si="81"/>
        <v>5690.62284</v>
      </c>
    </row>
    <row r="434" spans="1:23" ht="14.85" customHeight="1" x14ac:dyDescent="0.15">
      <c r="A434" s="64" t="str">
        <f>'Employee ROP Information'!A434</f>
        <v>GAL</v>
      </c>
      <c r="B434" s="58" t="str">
        <f>+'Employee ROP Information'!C434</f>
        <v>MARQUEZ II, CARLOS</v>
      </c>
      <c r="C434" s="17">
        <f>+'Employee ROP Information'!M434</f>
        <v>25.38</v>
      </c>
      <c r="D434" s="17">
        <f>+'Employee ROP Information'!N434</f>
        <v>23.53</v>
      </c>
      <c r="E434" s="32">
        <f>+'JRO''s Hours Information'!B434</f>
        <v>177.34</v>
      </c>
      <c r="F434" s="23">
        <f t="shared" si="72"/>
        <v>4500.8891999999996</v>
      </c>
      <c r="G434" s="32">
        <f>+'JRO''s Hours Information'!E434</f>
        <v>208.84</v>
      </c>
      <c r="H434" s="23">
        <f t="shared" si="73"/>
        <v>4914.0052000000005</v>
      </c>
      <c r="I434" s="32">
        <f>+'JRO''s Hours Information'!H434</f>
        <v>0</v>
      </c>
      <c r="J434" s="25">
        <f t="shared" si="74"/>
        <v>0</v>
      </c>
      <c r="K434" s="33">
        <f>+'JRO''s Hours Information'!C434</f>
        <v>104.004</v>
      </c>
      <c r="L434" s="23">
        <f t="shared" si="75"/>
        <v>2639.6215200000001</v>
      </c>
      <c r="M434" s="33">
        <f>+'JRO''s Hours Information'!F434</f>
        <v>104.004</v>
      </c>
      <c r="N434" s="23">
        <f t="shared" si="76"/>
        <v>2447.2141200000001</v>
      </c>
      <c r="O434" s="33">
        <f>+'JRO''s Hours Information'!I434</f>
        <v>0</v>
      </c>
      <c r="P434" s="25">
        <f t="shared" si="77"/>
        <v>0</v>
      </c>
      <c r="Q434" s="16">
        <f>+'JRO''s Hours Information'!D434</f>
        <v>24</v>
      </c>
      <c r="R434" s="23">
        <f t="shared" si="78"/>
        <v>609.12</v>
      </c>
      <c r="S434" s="16">
        <f>+'JRO''s Hours Information'!G434</f>
        <v>10</v>
      </c>
      <c r="T434" s="23">
        <f t="shared" si="79"/>
        <v>235.3</v>
      </c>
      <c r="U434" s="15">
        <f>+'JRO''s Hours Information'!J434</f>
        <v>0</v>
      </c>
      <c r="V434" s="25">
        <f t="shared" si="80"/>
        <v>0</v>
      </c>
      <c r="W434" s="23">
        <f t="shared" si="81"/>
        <v>9414.894400000001</v>
      </c>
    </row>
    <row r="435" spans="1:23" ht="14.85" customHeight="1" x14ac:dyDescent="0.15">
      <c r="A435" s="64" t="str">
        <f>'Employee ROP Information'!A435</f>
        <v>GAL</v>
      </c>
      <c r="B435" s="58" t="str">
        <f>+'Employee ROP Information'!C435</f>
        <v>MARRONE, JANET</v>
      </c>
      <c r="C435" s="17">
        <f>+'Employee ROP Information'!M435</f>
        <v>22.59</v>
      </c>
      <c r="D435" s="17">
        <f>+'Employee ROP Information'!N435</f>
        <v>20.94</v>
      </c>
      <c r="E435" s="32">
        <f>+'JRO''s Hours Information'!B435</f>
        <v>151.74700000000001</v>
      </c>
      <c r="F435" s="23">
        <f t="shared" si="72"/>
        <v>3427.9647300000001</v>
      </c>
      <c r="G435" s="32">
        <f>+'JRO''s Hours Information'!E435</f>
        <v>156.673</v>
      </c>
      <c r="H435" s="23">
        <f t="shared" si="73"/>
        <v>3280.7326200000002</v>
      </c>
      <c r="I435" s="32">
        <f>+'JRO''s Hours Information'!H435</f>
        <v>0</v>
      </c>
      <c r="J435" s="25">
        <f t="shared" si="74"/>
        <v>0</v>
      </c>
      <c r="K435" s="33">
        <f>+'JRO''s Hours Information'!C435</f>
        <v>151.666</v>
      </c>
      <c r="L435" s="23">
        <f t="shared" si="75"/>
        <v>3426.1349399999999</v>
      </c>
      <c r="M435" s="33">
        <f>+'JRO''s Hours Information'!F435</f>
        <v>104.004</v>
      </c>
      <c r="N435" s="23">
        <f t="shared" si="76"/>
        <v>2177.8437600000002</v>
      </c>
      <c r="O435" s="33">
        <f>+'JRO''s Hours Information'!I435</f>
        <v>0</v>
      </c>
      <c r="P435" s="25">
        <f t="shared" si="77"/>
        <v>0</v>
      </c>
      <c r="Q435" s="16">
        <f>+'JRO''s Hours Information'!D435</f>
        <v>63</v>
      </c>
      <c r="R435" s="23">
        <f t="shared" si="78"/>
        <v>1423.17</v>
      </c>
      <c r="S435" s="16">
        <f>+'JRO''s Hours Information'!G435</f>
        <v>120</v>
      </c>
      <c r="T435" s="23">
        <f t="shared" si="79"/>
        <v>2512.8000000000002</v>
      </c>
      <c r="U435" s="15">
        <f>+'JRO''s Hours Information'!J435</f>
        <v>0</v>
      </c>
      <c r="V435" s="25">
        <f t="shared" si="80"/>
        <v>0</v>
      </c>
      <c r="W435" s="23">
        <f t="shared" si="81"/>
        <v>6708.6973500000004</v>
      </c>
    </row>
    <row r="436" spans="1:23" ht="14.85" customHeight="1" x14ac:dyDescent="0.15">
      <c r="A436" s="64" t="str">
        <f>'Employee ROP Information'!A436</f>
        <v>GAL</v>
      </c>
      <c r="B436" s="58" t="str">
        <f>+'Employee ROP Information'!C436</f>
        <v>MARSLAND PETTIT, KARI</v>
      </c>
      <c r="C436" s="17">
        <f>+'Employee ROP Information'!M436</f>
        <v>28.75</v>
      </c>
      <c r="D436" s="17">
        <f>+'Employee ROP Information'!N436</f>
        <v>26.66</v>
      </c>
      <c r="E436" s="32">
        <f>+'JRO''s Hours Information'!B436</f>
        <v>81.59</v>
      </c>
      <c r="F436" s="23">
        <f t="shared" si="72"/>
        <v>2345.7125000000001</v>
      </c>
      <c r="G436" s="32">
        <f>+'JRO''s Hours Information'!E436</f>
        <v>302.33999999999997</v>
      </c>
      <c r="H436" s="23">
        <f t="shared" si="73"/>
        <v>8060.384399999999</v>
      </c>
      <c r="I436" s="32">
        <f>+'JRO''s Hours Information'!H436</f>
        <v>-1.5</v>
      </c>
      <c r="J436" s="25">
        <f t="shared" si="74"/>
        <v>-39.99</v>
      </c>
      <c r="K436" s="33">
        <f>+'JRO''s Hours Information'!C436</f>
        <v>104.004</v>
      </c>
      <c r="L436" s="23">
        <f t="shared" si="75"/>
        <v>2990.1150000000002</v>
      </c>
      <c r="M436" s="33">
        <f>+'JRO''s Hours Information'!F436</f>
        <v>104.004</v>
      </c>
      <c r="N436" s="23">
        <f t="shared" si="76"/>
        <v>2772.7466400000003</v>
      </c>
      <c r="O436" s="33">
        <f>+'JRO''s Hours Information'!I436</f>
        <v>24</v>
      </c>
      <c r="P436" s="25">
        <f t="shared" si="77"/>
        <v>639.84</v>
      </c>
      <c r="Q436" s="16">
        <f>+'JRO''s Hours Information'!D436</f>
        <v>20</v>
      </c>
      <c r="R436" s="23">
        <f t="shared" si="78"/>
        <v>575</v>
      </c>
      <c r="S436" s="16">
        <f>+'JRO''s Hours Information'!G436</f>
        <v>19</v>
      </c>
      <c r="T436" s="23">
        <f t="shared" si="79"/>
        <v>506.54</v>
      </c>
      <c r="U436" s="15">
        <f>+'JRO''s Hours Information'!J436</f>
        <v>31</v>
      </c>
      <c r="V436" s="25">
        <f t="shared" si="80"/>
        <v>826.46</v>
      </c>
      <c r="W436" s="23">
        <f t="shared" si="81"/>
        <v>10366.106899999999</v>
      </c>
    </row>
    <row r="437" spans="1:23" ht="14.85" customHeight="1" x14ac:dyDescent="0.15">
      <c r="A437" s="64" t="str">
        <f>'Employee ROP Information'!A437</f>
        <v>GAL</v>
      </c>
      <c r="B437" s="58" t="str">
        <f>+'Employee ROP Information'!C437</f>
        <v>MARTIN, CALVIN</v>
      </c>
      <c r="C437" s="17">
        <f>+'Employee ROP Information'!M437</f>
        <v>38.520000000000003</v>
      </c>
      <c r="D437" s="17">
        <f>+'Employee ROP Information'!N437</f>
        <v>35.71</v>
      </c>
      <c r="E437" s="32">
        <f>+'JRO''s Hours Information'!B437</f>
        <v>396</v>
      </c>
      <c r="F437" s="23">
        <f t="shared" si="72"/>
        <v>15253.920000000002</v>
      </c>
      <c r="G437" s="32">
        <f>+'JRO''s Hours Information'!E437</f>
        <v>480</v>
      </c>
      <c r="H437" s="23">
        <f t="shared" si="73"/>
        <v>17140.8</v>
      </c>
      <c r="I437" s="32">
        <f>+'JRO''s Hours Information'!H437</f>
        <v>0</v>
      </c>
      <c r="J437" s="25">
        <f t="shared" si="74"/>
        <v>0</v>
      </c>
      <c r="K437" s="33">
        <f>+'JRO''s Hours Information'!C437</f>
        <v>240</v>
      </c>
      <c r="L437" s="23">
        <f t="shared" si="75"/>
        <v>9244.8000000000011</v>
      </c>
      <c r="M437" s="33">
        <f>+'JRO''s Hours Information'!F437</f>
        <v>104.004</v>
      </c>
      <c r="N437" s="23">
        <f t="shared" si="76"/>
        <v>3713.9828400000001</v>
      </c>
      <c r="O437" s="33">
        <f>+'JRO''s Hours Information'!I437</f>
        <v>0</v>
      </c>
      <c r="P437" s="25">
        <f t="shared" si="77"/>
        <v>0</v>
      </c>
      <c r="Q437" s="16">
        <f>+'JRO''s Hours Information'!D437</f>
        <v>104</v>
      </c>
      <c r="R437" s="23">
        <f t="shared" si="78"/>
        <v>4006.0800000000004</v>
      </c>
      <c r="S437" s="16">
        <f>+'JRO''s Hours Information'!G437</f>
        <v>16</v>
      </c>
      <c r="T437" s="23">
        <f t="shared" si="79"/>
        <v>571.36</v>
      </c>
      <c r="U437" s="15">
        <f>+'JRO''s Hours Information'!J437</f>
        <v>0</v>
      </c>
      <c r="V437" s="25">
        <f t="shared" si="80"/>
        <v>0</v>
      </c>
      <c r="W437" s="23">
        <f t="shared" si="81"/>
        <v>32394.720000000001</v>
      </c>
    </row>
    <row r="438" spans="1:23" ht="14.85" customHeight="1" x14ac:dyDescent="0.15">
      <c r="A438" s="64" t="str">
        <f>'Employee ROP Information'!A438</f>
        <v>GAL</v>
      </c>
      <c r="B438" s="58" t="str">
        <f>+'Employee ROP Information'!C438</f>
        <v>MARTIN, LATOYA</v>
      </c>
      <c r="C438" s="17">
        <f>+'Employee ROP Information'!M438</f>
        <v>20.39</v>
      </c>
      <c r="D438" s="17">
        <f>+'Employee ROP Information'!N438</f>
        <v>18.899999999999999</v>
      </c>
      <c r="E438" s="32">
        <f>+'JRO''s Hours Information'!B438</f>
        <v>32.838000000000001</v>
      </c>
      <c r="F438" s="23">
        <f t="shared" si="72"/>
        <v>669.56682000000001</v>
      </c>
      <c r="G438" s="32">
        <f>+'JRO''s Hours Information'!E438</f>
        <v>14.587999999999999</v>
      </c>
      <c r="H438" s="23">
        <f t="shared" si="73"/>
        <v>275.71319999999997</v>
      </c>
      <c r="I438" s="32">
        <f>+'JRO''s Hours Information'!H438</f>
        <v>0</v>
      </c>
      <c r="J438" s="25">
        <f t="shared" si="74"/>
        <v>0</v>
      </c>
      <c r="K438" s="33">
        <f>+'JRO''s Hours Information'!C438</f>
        <v>104.004</v>
      </c>
      <c r="L438" s="23">
        <f t="shared" si="75"/>
        <v>2120.64156</v>
      </c>
      <c r="M438" s="33">
        <f>+'JRO''s Hours Information'!F438</f>
        <v>104.004</v>
      </c>
      <c r="N438" s="23">
        <f t="shared" si="76"/>
        <v>1965.6756</v>
      </c>
      <c r="O438" s="33">
        <f>+'JRO''s Hours Information'!I438</f>
        <v>0</v>
      </c>
      <c r="P438" s="25">
        <f t="shared" si="77"/>
        <v>0</v>
      </c>
      <c r="Q438" s="16">
        <f>+'JRO''s Hours Information'!D438</f>
        <v>71.5</v>
      </c>
      <c r="R438" s="23">
        <f t="shared" si="78"/>
        <v>1457.885</v>
      </c>
      <c r="S438" s="16">
        <f>+'JRO''s Hours Information'!G438</f>
        <v>98.75</v>
      </c>
      <c r="T438" s="23">
        <f t="shared" si="79"/>
        <v>1866.3749999999998</v>
      </c>
      <c r="U438" s="15">
        <f>+'JRO''s Hours Information'!J438</f>
        <v>0</v>
      </c>
      <c r="V438" s="25">
        <f t="shared" si="80"/>
        <v>0</v>
      </c>
      <c r="W438" s="23">
        <f t="shared" si="81"/>
        <v>945.28001999999992</v>
      </c>
    </row>
    <row r="439" spans="1:23" ht="14.85" customHeight="1" x14ac:dyDescent="0.15">
      <c r="A439" s="64" t="str">
        <f>'Employee ROP Information'!A439</f>
        <v>GAL</v>
      </c>
      <c r="B439" s="58" t="str">
        <f>+'Employee ROP Information'!C439</f>
        <v>MARTIN, SHARLA</v>
      </c>
      <c r="C439" s="17">
        <f>+'Employee ROP Information'!M439</f>
        <v>28.75</v>
      </c>
      <c r="D439" s="17">
        <f>+'Employee ROP Information'!N439</f>
        <v>26.66</v>
      </c>
      <c r="E439" s="32">
        <f>+'JRO''s Hours Information'!B439</f>
        <v>65.173000000000002</v>
      </c>
      <c r="F439" s="23">
        <f t="shared" si="72"/>
        <v>1873.7237500000001</v>
      </c>
      <c r="G439" s="32">
        <f>+'JRO''s Hours Information'!E439</f>
        <v>302.173</v>
      </c>
      <c r="H439" s="23">
        <f t="shared" si="73"/>
        <v>8055.9321799999998</v>
      </c>
      <c r="I439" s="32">
        <f>+'JRO''s Hours Information'!H439</f>
        <v>0</v>
      </c>
      <c r="J439" s="25">
        <f t="shared" si="74"/>
        <v>0</v>
      </c>
      <c r="K439" s="33">
        <f>+'JRO''s Hours Information'!C439</f>
        <v>95.337000000000003</v>
      </c>
      <c r="L439" s="23">
        <f t="shared" si="75"/>
        <v>2740.9387500000003</v>
      </c>
      <c r="M439" s="33">
        <f>+'JRO''s Hours Information'!F439</f>
        <v>95.337000000000003</v>
      </c>
      <c r="N439" s="23">
        <f t="shared" si="76"/>
        <v>2541.68442</v>
      </c>
      <c r="O439" s="33">
        <f>+'JRO''s Hours Information'!I439</f>
        <v>0</v>
      </c>
      <c r="P439" s="25">
        <f t="shared" si="77"/>
        <v>0</v>
      </c>
      <c r="Q439" s="16">
        <f>+'JRO''s Hours Information'!D439</f>
        <v>91</v>
      </c>
      <c r="R439" s="23">
        <f t="shared" si="78"/>
        <v>2616.25</v>
      </c>
      <c r="S439" s="16">
        <f>+'JRO''s Hours Information'!G439</f>
        <v>33</v>
      </c>
      <c r="T439" s="23">
        <f t="shared" si="79"/>
        <v>879.78</v>
      </c>
      <c r="U439" s="15">
        <f>+'JRO''s Hours Information'!J439</f>
        <v>0</v>
      </c>
      <c r="V439" s="25">
        <f t="shared" si="80"/>
        <v>0</v>
      </c>
      <c r="W439" s="23">
        <f t="shared" si="81"/>
        <v>9929.6559300000008</v>
      </c>
    </row>
    <row r="440" spans="1:23" ht="14.85" customHeight="1" x14ac:dyDescent="0.15">
      <c r="A440" s="64" t="str">
        <f>'Employee ROP Information'!A440</f>
        <v>GAL</v>
      </c>
      <c r="B440" s="58" t="str">
        <f>+'Employee ROP Information'!C440</f>
        <v>MARTINEZ, BRIAHNA</v>
      </c>
      <c r="C440" s="17">
        <f>+'Employee ROP Information'!M440</f>
        <v>28.75</v>
      </c>
      <c r="D440" s="17">
        <f>+'Employee ROP Information'!N440</f>
        <v>26.66</v>
      </c>
      <c r="E440" s="32">
        <f>+'JRO''s Hours Information'!B440</f>
        <v>186.59</v>
      </c>
      <c r="F440" s="23">
        <f t="shared" si="72"/>
        <v>5364.4625000000005</v>
      </c>
      <c r="G440" s="32">
        <f>+'JRO''s Hours Information'!E440</f>
        <v>328.09</v>
      </c>
      <c r="H440" s="23">
        <f t="shared" si="73"/>
        <v>8746.8793999999998</v>
      </c>
      <c r="I440" s="32">
        <f>+'JRO''s Hours Information'!H440</f>
        <v>14.15</v>
      </c>
      <c r="J440" s="25">
        <f t="shared" si="74"/>
        <v>377.23900000000003</v>
      </c>
      <c r="K440" s="33">
        <f>+'JRO''s Hours Information'!C440</f>
        <v>104.004</v>
      </c>
      <c r="L440" s="23">
        <f t="shared" si="75"/>
        <v>2990.1150000000002</v>
      </c>
      <c r="M440" s="33">
        <f>+'JRO''s Hours Information'!F440</f>
        <v>104.004</v>
      </c>
      <c r="N440" s="23">
        <f t="shared" si="76"/>
        <v>2772.7466400000003</v>
      </c>
      <c r="O440" s="33">
        <f>+'JRO''s Hours Information'!I440</f>
        <v>61.5</v>
      </c>
      <c r="P440" s="25">
        <f t="shared" si="77"/>
        <v>1639.59</v>
      </c>
      <c r="Q440" s="16">
        <f>+'JRO''s Hours Information'!D440</f>
        <v>63.75</v>
      </c>
      <c r="R440" s="23">
        <f t="shared" si="78"/>
        <v>1832.8125</v>
      </c>
      <c r="S440" s="16">
        <f>+'JRO''s Hours Information'!G440</f>
        <v>5</v>
      </c>
      <c r="T440" s="23">
        <f t="shared" si="79"/>
        <v>133.30000000000001</v>
      </c>
      <c r="U440" s="15">
        <f>+'JRO''s Hours Information'!J440</f>
        <v>71.75</v>
      </c>
      <c r="V440" s="25">
        <f t="shared" si="80"/>
        <v>1912.855</v>
      </c>
      <c r="W440" s="23">
        <f t="shared" si="81"/>
        <v>14488.580899999999</v>
      </c>
    </row>
    <row r="441" spans="1:23" ht="14.85" customHeight="1" x14ac:dyDescent="0.15">
      <c r="A441" s="64" t="str">
        <f>'Employee ROP Information'!A441</f>
        <v>GAL</v>
      </c>
      <c r="B441" s="58" t="str">
        <f>+'Employee ROP Information'!C441</f>
        <v>MARTINGANO, NICOLE</v>
      </c>
      <c r="C441" s="17">
        <f>+'Employee ROP Information'!M441</f>
        <v>25.38</v>
      </c>
      <c r="D441" s="17">
        <f>+'Employee ROP Information'!N441</f>
        <v>23.53</v>
      </c>
      <c r="E441" s="32">
        <f>+'JRO''s Hours Information'!B441</f>
        <v>8.6669999999999998</v>
      </c>
      <c r="F441" s="23">
        <f t="shared" si="72"/>
        <v>219.96845999999999</v>
      </c>
      <c r="G441" s="32">
        <f>+'JRO''s Hours Information'!E441</f>
        <v>8.6669999999999998</v>
      </c>
      <c r="H441" s="23">
        <f t="shared" si="73"/>
        <v>203.93451000000002</v>
      </c>
      <c r="I441" s="32">
        <f>+'JRO''s Hours Information'!H441</f>
        <v>4</v>
      </c>
      <c r="J441" s="25">
        <f t="shared" si="74"/>
        <v>94.12</v>
      </c>
      <c r="K441" s="33">
        <f>+'JRO''s Hours Information'!C441</f>
        <v>8.6669999999999998</v>
      </c>
      <c r="L441" s="23">
        <f t="shared" si="75"/>
        <v>219.96845999999999</v>
      </c>
      <c r="M441" s="33">
        <f>+'JRO''s Hours Information'!F441</f>
        <v>8.6669999999999998</v>
      </c>
      <c r="N441" s="23">
        <f t="shared" si="76"/>
        <v>203.93451000000002</v>
      </c>
      <c r="O441" s="33">
        <f>+'JRO''s Hours Information'!I441</f>
        <v>4</v>
      </c>
      <c r="P441" s="25">
        <f t="shared" si="77"/>
        <v>94.12</v>
      </c>
      <c r="Q441" s="16">
        <f>+'JRO''s Hours Information'!D441</f>
        <v>0</v>
      </c>
      <c r="R441" s="23">
        <f t="shared" si="78"/>
        <v>0</v>
      </c>
      <c r="S441" s="16">
        <f>+'JRO''s Hours Information'!G441</f>
        <v>0</v>
      </c>
      <c r="T441" s="23">
        <f t="shared" si="79"/>
        <v>0</v>
      </c>
      <c r="U441" s="15">
        <f>+'JRO''s Hours Information'!J441</f>
        <v>0</v>
      </c>
      <c r="V441" s="25">
        <f t="shared" si="80"/>
        <v>0</v>
      </c>
      <c r="W441" s="23">
        <f t="shared" si="81"/>
        <v>518.02296999999999</v>
      </c>
    </row>
    <row r="442" spans="1:23" ht="14.85" customHeight="1" x14ac:dyDescent="0.15">
      <c r="A442" s="64" t="str">
        <f>'Employee ROP Information'!A442</f>
        <v>GAL</v>
      </c>
      <c r="B442" s="58" t="str">
        <f>+'Employee ROP Information'!C442</f>
        <v>MATALON, SAMANTHA</v>
      </c>
      <c r="C442" s="17">
        <f>+'Employee ROP Information'!M442</f>
        <v>18.91</v>
      </c>
      <c r="D442" s="17">
        <f>+'Employee ROP Information'!N442</f>
        <v>17.53</v>
      </c>
      <c r="E442" s="32">
        <f>+'JRO''s Hours Information'!B442</f>
        <v>219.50700000000001</v>
      </c>
      <c r="F442" s="23">
        <f t="shared" si="72"/>
        <v>4150.8773700000002</v>
      </c>
      <c r="G442" s="32">
        <f>+'JRO''s Hours Information'!E442</f>
        <v>177.75700000000001</v>
      </c>
      <c r="H442" s="23">
        <f t="shared" si="73"/>
        <v>3116.0802100000001</v>
      </c>
      <c r="I442" s="32">
        <f>+'JRO''s Hours Information'!H442</f>
        <v>0</v>
      </c>
      <c r="J442" s="25">
        <f t="shared" si="74"/>
        <v>0</v>
      </c>
      <c r="K442" s="33">
        <f>+'JRO''s Hours Information'!C442</f>
        <v>104.004</v>
      </c>
      <c r="L442" s="23">
        <f t="shared" si="75"/>
        <v>1966.7156400000001</v>
      </c>
      <c r="M442" s="33">
        <f>+'JRO''s Hours Information'!F442</f>
        <v>104.004</v>
      </c>
      <c r="N442" s="23">
        <f t="shared" si="76"/>
        <v>1823.1901200000002</v>
      </c>
      <c r="O442" s="33">
        <f>+'JRO''s Hours Information'!I442</f>
        <v>0</v>
      </c>
      <c r="P442" s="25">
        <f t="shared" si="77"/>
        <v>0</v>
      </c>
      <c r="Q442" s="16">
        <f>+'JRO''s Hours Information'!D442</f>
        <v>51.5</v>
      </c>
      <c r="R442" s="23">
        <f t="shared" si="78"/>
        <v>973.86500000000001</v>
      </c>
      <c r="S442" s="16">
        <f>+'JRO''s Hours Information'!G442</f>
        <v>20</v>
      </c>
      <c r="T442" s="23">
        <f t="shared" si="79"/>
        <v>350.6</v>
      </c>
      <c r="U442" s="15">
        <f>+'JRO''s Hours Information'!J442</f>
        <v>0</v>
      </c>
      <c r="V442" s="25">
        <f t="shared" si="80"/>
        <v>0</v>
      </c>
      <c r="W442" s="23">
        <f t="shared" si="81"/>
        <v>7266.9575800000002</v>
      </c>
    </row>
    <row r="443" spans="1:23" ht="14.85" customHeight="1" x14ac:dyDescent="0.15">
      <c r="A443" s="64" t="str">
        <f>'Employee ROP Information'!A443</f>
        <v>GAL</v>
      </c>
      <c r="B443" s="58" t="str">
        <f>+'Employee ROP Information'!C443</f>
        <v>MATAMOROS, JACLYN</v>
      </c>
      <c r="C443" s="17">
        <f>+'Employee ROP Information'!M443</f>
        <v>19.72</v>
      </c>
      <c r="D443" s="17">
        <f>+'Employee ROP Information'!N443</f>
        <v>18.28</v>
      </c>
      <c r="E443" s="32">
        <f>+'JRO''s Hours Information'!B443</f>
        <v>44.173000000000002</v>
      </c>
      <c r="F443" s="23">
        <f t="shared" si="72"/>
        <v>871.09155999999996</v>
      </c>
      <c r="G443" s="32">
        <f>+'JRO''s Hours Information'!E443</f>
        <v>39.173000000000002</v>
      </c>
      <c r="H443" s="23">
        <f t="shared" si="73"/>
        <v>716.08244000000013</v>
      </c>
      <c r="I443" s="32">
        <f>+'JRO''s Hours Information'!H443</f>
        <v>0</v>
      </c>
      <c r="J443" s="25">
        <f t="shared" si="74"/>
        <v>0</v>
      </c>
      <c r="K443" s="33">
        <f>+'JRO''s Hours Information'!C443</f>
        <v>104.004</v>
      </c>
      <c r="L443" s="23">
        <f t="shared" si="75"/>
        <v>2050.9588800000001</v>
      </c>
      <c r="M443" s="33">
        <f>+'JRO''s Hours Information'!F443</f>
        <v>104.004</v>
      </c>
      <c r="N443" s="23">
        <f t="shared" si="76"/>
        <v>1901.1931200000001</v>
      </c>
      <c r="O443" s="33">
        <f>+'JRO''s Hours Information'!I443</f>
        <v>0</v>
      </c>
      <c r="P443" s="25">
        <f t="shared" si="77"/>
        <v>0</v>
      </c>
      <c r="Q443" s="16">
        <f>+'JRO''s Hours Information'!D443</f>
        <v>95.5</v>
      </c>
      <c r="R443" s="23">
        <f t="shared" si="78"/>
        <v>1883.26</v>
      </c>
      <c r="S443" s="16">
        <f>+'JRO''s Hours Information'!G443</f>
        <v>96.5</v>
      </c>
      <c r="T443" s="23">
        <f t="shared" si="79"/>
        <v>1764.0200000000002</v>
      </c>
      <c r="U443" s="15">
        <f>+'JRO''s Hours Information'!J443</f>
        <v>0</v>
      </c>
      <c r="V443" s="25">
        <f t="shared" si="80"/>
        <v>0</v>
      </c>
      <c r="W443" s="23">
        <f t="shared" si="81"/>
        <v>1587.174</v>
      </c>
    </row>
    <row r="444" spans="1:23" ht="14.85" customHeight="1" x14ac:dyDescent="0.15">
      <c r="A444" s="64" t="str">
        <f>'Employee ROP Information'!A444</f>
        <v>GAL</v>
      </c>
      <c r="B444" s="58" t="str">
        <f>+'Employee ROP Information'!C444</f>
        <v>MATHEWS, RANELLE</v>
      </c>
      <c r="C444" s="17">
        <f>+'Employee ROP Information'!M444</f>
        <v>16</v>
      </c>
      <c r="D444" s="17">
        <f>+'Employee ROP Information'!N444</f>
        <v>14.83</v>
      </c>
      <c r="E444" s="32">
        <f>+'JRO''s Hours Information'!B444</f>
        <v>141.59</v>
      </c>
      <c r="F444" s="23">
        <f t="shared" si="72"/>
        <v>2265.44</v>
      </c>
      <c r="G444" s="32">
        <f>+'JRO''s Hours Information'!E444</f>
        <v>101.09</v>
      </c>
      <c r="H444" s="23">
        <f t="shared" si="73"/>
        <v>1499.1647</v>
      </c>
      <c r="I444" s="32">
        <f>+'JRO''s Hours Information'!H444</f>
        <v>12.041600000000001</v>
      </c>
      <c r="J444" s="25">
        <f t="shared" si="74"/>
        <v>178.57692800000001</v>
      </c>
      <c r="K444" s="33">
        <f>+'JRO''s Hours Information'!C444</f>
        <v>104.004</v>
      </c>
      <c r="L444" s="23">
        <f t="shared" si="75"/>
        <v>1664.0640000000001</v>
      </c>
      <c r="M444" s="33">
        <f>+'JRO''s Hours Information'!F444</f>
        <v>104.004</v>
      </c>
      <c r="N444" s="23">
        <f t="shared" si="76"/>
        <v>1542.37932</v>
      </c>
      <c r="O444" s="33">
        <f>+'JRO''s Hours Information'!I444</f>
        <v>81.25</v>
      </c>
      <c r="P444" s="25">
        <f t="shared" si="77"/>
        <v>1204.9375</v>
      </c>
      <c r="Q444" s="16">
        <f>+'JRO''s Hours Information'!D444</f>
        <v>33</v>
      </c>
      <c r="R444" s="23">
        <f t="shared" si="78"/>
        <v>528</v>
      </c>
      <c r="S444" s="16">
        <f>+'JRO''s Hours Information'!G444</f>
        <v>59</v>
      </c>
      <c r="T444" s="23">
        <f t="shared" si="79"/>
        <v>874.97</v>
      </c>
      <c r="U444" s="15">
        <f>+'JRO''s Hours Information'!J444</f>
        <v>76.5</v>
      </c>
      <c r="V444" s="25">
        <f t="shared" si="80"/>
        <v>1134.4950000000001</v>
      </c>
      <c r="W444" s="23">
        <f t="shared" si="81"/>
        <v>3943.1816279999998</v>
      </c>
    </row>
    <row r="445" spans="1:23" ht="14.85" customHeight="1" x14ac:dyDescent="0.15">
      <c r="A445" s="64" t="str">
        <f>'Employee ROP Information'!A445</f>
        <v>GAL</v>
      </c>
      <c r="B445" s="58" t="str">
        <f>+'Employee ROP Information'!C445</f>
        <v>MATHEWS-MCMASTER, CONSTANCE</v>
      </c>
      <c r="C445" s="17">
        <f>+'Employee ROP Information'!M445</f>
        <v>24.11</v>
      </c>
      <c r="D445" s="17">
        <f>+'Employee ROP Information'!N445</f>
        <v>22.35</v>
      </c>
      <c r="E445" s="32">
        <f>+'JRO''s Hours Information'!B445</f>
        <v>402</v>
      </c>
      <c r="F445" s="23">
        <f t="shared" si="72"/>
        <v>9692.2199999999993</v>
      </c>
      <c r="G445" s="32">
        <f>+'JRO''s Hours Information'!E445</f>
        <v>480</v>
      </c>
      <c r="H445" s="23">
        <f t="shared" si="73"/>
        <v>10728</v>
      </c>
      <c r="I445" s="32">
        <f>+'JRO''s Hours Information'!H445</f>
        <v>18.25</v>
      </c>
      <c r="J445" s="25">
        <f t="shared" si="74"/>
        <v>407.88750000000005</v>
      </c>
      <c r="K445" s="33">
        <f>+'JRO''s Hours Information'!C445</f>
        <v>143</v>
      </c>
      <c r="L445" s="23">
        <f t="shared" si="75"/>
        <v>3447.73</v>
      </c>
      <c r="M445" s="33">
        <f>+'JRO''s Hours Information'!F445</f>
        <v>95.337000000000003</v>
      </c>
      <c r="N445" s="23">
        <f t="shared" si="76"/>
        <v>2130.7819500000001</v>
      </c>
      <c r="O445" s="33">
        <f>+'JRO''s Hours Information'!I445</f>
        <v>18.25</v>
      </c>
      <c r="P445" s="25">
        <f t="shared" si="77"/>
        <v>407.88750000000005</v>
      </c>
      <c r="Q445" s="16">
        <f>+'JRO''s Hours Information'!D445</f>
        <v>105</v>
      </c>
      <c r="R445" s="23">
        <f t="shared" si="78"/>
        <v>2531.5499999999997</v>
      </c>
      <c r="S445" s="16">
        <f>+'JRO''s Hours Information'!G445</f>
        <v>36</v>
      </c>
      <c r="T445" s="23">
        <f t="shared" si="79"/>
        <v>804.6</v>
      </c>
      <c r="U445" s="15">
        <f>+'JRO''s Hours Information'!J445</f>
        <v>0</v>
      </c>
      <c r="V445" s="25">
        <f t="shared" si="80"/>
        <v>0</v>
      </c>
      <c r="W445" s="23">
        <f t="shared" si="81"/>
        <v>20828.107500000002</v>
      </c>
    </row>
    <row r="446" spans="1:23" ht="14.85" customHeight="1" x14ac:dyDescent="0.15">
      <c r="A446" s="64" t="str">
        <f>'Employee ROP Information'!A446</f>
        <v>GAL</v>
      </c>
      <c r="B446" s="58" t="str">
        <f>+'Employee ROP Information'!C446</f>
        <v>MATHIS, VICTORIA</v>
      </c>
      <c r="C446" s="17">
        <f>+'Employee ROP Information'!M446</f>
        <v>21.26</v>
      </c>
      <c r="D446" s="17">
        <f>+'Employee ROP Information'!N446</f>
        <v>19.71</v>
      </c>
      <c r="E446" s="32">
        <f>+'JRO''s Hours Information'!B446</f>
        <v>219.33799999999999</v>
      </c>
      <c r="F446" s="23">
        <f t="shared" si="72"/>
        <v>4663.1258800000005</v>
      </c>
      <c r="G446" s="32">
        <f>+'JRO''s Hours Information'!E446</f>
        <v>175.59</v>
      </c>
      <c r="H446" s="23">
        <f t="shared" si="73"/>
        <v>3460.8789000000002</v>
      </c>
      <c r="I446" s="32">
        <f>+'JRO''s Hours Information'!H446</f>
        <v>4.5</v>
      </c>
      <c r="J446" s="25">
        <f t="shared" si="74"/>
        <v>88.695000000000007</v>
      </c>
      <c r="K446" s="33">
        <f>+'JRO''s Hours Information'!C446</f>
        <v>110.502</v>
      </c>
      <c r="L446" s="23">
        <f t="shared" si="75"/>
        <v>2349.27252</v>
      </c>
      <c r="M446" s="33">
        <f>+'JRO''s Hours Information'!F446</f>
        <v>104.004</v>
      </c>
      <c r="N446" s="23">
        <f t="shared" si="76"/>
        <v>2049.9188400000003</v>
      </c>
      <c r="O446" s="33">
        <f>+'JRO''s Hours Information'!I446</f>
        <v>18.75</v>
      </c>
      <c r="P446" s="25">
        <f t="shared" si="77"/>
        <v>369.5625</v>
      </c>
      <c r="Q446" s="16">
        <f>+'JRO''s Hours Information'!D446</f>
        <v>99.75</v>
      </c>
      <c r="R446" s="23">
        <f t="shared" si="78"/>
        <v>2120.6849999999999</v>
      </c>
      <c r="S446" s="16">
        <f>+'JRO''s Hours Information'!G446</f>
        <v>75.5</v>
      </c>
      <c r="T446" s="23">
        <f t="shared" si="79"/>
        <v>1488.105</v>
      </c>
      <c r="U446" s="15">
        <f>+'JRO''s Hours Information'!J446</f>
        <v>16.75</v>
      </c>
      <c r="V446" s="25">
        <f t="shared" si="80"/>
        <v>330.14250000000004</v>
      </c>
      <c r="W446" s="23">
        <f t="shared" si="81"/>
        <v>8212.6997800000008</v>
      </c>
    </row>
    <row r="447" spans="1:23" ht="14.85" customHeight="1" x14ac:dyDescent="0.15">
      <c r="A447" s="64" t="str">
        <f>'Employee ROP Information'!A447</f>
        <v>GAL</v>
      </c>
      <c r="B447" s="58" t="str">
        <f>+'Employee ROP Information'!C447</f>
        <v>MAUGER, BRIGETTE</v>
      </c>
      <c r="C447" s="17">
        <f>+'Employee ROP Information'!M447</f>
        <v>19.72</v>
      </c>
      <c r="D447" s="17">
        <f>+'Employee ROP Information'!N447</f>
        <v>18.28</v>
      </c>
      <c r="E447" s="32">
        <f>+'JRO''s Hours Information'!B447</f>
        <v>71.34</v>
      </c>
      <c r="F447" s="23">
        <f t="shared" si="72"/>
        <v>1406.8248000000001</v>
      </c>
      <c r="G447" s="32">
        <f>+'JRO''s Hours Information'!E447</f>
        <v>165.34</v>
      </c>
      <c r="H447" s="23">
        <f t="shared" si="73"/>
        <v>3022.4152000000004</v>
      </c>
      <c r="I447" s="32">
        <f>+'JRO''s Hours Information'!H447</f>
        <v>15.75</v>
      </c>
      <c r="J447" s="25">
        <f t="shared" si="74"/>
        <v>287.91000000000003</v>
      </c>
      <c r="K447" s="33">
        <f>+'JRO''s Hours Information'!C447</f>
        <v>104.004</v>
      </c>
      <c r="L447" s="23">
        <f t="shared" si="75"/>
        <v>2050.9588800000001</v>
      </c>
      <c r="M447" s="33">
        <f>+'JRO''s Hours Information'!F447</f>
        <v>104.004</v>
      </c>
      <c r="N447" s="23">
        <f t="shared" si="76"/>
        <v>1901.1931200000001</v>
      </c>
      <c r="O447" s="33">
        <f>+'JRO''s Hours Information'!I447</f>
        <v>45.75</v>
      </c>
      <c r="P447" s="25">
        <f t="shared" si="77"/>
        <v>836.31000000000006</v>
      </c>
      <c r="Q447" s="16">
        <f>+'JRO''s Hours Information'!D447</f>
        <v>80.25</v>
      </c>
      <c r="R447" s="23">
        <f t="shared" si="78"/>
        <v>1582.53</v>
      </c>
      <c r="S447" s="16">
        <f>+'JRO''s Hours Information'!G447</f>
        <v>46.5</v>
      </c>
      <c r="T447" s="23">
        <f t="shared" si="79"/>
        <v>850.0200000000001</v>
      </c>
      <c r="U447" s="15">
        <f>+'JRO''s Hours Information'!J447</f>
        <v>30.25</v>
      </c>
      <c r="V447" s="25">
        <f t="shared" si="80"/>
        <v>552.97</v>
      </c>
      <c r="W447" s="23">
        <f t="shared" si="81"/>
        <v>4717.1500000000005</v>
      </c>
    </row>
    <row r="448" spans="1:23" ht="14.85" customHeight="1" x14ac:dyDescent="0.15">
      <c r="A448" s="64" t="str">
        <f>'Employee ROP Information'!A448</f>
        <v>GAL</v>
      </c>
      <c r="B448" s="58" t="str">
        <f>+'Employee ROP Information'!C448</f>
        <v>MCANALLY, MARY</v>
      </c>
      <c r="C448" s="17">
        <f>+'Employee ROP Information'!M448</f>
        <v>37.130000000000003</v>
      </c>
      <c r="D448" s="17">
        <f>+'Employee ROP Information'!N448</f>
        <v>34.42</v>
      </c>
      <c r="E448" s="32">
        <f>+'JRO''s Hours Information'!B448</f>
        <v>314.25</v>
      </c>
      <c r="F448" s="23">
        <f t="shared" si="72"/>
        <v>11668.102500000001</v>
      </c>
      <c r="G448" s="32">
        <f>+'JRO''s Hours Information'!E448</f>
        <v>275.83999999999997</v>
      </c>
      <c r="H448" s="23">
        <f t="shared" si="73"/>
        <v>9494.4128000000001</v>
      </c>
      <c r="I448" s="32">
        <f>+'JRO''s Hours Information'!H448</f>
        <v>0</v>
      </c>
      <c r="J448" s="25">
        <f t="shared" si="74"/>
        <v>0</v>
      </c>
      <c r="K448" s="33">
        <f>+'JRO''s Hours Information'!C448</f>
        <v>240</v>
      </c>
      <c r="L448" s="23">
        <f t="shared" si="75"/>
        <v>8911.2000000000007</v>
      </c>
      <c r="M448" s="33">
        <f>+'JRO''s Hours Information'!F448</f>
        <v>104.004</v>
      </c>
      <c r="N448" s="23">
        <f t="shared" si="76"/>
        <v>3579.8176800000006</v>
      </c>
      <c r="O448" s="33">
        <f>+'JRO''s Hours Information'!I448</f>
        <v>0</v>
      </c>
      <c r="P448" s="25">
        <f t="shared" si="77"/>
        <v>0</v>
      </c>
      <c r="Q448" s="16">
        <f>+'JRO''s Hours Information'!D448</f>
        <v>252.5</v>
      </c>
      <c r="R448" s="23">
        <f t="shared" si="78"/>
        <v>9375.3250000000007</v>
      </c>
      <c r="S448" s="16">
        <f>+'JRO''s Hours Information'!G448</f>
        <v>64</v>
      </c>
      <c r="T448" s="23">
        <f t="shared" si="79"/>
        <v>2202.88</v>
      </c>
      <c r="U448" s="15">
        <f>+'JRO''s Hours Information'!J448</f>
        <v>0</v>
      </c>
      <c r="V448" s="25">
        <f t="shared" si="80"/>
        <v>0</v>
      </c>
      <c r="W448" s="23">
        <f t="shared" si="81"/>
        <v>21162.515299999999</v>
      </c>
    </row>
    <row r="449" spans="1:23" ht="14.85" customHeight="1" x14ac:dyDescent="0.15">
      <c r="A449" s="64" t="str">
        <f>'Employee ROP Information'!A449</f>
        <v>GAL</v>
      </c>
      <c r="B449" s="58" t="str">
        <f>+'Employee ROP Information'!C449</f>
        <v>MCCARTY, NIKKI</v>
      </c>
      <c r="C449" s="17">
        <f>+'Employee ROP Information'!M449</f>
        <v>19.72</v>
      </c>
      <c r="D449" s="17">
        <f>+'Employee ROP Information'!N449</f>
        <v>18.28</v>
      </c>
      <c r="E449" s="32">
        <f>+'JRO''s Hours Information'!B449</f>
        <v>65.090999999999994</v>
      </c>
      <c r="F449" s="23">
        <f t="shared" si="72"/>
        <v>1283.5945199999999</v>
      </c>
      <c r="G449" s="32">
        <f>+'JRO''s Hours Information'!E449</f>
        <v>52.256999999999998</v>
      </c>
      <c r="H449" s="23">
        <f t="shared" si="73"/>
        <v>955.25796000000003</v>
      </c>
      <c r="I449" s="32">
        <f>+'JRO''s Hours Information'!H449</f>
        <v>0</v>
      </c>
      <c r="J449" s="25">
        <f t="shared" si="74"/>
        <v>0</v>
      </c>
      <c r="K449" s="33">
        <f>+'JRO''s Hours Information'!C449</f>
        <v>112.67100000000001</v>
      </c>
      <c r="L449" s="23">
        <f t="shared" si="75"/>
        <v>2221.87212</v>
      </c>
      <c r="M449" s="33">
        <f>+'JRO''s Hours Information'!F449</f>
        <v>112.67100000000001</v>
      </c>
      <c r="N449" s="23">
        <f t="shared" si="76"/>
        <v>2059.6258800000001</v>
      </c>
      <c r="O449" s="33">
        <f>+'JRO''s Hours Information'!I449</f>
        <v>3.75</v>
      </c>
      <c r="P449" s="25">
        <f t="shared" si="77"/>
        <v>68.550000000000011</v>
      </c>
      <c r="Q449" s="16">
        <f>+'JRO''s Hours Information'!D449</f>
        <v>146.25</v>
      </c>
      <c r="R449" s="23">
        <f t="shared" si="78"/>
        <v>2884.0499999999997</v>
      </c>
      <c r="S449" s="16">
        <f>+'JRO''s Hours Information'!G449</f>
        <v>96.25</v>
      </c>
      <c r="T449" s="23">
        <f t="shared" si="79"/>
        <v>1759.45</v>
      </c>
      <c r="U449" s="15">
        <f>+'JRO''s Hours Information'!J449</f>
        <v>12.75</v>
      </c>
      <c r="V449" s="25">
        <f t="shared" si="80"/>
        <v>233.07000000000002</v>
      </c>
      <c r="W449" s="23">
        <f t="shared" si="81"/>
        <v>2238.85248</v>
      </c>
    </row>
    <row r="450" spans="1:23" ht="14.85" customHeight="1" x14ac:dyDescent="0.15">
      <c r="A450" s="64" t="str">
        <f>'Employee ROP Information'!A450</f>
        <v>GAL</v>
      </c>
      <c r="B450" s="58" t="str">
        <f>+'Employee ROP Information'!C450</f>
        <v>MCCLOUD, RHONDA</v>
      </c>
      <c r="C450" s="17">
        <f>+'Employee ROP Information'!M450</f>
        <v>20.5</v>
      </c>
      <c r="D450" s="17">
        <f>+'Employee ROP Information'!N450</f>
        <v>19</v>
      </c>
      <c r="E450" s="32">
        <f>+'JRO''s Hours Information'!B450</f>
        <v>284.25</v>
      </c>
      <c r="F450" s="23">
        <f t="shared" si="72"/>
        <v>5827.125</v>
      </c>
      <c r="G450" s="32">
        <f>+'JRO''s Hours Information'!E450</f>
        <v>425.09</v>
      </c>
      <c r="H450" s="23">
        <f t="shared" si="73"/>
        <v>8076.7099999999991</v>
      </c>
      <c r="I450" s="32">
        <f>+'JRO''s Hours Information'!H450</f>
        <v>2.5</v>
      </c>
      <c r="J450" s="25">
        <f t="shared" si="74"/>
        <v>47.5</v>
      </c>
      <c r="K450" s="33">
        <f>+'JRO''s Hours Information'!C450</f>
        <v>156</v>
      </c>
      <c r="L450" s="23">
        <f t="shared" si="75"/>
        <v>3198</v>
      </c>
      <c r="M450" s="33">
        <f>+'JRO''s Hours Information'!F450</f>
        <v>104.004</v>
      </c>
      <c r="N450" s="23">
        <f t="shared" si="76"/>
        <v>1976.076</v>
      </c>
      <c r="O450" s="33">
        <f>+'JRO''s Hours Information'!I450</f>
        <v>83.25</v>
      </c>
      <c r="P450" s="25">
        <f t="shared" si="77"/>
        <v>1581.75</v>
      </c>
      <c r="Q450" s="16">
        <f>+'JRO''s Hours Information'!D450</f>
        <v>88</v>
      </c>
      <c r="R450" s="23">
        <f t="shared" si="78"/>
        <v>1804</v>
      </c>
      <c r="S450" s="16">
        <f>+'JRO''s Hours Information'!G450</f>
        <v>45.5</v>
      </c>
      <c r="T450" s="23">
        <f t="shared" si="79"/>
        <v>864.5</v>
      </c>
      <c r="U450" s="15">
        <f>+'JRO''s Hours Information'!J450</f>
        <v>80.75</v>
      </c>
      <c r="V450" s="25">
        <f t="shared" si="80"/>
        <v>1534.25</v>
      </c>
      <c r="W450" s="23">
        <f t="shared" si="81"/>
        <v>13951.334999999999</v>
      </c>
    </row>
    <row r="451" spans="1:23" ht="14.85" customHeight="1" x14ac:dyDescent="0.15">
      <c r="A451" s="64" t="str">
        <f>'Employee ROP Information'!A451</f>
        <v>GAL</v>
      </c>
      <c r="B451" s="58" t="str">
        <f>+'Employee ROP Information'!C451</f>
        <v>MCDONALD, DAVID</v>
      </c>
      <c r="C451" s="17">
        <f>+'Employee ROP Information'!M451</f>
        <v>29.96</v>
      </c>
      <c r="D451" s="17">
        <f>+'Employee ROP Information'!N451</f>
        <v>27.77</v>
      </c>
      <c r="E451" s="32">
        <f>+'JRO''s Hours Information'!B451</f>
        <v>410.5</v>
      </c>
      <c r="F451" s="23">
        <f t="shared" si="72"/>
        <v>12298.58</v>
      </c>
      <c r="G451" s="32">
        <f>+'JRO''s Hours Information'!E451</f>
        <v>480</v>
      </c>
      <c r="H451" s="23">
        <f t="shared" si="73"/>
        <v>13329.6</v>
      </c>
      <c r="I451" s="32">
        <f>+'JRO''s Hours Information'!H451</f>
        <v>0</v>
      </c>
      <c r="J451" s="25">
        <f t="shared" si="74"/>
        <v>0</v>
      </c>
      <c r="K451" s="33">
        <f>+'JRO''s Hours Information'!C451</f>
        <v>156</v>
      </c>
      <c r="L451" s="23">
        <f t="shared" si="75"/>
        <v>4673.76</v>
      </c>
      <c r="M451" s="33">
        <f>+'JRO''s Hours Information'!F451</f>
        <v>104.004</v>
      </c>
      <c r="N451" s="23">
        <f t="shared" si="76"/>
        <v>2888.1910800000001</v>
      </c>
      <c r="O451" s="33">
        <f>+'JRO''s Hours Information'!I451</f>
        <v>2</v>
      </c>
      <c r="P451" s="25">
        <f t="shared" si="77"/>
        <v>55.54</v>
      </c>
      <c r="Q451" s="16">
        <f>+'JRO''s Hours Information'!D451</f>
        <v>19</v>
      </c>
      <c r="R451" s="23">
        <f t="shared" si="78"/>
        <v>569.24</v>
      </c>
      <c r="S451" s="16">
        <f>+'JRO''s Hours Information'!G451</f>
        <v>96.75</v>
      </c>
      <c r="T451" s="23">
        <f t="shared" si="79"/>
        <v>2686.7474999999999</v>
      </c>
      <c r="U451" s="15">
        <f>+'JRO''s Hours Information'!J451</f>
        <v>5</v>
      </c>
      <c r="V451" s="25">
        <f t="shared" si="80"/>
        <v>138.85</v>
      </c>
      <c r="W451" s="23">
        <f t="shared" si="81"/>
        <v>25628.18</v>
      </c>
    </row>
    <row r="452" spans="1:23" ht="14.85" customHeight="1" x14ac:dyDescent="0.15">
      <c r="A452" s="64" t="str">
        <f>'Employee ROP Information'!A452</f>
        <v>GAL</v>
      </c>
      <c r="B452" s="58" t="str">
        <f>+'Employee ROP Information'!C452</f>
        <v>MCDOUGLE, JACEINTE</v>
      </c>
      <c r="C452" s="17">
        <f>+'Employee ROP Information'!M452</f>
        <v>20.39</v>
      </c>
      <c r="D452" s="17">
        <f>+'Employee ROP Information'!N452</f>
        <v>18.899999999999999</v>
      </c>
      <c r="E452" s="32">
        <f>+'JRO''s Hours Information'!B452</f>
        <v>75.66</v>
      </c>
      <c r="F452" s="23">
        <f t="shared" si="72"/>
        <v>1542.7074</v>
      </c>
      <c r="G452" s="32">
        <f>+'JRO''s Hours Information'!E452</f>
        <v>48.34</v>
      </c>
      <c r="H452" s="23">
        <f t="shared" si="73"/>
        <v>913.62599999999998</v>
      </c>
      <c r="I452" s="32">
        <f>+'JRO''s Hours Information'!H452</f>
        <v>0</v>
      </c>
      <c r="J452" s="25">
        <f t="shared" si="74"/>
        <v>0</v>
      </c>
      <c r="K452" s="33">
        <f>+'JRO''s Hours Information'!C452</f>
        <v>129.99600000000001</v>
      </c>
      <c r="L452" s="23">
        <f t="shared" si="75"/>
        <v>2650.6184400000002</v>
      </c>
      <c r="M452" s="33">
        <f>+'JRO''s Hours Information'!F452</f>
        <v>104.004</v>
      </c>
      <c r="N452" s="23">
        <f t="shared" si="76"/>
        <v>1965.6756</v>
      </c>
      <c r="O452" s="33">
        <f>+'JRO''s Hours Information'!I452</f>
        <v>0</v>
      </c>
      <c r="P452" s="25">
        <f t="shared" si="77"/>
        <v>0</v>
      </c>
      <c r="Q452" s="16">
        <f>+'JRO''s Hours Information'!D452</f>
        <v>91</v>
      </c>
      <c r="R452" s="23">
        <f t="shared" si="78"/>
        <v>1855.49</v>
      </c>
      <c r="S452" s="16">
        <f>+'JRO''s Hours Information'!G452</f>
        <v>86.5</v>
      </c>
      <c r="T452" s="23">
        <f t="shared" si="79"/>
        <v>1634.85</v>
      </c>
      <c r="U452" s="15">
        <f>+'JRO''s Hours Information'!J452</f>
        <v>1.5</v>
      </c>
      <c r="V452" s="25">
        <f t="shared" si="80"/>
        <v>28.349999999999998</v>
      </c>
      <c r="W452" s="23">
        <f t="shared" si="81"/>
        <v>2456.3334</v>
      </c>
    </row>
    <row r="453" spans="1:23" ht="14.85" customHeight="1" x14ac:dyDescent="0.15">
      <c r="A453" s="64" t="str">
        <f>'Employee ROP Information'!A453</f>
        <v>GAL</v>
      </c>
      <c r="B453" s="58" t="str">
        <f>+'Employee ROP Information'!C453</f>
        <v>MCGAHEE, MARIANNE</v>
      </c>
      <c r="C453" s="17">
        <f>+'Employee ROP Information'!M453</f>
        <v>19.72</v>
      </c>
      <c r="D453" s="17">
        <f>+'Employee ROP Information'!N453</f>
        <v>18.28</v>
      </c>
      <c r="E453" s="32">
        <f>+'JRO''s Hours Information'!B453</f>
        <v>104.75</v>
      </c>
      <c r="F453" s="23">
        <f t="shared" si="72"/>
        <v>2065.67</v>
      </c>
      <c r="G453" s="32">
        <f>+'JRO''s Hours Information'!E453</f>
        <v>0.67300000000000004</v>
      </c>
      <c r="H453" s="23">
        <f t="shared" si="73"/>
        <v>12.302440000000001</v>
      </c>
      <c r="I453" s="32">
        <f>+'JRO''s Hours Information'!H453</f>
        <v>0</v>
      </c>
      <c r="J453" s="25">
        <f t="shared" si="74"/>
        <v>0</v>
      </c>
      <c r="K453" s="33">
        <f>+'JRO''s Hours Information'!C453</f>
        <v>143</v>
      </c>
      <c r="L453" s="23">
        <f t="shared" si="75"/>
        <v>2819.96</v>
      </c>
      <c r="M453" s="33">
        <f>+'JRO''s Hours Information'!F453</f>
        <v>95.337000000000003</v>
      </c>
      <c r="N453" s="23">
        <f t="shared" si="76"/>
        <v>1742.7603600000002</v>
      </c>
      <c r="O453" s="33">
        <f>+'JRO''s Hours Information'!I453</f>
        <v>0</v>
      </c>
      <c r="P453" s="25">
        <f t="shared" si="77"/>
        <v>0</v>
      </c>
      <c r="Q453" s="16">
        <f>+'JRO''s Hours Information'!D453</f>
        <v>361</v>
      </c>
      <c r="R453" s="23">
        <f t="shared" si="78"/>
        <v>7118.9199999999992</v>
      </c>
      <c r="S453" s="16">
        <f>+'JRO''s Hours Information'!G453</f>
        <v>101</v>
      </c>
      <c r="T453" s="23">
        <f t="shared" si="79"/>
        <v>1846.2800000000002</v>
      </c>
      <c r="U453" s="15">
        <f>+'JRO''s Hours Information'!J453</f>
        <v>0</v>
      </c>
      <c r="V453" s="25">
        <f t="shared" si="80"/>
        <v>0</v>
      </c>
      <c r="W453" s="23">
        <f t="shared" si="81"/>
        <v>2077.97244</v>
      </c>
    </row>
    <row r="454" spans="1:23" ht="14.85" customHeight="1" x14ac:dyDescent="0.15">
      <c r="A454" s="64" t="str">
        <f>'Employee ROP Information'!A454</f>
        <v>GAL</v>
      </c>
      <c r="B454" s="58" t="str">
        <f>+'Employee ROP Information'!C454</f>
        <v>MCGRIFF, KATHLEEN</v>
      </c>
      <c r="C454" s="17">
        <f>+'Employee ROP Information'!M454</f>
        <v>15.95</v>
      </c>
      <c r="D454" s="17">
        <f>+'Employee ROP Information'!N454</f>
        <v>14.79</v>
      </c>
      <c r="E454" s="32">
        <f>+'JRO''s Hours Information'!B454</f>
        <v>53.335999999999999</v>
      </c>
      <c r="F454" s="23">
        <f t="shared" si="72"/>
        <v>850.7091999999999</v>
      </c>
      <c r="G454" s="32">
        <f>+'JRO''s Hours Information'!E454</f>
        <v>61.335999999999999</v>
      </c>
      <c r="H454" s="23">
        <f t="shared" si="73"/>
        <v>907.1594399999999</v>
      </c>
      <c r="I454" s="32">
        <f>+'JRO''s Hours Information'!H454</f>
        <v>9.25</v>
      </c>
      <c r="J454" s="25">
        <f t="shared" si="74"/>
        <v>136.8075</v>
      </c>
      <c r="K454" s="33">
        <f>+'JRO''s Hours Information'!C454</f>
        <v>69.335999999999999</v>
      </c>
      <c r="L454" s="23">
        <f t="shared" si="75"/>
        <v>1105.9091999999998</v>
      </c>
      <c r="M454" s="33">
        <f>+'JRO''s Hours Information'!F454</f>
        <v>69.335999999999999</v>
      </c>
      <c r="N454" s="23">
        <f t="shared" si="76"/>
        <v>1025.4794399999998</v>
      </c>
      <c r="O454" s="33">
        <f>+'JRO''s Hours Information'!I454</f>
        <v>36.75</v>
      </c>
      <c r="P454" s="25">
        <f t="shared" si="77"/>
        <v>543.53249999999991</v>
      </c>
      <c r="Q454" s="16">
        <f>+'JRO''s Hours Information'!D454</f>
        <v>16</v>
      </c>
      <c r="R454" s="23">
        <f t="shared" si="78"/>
        <v>255.2</v>
      </c>
      <c r="S454" s="16">
        <f>+'JRO''s Hours Information'!G454</f>
        <v>8</v>
      </c>
      <c r="T454" s="23">
        <f t="shared" si="79"/>
        <v>118.32</v>
      </c>
      <c r="U454" s="15">
        <f>+'JRO''s Hours Information'!J454</f>
        <v>27.5</v>
      </c>
      <c r="V454" s="25">
        <f t="shared" si="80"/>
        <v>406.72499999999997</v>
      </c>
      <c r="W454" s="23">
        <f t="shared" si="81"/>
        <v>1894.6761399999996</v>
      </c>
    </row>
    <row r="455" spans="1:23" ht="14.85" customHeight="1" x14ac:dyDescent="0.15">
      <c r="A455" s="64" t="str">
        <f>'Employee ROP Information'!A455</f>
        <v>GAL</v>
      </c>
      <c r="B455" s="58" t="str">
        <f>+'Employee ROP Information'!C455</f>
        <v>MCGUIRE, ELYSE</v>
      </c>
      <c r="C455" s="17">
        <f>+'Employee ROP Information'!M455</f>
        <v>29.31</v>
      </c>
      <c r="D455" s="17">
        <f>+'Employee ROP Information'!N455</f>
        <v>27.17</v>
      </c>
      <c r="E455" s="32">
        <f>+'JRO''s Hours Information'!B455</f>
        <v>417</v>
      </c>
      <c r="F455" s="23">
        <f t="shared" si="72"/>
        <v>12222.269999999999</v>
      </c>
      <c r="G455" s="32">
        <f>+'JRO''s Hours Information'!E455</f>
        <v>480</v>
      </c>
      <c r="H455" s="23">
        <f t="shared" si="73"/>
        <v>13041.6</v>
      </c>
      <c r="I455" s="32">
        <f>+'JRO''s Hours Information'!H455</f>
        <v>17.75</v>
      </c>
      <c r="J455" s="25">
        <f t="shared" si="74"/>
        <v>482.26750000000004</v>
      </c>
      <c r="K455" s="33">
        <f>+'JRO''s Hours Information'!C455</f>
        <v>156</v>
      </c>
      <c r="L455" s="23">
        <f t="shared" si="75"/>
        <v>4572.3599999999997</v>
      </c>
      <c r="M455" s="33">
        <f>+'JRO''s Hours Information'!F455</f>
        <v>104.004</v>
      </c>
      <c r="N455" s="23">
        <f t="shared" si="76"/>
        <v>2825.7886800000001</v>
      </c>
      <c r="O455" s="33">
        <f>+'JRO''s Hours Information'!I455</f>
        <v>123</v>
      </c>
      <c r="P455" s="25">
        <f t="shared" si="77"/>
        <v>3341.9100000000003</v>
      </c>
      <c r="Q455" s="16">
        <f>+'JRO''s Hours Information'!D455</f>
        <v>97.5</v>
      </c>
      <c r="R455" s="23">
        <f t="shared" si="78"/>
        <v>2857.7249999999999</v>
      </c>
      <c r="S455" s="16">
        <f>+'JRO''s Hours Information'!G455</f>
        <v>24.5</v>
      </c>
      <c r="T455" s="23">
        <f t="shared" si="79"/>
        <v>665.66500000000008</v>
      </c>
      <c r="U455" s="15">
        <f>+'JRO''s Hours Information'!J455</f>
        <v>134.75</v>
      </c>
      <c r="V455" s="25">
        <f t="shared" si="80"/>
        <v>3661.1575000000003</v>
      </c>
      <c r="W455" s="23">
        <f t="shared" si="81"/>
        <v>25746.137500000001</v>
      </c>
    </row>
    <row r="456" spans="1:23" ht="14.85" customHeight="1" x14ac:dyDescent="0.15">
      <c r="A456" s="64" t="str">
        <f>'Employee ROP Information'!A456</f>
        <v>GAL</v>
      </c>
      <c r="B456" s="58" t="str">
        <f>+'Employee ROP Information'!C456</f>
        <v>MCKENNA, KEELEY</v>
      </c>
      <c r="C456" s="17">
        <f>+'Employee ROP Information'!M456</f>
        <v>25.38</v>
      </c>
      <c r="D456" s="17">
        <f>+'Employee ROP Information'!N456</f>
        <v>23.53</v>
      </c>
      <c r="E456" s="32">
        <f>+'JRO''s Hours Information'!B456</f>
        <v>63.67</v>
      </c>
      <c r="F456" s="23">
        <f t="shared" si="72"/>
        <v>1615.9446</v>
      </c>
      <c r="G456" s="32">
        <f>+'JRO''s Hours Information'!E456</f>
        <v>58.67</v>
      </c>
      <c r="H456" s="23">
        <f t="shared" si="73"/>
        <v>1380.5051000000001</v>
      </c>
      <c r="I456" s="32">
        <f>+'JRO''s Hours Information'!H456</f>
        <v>0</v>
      </c>
      <c r="J456" s="25">
        <f t="shared" si="74"/>
        <v>0</v>
      </c>
      <c r="K456" s="33">
        <f>+'JRO''s Hours Information'!C456</f>
        <v>86.67</v>
      </c>
      <c r="L456" s="23">
        <f t="shared" si="75"/>
        <v>2199.6846</v>
      </c>
      <c r="M456" s="33">
        <f>+'JRO''s Hours Information'!F456</f>
        <v>86.67</v>
      </c>
      <c r="N456" s="23">
        <f t="shared" si="76"/>
        <v>2039.3451000000002</v>
      </c>
      <c r="O456" s="33">
        <f>+'JRO''s Hours Information'!I456</f>
        <v>7.75</v>
      </c>
      <c r="P456" s="25">
        <f t="shared" si="77"/>
        <v>182.35750000000002</v>
      </c>
      <c r="Q456" s="16">
        <f>+'JRO''s Hours Information'!D456</f>
        <v>23</v>
      </c>
      <c r="R456" s="23">
        <f t="shared" si="78"/>
        <v>583.74</v>
      </c>
      <c r="S456" s="16">
        <f>+'JRO''s Hours Information'!G456</f>
        <v>28</v>
      </c>
      <c r="T456" s="23">
        <f t="shared" si="79"/>
        <v>658.84</v>
      </c>
      <c r="U456" s="15">
        <f>+'JRO''s Hours Information'!J456</f>
        <v>7.75</v>
      </c>
      <c r="V456" s="25">
        <f t="shared" si="80"/>
        <v>182.35750000000002</v>
      </c>
      <c r="W456" s="23">
        <f t="shared" si="81"/>
        <v>2996.4497000000001</v>
      </c>
    </row>
    <row r="457" spans="1:23" ht="14.85" customHeight="1" x14ac:dyDescent="0.15">
      <c r="A457" s="64" t="str">
        <f>'Employee ROP Information'!A457</f>
        <v>GAL</v>
      </c>
      <c r="B457" s="58" t="str">
        <f>+'Employee ROP Information'!C457</f>
        <v>MCKENZIE, CELESTE</v>
      </c>
      <c r="C457" s="17">
        <f>+'Employee ROP Information'!M457</f>
        <v>15.71</v>
      </c>
      <c r="D457" s="17">
        <f>+'Employee ROP Information'!N457</f>
        <v>14.56</v>
      </c>
      <c r="E457" s="32">
        <f>+'JRO''s Hours Information'!B457</f>
        <v>64.007000000000005</v>
      </c>
      <c r="F457" s="23">
        <f t="shared" si="72"/>
        <v>1005.5499700000001</v>
      </c>
      <c r="G457" s="32">
        <f>+'JRO''s Hours Information'!E457</f>
        <v>38.506999999999998</v>
      </c>
      <c r="H457" s="23">
        <f t="shared" si="73"/>
        <v>560.66192000000001</v>
      </c>
      <c r="I457" s="32">
        <f>+'JRO''s Hours Information'!H457</f>
        <v>0</v>
      </c>
      <c r="J457" s="25">
        <f t="shared" si="74"/>
        <v>0</v>
      </c>
      <c r="K457" s="33">
        <f>+'JRO''s Hours Information'!C457</f>
        <v>104.004</v>
      </c>
      <c r="L457" s="23">
        <f t="shared" si="75"/>
        <v>1633.9028400000002</v>
      </c>
      <c r="M457" s="33">
        <f>+'JRO''s Hours Information'!F457</f>
        <v>104.004</v>
      </c>
      <c r="N457" s="23">
        <f t="shared" si="76"/>
        <v>1514.2982400000001</v>
      </c>
      <c r="O457" s="33">
        <f>+'JRO''s Hours Information'!I457</f>
        <v>0</v>
      </c>
      <c r="P457" s="25">
        <f t="shared" si="77"/>
        <v>0</v>
      </c>
      <c r="Q457" s="16">
        <f>+'JRO''s Hours Information'!D457</f>
        <v>98.5</v>
      </c>
      <c r="R457" s="23">
        <f t="shared" si="78"/>
        <v>1547.4350000000002</v>
      </c>
      <c r="S457" s="16">
        <f>+'JRO''s Hours Information'!G457</f>
        <v>106.75</v>
      </c>
      <c r="T457" s="23">
        <f t="shared" si="79"/>
        <v>1554.28</v>
      </c>
      <c r="U457" s="15">
        <f>+'JRO''s Hours Information'!J457</f>
        <v>0</v>
      </c>
      <c r="V457" s="25">
        <f t="shared" si="80"/>
        <v>0</v>
      </c>
      <c r="W457" s="23">
        <f t="shared" si="81"/>
        <v>1566.21189</v>
      </c>
    </row>
    <row r="458" spans="1:23" ht="14.85" customHeight="1" x14ac:dyDescent="0.15">
      <c r="A458" s="64" t="str">
        <f>'Employee ROP Information'!A458</f>
        <v>GAL</v>
      </c>
      <c r="B458" s="58" t="str">
        <f>+'Employee ROP Information'!C458</f>
        <v>MCKIERNAN, ELIZABETH</v>
      </c>
      <c r="C458" s="17">
        <f>+'Employee ROP Information'!M458</f>
        <v>21.26</v>
      </c>
      <c r="D458" s="17">
        <f>+'Employee ROP Information'!N458</f>
        <v>19.71</v>
      </c>
      <c r="E458" s="32">
        <f>+'JRO''s Hours Information'!B458</f>
        <v>120.505</v>
      </c>
      <c r="F458" s="23">
        <f t="shared" si="72"/>
        <v>2561.9363000000003</v>
      </c>
      <c r="G458" s="32">
        <f>+'JRO''s Hours Information'!E458</f>
        <v>128.505</v>
      </c>
      <c r="H458" s="23">
        <f t="shared" si="73"/>
        <v>2532.8335499999998</v>
      </c>
      <c r="I458" s="32">
        <f>+'JRO''s Hours Information'!H458</f>
        <v>8.15</v>
      </c>
      <c r="J458" s="25">
        <f t="shared" si="74"/>
        <v>160.63650000000001</v>
      </c>
      <c r="K458" s="33">
        <f>+'JRO''s Hours Information'!C458</f>
        <v>104.004</v>
      </c>
      <c r="L458" s="23">
        <f t="shared" si="75"/>
        <v>2211.1250400000004</v>
      </c>
      <c r="M458" s="33">
        <f>+'JRO''s Hours Information'!F458</f>
        <v>104.004</v>
      </c>
      <c r="N458" s="23">
        <f t="shared" si="76"/>
        <v>2049.9188400000003</v>
      </c>
      <c r="O458" s="33">
        <f>+'JRO''s Hours Information'!I458</f>
        <v>86.775000000000006</v>
      </c>
      <c r="P458" s="25">
        <f t="shared" si="77"/>
        <v>1710.3352500000001</v>
      </c>
      <c r="Q458" s="16">
        <f>+'JRO''s Hours Information'!D458</f>
        <v>16</v>
      </c>
      <c r="R458" s="23">
        <f t="shared" si="78"/>
        <v>340.16</v>
      </c>
      <c r="S458" s="16">
        <f>+'JRO''s Hours Information'!G458</f>
        <v>8</v>
      </c>
      <c r="T458" s="23">
        <f t="shared" si="79"/>
        <v>157.68</v>
      </c>
      <c r="U458" s="15">
        <f>+'JRO''s Hours Information'!J458</f>
        <v>87.25</v>
      </c>
      <c r="V458" s="25">
        <f t="shared" si="80"/>
        <v>1719.6975</v>
      </c>
      <c r="W458" s="23">
        <f t="shared" si="81"/>
        <v>5255.4063500000002</v>
      </c>
    </row>
    <row r="459" spans="1:23" ht="14.85" customHeight="1" x14ac:dyDescent="0.15">
      <c r="A459" s="64" t="str">
        <f>'Employee ROP Information'!A459</f>
        <v>GAL</v>
      </c>
      <c r="B459" s="58" t="str">
        <f>+'Employee ROP Information'!C459</f>
        <v>MCLAUGHLIN, SANDRA</v>
      </c>
      <c r="C459" s="17">
        <f>+'Employee ROP Information'!M459</f>
        <v>28.75</v>
      </c>
      <c r="D459" s="17">
        <f>+'Employee ROP Information'!N459</f>
        <v>26.66</v>
      </c>
      <c r="E459" s="32">
        <f>+'JRO''s Hours Information'!B459</f>
        <v>90.662000000000006</v>
      </c>
      <c r="F459" s="23">
        <f t="shared" si="72"/>
        <v>2606.5325000000003</v>
      </c>
      <c r="G459" s="32">
        <f>+'JRO''s Hours Information'!E459</f>
        <v>85.337999999999994</v>
      </c>
      <c r="H459" s="23">
        <f t="shared" si="73"/>
        <v>2275.1110799999997</v>
      </c>
      <c r="I459" s="32">
        <f>+'JRO''s Hours Information'!H459</f>
        <v>0</v>
      </c>
      <c r="J459" s="25">
        <f t="shared" si="74"/>
        <v>0</v>
      </c>
      <c r="K459" s="33">
        <f>+'JRO''s Hours Information'!C459</f>
        <v>129.99600000000001</v>
      </c>
      <c r="L459" s="23">
        <f t="shared" si="75"/>
        <v>3737.3850000000002</v>
      </c>
      <c r="M459" s="33">
        <f>+'JRO''s Hours Information'!F459</f>
        <v>104.004</v>
      </c>
      <c r="N459" s="23">
        <f t="shared" si="76"/>
        <v>2772.7466400000003</v>
      </c>
      <c r="O459" s="33">
        <f>+'JRO''s Hours Information'!I459</f>
        <v>2</v>
      </c>
      <c r="P459" s="25">
        <f t="shared" si="77"/>
        <v>53.32</v>
      </c>
      <c r="Q459" s="16">
        <f>+'JRO''s Hours Information'!D459</f>
        <v>61</v>
      </c>
      <c r="R459" s="23">
        <f t="shared" si="78"/>
        <v>1753.75</v>
      </c>
      <c r="S459" s="16">
        <f>+'JRO''s Hours Information'!G459</f>
        <v>36</v>
      </c>
      <c r="T459" s="23">
        <f t="shared" si="79"/>
        <v>959.76</v>
      </c>
      <c r="U459" s="15">
        <f>+'JRO''s Hours Information'!J459</f>
        <v>2</v>
      </c>
      <c r="V459" s="25">
        <f t="shared" si="80"/>
        <v>53.32</v>
      </c>
      <c r="W459" s="23">
        <f t="shared" si="81"/>
        <v>4881.6435799999999</v>
      </c>
    </row>
    <row r="460" spans="1:23" ht="14.85" customHeight="1" x14ac:dyDescent="0.15">
      <c r="A460" s="64" t="str">
        <f>'Employee ROP Information'!A460</f>
        <v>GAL</v>
      </c>
      <c r="B460" s="58" t="str">
        <f>+'Employee ROP Information'!C460</f>
        <v>MCLEOD, MELANIE</v>
      </c>
      <c r="C460" s="17">
        <f>+'Employee ROP Information'!M460</f>
        <v>4.93</v>
      </c>
      <c r="D460" s="17">
        <f>+'Employee ROP Information'!N460</f>
        <v>4.57</v>
      </c>
      <c r="E460" s="32">
        <f>+'JRO''s Hours Information'!B460</f>
        <v>0</v>
      </c>
      <c r="F460" s="23">
        <f t="shared" si="72"/>
        <v>0</v>
      </c>
      <c r="G460" s="32">
        <f>+'JRO''s Hours Information'!E460</f>
        <v>0</v>
      </c>
      <c r="H460" s="23">
        <f t="shared" si="73"/>
        <v>0</v>
      </c>
      <c r="I460" s="32">
        <f>+'JRO''s Hours Information'!H460</f>
        <v>0</v>
      </c>
      <c r="J460" s="25">
        <f t="shared" si="74"/>
        <v>0</v>
      </c>
      <c r="K460" s="33">
        <f>+'JRO''s Hours Information'!C460</f>
        <v>0</v>
      </c>
      <c r="L460" s="23">
        <f t="shared" si="75"/>
        <v>0</v>
      </c>
      <c r="M460" s="33">
        <f>+'JRO''s Hours Information'!F460</f>
        <v>0</v>
      </c>
      <c r="N460" s="23">
        <f t="shared" si="76"/>
        <v>0</v>
      </c>
      <c r="O460" s="33">
        <f>+'JRO''s Hours Information'!I460</f>
        <v>0</v>
      </c>
      <c r="P460" s="25">
        <f t="shared" si="77"/>
        <v>0</v>
      </c>
      <c r="Q460" s="16">
        <f>+'JRO''s Hours Information'!D460</f>
        <v>0</v>
      </c>
      <c r="R460" s="23">
        <f t="shared" si="78"/>
        <v>0</v>
      </c>
      <c r="S460" s="16">
        <f>+'JRO''s Hours Information'!G460</f>
        <v>0</v>
      </c>
      <c r="T460" s="23">
        <f t="shared" si="79"/>
        <v>0</v>
      </c>
      <c r="U460" s="15">
        <f>+'JRO''s Hours Information'!J460</f>
        <v>0</v>
      </c>
      <c r="V460" s="25">
        <f t="shared" si="80"/>
        <v>0</v>
      </c>
      <c r="W460" s="23">
        <f t="shared" si="81"/>
        <v>0</v>
      </c>
    </row>
    <row r="461" spans="1:23" ht="14.85" customHeight="1" x14ac:dyDescent="0.15">
      <c r="A461" s="64" t="str">
        <f>'Employee ROP Information'!A461</f>
        <v>GAL</v>
      </c>
      <c r="B461" s="58" t="str">
        <f>+'Employee ROP Information'!C461</f>
        <v>MEACHAM, REBECCA</v>
      </c>
      <c r="C461" s="17">
        <f>+'Employee ROP Information'!M461</f>
        <v>20.71</v>
      </c>
      <c r="D461" s="17">
        <f>+'Employee ROP Information'!N461</f>
        <v>19.2</v>
      </c>
      <c r="E461" s="32">
        <f>+'JRO''s Hours Information'!B461</f>
        <v>403</v>
      </c>
      <c r="F461" s="23">
        <f t="shared" si="72"/>
        <v>8346.130000000001</v>
      </c>
      <c r="G461" s="32">
        <f>+'JRO''s Hours Information'!E461</f>
        <v>305.00700000000001</v>
      </c>
      <c r="H461" s="23">
        <f t="shared" si="73"/>
        <v>5856.1343999999999</v>
      </c>
      <c r="I461" s="32">
        <f>+'JRO''s Hours Information'!H461</f>
        <v>0</v>
      </c>
      <c r="J461" s="25">
        <f t="shared" si="74"/>
        <v>0</v>
      </c>
      <c r="K461" s="33">
        <f>+'JRO''s Hours Information'!C461</f>
        <v>156</v>
      </c>
      <c r="L461" s="23">
        <f t="shared" si="75"/>
        <v>3230.76</v>
      </c>
      <c r="M461" s="33">
        <f>+'JRO''s Hours Information'!F461</f>
        <v>104.004</v>
      </c>
      <c r="N461" s="23">
        <f t="shared" si="76"/>
        <v>1996.8768</v>
      </c>
      <c r="O461" s="33">
        <f>+'JRO''s Hours Information'!I461</f>
        <v>0</v>
      </c>
      <c r="P461" s="25">
        <f t="shared" si="77"/>
        <v>0</v>
      </c>
      <c r="Q461" s="16">
        <f>+'JRO''s Hours Information'!D461</f>
        <v>84</v>
      </c>
      <c r="R461" s="23">
        <f t="shared" si="78"/>
        <v>1739.64</v>
      </c>
      <c r="S461" s="16">
        <f>+'JRO''s Hours Information'!G461</f>
        <v>70.25</v>
      </c>
      <c r="T461" s="23">
        <f t="shared" si="79"/>
        <v>1348.8</v>
      </c>
      <c r="U461" s="15">
        <f>+'JRO''s Hours Information'!J461</f>
        <v>0</v>
      </c>
      <c r="V461" s="25">
        <f t="shared" si="80"/>
        <v>0</v>
      </c>
      <c r="W461" s="23">
        <f t="shared" si="81"/>
        <v>14202.2644</v>
      </c>
    </row>
    <row r="462" spans="1:23" ht="14.85" customHeight="1" x14ac:dyDescent="0.15">
      <c r="A462" s="64" t="str">
        <f>'Employee ROP Information'!A462</f>
        <v>GAL</v>
      </c>
      <c r="B462" s="58" t="str">
        <f>+'Employee ROP Information'!C462</f>
        <v>MEADOWS, JENNA</v>
      </c>
      <c r="C462" s="17">
        <f>+'Employee ROP Information'!M462</f>
        <v>28.75</v>
      </c>
      <c r="D462" s="17">
        <f>+'Employee ROP Information'!N462</f>
        <v>26.66</v>
      </c>
      <c r="E462" s="32">
        <f>+'JRO''s Hours Information'!B462</f>
        <v>46.003999999999998</v>
      </c>
      <c r="F462" s="23">
        <f t="shared" si="72"/>
        <v>1322.615</v>
      </c>
      <c r="G462" s="32">
        <f>+'JRO''s Hours Information'!E462</f>
        <v>50.003999999999998</v>
      </c>
      <c r="H462" s="23">
        <f t="shared" si="73"/>
        <v>1333.10664</v>
      </c>
      <c r="I462" s="32">
        <f>+'JRO''s Hours Information'!H462</f>
        <v>5.5</v>
      </c>
      <c r="J462" s="25">
        <f t="shared" si="74"/>
        <v>146.63</v>
      </c>
      <c r="K462" s="33">
        <f>+'JRO''s Hours Information'!C462</f>
        <v>104.004</v>
      </c>
      <c r="L462" s="23">
        <f t="shared" si="75"/>
        <v>2990.1150000000002</v>
      </c>
      <c r="M462" s="33">
        <f>+'JRO''s Hours Information'!F462</f>
        <v>104.004</v>
      </c>
      <c r="N462" s="23">
        <f t="shared" si="76"/>
        <v>2772.7466400000003</v>
      </c>
      <c r="O462" s="33">
        <f>+'JRO''s Hours Information'!I462</f>
        <v>62</v>
      </c>
      <c r="P462" s="25">
        <f t="shared" si="77"/>
        <v>1652.92</v>
      </c>
      <c r="Q462" s="16">
        <f>+'JRO''s Hours Information'!D462</f>
        <v>58</v>
      </c>
      <c r="R462" s="23">
        <f t="shared" si="78"/>
        <v>1667.5</v>
      </c>
      <c r="S462" s="16">
        <f>+'JRO''s Hours Information'!G462</f>
        <v>54</v>
      </c>
      <c r="T462" s="23">
        <f t="shared" si="79"/>
        <v>1439.64</v>
      </c>
      <c r="U462" s="15">
        <f>+'JRO''s Hours Information'!J462</f>
        <v>56.5</v>
      </c>
      <c r="V462" s="25">
        <f t="shared" si="80"/>
        <v>1506.29</v>
      </c>
      <c r="W462" s="23">
        <f t="shared" si="81"/>
        <v>2802.3516399999999</v>
      </c>
    </row>
    <row r="463" spans="1:23" ht="14.85" customHeight="1" x14ac:dyDescent="0.15">
      <c r="A463" s="64" t="str">
        <f>'Employee ROP Information'!A463</f>
        <v>GAL</v>
      </c>
      <c r="B463" s="58" t="str">
        <f>+'Employee ROP Information'!C463</f>
        <v>MEHL, BARBARA</v>
      </c>
      <c r="C463" s="17">
        <f>+'Employee ROP Information'!M463</f>
        <v>25.38</v>
      </c>
      <c r="D463" s="17">
        <f>+'Employee ROP Information'!N463</f>
        <v>23.53</v>
      </c>
      <c r="E463" s="32">
        <f>+'JRO''s Hours Information'!B463</f>
        <v>90.171000000000006</v>
      </c>
      <c r="F463" s="23">
        <f t="shared" si="72"/>
        <v>2288.53998</v>
      </c>
      <c r="G463" s="32">
        <f>+'JRO''s Hours Information'!E463</f>
        <v>106.17100000000001</v>
      </c>
      <c r="H463" s="23">
        <f t="shared" si="73"/>
        <v>2498.2036300000004</v>
      </c>
      <c r="I463" s="32">
        <f>+'JRO''s Hours Information'!H463</f>
        <v>11.625</v>
      </c>
      <c r="J463" s="25">
        <f t="shared" si="74"/>
        <v>273.53625</v>
      </c>
      <c r="K463" s="33">
        <f>+'JRO''s Hours Information'!C463</f>
        <v>95.337000000000003</v>
      </c>
      <c r="L463" s="23">
        <f t="shared" si="75"/>
        <v>2419.6530600000001</v>
      </c>
      <c r="M463" s="33">
        <f>+'JRO''s Hours Information'!F463</f>
        <v>95.337000000000003</v>
      </c>
      <c r="N463" s="23">
        <f t="shared" si="76"/>
        <v>2243.27961</v>
      </c>
      <c r="O463" s="33">
        <f>+'JRO''s Hours Information'!I463</f>
        <v>155.625</v>
      </c>
      <c r="P463" s="25">
        <f t="shared" si="77"/>
        <v>3661.8562500000003</v>
      </c>
      <c r="Q463" s="16">
        <f>+'JRO''s Hours Information'!D463</f>
        <v>16</v>
      </c>
      <c r="R463" s="23">
        <f t="shared" si="78"/>
        <v>406.08</v>
      </c>
      <c r="S463" s="16">
        <f>+'JRO''s Hours Information'!G463</f>
        <v>0</v>
      </c>
      <c r="T463" s="23">
        <f t="shared" si="79"/>
        <v>0</v>
      </c>
      <c r="U463" s="15">
        <f>+'JRO''s Hours Information'!J463</f>
        <v>144</v>
      </c>
      <c r="V463" s="25">
        <f t="shared" si="80"/>
        <v>3388.32</v>
      </c>
      <c r="W463" s="23">
        <f t="shared" si="81"/>
        <v>5060.2798600000006</v>
      </c>
    </row>
    <row r="464" spans="1:23" ht="14.85" customHeight="1" x14ac:dyDescent="0.15">
      <c r="A464" s="64" t="str">
        <f>'Employee ROP Information'!A464</f>
        <v>GAL</v>
      </c>
      <c r="B464" s="58" t="str">
        <f>+'Employee ROP Information'!C464</f>
        <v>MEINGASNER, RYAN</v>
      </c>
      <c r="C464" s="17">
        <f>+'Employee ROP Information'!M464</f>
        <v>19.72</v>
      </c>
      <c r="D464" s="17">
        <f>+'Employee ROP Information'!N464</f>
        <v>18.28</v>
      </c>
      <c r="E464" s="32">
        <f>+'JRO''s Hours Information'!B464</f>
        <v>26.001000000000001</v>
      </c>
      <c r="F464" s="23">
        <f t="shared" si="72"/>
        <v>512.73972000000003</v>
      </c>
      <c r="G464" s="32">
        <f>+'JRO''s Hours Information'!E464</f>
        <v>26.001000000000001</v>
      </c>
      <c r="H464" s="23">
        <f t="shared" si="73"/>
        <v>475.29828000000003</v>
      </c>
      <c r="I464" s="32">
        <f>+'JRO''s Hours Information'!H464</f>
        <v>0</v>
      </c>
      <c r="J464" s="25">
        <f t="shared" si="74"/>
        <v>0</v>
      </c>
      <c r="K464" s="33">
        <f>+'JRO''s Hours Information'!C464</f>
        <v>26.001000000000001</v>
      </c>
      <c r="L464" s="23">
        <f t="shared" si="75"/>
        <v>512.73972000000003</v>
      </c>
      <c r="M464" s="33">
        <f>+'JRO''s Hours Information'!F464</f>
        <v>26.001000000000001</v>
      </c>
      <c r="N464" s="23">
        <f t="shared" si="76"/>
        <v>475.29828000000003</v>
      </c>
      <c r="O464" s="33">
        <f>+'JRO''s Hours Information'!I464</f>
        <v>0</v>
      </c>
      <c r="P464" s="25">
        <f t="shared" si="77"/>
        <v>0</v>
      </c>
      <c r="Q464" s="16">
        <f>+'JRO''s Hours Information'!D464</f>
        <v>0</v>
      </c>
      <c r="R464" s="23">
        <f t="shared" si="78"/>
        <v>0</v>
      </c>
      <c r="S464" s="16">
        <f>+'JRO''s Hours Information'!G464</f>
        <v>0</v>
      </c>
      <c r="T464" s="23">
        <f t="shared" si="79"/>
        <v>0</v>
      </c>
      <c r="U464" s="15">
        <f>+'JRO''s Hours Information'!J464</f>
        <v>0</v>
      </c>
      <c r="V464" s="25">
        <f t="shared" si="80"/>
        <v>0</v>
      </c>
      <c r="W464" s="23">
        <f t="shared" si="81"/>
        <v>988.03800000000001</v>
      </c>
    </row>
    <row r="465" spans="1:23" ht="14.85" customHeight="1" x14ac:dyDescent="0.15">
      <c r="A465" s="64" t="str">
        <f>'Employee ROP Information'!A465</f>
        <v>GAL</v>
      </c>
      <c r="B465" s="58" t="str">
        <f>+'Employee ROP Information'!C465</f>
        <v>MELVIN, IRENA</v>
      </c>
      <c r="C465" s="17">
        <f>+'Employee ROP Information'!M465</f>
        <v>5.12</v>
      </c>
      <c r="D465" s="17">
        <f>+'Employee ROP Information'!N465</f>
        <v>4.75</v>
      </c>
      <c r="E465" s="32">
        <f>+'JRO''s Hours Information'!B465</f>
        <v>153.84</v>
      </c>
      <c r="F465" s="23">
        <f t="shared" si="72"/>
        <v>787.66079999999999</v>
      </c>
      <c r="G465" s="32">
        <f>+'JRO''s Hours Information'!E465</f>
        <v>128.16</v>
      </c>
      <c r="H465" s="23">
        <f t="shared" si="73"/>
        <v>608.76</v>
      </c>
      <c r="I465" s="32">
        <f>+'JRO''s Hours Information'!H465</f>
        <v>0</v>
      </c>
      <c r="J465" s="25">
        <f t="shared" si="74"/>
        <v>0</v>
      </c>
      <c r="K465" s="33">
        <f>+'JRO''s Hours Information'!C465</f>
        <v>65.004000000000005</v>
      </c>
      <c r="L465" s="23">
        <f t="shared" si="75"/>
        <v>332.82048000000003</v>
      </c>
      <c r="M465" s="33">
        <f>+'JRO''s Hours Information'!F465</f>
        <v>51.996000000000002</v>
      </c>
      <c r="N465" s="23">
        <f t="shared" si="76"/>
        <v>246.98100000000002</v>
      </c>
      <c r="O465" s="33">
        <f>+'JRO''s Hours Information'!I465</f>
        <v>15</v>
      </c>
      <c r="P465" s="25">
        <f t="shared" si="77"/>
        <v>71.25</v>
      </c>
      <c r="Q465" s="16">
        <f>+'JRO''s Hours Information'!D465</f>
        <v>25.5</v>
      </c>
      <c r="R465" s="23">
        <f t="shared" si="78"/>
        <v>130.56</v>
      </c>
      <c r="S465" s="16">
        <f>+'JRO''s Hours Information'!G465</f>
        <v>50</v>
      </c>
      <c r="T465" s="23">
        <f t="shared" si="79"/>
        <v>237.5</v>
      </c>
      <c r="U465" s="15">
        <f>+'JRO''s Hours Information'!J465</f>
        <v>34.5</v>
      </c>
      <c r="V465" s="25">
        <f t="shared" si="80"/>
        <v>163.875</v>
      </c>
      <c r="W465" s="23">
        <f t="shared" si="81"/>
        <v>1396.4207999999999</v>
      </c>
    </row>
    <row r="466" spans="1:23" ht="14.85" customHeight="1" x14ac:dyDescent="0.15">
      <c r="A466" s="64" t="str">
        <f>'Employee ROP Information'!A466</f>
        <v>GAL</v>
      </c>
      <c r="B466" s="58" t="str">
        <f>+'Employee ROP Information'!C466</f>
        <v>MENZEL, MARJORIE</v>
      </c>
      <c r="C466" s="17">
        <f>+'Employee ROP Information'!M466</f>
        <v>30.7</v>
      </c>
      <c r="D466" s="17">
        <f>+'Employee ROP Information'!N466</f>
        <v>28.47</v>
      </c>
      <c r="E466" s="32">
        <f>+'JRO''s Hours Information'!B466</f>
        <v>188.16</v>
      </c>
      <c r="F466" s="23">
        <f t="shared" si="72"/>
        <v>5776.5119999999997</v>
      </c>
      <c r="G466" s="32">
        <f>+'JRO''s Hours Information'!E466</f>
        <v>19.59</v>
      </c>
      <c r="H466" s="23">
        <f t="shared" si="73"/>
        <v>557.72730000000001</v>
      </c>
      <c r="I466" s="32">
        <f>+'JRO''s Hours Information'!H466</f>
        <v>0</v>
      </c>
      <c r="J466" s="25">
        <f t="shared" si="74"/>
        <v>0</v>
      </c>
      <c r="K466" s="33">
        <f>+'JRO''s Hours Information'!C466</f>
        <v>129.99600000000001</v>
      </c>
      <c r="L466" s="23">
        <f t="shared" si="75"/>
        <v>3990.8772000000004</v>
      </c>
      <c r="M466" s="33">
        <f>+'JRO''s Hours Information'!F466</f>
        <v>104.004</v>
      </c>
      <c r="N466" s="23">
        <f t="shared" si="76"/>
        <v>2960.99388</v>
      </c>
      <c r="O466" s="33">
        <f>+'JRO''s Hours Information'!I466</f>
        <v>6</v>
      </c>
      <c r="P466" s="25">
        <f t="shared" si="77"/>
        <v>170.82</v>
      </c>
      <c r="Q466" s="16">
        <f>+'JRO''s Hours Information'!D466</f>
        <v>113</v>
      </c>
      <c r="R466" s="23">
        <f t="shared" si="78"/>
        <v>3469.1</v>
      </c>
      <c r="S466" s="16">
        <f>+'JRO''s Hours Information'!G466</f>
        <v>105</v>
      </c>
      <c r="T466" s="23">
        <f t="shared" si="79"/>
        <v>2989.35</v>
      </c>
      <c r="U466" s="15">
        <f>+'JRO''s Hours Information'!J466</f>
        <v>6</v>
      </c>
      <c r="V466" s="25">
        <f t="shared" si="80"/>
        <v>170.82</v>
      </c>
      <c r="W466" s="23">
        <f t="shared" si="81"/>
        <v>6334.2392999999993</v>
      </c>
    </row>
    <row r="467" spans="1:23" ht="14.85" customHeight="1" x14ac:dyDescent="0.15">
      <c r="A467" s="64" t="str">
        <f>'Employee ROP Information'!A467</f>
        <v>GAL</v>
      </c>
      <c r="B467" s="58" t="str">
        <f>+'Employee ROP Information'!C467</f>
        <v>MEOLA, LISA</v>
      </c>
      <c r="C467" s="17">
        <f>+'Employee ROP Information'!M467</f>
        <v>15.02</v>
      </c>
      <c r="D467" s="17">
        <f>+'Employee ROP Information'!N467</f>
        <v>13.93</v>
      </c>
      <c r="E467" s="32">
        <f>+'JRO''s Hours Information'!B467</f>
        <v>79.09</v>
      </c>
      <c r="F467" s="23">
        <f t="shared" si="72"/>
        <v>1187.9318000000001</v>
      </c>
      <c r="G467" s="32">
        <f>+'JRO''s Hours Information'!E467</f>
        <v>179.25700000000001</v>
      </c>
      <c r="H467" s="23">
        <f t="shared" si="73"/>
        <v>2497.0500099999999</v>
      </c>
      <c r="I467" s="32">
        <f>+'JRO''s Hours Information'!H467</f>
        <v>0</v>
      </c>
      <c r="J467" s="25">
        <f t="shared" si="74"/>
        <v>0</v>
      </c>
      <c r="K467" s="33">
        <f>+'JRO''s Hours Information'!C467</f>
        <v>104.004</v>
      </c>
      <c r="L467" s="23">
        <f t="shared" si="75"/>
        <v>1562.1400800000001</v>
      </c>
      <c r="M467" s="33">
        <f>+'JRO''s Hours Information'!F467</f>
        <v>104.004</v>
      </c>
      <c r="N467" s="23">
        <f t="shared" si="76"/>
        <v>1448.7757200000001</v>
      </c>
      <c r="O467" s="33">
        <f>+'JRO''s Hours Information'!I467</f>
        <v>0</v>
      </c>
      <c r="P467" s="25">
        <f t="shared" si="77"/>
        <v>0</v>
      </c>
      <c r="Q467" s="16">
        <f>+'JRO''s Hours Information'!D467</f>
        <v>68</v>
      </c>
      <c r="R467" s="23">
        <f t="shared" si="78"/>
        <v>1021.36</v>
      </c>
      <c r="S467" s="16">
        <f>+'JRO''s Hours Information'!G467</f>
        <v>8</v>
      </c>
      <c r="T467" s="23">
        <f t="shared" si="79"/>
        <v>111.44</v>
      </c>
      <c r="U467" s="15">
        <f>+'JRO''s Hours Information'!J467</f>
        <v>0</v>
      </c>
      <c r="V467" s="25">
        <f t="shared" si="80"/>
        <v>0</v>
      </c>
      <c r="W467" s="23">
        <f t="shared" si="81"/>
        <v>3684.9818100000002</v>
      </c>
    </row>
    <row r="468" spans="1:23" ht="14.85" customHeight="1" x14ac:dyDescent="0.15">
      <c r="A468" s="64" t="str">
        <f>'Employee ROP Information'!A468</f>
        <v>GAL</v>
      </c>
      <c r="B468" s="58" t="str">
        <f>+'Employee ROP Information'!C468</f>
        <v>MEYER, CHRISTINE</v>
      </c>
      <c r="C468" s="17">
        <f>+'Employee ROP Information'!M468</f>
        <v>35.340000000000003</v>
      </c>
      <c r="D468" s="17">
        <f>+'Employee ROP Information'!N468</f>
        <v>32.76</v>
      </c>
      <c r="E468" s="32">
        <f>+'JRO''s Hours Information'!B468</f>
        <v>392.25</v>
      </c>
      <c r="F468" s="23">
        <f t="shared" si="72"/>
        <v>13862.115000000002</v>
      </c>
      <c r="G468" s="32">
        <f>+'JRO''s Hours Information'!E468</f>
        <v>398.34</v>
      </c>
      <c r="H468" s="23">
        <f t="shared" si="73"/>
        <v>13049.618399999998</v>
      </c>
      <c r="I468" s="32">
        <f>+'JRO''s Hours Information'!H468</f>
        <v>24.75</v>
      </c>
      <c r="J468" s="25">
        <f t="shared" si="74"/>
        <v>810.81</v>
      </c>
      <c r="K468" s="33">
        <f>+'JRO''s Hours Information'!C468</f>
        <v>156</v>
      </c>
      <c r="L468" s="23">
        <f t="shared" si="75"/>
        <v>5513.0400000000009</v>
      </c>
      <c r="M468" s="33">
        <f>+'JRO''s Hours Information'!F468</f>
        <v>104.004</v>
      </c>
      <c r="N468" s="23">
        <f t="shared" si="76"/>
        <v>3407.1710400000002</v>
      </c>
      <c r="O468" s="33">
        <f>+'JRO''s Hours Information'!I468</f>
        <v>80.75</v>
      </c>
      <c r="P468" s="25">
        <f t="shared" si="77"/>
        <v>2645.37</v>
      </c>
      <c r="Q468" s="16">
        <f>+'JRO''s Hours Information'!D468</f>
        <v>184.5</v>
      </c>
      <c r="R468" s="23">
        <f t="shared" si="78"/>
        <v>6520.2300000000005</v>
      </c>
      <c r="S468" s="16">
        <f>+'JRO''s Hours Information'!G468</f>
        <v>36.5</v>
      </c>
      <c r="T468" s="23">
        <f t="shared" si="79"/>
        <v>1195.74</v>
      </c>
      <c r="U468" s="15">
        <f>+'JRO''s Hours Information'!J468</f>
        <v>86.5</v>
      </c>
      <c r="V468" s="25">
        <f t="shared" si="80"/>
        <v>2833.74</v>
      </c>
      <c r="W468" s="23">
        <f t="shared" si="81"/>
        <v>27722.543399999999</v>
      </c>
    </row>
    <row r="469" spans="1:23" ht="14.85" customHeight="1" x14ac:dyDescent="0.15">
      <c r="A469" s="64" t="str">
        <f>'Employee ROP Information'!A469</f>
        <v>GAL</v>
      </c>
      <c r="B469" s="58" t="str">
        <f>+'Employee ROP Information'!C469</f>
        <v>MEZZA, DINA</v>
      </c>
      <c r="C469" s="17">
        <f>+'Employee ROP Information'!M469</f>
        <v>19.72</v>
      </c>
      <c r="D469" s="17">
        <f>+'Employee ROP Information'!N469</f>
        <v>18.28</v>
      </c>
      <c r="E469" s="32">
        <f>+'JRO''s Hours Information'!B469</f>
        <v>48.006</v>
      </c>
      <c r="F469" s="23">
        <f t="shared" si="72"/>
        <v>946.67831999999999</v>
      </c>
      <c r="G469" s="32">
        <f>+'JRO''s Hours Information'!E469</f>
        <v>112.506</v>
      </c>
      <c r="H469" s="23">
        <f t="shared" si="73"/>
        <v>2056.60968</v>
      </c>
      <c r="I469" s="32">
        <f>+'JRO''s Hours Information'!H469</f>
        <v>0</v>
      </c>
      <c r="J469" s="25">
        <f t="shared" si="74"/>
        <v>0</v>
      </c>
      <c r="K469" s="33">
        <f>+'JRO''s Hours Information'!C469</f>
        <v>104.004</v>
      </c>
      <c r="L469" s="23">
        <f t="shared" si="75"/>
        <v>2050.9588800000001</v>
      </c>
      <c r="M469" s="33">
        <f>+'JRO''s Hours Information'!F469</f>
        <v>104.004</v>
      </c>
      <c r="N469" s="23">
        <f t="shared" si="76"/>
        <v>1901.1931200000001</v>
      </c>
      <c r="O469" s="33">
        <f>+'JRO''s Hours Information'!I469</f>
        <v>0</v>
      </c>
      <c r="P469" s="25">
        <f t="shared" si="77"/>
        <v>0</v>
      </c>
      <c r="Q469" s="16">
        <f>+'JRO''s Hours Information'!D469</f>
        <v>60</v>
      </c>
      <c r="R469" s="23">
        <f t="shared" si="78"/>
        <v>1183.1999999999998</v>
      </c>
      <c r="S469" s="16">
        <f>+'JRO''s Hours Information'!G469</f>
        <v>28.25</v>
      </c>
      <c r="T469" s="23">
        <f t="shared" si="79"/>
        <v>516.41000000000008</v>
      </c>
      <c r="U469" s="15">
        <f>+'JRO''s Hours Information'!J469</f>
        <v>0</v>
      </c>
      <c r="V469" s="25">
        <f t="shared" si="80"/>
        <v>0</v>
      </c>
      <c r="W469" s="23">
        <f t="shared" si="81"/>
        <v>3003.288</v>
      </c>
    </row>
    <row r="470" spans="1:23" ht="14.85" customHeight="1" x14ac:dyDescent="0.15">
      <c r="A470" s="64" t="str">
        <f>'Employee ROP Information'!A470</f>
        <v>GAL</v>
      </c>
      <c r="B470" s="58" t="str">
        <f>+'Employee ROP Information'!C470</f>
        <v>MILLAN, ESTEBAN</v>
      </c>
      <c r="C470" s="17">
        <f>+'Employee ROP Information'!M470</f>
        <v>19.72</v>
      </c>
      <c r="D470" s="17">
        <f>+'Employee ROP Information'!N470</f>
        <v>18.28</v>
      </c>
      <c r="E470" s="32">
        <f>+'JRO''s Hours Information'!B470</f>
        <v>114.34</v>
      </c>
      <c r="F470" s="23">
        <f t="shared" si="72"/>
        <v>2254.7847999999999</v>
      </c>
      <c r="G470" s="32">
        <f>+'JRO''s Hours Information'!E470</f>
        <v>117.59</v>
      </c>
      <c r="H470" s="23">
        <f t="shared" si="73"/>
        <v>2149.5452</v>
      </c>
      <c r="I470" s="32">
        <f>+'JRO''s Hours Information'!H470</f>
        <v>0</v>
      </c>
      <c r="J470" s="25">
        <f t="shared" si="74"/>
        <v>0</v>
      </c>
      <c r="K470" s="33">
        <f>+'JRO''s Hours Information'!C470</f>
        <v>104.004</v>
      </c>
      <c r="L470" s="23">
        <f t="shared" si="75"/>
        <v>2050.9588800000001</v>
      </c>
      <c r="M470" s="33">
        <f>+'JRO''s Hours Information'!F470</f>
        <v>104.004</v>
      </c>
      <c r="N470" s="23">
        <f t="shared" si="76"/>
        <v>1901.1931200000001</v>
      </c>
      <c r="O470" s="33">
        <f>+'JRO''s Hours Information'!I470</f>
        <v>4.5</v>
      </c>
      <c r="P470" s="25">
        <f t="shared" si="77"/>
        <v>82.26</v>
      </c>
      <c r="Q470" s="16">
        <f>+'JRO''s Hours Information'!D470</f>
        <v>59.25</v>
      </c>
      <c r="R470" s="23">
        <f t="shared" si="78"/>
        <v>1168.4099999999999</v>
      </c>
      <c r="S470" s="16">
        <f>+'JRO''s Hours Information'!G470</f>
        <v>49.75</v>
      </c>
      <c r="T470" s="23">
        <f t="shared" si="79"/>
        <v>909.43000000000006</v>
      </c>
      <c r="U470" s="15">
        <f>+'JRO''s Hours Information'!J470</f>
        <v>7</v>
      </c>
      <c r="V470" s="25">
        <f t="shared" si="80"/>
        <v>127.96000000000001</v>
      </c>
      <c r="W470" s="23">
        <f t="shared" si="81"/>
        <v>4404.33</v>
      </c>
    </row>
    <row r="471" spans="1:23" ht="14.85" customHeight="1" x14ac:dyDescent="0.15">
      <c r="A471" s="64" t="str">
        <f>'Employee ROP Information'!A471</f>
        <v>GAL</v>
      </c>
      <c r="B471" s="58" t="str">
        <f>+'Employee ROP Information'!C471</f>
        <v>MILLER, AMBER</v>
      </c>
      <c r="C471" s="17">
        <f>+'Employee ROP Information'!M471</f>
        <v>20.39</v>
      </c>
      <c r="D471" s="17">
        <f>+'Employee ROP Information'!N471</f>
        <v>18.899999999999999</v>
      </c>
      <c r="E471" s="32">
        <f>+'JRO''s Hours Information'!B471</f>
        <v>49.338999999999999</v>
      </c>
      <c r="F471" s="23">
        <f t="shared" si="72"/>
        <v>1006.02221</v>
      </c>
      <c r="G471" s="32">
        <f>+'JRO''s Hours Information'!E471</f>
        <v>22.588999999999999</v>
      </c>
      <c r="H471" s="23">
        <f t="shared" si="73"/>
        <v>426.93209999999993</v>
      </c>
      <c r="I471" s="32">
        <f>+'JRO''s Hours Information'!H471</f>
        <v>0</v>
      </c>
      <c r="J471" s="25">
        <f t="shared" si="74"/>
        <v>0</v>
      </c>
      <c r="K471" s="33">
        <f>+'JRO''s Hours Information'!C471</f>
        <v>104.004</v>
      </c>
      <c r="L471" s="23">
        <f t="shared" si="75"/>
        <v>2120.64156</v>
      </c>
      <c r="M471" s="33">
        <f>+'JRO''s Hours Information'!F471</f>
        <v>104.004</v>
      </c>
      <c r="N471" s="23">
        <f t="shared" si="76"/>
        <v>1965.6756</v>
      </c>
      <c r="O471" s="33">
        <f>+'JRO''s Hours Information'!I471</f>
        <v>0</v>
      </c>
      <c r="P471" s="25">
        <f t="shared" si="77"/>
        <v>0</v>
      </c>
      <c r="Q471" s="16">
        <f>+'JRO''s Hours Information'!D471</f>
        <v>60.5</v>
      </c>
      <c r="R471" s="23">
        <f t="shared" si="78"/>
        <v>1233.595</v>
      </c>
      <c r="S471" s="16">
        <f>+'JRO''s Hours Information'!G471</f>
        <v>81.5</v>
      </c>
      <c r="T471" s="23">
        <f t="shared" si="79"/>
        <v>1540.35</v>
      </c>
      <c r="U471" s="15">
        <f>+'JRO''s Hours Information'!J471</f>
        <v>0</v>
      </c>
      <c r="V471" s="25">
        <f t="shared" si="80"/>
        <v>0</v>
      </c>
      <c r="W471" s="23">
        <f t="shared" si="81"/>
        <v>1432.9543099999999</v>
      </c>
    </row>
    <row r="472" spans="1:23" ht="14.85" customHeight="1" x14ac:dyDescent="0.15">
      <c r="A472" s="64" t="str">
        <f>'Employee ROP Information'!A472</f>
        <v>GAL</v>
      </c>
      <c r="B472" s="58" t="str">
        <f>+'Employee ROP Information'!C472</f>
        <v>MILLER, TAMMY</v>
      </c>
      <c r="C472" s="17">
        <f>+'Employee ROP Information'!M472</f>
        <v>21.26</v>
      </c>
      <c r="D472" s="17">
        <f>+'Employee ROP Information'!N472</f>
        <v>19.71</v>
      </c>
      <c r="E472" s="32">
        <f>+'JRO''s Hours Information'!B472</f>
        <v>266.07799999999997</v>
      </c>
      <c r="F472" s="23">
        <f t="shared" si="72"/>
        <v>5656.8182799999995</v>
      </c>
      <c r="G472" s="32">
        <f>+'JRO''s Hours Information'!E472</f>
        <v>138.422</v>
      </c>
      <c r="H472" s="23">
        <f t="shared" si="73"/>
        <v>2728.2976200000003</v>
      </c>
      <c r="I472" s="32">
        <f>+'JRO''s Hours Information'!H472</f>
        <v>12.25</v>
      </c>
      <c r="J472" s="25">
        <f t="shared" si="74"/>
        <v>241.44750000000002</v>
      </c>
      <c r="K472" s="33">
        <f>+'JRO''s Hours Information'!C472</f>
        <v>86.664000000000001</v>
      </c>
      <c r="L472" s="23">
        <f t="shared" si="75"/>
        <v>1842.4766400000001</v>
      </c>
      <c r="M472" s="33">
        <f>+'JRO''s Hours Information'!F472</f>
        <v>69.335999999999999</v>
      </c>
      <c r="N472" s="23">
        <f t="shared" si="76"/>
        <v>1366.61256</v>
      </c>
      <c r="O472" s="33">
        <f>+'JRO''s Hours Information'!I472</f>
        <v>51.75</v>
      </c>
      <c r="P472" s="25">
        <f t="shared" si="77"/>
        <v>1019.9925000000001</v>
      </c>
      <c r="Q472" s="16">
        <f>+'JRO''s Hours Information'!D472</f>
        <v>16</v>
      </c>
      <c r="R472" s="23">
        <f t="shared" si="78"/>
        <v>340.16</v>
      </c>
      <c r="S472" s="16">
        <f>+'JRO''s Hours Information'!G472</f>
        <v>132.25</v>
      </c>
      <c r="T472" s="23">
        <f t="shared" si="79"/>
        <v>2606.6475</v>
      </c>
      <c r="U472" s="15">
        <f>+'JRO''s Hours Information'!J472</f>
        <v>39.5</v>
      </c>
      <c r="V472" s="25">
        <f t="shared" si="80"/>
        <v>778.54500000000007</v>
      </c>
      <c r="W472" s="23">
        <f t="shared" si="81"/>
        <v>8626.5634000000009</v>
      </c>
    </row>
    <row r="473" spans="1:23" ht="14.85" customHeight="1" x14ac:dyDescent="0.15">
      <c r="A473" s="64" t="str">
        <f>'Employee ROP Information'!A473</f>
        <v>GAL</v>
      </c>
      <c r="B473" s="58" t="str">
        <f>+'Employee ROP Information'!C473</f>
        <v>MIRANDA, ELSIE</v>
      </c>
      <c r="C473" s="17">
        <f>+'Employee ROP Information'!M473</f>
        <v>21.26</v>
      </c>
      <c r="D473" s="17">
        <f>+'Employee ROP Information'!N473</f>
        <v>19.71</v>
      </c>
      <c r="E473" s="32">
        <f>+'JRO''s Hours Information'!B473</f>
        <v>28.167999999999999</v>
      </c>
      <c r="F473" s="23">
        <f t="shared" si="72"/>
        <v>598.85167999999999</v>
      </c>
      <c r="G473" s="32">
        <f>+'JRO''s Hours Information'!E473</f>
        <v>28.167999999999999</v>
      </c>
      <c r="H473" s="23">
        <f t="shared" si="73"/>
        <v>555.19128000000001</v>
      </c>
      <c r="I473" s="32">
        <f>+'JRO''s Hours Information'!H473</f>
        <v>0</v>
      </c>
      <c r="J473" s="25">
        <f t="shared" si="74"/>
        <v>0</v>
      </c>
      <c r="K473" s="33">
        <f>+'JRO''s Hours Information'!C473</f>
        <v>28.167999999999999</v>
      </c>
      <c r="L473" s="23">
        <f t="shared" si="75"/>
        <v>598.85167999999999</v>
      </c>
      <c r="M473" s="33">
        <f>+'JRO''s Hours Information'!F473</f>
        <v>28.167999999999999</v>
      </c>
      <c r="N473" s="23">
        <f t="shared" si="76"/>
        <v>555.19128000000001</v>
      </c>
      <c r="O473" s="33">
        <f>+'JRO''s Hours Information'!I473</f>
        <v>0</v>
      </c>
      <c r="P473" s="25">
        <f t="shared" si="77"/>
        <v>0</v>
      </c>
      <c r="Q473" s="16">
        <f>+'JRO''s Hours Information'!D473</f>
        <v>0</v>
      </c>
      <c r="R473" s="23">
        <f t="shared" si="78"/>
        <v>0</v>
      </c>
      <c r="S473" s="16">
        <f>+'JRO''s Hours Information'!G473</f>
        <v>0</v>
      </c>
      <c r="T473" s="23">
        <f t="shared" si="79"/>
        <v>0</v>
      </c>
      <c r="U473" s="15">
        <f>+'JRO''s Hours Information'!J473</f>
        <v>0</v>
      </c>
      <c r="V473" s="25">
        <f t="shared" si="80"/>
        <v>0</v>
      </c>
      <c r="W473" s="23">
        <f t="shared" si="81"/>
        <v>1154.04296</v>
      </c>
    </row>
    <row r="474" spans="1:23" ht="14.85" customHeight="1" x14ac:dyDescent="0.15">
      <c r="A474" s="64" t="str">
        <f>'Employee ROP Information'!A474</f>
        <v>GAL</v>
      </c>
      <c r="B474" s="58" t="str">
        <f>+'Employee ROP Information'!C474</f>
        <v>MIRODIAS, JOANNA</v>
      </c>
      <c r="C474" s="17">
        <f>+'Employee ROP Information'!M474</f>
        <v>20.39</v>
      </c>
      <c r="D474" s="17">
        <f>+'Employee ROP Information'!N474</f>
        <v>18.899999999999999</v>
      </c>
      <c r="E474" s="32">
        <f>+'JRO''s Hours Information'!B474</f>
        <v>155.25700000000001</v>
      </c>
      <c r="F474" s="23">
        <f t="shared" si="72"/>
        <v>3165.6902300000002</v>
      </c>
      <c r="G474" s="32">
        <f>+'JRO''s Hours Information'!E474</f>
        <v>321.08999999999997</v>
      </c>
      <c r="H474" s="23">
        <f t="shared" si="73"/>
        <v>6068.6009999999987</v>
      </c>
      <c r="I474" s="32">
        <f>+'JRO''s Hours Information'!H474</f>
        <v>0</v>
      </c>
      <c r="J474" s="25">
        <f t="shared" si="74"/>
        <v>0</v>
      </c>
      <c r="K474" s="33">
        <f>+'JRO''s Hours Information'!C474</f>
        <v>104.004</v>
      </c>
      <c r="L474" s="23">
        <f t="shared" si="75"/>
        <v>2120.64156</v>
      </c>
      <c r="M474" s="33">
        <f>+'JRO''s Hours Information'!F474</f>
        <v>104.004</v>
      </c>
      <c r="N474" s="23">
        <f t="shared" si="76"/>
        <v>1965.6756</v>
      </c>
      <c r="O474" s="33">
        <f>+'JRO''s Hours Information'!I474</f>
        <v>0</v>
      </c>
      <c r="P474" s="25">
        <f t="shared" si="77"/>
        <v>0</v>
      </c>
      <c r="Q474" s="16">
        <f>+'JRO''s Hours Information'!D474</f>
        <v>112.75</v>
      </c>
      <c r="R474" s="23">
        <f t="shared" si="78"/>
        <v>2298.9724999999999</v>
      </c>
      <c r="S474" s="16">
        <f>+'JRO''s Hours Information'!G474</f>
        <v>27.75</v>
      </c>
      <c r="T474" s="23">
        <f t="shared" si="79"/>
        <v>524.47499999999991</v>
      </c>
      <c r="U474" s="15">
        <f>+'JRO''s Hours Information'!J474</f>
        <v>0</v>
      </c>
      <c r="V474" s="25">
        <f t="shared" si="80"/>
        <v>0</v>
      </c>
      <c r="W474" s="23">
        <f t="shared" si="81"/>
        <v>9234.2912299999989</v>
      </c>
    </row>
    <row r="475" spans="1:23" ht="14.85" customHeight="1" x14ac:dyDescent="0.15">
      <c r="A475" s="64" t="str">
        <f>'Employee ROP Information'!A475</f>
        <v>GAL</v>
      </c>
      <c r="B475" s="58" t="str">
        <f>+'Employee ROP Information'!C475</f>
        <v>MISSET, LYNN</v>
      </c>
      <c r="C475" s="17">
        <f>+'Employee ROP Information'!M475</f>
        <v>30.12</v>
      </c>
      <c r="D475" s="17">
        <f>+'Employee ROP Information'!N475</f>
        <v>27.92</v>
      </c>
      <c r="E475" s="32">
        <f>+'JRO''s Hours Information'!B475</f>
        <v>244.25</v>
      </c>
      <c r="F475" s="23">
        <f t="shared" si="72"/>
        <v>7356.81</v>
      </c>
      <c r="G475" s="32">
        <f>+'JRO''s Hours Information'!E475</f>
        <v>116.089</v>
      </c>
      <c r="H475" s="23">
        <f t="shared" si="73"/>
        <v>3241.2048800000002</v>
      </c>
      <c r="I475" s="32">
        <f>+'JRO''s Hours Information'!H475</f>
        <v>0</v>
      </c>
      <c r="J475" s="25">
        <f t="shared" si="74"/>
        <v>0</v>
      </c>
      <c r="K475" s="33">
        <f>+'JRO''s Hours Information'!C475</f>
        <v>156</v>
      </c>
      <c r="L475" s="23">
        <f t="shared" si="75"/>
        <v>4698.72</v>
      </c>
      <c r="M475" s="33">
        <f>+'JRO''s Hours Information'!F475</f>
        <v>104.004</v>
      </c>
      <c r="N475" s="23">
        <f t="shared" si="76"/>
        <v>2903.7916800000003</v>
      </c>
      <c r="O475" s="33">
        <f>+'JRO''s Hours Information'!I475</f>
        <v>0</v>
      </c>
      <c r="P475" s="25">
        <f t="shared" si="77"/>
        <v>0</v>
      </c>
      <c r="Q475" s="16">
        <f>+'JRO''s Hours Information'!D475</f>
        <v>166</v>
      </c>
      <c r="R475" s="23">
        <f t="shared" si="78"/>
        <v>4999.92</v>
      </c>
      <c r="S475" s="16">
        <f>+'JRO''s Hours Information'!G475</f>
        <v>149.25</v>
      </c>
      <c r="T475" s="23">
        <f t="shared" si="79"/>
        <v>4167.0600000000004</v>
      </c>
      <c r="U475" s="15">
        <f>+'JRO''s Hours Information'!J475</f>
        <v>0</v>
      </c>
      <c r="V475" s="25">
        <f t="shared" si="80"/>
        <v>0</v>
      </c>
      <c r="W475" s="23">
        <f t="shared" si="81"/>
        <v>10598.014880000001</v>
      </c>
    </row>
    <row r="476" spans="1:23" ht="14.85" customHeight="1" x14ac:dyDescent="0.15">
      <c r="A476" s="64" t="str">
        <f>'Employee ROP Information'!A476</f>
        <v>GAL</v>
      </c>
      <c r="B476" s="58" t="str">
        <f>+'Employee ROP Information'!C476</f>
        <v>MITCHELL, CAROL</v>
      </c>
      <c r="C476" s="17">
        <f>+'Employee ROP Information'!M476</f>
        <v>28.75</v>
      </c>
      <c r="D476" s="17">
        <f>+'Employee ROP Information'!N476</f>
        <v>26.66</v>
      </c>
      <c r="E476" s="32">
        <f>+'JRO''s Hours Information'!B476</f>
        <v>139.09</v>
      </c>
      <c r="F476" s="23">
        <f t="shared" si="72"/>
        <v>3998.8375000000001</v>
      </c>
      <c r="G476" s="32">
        <f>+'JRO''s Hours Information'!E476</f>
        <v>52.59</v>
      </c>
      <c r="H476" s="23">
        <f t="shared" si="73"/>
        <v>1402.0494000000001</v>
      </c>
      <c r="I476" s="32">
        <f>+'JRO''s Hours Information'!H476</f>
        <v>0</v>
      </c>
      <c r="J476" s="25">
        <f t="shared" si="74"/>
        <v>0</v>
      </c>
      <c r="K476" s="33">
        <f>+'JRO''s Hours Information'!C476</f>
        <v>104.004</v>
      </c>
      <c r="L476" s="23">
        <f t="shared" si="75"/>
        <v>2990.1150000000002</v>
      </c>
      <c r="M476" s="33">
        <f>+'JRO''s Hours Information'!F476</f>
        <v>104.004</v>
      </c>
      <c r="N476" s="23">
        <f t="shared" si="76"/>
        <v>2772.7466400000003</v>
      </c>
      <c r="O476" s="33">
        <f>+'JRO''s Hours Information'!I476</f>
        <v>0</v>
      </c>
      <c r="P476" s="25">
        <f t="shared" si="77"/>
        <v>0</v>
      </c>
      <c r="Q476" s="16">
        <f>+'JRO''s Hours Information'!D476</f>
        <v>64</v>
      </c>
      <c r="R476" s="23">
        <f t="shared" si="78"/>
        <v>1840</v>
      </c>
      <c r="S476" s="16">
        <f>+'JRO''s Hours Information'!G476</f>
        <v>158.5</v>
      </c>
      <c r="T476" s="23">
        <f t="shared" si="79"/>
        <v>4225.6099999999997</v>
      </c>
      <c r="U476" s="15">
        <f>+'JRO''s Hours Information'!J476</f>
        <v>0</v>
      </c>
      <c r="V476" s="25">
        <f t="shared" si="80"/>
        <v>0</v>
      </c>
      <c r="W476" s="23">
        <f t="shared" si="81"/>
        <v>5400.8869000000004</v>
      </c>
    </row>
    <row r="477" spans="1:23" ht="14.85" customHeight="1" x14ac:dyDescent="0.15">
      <c r="A477" s="64" t="str">
        <f>'Employee ROP Information'!A477</f>
        <v>GAL</v>
      </c>
      <c r="B477" s="58" t="str">
        <f>+'Employee ROP Information'!C477</f>
        <v>MITCHELL, TIFFANY</v>
      </c>
      <c r="C477" s="17">
        <f>+'Employee ROP Information'!M477</f>
        <v>19.72</v>
      </c>
      <c r="D477" s="17">
        <f>+'Employee ROP Information'!N477</f>
        <v>18.28</v>
      </c>
      <c r="E477" s="32">
        <f>+'JRO''s Hours Information'!B477</f>
        <v>42.756999999999998</v>
      </c>
      <c r="F477" s="23">
        <f t="shared" si="72"/>
        <v>843.16803999999991</v>
      </c>
      <c r="G477" s="32">
        <f>+'JRO''s Hours Information'!E477</f>
        <v>295.33999999999997</v>
      </c>
      <c r="H477" s="23">
        <f t="shared" si="73"/>
        <v>5398.8152</v>
      </c>
      <c r="I477" s="32">
        <f>+'JRO''s Hours Information'!H477</f>
        <v>0</v>
      </c>
      <c r="J477" s="25">
        <f t="shared" si="74"/>
        <v>0</v>
      </c>
      <c r="K477" s="33">
        <f>+'JRO''s Hours Information'!C477</f>
        <v>104.004</v>
      </c>
      <c r="L477" s="23">
        <f t="shared" si="75"/>
        <v>2050.9588800000001</v>
      </c>
      <c r="M477" s="33">
        <f>+'JRO''s Hours Information'!F477</f>
        <v>104.004</v>
      </c>
      <c r="N477" s="23">
        <f t="shared" si="76"/>
        <v>1901.1931200000001</v>
      </c>
      <c r="O477" s="33">
        <f>+'JRO''s Hours Information'!I477</f>
        <v>0</v>
      </c>
      <c r="P477" s="25">
        <f t="shared" si="77"/>
        <v>0</v>
      </c>
      <c r="Q477" s="16">
        <f>+'JRO''s Hours Information'!D477</f>
        <v>155</v>
      </c>
      <c r="R477" s="23">
        <f t="shared" si="78"/>
        <v>3056.6</v>
      </c>
      <c r="S477" s="16">
        <f>+'JRO''s Hours Information'!G477</f>
        <v>13.5</v>
      </c>
      <c r="T477" s="23">
        <f t="shared" si="79"/>
        <v>246.78000000000003</v>
      </c>
      <c r="U477" s="15">
        <f>+'JRO''s Hours Information'!J477</f>
        <v>0</v>
      </c>
      <c r="V477" s="25">
        <f t="shared" si="80"/>
        <v>0</v>
      </c>
      <c r="W477" s="23">
        <f t="shared" si="81"/>
        <v>6241.9832399999996</v>
      </c>
    </row>
    <row r="478" spans="1:23" ht="14.85" customHeight="1" x14ac:dyDescent="0.15">
      <c r="A478" s="64" t="str">
        <f>'Employee ROP Information'!A478</f>
        <v>GAL</v>
      </c>
      <c r="B478" s="58" t="str">
        <f>+'Employee ROP Information'!C478</f>
        <v>MOKMA, CARLEE</v>
      </c>
      <c r="C478" s="17">
        <f>+'Employee ROP Information'!M478</f>
        <v>19.72</v>
      </c>
      <c r="D478" s="17">
        <f>+'Employee ROP Information'!N478</f>
        <v>18.28</v>
      </c>
      <c r="E478" s="32">
        <f>+'JRO''s Hours Information'!B478</f>
        <v>49.168999999999997</v>
      </c>
      <c r="F478" s="23">
        <f t="shared" si="72"/>
        <v>969.61267999999984</v>
      </c>
      <c r="G478" s="32">
        <f>+'JRO''s Hours Information'!E478</f>
        <v>60.668999999999997</v>
      </c>
      <c r="H478" s="23">
        <f t="shared" si="73"/>
        <v>1109.0293200000001</v>
      </c>
      <c r="I478" s="32">
        <f>+'JRO''s Hours Information'!H478</f>
        <v>22.125</v>
      </c>
      <c r="J478" s="25">
        <f t="shared" si="74"/>
        <v>404.44500000000005</v>
      </c>
      <c r="K478" s="33">
        <f>+'JRO''s Hours Information'!C478</f>
        <v>60.668999999999997</v>
      </c>
      <c r="L478" s="23">
        <f t="shared" si="75"/>
        <v>1196.3926799999999</v>
      </c>
      <c r="M478" s="33">
        <f>+'JRO''s Hours Information'!F478</f>
        <v>60.668999999999997</v>
      </c>
      <c r="N478" s="23">
        <f t="shared" si="76"/>
        <v>1109.0293200000001</v>
      </c>
      <c r="O478" s="33">
        <f>+'JRO''s Hours Information'!I478</f>
        <v>28.875</v>
      </c>
      <c r="P478" s="25">
        <f t="shared" si="77"/>
        <v>527.83500000000004</v>
      </c>
      <c r="Q478" s="16">
        <f>+'JRO''s Hours Information'!D478</f>
        <v>11.5</v>
      </c>
      <c r="R478" s="23">
        <f t="shared" si="78"/>
        <v>226.77999999999997</v>
      </c>
      <c r="S478" s="16">
        <f>+'JRO''s Hours Information'!G478</f>
        <v>0</v>
      </c>
      <c r="T478" s="23">
        <f t="shared" si="79"/>
        <v>0</v>
      </c>
      <c r="U478" s="15">
        <f>+'JRO''s Hours Information'!J478</f>
        <v>6.75</v>
      </c>
      <c r="V478" s="25">
        <f t="shared" si="80"/>
        <v>123.39000000000001</v>
      </c>
      <c r="W478" s="23">
        <f t="shared" si="81"/>
        <v>2483.087</v>
      </c>
    </row>
    <row r="479" spans="1:23" ht="14.85" customHeight="1" x14ac:dyDescent="0.15">
      <c r="A479" s="64" t="str">
        <f>'Employee ROP Information'!A479</f>
        <v>GAL</v>
      </c>
      <c r="B479" s="58" t="str">
        <f>+'Employee ROP Information'!C479</f>
        <v>MOLLEDO, KRISTY</v>
      </c>
      <c r="C479" s="17">
        <f>+'Employee ROP Information'!M479</f>
        <v>19.72</v>
      </c>
      <c r="D479" s="17">
        <f>+'Employee ROP Information'!N479</f>
        <v>18.28</v>
      </c>
      <c r="E479" s="32">
        <f>+'JRO''s Hours Information'!B479</f>
        <v>140.84</v>
      </c>
      <c r="F479" s="23">
        <f t="shared" si="72"/>
        <v>2777.3647999999998</v>
      </c>
      <c r="G479" s="32">
        <f>+'JRO''s Hours Information'!E479</f>
        <v>107.59</v>
      </c>
      <c r="H479" s="23">
        <f t="shared" si="73"/>
        <v>1966.7452000000003</v>
      </c>
      <c r="I479" s="32">
        <f>+'JRO''s Hours Information'!H479</f>
        <v>0.125</v>
      </c>
      <c r="J479" s="25">
        <f t="shared" si="74"/>
        <v>2.2850000000000001</v>
      </c>
      <c r="K479" s="33">
        <f>+'JRO''s Hours Information'!C479</f>
        <v>104.004</v>
      </c>
      <c r="L479" s="23">
        <f t="shared" si="75"/>
        <v>2050.9588800000001</v>
      </c>
      <c r="M479" s="33">
        <f>+'JRO''s Hours Information'!F479</f>
        <v>104.004</v>
      </c>
      <c r="N479" s="23">
        <f t="shared" si="76"/>
        <v>1901.1931200000001</v>
      </c>
      <c r="O479" s="33">
        <f>+'JRO''s Hours Information'!I479</f>
        <v>28.375</v>
      </c>
      <c r="P479" s="25">
        <f t="shared" si="77"/>
        <v>518.69500000000005</v>
      </c>
      <c r="Q479" s="16">
        <f>+'JRO''s Hours Information'!D479</f>
        <v>50</v>
      </c>
      <c r="R479" s="23">
        <f t="shared" si="78"/>
        <v>986</v>
      </c>
      <c r="S479" s="16">
        <f>+'JRO''s Hours Information'!G479</f>
        <v>75</v>
      </c>
      <c r="T479" s="23">
        <f t="shared" si="79"/>
        <v>1371</v>
      </c>
      <c r="U479" s="15">
        <f>+'JRO''s Hours Information'!J479</f>
        <v>22</v>
      </c>
      <c r="V479" s="25">
        <f t="shared" si="80"/>
        <v>402.16</v>
      </c>
      <c r="W479" s="23">
        <f t="shared" si="81"/>
        <v>4746.3950000000004</v>
      </c>
    </row>
    <row r="480" spans="1:23" ht="14.85" customHeight="1" x14ac:dyDescent="0.15">
      <c r="A480" s="64" t="str">
        <f>'Employee ROP Information'!A480</f>
        <v>GAL</v>
      </c>
      <c r="B480" s="58" t="str">
        <f>+'Employee ROP Information'!C480</f>
        <v>MOONEY, MARY</v>
      </c>
      <c r="C480" s="17">
        <f>+'Employee ROP Information'!M480</f>
        <v>37.79</v>
      </c>
      <c r="D480" s="17">
        <f>+'Employee ROP Information'!N480</f>
        <v>33.28</v>
      </c>
      <c r="E480" s="32">
        <f>+'JRO''s Hours Information'!B480</f>
        <v>424</v>
      </c>
      <c r="F480" s="23">
        <f t="shared" si="72"/>
        <v>16022.96</v>
      </c>
      <c r="G480" s="32">
        <f>+'JRO''s Hours Information'!E480</f>
        <v>480</v>
      </c>
      <c r="H480" s="23">
        <f t="shared" si="73"/>
        <v>15974.400000000001</v>
      </c>
      <c r="I480" s="32">
        <f>+'JRO''s Hours Information'!H480</f>
        <v>0</v>
      </c>
      <c r="J480" s="25">
        <f t="shared" si="74"/>
        <v>0</v>
      </c>
      <c r="K480" s="33">
        <f>+'JRO''s Hours Information'!C480</f>
        <v>240</v>
      </c>
      <c r="L480" s="23">
        <f t="shared" si="75"/>
        <v>9069.6</v>
      </c>
      <c r="M480" s="33">
        <f>+'JRO''s Hours Information'!F480</f>
        <v>104.004</v>
      </c>
      <c r="N480" s="23">
        <f t="shared" si="76"/>
        <v>3461.2531200000003</v>
      </c>
      <c r="O480" s="33">
        <f>+'JRO''s Hours Information'!I480</f>
        <v>0</v>
      </c>
      <c r="P480" s="25">
        <f t="shared" si="77"/>
        <v>0</v>
      </c>
      <c r="Q480" s="16">
        <f>+'JRO''s Hours Information'!D480</f>
        <v>149</v>
      </c>
      <c r="R480" s="23">
        <f t="shared" si="78"/>
        <v>5630.71</v>
      </c>
      <c r="S480" s="16">
        <f>+'JRO''s Hours Information'!G480</f>
        <v>47.5</v>
      </c>
      <c r="T480" s="23">
        <f t="shared" si="79"/>
        <v>1580.8</v>
      </c>
      <c r="U480" s="15">
        <f>+'JRO''s Hours Information'!J480</f>
        <v>0</v>
      </c>
      <c r="V480" s="25">
        <f t="shared" si="80"/>
        <v>0</v>
      </c>
      <c r="W480" s="23">
        <f t="shared" si="81"/>
        <v>31997.360000000001</v>
      </c>
    </row>
    <row r="481" spans="1:23" ht="14.85" customHeight="1" x14ac:dyDescent="0.15">
      <c r="A481" s="64" t="str">
        <f>'Employee ROP Information'!A481</f>
        <v>GAL</v>
      </c>
      <c r="B481" s="58" t="str">
        <f>+'Employee ROP Information'!C481</f>
        <v>MOONEY, VALERIE</v>
      </c>
      <c r="C481" s="17">
        <f>+'Employee ROP Information'!M481</f>
        <v>21.98</v>
      </c>
      <c r="D481" s="17">
        <f>+'Employee ROP Information'!N481</f>
        <v>20.38</v>
      </c>
      <c r="E481" s="32">
        <f>+'JRO''s Hours Information'!B481</f>
        <v>331</v>
      </c>
      <c r="F481" s="23">
        <f t="shared" ref="F481:F544" si="82">C481*E481</f>
        <v>7275.38</v>
      </c>
      <c r="G481" s="32">
        <f>+'JRO''s Hours Information'!E481</f>
        <v>398.09</v>
      </c>
      <c r="H481" s="23">
        <f t="shared" ref="H481:H544" si="83">D481*G481</f>
        <v>8113.0741999999991</v>
      </c>
      <c r="I481" s="32">
        <f>+'JRO''s Hours Information'!H481</f>
        <v>11.875</v>
      </c>
      <c r="J481" s="25">
        <f t="shared" ref="J481:J544" si="84">D481*I481</f>
        <v>242.01249999999999</v>
      </c>
      <c r="K481" s="33">
        <f>+'JRO''s Hours Information'!C481</f>
        <v>156</v>
      </c>
      <c r="L481" s="23">
        <f t="shared" ref="L481:L544" si="85">C481*K481</f>
        <v>3428.88</v>
      </c>
      <c r="M481" s="33">
        <f>+'JRO''s Hours Information'!F481</f>
        <v>104.004</v>
      </c>
      <c r="N481" s="23">
        <f t="shared" ref="N481:N544" si="86">D481*M481</f>
        <v>2119.6015200000002</v>
      </c>
      <c r="O481" s="33">
        <f>+'JRO''s Hours Information'!I481</f>
        <v>45.375</v>
      </c>
      <c r="P481" s="25">
        <f t="shared" ref="P481:P544" si="87">D481*O481</f>
        <v>924.74249999999995</v>
      </c>
      <c r="Q481" s="16">
        <f>+'JRO''s Hours Information'!D481</f>
        <v>116.75</v>
      </c>
      <c r="R481" s="23">
        <f t="shared" ref="R481:R544" si="88">C481*Q481</f>
        <v>2566.165</v>
      </c>
      <c r="S481" s="16">
        <f>+'JRO''s Hours Information'!G481</f>
        <v>69</v>
      </c>
      <c r="T481" s="23">
        <f t="shared" ref="T481:T544" si="89">D481*S481</f>
        <v>1406.22</v>
      </c>
      <c r="U481" s="15">
        <f>+'JRO''s Hours Information'!J481</f>
        <v>34</v>
      </c>
      <c r="V481" s="25">
        <f t="shared" ref="V481:V544" si="90">D481*U481</f>
        <v>692.92</v>
      </c>
      <c r="W481" s="23">
        <f t="shared" ref="W481:W544" si="91">F481+H481+J481</f>
        <v>15630.466700000001</v>
      </c>
    </row>
    <row r="482" spans="1:23" ht="14.85" customHeight="1" x14ac:dyDescent="0.15">
      <c r="A482" s="64" t="str">
        <f>'Employee ROP Information'!A482</f>
        <v>GAL</v>
      </c>
      <c r="B482" s="58" t="str">
        <f>+'Employee ROP Information'!C482</f>
        <v>MOORE, DEBORAH</v>
      </c>
      <c r="C482" s="17">
        <f>+'Employee ROP Information'!M482</f>
        <v>34.450000000000003</v>
      </c>
      <c r="D482" s="17">
        <f>+'Employee ROP Information'!N482</f>
        <v>31.93</v>
      </c>
      <c r="E482" s="32">
        <f>+'JRO''s Hours Information'!B482</f>
        <v>460</v>
      </c>
      <c r="F482" s="23">
        <f t="shared" si="82"/>
        <v>15847.000000000002</v>
      </c>
      <c r="G482" s="32">
        <f>+'JRO''s Hours Information'!E482</f>
        <v>480</v>
      </c>
      <c r="H482" s="23">
        <f t="shared" si="83"/>
        <v>15326.4</v>
      </c>
      <c r="I482" s="32">
        <f>+'JRO''s Hours Information'!H482</f>
        <v>0</v>
      </c>
      <c r="J482" s="25">
        <f t="shared" si="84"/>
        <v>0</v>
      </c>
      <c r="K482" s="33">
        <f>+'JRO''s Hours Information'!C482</f>
        <v>240</v>
      </c>
      <c r="L482" s="23">
        <f t="shared" si="85"/>
        <v>8268</v>
      </c>
      <c r="M482" s="33">
        <f>+'JRO''s Hours Information'!F482</f>
        <v>104.004</v>
      </c>
      <c r="N482" s="23">
        <f t="shared" si="86"/>
        <v>3320.8477200000002</v>
      </c>
      <c r="O482" s="33">
        <f>+'JRO''s Hours Information'!I482</f>
        <v>0</v>
      </c>
      <c r="P482" s="25">
        <f t="shared" si="87"/>
        <v>0</v>
      </c>
      <c r="Q482" s="16">
        <f>+'JRO''s Hours Information'!D482</f>
        <v>8</v>
      </c>
      <c r="R482" s="23">
        <f t="shared" si="88"/>
        <v>275.60000000000002</v>
      </c>
      <c r="S482" s="16">
        <f>+'JRO''s Hours Information'!G482</f>
        <v>10.5</v>
      </c>
      <c r="T482" s="23">
        <f t="shared" si="89"/>
        <v>335.26499999999999</v>
      </c>
      <c r="U482" s="15">
        <f>+'JRO''s Hours Information'!J482</f>
        <v>0</v>
      </c>
      <c r="V482" s="25">
        <f t="shared" si="90"/>
        <v>0</v>
      </c>
      <c r="W482" s="23">
        <f t="shared" si="91"/>
        <v>31173.4</v>
      </c>
    </row>
    <row r="483" spans="1:23" ht="14.85" customHeight="1" x14ac:dyDescent="0.15">
      <c r="A483" s="64" t="str">
        <f>'Employee ROP Information'!A483</f>
        <v>GAL</v>
      </c>
      <c r="B483" s="58" t="str">
        <f>+'Employee ROP Information'!C483</f>
        <v>MOORE, DENNIS</v>
      </c>
      <c r="C483" s="17">
        <f>+'Employee ROP Information'!M483</f>
        <v>63.37</v>
      </c>
      <c r="D483" s="17">
        <f>+'Employee ROP Information'!N483</f>
        <v>58.74</v>
      </c>
      <c r="E483" s="32">
        <f>+'JRO''s Hours Information'!B483</f>
        <v>0</v>
      </c>
      <c r="F483" s="23">
        <f t="shared" si="82"/>
        <v>0</v>
      </c>
      <c r="G483" s="32">
        <f>+'JRO''s Hours Information'!E483</f>
        <v>0</v>
      </c>
      <c r="H483" s="23">
        <f t="shared" si="83"/>
        <v>0</v>
      </c>
      <c r="I483" s="32">
        <f>+'JRO''s Hours Information'!H483</f>
        <v>0</v>
      </c>
      <c r="J483" s="25">
        <f t="shared" si="84"/>
        <v>0</v>
      </c>
      <c r="K483" s="33">
        <f>+'JRO''s Hours Information'!C483</f>
        <v>0</v>
      </c>
      <c r="L483" s="23">
        <f t="shared" si="85"/>
        <v>0</v>
      </c>
      <c r="M483" s="33">
        <f>+'JRO''s Hours Information'!F483</f>
        <v>0</v>
      </c>
      <c r="N483" s="23">
        <f t="shared" si="86"/>
        <v>0</v>
      </c>
      <c r="O483" s="33">
        <f>+'JRO''s Hours Information'!I483</f>
        <v>0</v>
      </c>
      <c r="P483" s="25">
        <f t="shared" si="87"/>
        <v>0</v>
      </c>
      <c r="Q483" s="16">
        <f>+'JRO''s Hours Information'!D483</f>
        <v>0</v>
      </c>
      <c r="R483" s="23">
        <f t="shared" si="88"/>
        <v>0</v>
      </c>
      <c r="S483" s="16">
        <f>+'JRO''s Hours Information'!G483</f>
        <v>0</v>
      </c>
      <c r="T483" s="23">
        <f t="shared" si="89"/>
        <v>0</v>
      </c>
      <c r="U483" s="15">
        <f>+'JRO''s Hours Information'!J483</f>
        <v>0</v>
      </c>
      <c r="V483" s="25">
        <f t="shared" si="90"/>
        <v>0</v>
      </c>
      <c r="W483" s="23">
        <f t="shared" si="91"/>
        <v>0</v>
      </c>
    </row>
    <row r="484" spans="1:23" ht="14.85" customHeight="1" x14ac:dyDescent="0.15">
      <c r="A484" s="64" t="str">
        <f>'Employee ROP Information'!A484</f>
        <v>GAL</v>
      </c>
      <c r="B484" s="58" t="str">
        <f>+'Employee ROP Information'!C484</f>
        <v>MOORE, THOMASINA</v>
      </c>
      <c r="C484" s="17">
        <f>+'Employee ROP Information'!M484</f>
        <v>47.89</v>
      </c>
      <c r="D484" s="17">
        <f>+'Employee ROP Information'!N484</f>
        <v>44.4</v>
      </c>
      <c r="E484" s="32">
        <f>+'JRO''s Hours Information'!B484</f>
        <v>0</v>
      </c>
      <c r="F484" s="23">
        <f t="shared" si="82"/>
        <v>0</v>
      </c>
      <c r="G484" s="32">
        <f>+'JRO''s Hours Information'!E484</f>
        <v>0</v>
      </c>
      <c r="H484" s="23">
        <f t="shared" si="83"/>
        <v>0</v>
      </c>
      <c r="I484" s="32">
        <f>+'JRO''s Hours Information'!H484</f>
        <v>0</v>
      </c>
      <c r="J484" s="25">
        <f t="shared" si="84"/>
        <v>0</v>
      </c>
      <c r="K484" s="33">
        <f>+'JRO''s Hours Information'!C484</f>
        <v>0</v>
      </c>
      <c r="L484" s="23">
        <f t="shared" si="85"/>
        <v>0</v>
      </c>
      <c r="M484" s="33">
        <f>+'JRO''s Hours Information'!F484</f>
        <v>0</v>
      </c>
      <c r="N484" s="23">
        <f t="shared" si="86"/>
        <v>0</v>
      </c>
      <c r="O484" s="33">
        <f>+'JRO''s Hours Information'!I484</f>
        <v>0</v>
      </c>
      <c r="P484" s="25">
        <f t="shared" si="87"/>
        <v>0</v>
      </c>
      <c r="Q484" s="16">
        <f>+'JRO''s Hours Information'!D484</f>
        <v>0</v>
      </c>
      <c r="R484" s="23">
        <f t="shared" si="88"/>
        <v>0</v>
      </c>
      <c r="S484" s="16">
        <f>+'JRO''s Hours Information'!G484</f>
        <v>0</v>
      </c>
      <c r="T484" s="23">
        <f t="shared" si="89"/>
        <v>0</v>
      </c>
      <c r="U484" s="15">
        <f>+'JRO''s Hours Information'!J484</f>
        <v>0</v>
      </c>
      <c r="V484" s="25">
        <f t="shared" si="90"/>
        <v>0</v>
      </c>
      <c r="W484" s="23">
        <f t="shared" si="91"/>
        <v>0</v>
      </c>
    </row>
    <row r="485" spans="1:23" ht="14.85" customHeight="1" x14ac:dyDescent="0.15">
      <c r="A485" s="64" t="str">
        <f>'Employee ROP Information'!A485</f>
        <v>GAL</v>
      </c>
      <c r="B485" s="58" t="str">
        <f>+'Employee ROP Information'!C485</f>
        <v>MORALES, MARK</v>
      </c>
      <c r="C485" s="17">
        <f>+'Employee ROP Information'!M485</f>
        <v>28.75</v>
      </c>
      <c r="D485" s="17">
        <f>+'Employee ROP Information'!N485</f>
        <v>26.66</v>
      </c>
      <c r="E485" s="32">
        <f>+'JRO''s Hours Information'!B485</f>
        <v>74.84</v>
      </c>
      <c r="F485" s="23">
        <f t="shared" si="82"/>
        <v>2151.65</v>
      </c>
      <c r="G485" s="32">
        <f>+'JRO''s Hours Information'!E485</f>
        <v>50.09</v>
      </c>
      <c r="H485" s="23">
        <f t="shared" si="83"/>
        <v>1335.3994</v>
      </c>
      <c r="I485" s="32">
        <f>+'JRO''s Hours Information'!H485</f>
        <v>7.0000000000000007E-2</v>
      </c>
      <c r="J485" s="25">
        <f t="shared" si="84"/>
        <v>1.8662000000000001</v>
      </c>
      <c r="K485" s="33">
        <f>+'JRO''s Hours Information'!C485</f>
        <v>104.004</v>
      </c>
      <c r="L485" s="23">
        <f t="shared" si="85"/>
        <v>2990.1150000000002</v>
      </c>
      <c r="M485" s="33">
        <f>+'JRO''s Hours Information'!F485</f>
        <v>104.004</v>
      </c>
      <c r="N485" s="23">
        <f t="shared" si="86"/>
        <v>2772.7466400000003</v>
      </c>
      <c r="O485" s="33">
        <f>+'JRO''s Hours Information'!I485</f>
        <v>36.75</v>
      </c>
      <c r="P485" s="25">
        <f t="shared" si="87"/>
        <v>979.755</v>
      </c>
      <c r="Q485" s="16">
        <f>+'JRO''s Hours Information'!D485</f>
        <v>64.25</v>
      </c>
      <c r="R485" s="23">
        <f t="shared" si="88"/>
        <v>1847.1875</v>
      </c>
      <c r="S485" s="16">
        <f>+'JRO''s Hours Information'!G485</f>
        <v>71.5</v>
      </c>
      <c r="T485" s="23">
        <f t="shared" si="89"/>
        <v>1906.19</v>
      </c>
      <c r="U485" s="15">
        <f>+'JRO''s Hours Information'!J485</f>
        <v>36.75</v>
      </c>
      <c r="V485" s="25">
        <f t="shared" si="90"/>
        <v>979.755</v>
      </c>
      <c r="W485" s="23">
        <f t="shared" si="91"/>
        <v>3488.9155999999998</v>
      </c>
    </row>
    <row r="486" spans="1:23" ht="14.85" customHeight="1" x14ac:dyDescent="0.15">
      <c r="A486" s="64" t="str">
        <f>'Employee ROP Information'!A486</f>
        <v>GAL</v>
      </c>
      <c r="B486" s="58" t="str">
        <f>+'Employee ROP Information'!C486</f>
        <v>MORING, ELIZABETH</v>
      </c>
      <c r="C486" s="17">
        <f>+'Employee ROP Information'!M486</f>
        <v>22.55</v>
      </c>
      <c r="D486" s="17">
        <f>+'Employee ROP Information'!N486</f>
        <v>20.91</v>
      </c>
      <c r="E486" s="32">
        <f>+'JRO''s Hours Information'!B486</f>
        <v>104.75</v>
      </c>
      <c r="F486" s="23">
        <f t="shared" si="82"/>
        <v>2362.1125000000002</v>
      </c>
      <c r="G486" s="32">
        <f>+'JRO''s Hours Information'!E486</f>
        <v>174.09</v>
      </c>
      <c r="H486" s="23">
        <f t="shared" si="83"/>
        <v>3640.2219</v>
      </c>
      <c r="I486" s="32">
        <f>+'JRO''s Hours Information'!H486</f>
        <v>-2.75</v>
      </c>
      <c r="J486" s="25">
        <f t="shared" si="84"/>
        <v>-57.502499999999998</v>
      </c>
      <c r="K486" s="33">
        <f>+'JRO''s Hours Information'!C486</f>
        <v>156</v>
      </c>
      <c r="L486" s="23">
        <f t="shared" si="85"/>
        <v>3517.8</v>
      </c>
      <c r="M486" s="33">
        <f>+'JRO''s Hours Information'!F486</f>
        <v>104.004</v>
      </c>
      <c r="N486" s="23">
        <f t="shared" si="86"/>
        <v>2174.7236400000002</v>
      </c>
      <c r="O486" s="33">
        <f>+'JRO''s Hours Information'!I486</f>
        <v>8</v>
      </c>
      <c r="P486" s="25">
        <f t="shared" si="87"/>
        <v>167.28</v>
      </c>
      <c r="Q486" s="16">
        <f>+'JRO''s Hours Information'!D486</f>
        <v>141.75</v>
      </c>
      <c r="R486" s="23">
        <f t="shared" si="88"/>
        <v>3196.4625000000001</v>
      </c>
      <c r="S486" s="16">
        <f>+'JRO''s Hours Information'!G486</f>
        <v>98</v>
      </c>
      <c r="T486" s="23">
        <f t="shared" si="89"/>
        <v>2049.1799999999998</v>
      </c>
      <c r="U486" s="15">
        <f>+'JRO''s Hours Information'!J486</f>
        <v>10.75</v>
      </c>
      <c r="V486" s="25">
        <f t="shared" si="90"/>
        <v>224.7825</v>
      </c>
      <c r="W486" s="23">
        <f t="shared" si="91"/>
        <v>5944.8319000000001</v>
      </c>
    </row>
    <row r="487" spans="1:23" ht="14.85" customHeight="1" x14ac:dyDescent="0.15">
      <c r="A487" s="64" t="str">
        <f>'Employee ROP Information'!A487</f>
        <v>GAL</v>
      </c>
      <c r="B487" s="58" t="str">
        <f>+'Employee ROP Information'!C487</f>
        <v>MORLEY, JENNIFER</v>
      </c>
      <c r="C487" s="17">
        <f>+'Employee ROP Information'!M487</f>
        <v>20.5</v>
      </c>
      <c r="D487" s="17">
        <f>+'Employee ROP Information'!N487</f>
        <v>19</v>
      </c>
      <c r="E487" s="32">
        <f>+'JRO''s Hours Information'!B487</f>
        <v>125.077</v>
      </c>
      <c r="F487" s="23">
        <f t="shared" si="82"/>
        <v>2564.0785000000001</v>
      </c>
      <c r="G487" s="32">
        <f>+'JRO''s Hours Information'!E487</f>
        <v>439.923</v>
      </c>
      <c r="H487" s="23">
        <f t="shared" si="83"/>
        <v>8358.5370000000003</v>
      </c>
      <c r="I487" s="32">
        <f>+'JRO''s Hours Information'!H487</f>
        <v>0</v>
      </c>
      <c r="J487" s="25">
        <f t="shared" si="84"/>
        <v>0</v>
      </c>
      <c r="K487" s="33">
        <f>+'JRO''s Hours Information'!C487</f>
        <v>119.163</v>
      </c>
      <c r="L487" s="23">
        <f t="shared" si="85"/>
        <v>2442.8415</v>
      </c>
      <c r="M487" s="33">
        <f>+'JRO''s Hours Information'!F487</f>
        <v>95.337000000000003</v>
      </c>
      <c r="N487" s="23">
        <f t="shared" si="86"/>
        <v>1811.403</v>
      </c>
      <c r="O487" s="33">
        <f>+'JRO''s Hours Information'!I487</f>
        <v>0</v>
      </c>
      <c r="P487" s="25">
        <f t="shared" si="87"/>
        <v>0</v>
      </c>
      <c r="Q487" s="16">
        <f>+'JRO''s Hours Information'!D487</f>
        <v>72</v>
      </c>
      <c r="R487" s="23">
        <f t="shared" si="88"/>
        <v>1476</v>
      </c>
      <c r="S487" s="16">
        <f>+'JRO''s Hours Information'!G487</f>
        <v>40</v>
      </c>
      <c r="T487" s="23">
        <f t="shared" si="89"/>
        <v>760</v>
      </c>
      <c r="U487" s="15">
        <f>+'JRO''s Hours Information'!J487</f>
        <v>0</v>
      </c>
      <c r="V487" s="25">
        <f t="shared" si="90"/>
        <v>0</v>
      </c>
      <c r="W487" s="23">
        <f t="shared" si="91"/>
        <v>10922.6155</v>
      </c>
    </row>
    <row r="488" spans="1:23" ht="14.85" customHeight="1" x14ac:dyDescent="0.15">
      <c r="A488" s="64" t="str">
        <f>'Employee ROP Information'!A488</f>
        <v>GAL</v>
      </c>
      <c r="B488" s="58" t="str">
        <f>+'Employee ROP Information'!C488</f>
        <v>MORRISON, JENNIFER</v>
      </c>
      <c r="C488" s="17">
        <f>+'Employee ROP Information'!M488</f>
        <v>19.72</v>
      </c>
      <c r="D488" s="17">
        <f>+'Employee ROP Information'!N488</f>
        <v>18.28</v>
      </c>
      <c r="E488" s="32">
        <f>+'JRO''s Hours Information'!B488</f>
        <v>175.416</v>
      </c>
      <c r="F488" s="23">
        <f t="shared" si="82"/>
        <v>3459.2035199999996</v>
      </c>
      <c r="G488" s="32">
        <f>+'JRO''s Hours Information'!E488</f>
        <v>355.589</v>
      </c>
      <c r="H488" s="23">
        <f t="shared" si="83"/>
        <v>6500.1669200000006</v>
      </c>
      <c r="I488" s="32">
        <f>+'JRO''s Hours Information'!H488</f>
        <v>0</v>
      </c>
      <c r="J488" s="25">
        <f t="shared" si="84"/>
        <v>0</v>
      </c>
      <c r="K488" s="33">
        <f>+'JRO''s Hours Information'!C488</f>
        <v>156</v>
      </c>
      <c r="L488" s="23">
        <f t="shared" si="85"/>
        <v>3076.3199999999997</v>
      </c>
      <c r="M488" s="33">
        <f>+'JRO''s Hours Information'!F488</f>
        <v>104.004</v>
      </c>
      <c r="N488" s="23">
        <f t="shared" si="86"/>
        <v>1901.1931200000001</v>
      </c>
      <c r="O488" s="33">
        <f>+'JRO''s Hours Information'!I488</f>
        <v>59</v>
      </c>
      <c r="P488" s="25">
        <f t="shared" si="87"/>
        <v>1078.52</v>
      </c>
      <c r="Q488" s="16">
        <f>+'JRO''s Hours Information'!D488</f>
        <v>156</v>
      </c>
      <c r="R488" s="23">
        <f t="shared" si="88"/>
        <v>3076.3199999999997</v>
      </c>
      <c r="S488" s="16">
        <f>+'JRO''s Hours Information'!G488</f>
        <v>36.5</v>
      </c>
      <c r="T488" s="23">
        <f t="shared" si="89"/>
        <v>667.22</v>
      </c>
      <c r="U488" s="15">
        <f>+'JRO''s Hours Information'!J488</f>
        <v>66.5</v>
      </c>
      <c r="V488" s="25">
        <f t="shared" si="90"/>
        <v>1215.6200000000001</v>
      </c>
      <c r="W488" s="23">
        <f t="shared" si="91"/>
        <v>9959.3704400000006</v>
      </c>
    </row>
    <row r="489" spans="1:23" ht="14.85" customHeight="1" x14ac:dyDescent="0.15">
      <c r="A489" s="64" t="str">
        <f>'Employee ROP Information'!A489</f>
        <v>GAL</v>
      </c>
      <c r="B489" s="58" t="str">
        <f>+'Employee ROP Information'!C489</f>
        <v>MORRISON, MARIA</v>
      </c>
      <c r="C489" s="17">
        <f>+'Employee ROP Information'!M489</f>
        <v>25.38</v>
      </c>
      <c r="D489" s="17">
        <f>+'Employee ROP Information'!N489</f>
        <v>23.53</v>
      </c>
      <c r="E489" s="32">
        <f>+'JRO''s Hours Information'!B489</f>
        <v>40</v>
      </c>
      <c r="F489" s="23">
        <f t="shared" si="82"/>
        <v>1015.1999999999999</v>
      </c>
      <c r="G489" s="32">
        <f>+'JRO''s Hours Information'!E489</f>
        <v>61.335999999999999</v>
      </c>
      <c r="H489" s="23">
        <f t="shared" si="83"/>
        <v>1443.2360800000001</v>
      </c>
      <c r="I489" s="32">
        <f>+'JRO''s Hours Information'!H489</f>
        <v>0</v>
      </c>
      <c r="J489" s="25">
        <f t="shared" si="84"/>
        <v>0</v>
      </c>
      <c r="K489" s="33">
        <f>+'JRO''s Hours Information'!C489</f>
        <v>104</v>
      </c>
      <c r="L489" s="23">
        <f t="shared" si="85"/>
        <v>2639.52</v>
      </c>
      <c r="M489" s="33">
        <f>+'JRO''s Hours Information'!F489</f>
        <v>69.335999999999999</v>
      </c>
      <c r="N489" s="23">
        <f t="shared" si="86"/>
        <v>1631.4760800000001</v>
      </c>
      <c r="O489" s="33">
        <f>+'JRO''s Hours Information'!I489</f>
        <v>0</v>
      </c>
      <c r="P489" s="25">
        <f t="shared" si="87"/>
        <v>0</v>
      </c>
      <c r="Q489" s="16">
        <f>+'JRO''s Hours Information'!D489</f>
        <v>64</v>
      </c>
      <c r="R489" s="23">
        <f t="shared" si="88"/>
        <v>1624.32</v>
      </c>
      <c r="S489" s="16">
        <f>+'JRO''s Hours Information'!G489</f>
        <v>8</v>
      </c>
      <c r="T489" s="23">
        <f t="shared" si="89"/>
        <v>188.24</v>
      </c>
      <c r="U489" s="15">
        <f>+'JRO''s Hours Information'!J489</f>
        <v>0</v>
      </c>
      <c r="V489" s="25">
        <f t="shared" si="90"/>
        <v>0</v>
      </c>
      <c r="W489" s="23">
        <f t="shared" si="91"/>
        <v>2458.4360799999999</v>
      </c>
    </row>
    <row r="490" spans="1:23" ht="14.85" customHeight="1" x14ac:dyDescent="0.15">
      <c r="A490" s="64" t="str">
        <f>'Employee ROP Information'!A490</f>
        <v>GAL</v>
      </c>
      <c r="B490" s="58" t="str">
        <f>+'Employee ROP Information'!C490</f>
        <v>MOULTON, MICHELLE</v>
      </c>
      <c r="C490" s="17">
        <f>+'Employee ROP Information'!M490</f>
        <v>19.72</v>
      </c>
      <c r="D490" s="17">
        <f>+'Employee ROP Information'!N490</f>
        <v>18.28</v>
      </c>
      <c r="E490" s="32">
        <f>+'JRO''s Hours Information'!B490</f>
        <v>259.83699999999999</v>
      </c>
      <c r="F490" s="23">
        <f t="shared" si="82"/>
        <v>5123.9856399999999</v>
      </c>
      <c r="G490" s="32">
        <f>+'JRO''s Hours Information'!E490</f>
        <v>243.83699999999999</v>
      </c>
      <c r="H490" s="23">
        <f t="shared" si="83"/>
        <v>4457.3403600000001</v>
      </c>
      <c r="I490" s="32">
        <f>+'JRO''s Hours Information'!H490</f>
        <v>0</v>
      </c>
      <c r="J490" s="25">
        <f t="shared" si="84"/>
        <v>0</v>
      </c>
      <c r="K490" s="33">
        <f>+'JRO''s Hours Information'!C490</f>
        <v>259.83699999999999</v>
      </c>
      <c r="L490" s="23">
        <f t="shared" si="85"/>
        <v>5123.9856399999999</v>
      </c>
      <c r="M490" s="33">
        <f>+'JRO''s Hours Information'!F490</f>
        <v>243.83699999999999</v>
      </c>
      <c r="N490" s="23">
        <f t="shared" si="86"/>
        <v>4457.3403600000001</v>
      </c>
      <c r="O490" s="33">
        <f>+'JRO''s Hours Information'!I490</f>
        <v>0</v>
      </c>
      <c r="P490" s="25">
        <f t="shared" si="87"/>
        <v>0</v>
      </c>
      <c r="Q490" s="16">
        <f>+'JRO''s Hours Information'!D490</f>
        <v>0</v>
      </c>
      <c r="R490" s="23">
        <f t="shared" si="88"/>
        <v>0</v>
      </c>
      <c r="S490" s="16">
        <f>+'JRO''s Hours Information'!G490</f>
        <v>0</v>
      </c>
      <c r="T490" s="23">
        <f t="shared" si="89"/>
        <v>0</v>
      </c>
      <c r="U490" s="15">
        <f>+'JRO''s Hours Information'!J490</f>
        <v>0</v>
      </c>
      <c r="V490" s="25">
        <f t="shared" si="90"/>
        <v>0</v>
      </c>
      <c r="W490" s="23">
        <f t="shared" si="91"/>
        <v>9581.3260000000009</v>
      </c>
    </row>
    <row r="491" spans="1:23" ht="14.85" customHeight="1" x14ac:dyDescent="0.15">
      <c r="A491" s="64" t="str">
        <f>'Employee ROP Information'!A491</f>
        <v>GAL</v>
      </c>
      <c r="B491" s="58" t="str">
        <f>+'Employee ROP Information'!C491</f>
        <v>MUREN, LINDSAY</v>
      </c>
      <c r="C491" s="17">
        <f>+'Employee ROP Information'!M491</f>
        <v>28.29</v>
      </c>
      <c r="D491" s="17">
        <f>+'Employee ROP Information'!N491</f>
        <v>26.23</v>
      </c>
      <c r="E491" s="32">
        <f>+'JRO''s Hours Information'!B491</f>
        <v>213.33799999999999</v>
      </c>
      <c r="F491" s="23">
        <f t="shared" si="82"/>
        <v>6035.3320199999998</v>
      </c>
      <c r="G491" s="32">
        <f>+'JRO''s Hours Information'!E491</f>
        <v>415.92399999999998</v>
      </c>
      <c r="H491" s="23">
        <f t="shared" si="83"/>
        <v>10909.686519999999</v>
      </c>
      <c r="I491" s="32">
        <f>+'JRO''s Hours Information'!H491</f>
        <v>0.125</v>
      </c>
      <c r="J491" s="25">
        <f t="shared" si="84"/>
        <v>3.2787500000000001</v>
      </c>
      <c r="K491" s="33">
        <f>+'JRO''s Hours Information'!C491</f>
        <v>110.502</v>
      </c>
      <c r="L491" s="23">
        <f t="shared" si="85"/>
        <v>3126.1015799999996</v>
      </c>
      <c r="M491" s="33">
        <f>+'JRO''s Hours Information'!F491</f>
        <v>104.004</v>
      </c>
      <c r="N491" s="23">
        <f t="shared" si="86"/>
        <v>2728.0249200000003</v>
      </c>
      <c r="O491" s="33">
        <f>+'JRO''s Hours Information'!I491</f>
        <v>0</v>
      </c>
      <c r="P491" s="25">
        <f t="shared" si="87"/>
        <v>0</v>
      </c>
      <c r="Q491" s="16">
        <f>+'JRO''s Hours Information'!D491</f>
        <v>60</v>
      </c>
      <c r="R491" s="23">
        <f t="shared" si="88"/>
        <v>1697.3999999999999</v>
      </c>
      <c r="S491" s="16">
        <f>+'JRO''s Hours Information'!G491</f>
        <v>23</v>
      </c>
      <c r="T491" s="23">
        <f t="shared" si="89"/>
        <v>603.29</v>
      </c>
      <c r="U491" s="15">
        <f>+'JRO''s Hours Information'!J491</f>
        <v>17.25</v>
      </c>
      <c r="V491" s="25">
        <f t="shared" si="90"/>
        <v>452.46750000000003</v>
      </c>
      <c r="W491" s="23">
        <f t="shared" si="91"/>
        <v>16948.297289999999</v>
      </c>
    </row>
    <row r="492" spans="1:23" ht="14.85" customHeight="1" x14ac:dyDescent="0.15">
      <c r="A492" s="64" t="str">
        <f>'Employee ROP Information'!A492</f>
        <v>GAL</v>
      </c>
      <c r="B492" s="58" t="str">
        <f>+'Employee ROP Information'!C492</f>
        <v>NAGY, KATIE</v>
      </c>
      <c r="C492" s="17">
        <f>+'Employee ROP Information'!M492</f>
        <v>30.19</v>
      </c>
      <c r="D492" s="17">
        <f>+'Employee ROP Information'!N492</f>
        <v>27.99</v>
      </c>
      <c r="E492" s="32">
        <f>+'JRO''s Hours Information'!B492</f>
        <v>77.12</v>
      </c>
      <c r="F492" s="23">
        <f t="shared" si="82"/>
        <v>2328.2528000000002</v>
      </c>
      <c r="G492" s="32">
        <f>+'JRO''s Hours Information'!E492</f>
        <v>38.421999999999997</v>
      </c>
      <c r="H492" s="23">
        <f t="shared" si="83"/>
        <v>1075.4317799999999</v>
      </c>
      <c r="I492" s="32">
        <f>+'JRO''s Hours Information'!H492</f>
        <v>13.5</v>
      </c>
      <c r="J492" s="25">
        <f t="shared" si="84"/>
        <v>377.86499999999995</v>
      </c>
      <c r="K492" s="33">
        <f>+'JRO''s Hours Information'!C492</f>
        <v>100.206</v>
      </c>
      <c r="L492" s="23">
        <f t="shared" si="85"/>
        <v>3025.2191400000002</v>
      </c>
      <c r="M492" s="33">
        <f>+'JRO''s Hours Information'!F492</f>
        <v>80.168999999999997</v>
      </c>
      <c r="N492" s="23">
        <f t="shared" si="86"/>
        <v>2243.9303099999997</v>
      </c>
      <c r="O492" s="33">
        <f>+'JRO''s Hours Information'!I492</f>
        <v>48.5</v>
      </c>
      <c r="P492" s="25">
        <f t="shared" si="87"/>
        <v>1357.5149999999999</v>
      </c>
      <c r="Q492" s="16">
        <f>+'JRO''s Hours Information'!D492</f>
        <v>20.5</v>
      </c>
      <c r="R492" s="23">
        <f t="shared" si="88"/>
        <v>618.89499999999998</v>
      </c>
      <c r="S492" s="16">
        <f>+'JRO''s Hours Information'!G492</f>
        <v>50.5</v>
      </c>
      <c r="T492" s="23">
        <f t="shared" si="89"/>
        <v>1413.4949999999999</v>
      </c>
      <c r="U492" s="15">
        <f>+'JRO''s Hours Information'!J492</f>
        <v>37</v>
      </c>
      <c r="V492" s="25">
        <f t="shared" si="90"/>
        <v>1035.6299999999999</v>
      </c>
      <c r="W492" s="23">
        <f t="shared" si="91"/>
        <v>3781.5495799999999</v>
      </c>
    </row>
    <row r="493" spans="1:23" ht="14.85" customHeight="1" x14ac:dyDescent="0.15">
      <c r="A493" s="64" t="str">
        <f>'Employee ROP Information'!A493</f>
        <v>GAL</v>
      </c>
      <c r="B493" s="58" t="str">
        <f>+'Employee ROP Information'!C493</f>
        <v>NARDINI, SABRINA</v>
      </c>
      <c r="C493" s="17">
        <f>+'Employee ROP Information'!M493</f>
        <v>19.72</v>
      </c>
      <c r="D493" s="17">
        <f>+'Employee ROP Information'!N493</f>
        <v>18.28</v>
      </c>
      <c r="E493" s="32">
        <f>+'JRO''s Hours Information'!B493</f>
        <v>60.668999999999997</v>
      </c>
      <c r="F493" s="23">
        <f t="shared" si="82"/>
        <v>1196.3926799999999</v>
      </c>
      <c r="G493" s="32">
        <f>+'JRO''s Hours Information'!E493</f>
        <v>56.668999999999997</v>
      </c>
      <c r="H493" s="23">
        <f t="shared" si="83"/>
        <v>1035.90932</v>
      </c>
      <c r="I493" s="32">
        <f>+'JRO''s Hours Information'!H493</f>
        <v>15.625</v>
      </c>
      <c r="J493" s="25">
        <f t="shared" si="84"/>
        <v>285.625</v>
      </c>
      <c r="K493" s="33">
        <f>+'JRO''s Hours Information'!C493</f>
        <v>60.668999999999997</v>
      </c>
      <c r="L493" s="23">
        <f t="shared" si="85"/>
        <v>1196.3926799999999</v>
      </c>
      <c r="M493" s="33">
        <f>+'JRO''s Hours Information'!F493</f>
        <v>60.668999999999997</v>
      </c>
      <c r="N493" s="23">
        <f t="shared" si="86"/>
        <v>1109.0293200000001</v>
      </c>
      <c r="O493" s="33">
        <f>+'JRO''s Hours Information'!I493</f>
        <v>22.125</v>
      </c>
      <c r="P493" s="25">
        <f t="shared" si="87"/>
        <v>404.44500000000005</v>
      </c>
      <c r="Q493" s="16">
        <f>+'JRO''s Hours Information'!D493</f>
        <v>0</v>
      </c>
      <c r="R493" s="23">
        <f t="shared" si="88"/>
        <v>0</v>
      </c>
      <c r="S493" s="16">
        <f>+'JRO''s Hours Information'!G493</f>
        <v>4</v>
      </c>
      <c r="T493" s="23">
        <f t="shared" si="89"/>
        <v>73.12</v>
      </c>
      <c r="U493" s="15">
        <f>+'JRO''s Hours Information'!J493</f>
        <v>6.5</v>
      </c>
      <c r="V493" s="25">
        <f t="shared" si="90"/>
        <v>118.82000000000001</v>
      </c>
      <c r="W493" s="23">
        <f t="shared" si="91"/>
        <v>2517.9269999999997</v>
      </c>
    </row>
    <row r="494" spans="1:23" ht="14.85" customHeight="1" x14ac:dyDescent="0.15">
      <c r="A494" s="64" t="str">
        <f>'Employee ROP Information'!A494</f>
        <v>GAL</v>
      </c>
      <c r="B494" s="58" t="str">
        <f>+'Employee ROP Information'!C494</f>
        <v>NAVARRA, SAREA-JO</v>
      </c>
      <c r="C494" s="17">
        <f>+'Employee ROP Information'!M494</f>
        <v>19.72</v>
      </c>
      <c r="D494" s="17">
        <f>+'Employee ROP Information'!N494</f>
        <v>18.28</v>
      </c>
      <c r="E494" s="32">
        <f>+'JRO''s Hours Information'!B494</f>
        <v>414.16500000000002</v>
      </c>
      <c r="F494" s="23">
        <f t="shared" si="82"/>
        <v>8167.3338000000003</v>
      </c>
      <c r="G494" s="32">
        <f>+'JRO''s Hours Information'!E494</f>
        <v>95.340999999999994</v>
      </c>
      <c r="H494" s="23">
        <f t="shared" si="83"/>
        <v>1742.83348</v>
      </c>
      <c r="I494" s="32">
        <f>+'JRO''s Hours Information'!H494</f>
        <v>38.5</v>
      </c>
      <c r="J494" s="25">
        <f t="shared" si="84"/>
        <v>703.78000000000009</v>
      </c>
      <c r="K494" s="33">
        <f>+'JRO''s Hours Information'!C494</f>
        <v>127.83</v>
      </c>
      <c r="L494" s="23">
        <f t="shared" si="85"/>
        <v>2520.8075999999996</v>
      </c>
      <c r="M494" s="33">
        <f>+'JRO''s Hours Information'!F494</f>
        <v>104.004</v>
      </c>
      <c r="N494" s="23">
        <f t="shared" si="86"/>
        <v>1901.1931200000001</v>
      </c>
      <c r="O494" s="33">
        <f>+'JRO''s Hours Information'!I494</f>
        <v>121.5</v>
      </c>
      <c r="P494" s="25">
        <f t="shared" si="87"/>
        <v>2221.02</v>
      </c>
      <c r="Q494" s="16">
        <f>+'JRO''s Hours Information'!D494</f>
        <v>16.5</v>
      </c>
      <c r="R494" s="23">
        <f t="shared" si="88"/>
        <v>325.38</v>
      </c>
      <c r="S494" s="16">
        <f>+'JRO''s Hours Information'!G494</f>
        <v>54</v>
      </c>
      <c r="T494" s="23">
        <f t="shared" si="89"/>
        <v>987.12000000000012</v>
      </c>
      <c r="U494" s="15">
        <f>+'JRO''s Hours Information'!J494</f>
        <v>110.25</v>
      </c>
      <c r="V494" s="25">
        <f t="shared" si="90"/>
        <v>2015.3700000000001</v>
      </c>
      <c r="W494" s="23">
        <f t="shared" si="91"/>
        <v>10613.94728</v>
      </c>
    </row>
    <row r="495" spans="1:23" ht="14.85" customHeight="1" x14ac:dyDescent="0.15">
      <c r="A495" s="64" t="str">
        <f>'Employee ROP Information'!A495</f>
        <v>GAL</v>
      </c>
      <c r="B495" s="58" t="str">
        <f>+'Employee ROP Information'!C495</f>
        <v>NEGAARD, CATHERINE</v>
      </c>
      <c r="C495" s="17">
        <f>+'Employee ROP Information'!M495</f>
        <v>28.75</v>
      </c>
      <c r="D495" s="17">
        <f>+'Employee ROP Information'!N495</f>
        <v>26.66</v>
      </c>
      <c r="E495" s="32">
        <f>+'JRO''s Hours Information'!B495</f>
        <v>139.84</v>
      </c>
      <c r="F495" s="23">
        <f t="shared" si="82"/>
        <v>4020.4</v>
      </c>
      <c r="G495" s="32">
        <f>+'JRO''s Hours Information'!E495</f>
        <v>254.34</v>
      </c>
      <c r="H495" s="23">
        <f t="shared" si="83"/>
        <v>6780.7044000000005</v>
      </c>
      <c r="I495" s="32">
        <f>+'JRO''s Hours Information'!H495</f>
        <v>-3.5</v>
      </c>
      <c r="J495" s="25">
        <f t="shared" si="84"/>
        <v>-93.31</v>
      </c>
      <c r="K495" s="33">
        <f>+'JRO''s Hours Information'!C495</f>
        <v>104.004</v>
      </c>
      <c r="L495" s="23">
        <f t="shared" si="85"/>
        <v>2990.1150000000002</v>
      </c>
      <c r="M495" s="33">
        <f>+'JRO''s Hours Information'!F495</f>
        <v>104.004</v>
      </c>
      <c r="N495" s="23">
        <f t="shared" si="86"/>
        <v>2772.7466400000003</v>
      </c>
      <c r="O495" s="33">
        <f>+'JRO''s Hours Information'!I495</f>
        <v>26.75</v>
      </c>
      <c r="P495" s="25">
        <f t="shared" si="87"/>
        <v>713.15499999999997</v>
      </c>
      <c r="Q495" s="16">
        <f>+'JRO''s Hours Information'!D495</f>
        <v>98.75</v>
      </c>
      <c r="R495" s="23">
        <f t="shared" si="88"/>
        <v>2839.0625</v>
      </c>
      <c r="S495" s="16">
        <f>+'JRO''s Hours Information'!G495</f>
        <v>39.75</v>
      </c>
      <c r="T495" s="23">
        <f t="shared" si="89"/>
        <v>1059.7349999999999</v>
      </c>
      <c r="U495" s="15">
        <f>+'JRO''s Hours Information'!J495</f>
        <v>46.25</v>
      </c>
      <c r="V495" s="25">
        <f t="shared" si="90"/>
        <v>1233.0250000000001</v>
      </c>
      <c r="W495" s="23">
        <f t="shared" si="91"/>
        <v>10707.794400000001</v>
      </c>
    </row>
    <row r="496" spans="1:23" ht="14.85" customHeight="1" x14ac:dyDescent="0.15">
      <c r="A496" s="64" t="str">
        <f>'Employee ROP Information'!A496</f>
        <v>GAL</v>
      </c>
      <c r="B496" s="58" t="str">
        <f>+'Employee ROP Information'!C496</f>
        <v>NELSON, JEREMY</v>
      </c>
      <c r="C496" s="17">
        <f>+'Employee ROP Information'!M496</f>
        <v>19.72</v>
      </c>
      <c r="D496" s="17">
        <f>+'Employee ROP Information'!N496</f>
        <v>18.28</v>
      </c>
      <c r="E496" s="32">
        <f>+'JRO''s Hours Information'!B496</f>
        <v>51.335999999999999</v>
      </c>
      <c r="F496" s="23">
        <f t="shared" si="82"/>
        <v>1012.3459199999999</v>
      </c>
      <c r="G496" s="32">
        <f>+'JRO''s Hours Information'!E496</f>
        <v>17.335999999999999</v>
      </c>
      <c r="H496" s="23">
        <f t="shared" si="83"/>
        <v>316.90208000000001</v>
      </c>
      <c r="I496" s="32">
        <f>+'JRO''s Hours Information'!H496</f>
        <v>0</v>
      </c>
      <c r="J496" s="25">
        <f t="shared" si="84"/>
        <v>0</v>
      </c>
      <c r="K496" s="33">
        <f>+'JRO''s Hours Information'!C496</f>
        <v>69.335999999999999</v>
      </c>
      <c r="L496" s="23">
        <f t="shared" si="85"/>
        <v>1367.3059199999998</v>
      </c>
      <c r="M496" s="33">
        <f>+'JRO''s Hours Information'!F496</f>
        <v>69.335999999999999</v>
      </c>
      <c r="N496" s="23">
        <f t="shared" si="86"/>
        <v>1267.46208</v>
      </c>
      <c r="O496" s="33">
        <f>+'JRO''s Hours Information'!I496</f>
        <v>0</v>
      </c>
      <c r="P496" s="25">
        <f t="shared" si="87"/>
        <v>0</v>
      </c>
      <c r="Q496" s="16">
        <f>+'JRO''s Hours Information'!D496</f>
        <v>18</v>
      </c>
      <c r="R496" s="23">
        <f t="shared" si="88"/>
        <v>354.96</v>
      </c>
      <c r="S496" s="16">
        <f>+'JRO''s Hours Information'!G496</f>
        <v>52</v>
      </c>
      <c r="T496" s="23">
        <f t="shared" si="89"/>
        <v>950.56000000000006</v>
      </c>
      <c r="U496" s="15">
        <f>+'JRO''s Hours Information'!J496</f>
        <v>0</v>
      </c>
      <c r="V496" s="25">
        <f t="shared" si="90"/>
        <v>0</v>
      </c>
      <c r="W496" s="23">
        <f t="shared" si="91"/>
        <v>1329.2479999999998</v>
      </c>
    </row>
    <row r="497" spans="1:23" ht="14.85" customHeight="1" x14ac:dyDescent="0.15">
      <c r="A497" s="64" t="str">
        <f>'Employee ROP Information'!A497</f>
        <v>GAL</v>
      </c>
      <c r="B497" s="58" t="str">
        <f>+'Employee ROP Information'!C497</f>
        <v>NICHALSON, CARLA</v>
      </c>
      <c r="C497" s="17">
        <f>+'Employee ROP Information'!M497</f>
        <v>4.93</v>
      </c>
      <c r="D497" s="17">
        <f>+'Employee ROP Information'!N497</f>
        <v>4.57</v>
      </c>
      <c r="E497" s="32">
        <f>+'JRO''s Hours Information'!B497</f>
        <v>79.570999999999998</v>
      </c>
      <c r="F497" s="23">
        <f t="shared" si="82"/>
        <v>392.28502999999995</v>
      </c>
      <c r="G497" s="32">
        <f>+'JRO''s Hours Information'!E497</f>
        <v>173.834</v>
      </c>
      <c r="H497" s="23">
        <f t="shared" si="83"/>
        <v>794.42138000000011</v>
      </c>
      <c r="I497" s="32">
        <f>+'JRO''s Hours Information'!H497</f>
        <v>0</v>
      </c>
      <c r="J497" s="25">
        <f t="shared" si="84"/>
        <v>0</v>
      </c>
      <c r="K497" s="33">
        <f>+'JRO''s Hours Information'!C497</f>
        <v>81.251999999999995</v>
      </c>
      <c r="L497" s="23">
        <f t="shared" si="85"/>
        <v>400.57235999999995</v>
      </c>
      <c r="M497" s="33">
        <f>+'JRO''s Hours Information'!F497</f>
        <v>64.998000000000005</v>
      </c>
      <c r="N497" s="23">
        <f t="shared" si="86"/>
        <v>297.04086000000007</v>
      </c>
      <c r="O497" s="33">
        <f>+'JRO''s Hours Information'!I497</f>
        <v>0</v>
      </c>
      <c r="P497" s="25">
        <f t="shared" si="87"/>
        <v>0</v>
      </c>
      <c r="Q497" s="16">
        <f>+'JRO''s Hours Information'!D497</f>
        <v>65</v>
      </c>
      <c r="R497" s="23">
        <f t="shared" si="88"/>
        <v>320.45</v>
      </c>
      <c r="S497" s="16">
        <f>+'JRO''s Hours Information'!G497</f>
        <v>43.25</v>
      </c>
      <c r="T497" s="23">
        <f t="shared" si="89"/>
        <v>197.6525</v>
      </c>
      <c r="U497" s="15">
        <f>+'JRO''s Hours Information'!J497</f>
        <v>0</v>
      </c>
      <c r="V497" s="25">
        <f t="shared" si="90"/>
        <v>0</v>
      </c>
      <c r="W497" s="23">
        <f t="shared" si="91"/>
        <v>1186.70641</v>
      </c>
    </row>
    <row r="498" spans="1:23" ht="14.85" customHeight="1" x14ac:dyDescent="0.15">
      <c r="A498" s="64" t="str">
        <f>'Employee ROP Information'!A498</f>
        <v>GAL</v>
      </c>
      <c r="B498" s="58" t="str">
        <f>+'Employee ROP Information'!C498</f>
        <v>NICHOLS, JERRY</v>
      </c>
      <c r="C498" s="17">
        <f>+'Employee ROP Information'!M498</f>
        <v>25.38</v>
      </c>
      <c r="D498" s="17">
        <f>+'Employee ROP Information'!N498</f>
        <v>23.53</v>
      </c>
      <c r="E498" s="32">
        <f>+'JRO''s Hours Information'!B498</f>
        <v>82.335999999999999</v>
      </c>
      <c r="F498" s="23">
        <f t="shared" si="82"/>
        <v>2089.68768</v>
      </c>
      <c r="G498" s="32">
        <f>+'JRO''s Hours Information'!E498</f>
        <v>77.335999999999999</v>
      </c>
      <c r="H498" s="23">
        <f t="shared" si="83"/>
        <v>1819.7160800000001</v>
      </c>
      <c r="I498" s="32">
        <f>+'JRO''s Hours Information'!H498</f>
        <v>62.25</v>
      </c>
      <c r="J498" s="25">
        <f t="shared" si="84"/>
        <v>1464.7425000000001</v>
      </c>
      <c r="K498" s="33">
        <f>+'JRO''s Hours Information'!C498</f>
        <v>82.335999999999999</v>
      </c>
      <c r="L498" s="23">
        <f t="shared" si="85"/>
        <v>2089.68768</v>
      </c>
      <c r="M498" s="33">
        <f>+'JRO''s Hours Information'!F498</f>
        <v>82.335999999999999</v>
      </c>
      <c r="N498" s="23">
        <f t="shared" si="86"/>
        <v>1937.36608</v>
      </c>
      <c r="O498" s="33">
        <f>+'JRO''s Hours Information'!I498</f>
        <v>152.25</v>
      </c>
      <c r="P498" s="25">
        <f t="shared" si="87"/>
        <v>3582.4425000000001</v>
      </c>
      <c r="Q498" s="16">
        <f>+'JRO''s Hours Information'!D498</f>
        <v>0</v>
      </c>
      <c r="R498" s="23">
        <f t="shared" si="88"/>
        <v>0</v>
      </c>
      <c r="S498" s="16">
        <f>+'JRO''s Hours Information'!G498</f>
        <v>5</v>
      </c>
      <c r="T498" s="23">
        <f t="shared" si="89"/>
        <v>117.65</v>
      </c>
      <c r="U498" s="15">
        <f>+'JRO''s Hours Information'!J498</f>
        <v>90</v>
      </c>
      <c r="V498" s="25">
        <f t="shared" si="90"/>
        <v>2117.7000000000003</v>
      </c>
      <c r="W498" s="23">
        <f t="shared" si="91"/>
        <v>5374.1462600000004</v>
      </c>
    </row>
    <row r="499" spans="1:23" ht="14.85" customHeight="1" x14ac:dyDescent="0.15">
      <c r="A499" s="64" t="str">
        <f>'Employee ROP Information'!A499</f>
        <v>GAL</v>
      </c>
      <c r="B499" s="58" t="str">
        <f>+'Employee ROP Information'!C499</f>
        <v>NICHOLSON, CHRISTY</v>
      </c>
      <c r="C499" s="17">
        <f>+'Employee ROP Information'!M499</f>
        <v>16.71</v>
      </c>
      <c r="D499" s="17">
        <f>+'Employee ROP Information'!N499</f>
        <v>15.49</v>
      </c>
      <c r="E499" s="32">
        <f>+'JRO''s Hours Information'!B499</f>
        <v>188.00399999999999</v>
      </c>
      <c r="F499" s="23">
        <f t="shared" si="82"/>
        <v>3141.54684</v>
      </c>
      <c r="G499" s="32">
        <f>+'JRO''s Hours Information'!E499</f>
        <v>345.59</v>
      </c>
      <c r="H499" s="23">
        <f t="shared" si="83"/>
        <v>5353.1890999999996</v>
      </c>
      <c r="I499" s="32">
        <f>+'JRO''s Hours Information'!H499</f>
        <v>4.25</v>
      </c>
      <c r="J499" s="25">
        <f t="shared" si="84"/>
        <v>65.832499999999996</v>
      </c>
      <c r="K499" s="33">
        <f>+'JRO''s Hours Information'!C499</f>
        <v>112.66800000000001</v>
      </c>
      <c r="L499" s="23">
        <f t="shared" si="85"/>
        <v>1882.6822800000002</v>
      </c>
      <c r="M499" s="33">
        <f>+'JRO''s Hours Information'!F499</f>
        <v>104.004</v>
      </c>
      <c r="N499" s="23">
        <f t="shared" si="86"/>
        <v>1611.02196</v>
      </c>
      <c r="O499" s="33">
        <f>+'JRO''s Hours Information'!I499</f>
        <v>68.125</v>
      </c>
      <c r="P499" s="25">
        <f t="shared" si="87"/>
        <v>1055.2562499999999</v>
      </c>
      <c r="Q499" s="16">
        <f>+'JRO''s Hours Information'!D499</f>
        <v>65</v>
      </c>
      <c r="R499" s="23">
        <f t="shared" si="88"/>
        <v>1086.1500000000001</v>
      </c>
      <c r="S499" s="16">
        <f>+'JRO''s Hours Information'!G499</f>
        <v>51.25</v>
      </c>
      <c r="T499" s="23">
        <f t="shared" si="89"/>
        <v>793.86249999999995</v>
      </c>
      <c r="U499" s="15">
        <f>+'JRO''s Hours Information'!J499</f>
        <v>73.75</v>
      </c>
      <c r="V499" s="25">
        <f t="shared" si="90"/>
        <v>1142.3875</v>
      </c>
      <c r="W499" s="23">
        <f t="shared" si="91"/>
        <v>8560.5684399999991</v>
      </c>
    </row>
    <row r="500" spans="1:23" ht="14.85" customHeight="1" x14ac:dyDescent="0.15">
      <c r="A500" s="64" t="str">
        <f>'Employee ROP Information'!A500</f>
        <v>GAL</v>
      </c>
      <c r="B500" s="58" t="str">
        <f>+'Employee ROP Information'!C500</f>
        <v>NICOLARO, LISA</v>
      </c>
      <c r="C500" s="17">
        <f>+'Employee ROP Information'!M500</f>
        <v>19.72</v>
      </c>
      <c r="D500" s="17">
        <f>+'Employee ROP Information'!N500</f>
        <v>18.28</v>
      </c>
      <c r="E500" s="32">
        <f>+'JRO''s Hours Information'!B500</f>
        <v>204.59</v>
      </c>
      <c r="F500" s="23">
        <f t="shared" si="82"/>
        <v>4034.5147999999999</v>
      </c>
      <c r="G500" s="32">
        <f>+'JRO''s Hours Information'!E500</f>
        <v>150.59</v>
      </c>
      <c r="H500" s="23">
        <f t="shared" si="83"/>
        <v>2752.7852000000003</v>
      </c>
      <c r="I500" s="32">
        <f>+'JRO''s Hours Information'!H500</f>
        <v>6.75</v>
      </c>
      <c r="J500" s="25">
        <f t="shared" si="84"/>
        <v>123.39000000000001</v>
      </c>
      <c r="K500" s="33">
        <f>+'JRO''s Hours Information'!C500</f>
        <v>104.004</v>
      </c>
      <c r="L500" s="23">
        <f t="shared" si="85"/>
        <v>2050.9588800000001</v>
      </c>
      <c r="M500" s="33">
        <f>+'JRO''s Hours Information'!F500</f>
        <v>104.004</v>
      </c>
      <c r="N500" s="23">
        <f t="shared" si="86"/>
        <v>1901.1931200000001</v>
      </c>
      <c r="O500" s="33">
        <f>+'JRO''s Hours Information'!I500</f>
        <v>56</v>
      </c>
      <c r="P500" s="25">
        <f t="shared" si="87"/>
        <v>1023.6800000000001</v>
      </c>
      <c r="Q500" s="16">
        <f>+'JRO''s Hours Information'!D500</f>
        <v>77.5</v>
      </c>
      <c r="R500" s="23">
        <f t="shared" si="88"/>
        <v>1528.3</v>
      </c>
      <c r="S500" s="16">
        <f>+'JRO''s Hours Information'!G500</f>
        <v>96.25</v>
      </c>
      <c r="T500" s="23">
        <f t="shared" si="89"/>
        <v>1759.45</v>
      </c>
      <c r="U500" s="15">
        <f>+'JRO''s Hours Information'!J500</f>
        <v>49.25</v>
      </c>
      <c r="V500" s="25">
        <f t="shared" si="90"/>
        <v>900.29000000000008</v>
      </c>
      <c r="W500" s="23">
        <f t="shared" si="91"/>
        <v>6910.6900000000005</v>
      </c>
    </row>
    <row r="501" spans="1:23" ht="14.85" customHeight="1" x14ac:dyDescent="0.15">
      <c r="A501" s="64" t="str">
        <f>'Employee ROP Information'!A501</f>
        <v>GAL</v>
      </c>
      <c r="B501" s="58" t="str">
        <f>+'Employee ROP Information'!C501</f>
        <v>NIGRO, PAUL</v>
      </c>
      <c r="C501" s="17">
        <f>+'Employee ROP Information'!M501</f>
        <v>37.659999999999997</v>
      </c>
      <c r="D501" s="17">
        <f>+'Employee ROP Information'!N501</f>
        <v>34.909999999999997</v>
      </c>
      <c r="E501" s="32">
        <f>+'JRO''s Hours Information'!B501</f>
        <v>433.5</v>
      </c>
      <c r="F501" s="23">
        <f t="shared" si="82"/>
        <v>16325.609999999999</v>
      </c>
      <c r="G501" s="32">
        <f>+'JRO''s Hours Information'!E501</f>
        <v>306.83999999999997</v>
      </c>
      <c r="H501" s="23">
        <f t="shared" si="83"/>
        <v>10711.784399999999</v>
      </c>
      <c r="I501" s="32">
        <f>+'JRO''s Hours Information'!H501</f>
        <v>0</v>
      </c>
      <c r="J501" s="25">
        <f t="shared" si="84"/>
        <v>0</v>
      </c>
      <c r="K501" s="33">
        <f>+'JRO''s Hours Information'!C501</f>
        <v>240</v>
      </c>
      <c r="L501" s="23">
        <f t="shared" si="85"/>
        <v>9038.4</v>
      </c>
      <c r="M501" s="33">
        <f>+'JRO''s Hours Information'!F501</f>
        <v>104.004</v>
      </c>
      <c r="N501" s="23">
        <f t="shared" si="86"/>
        <v>3630.7796399999997</v>
      </c>
      <c r="O501" s="33">
        <f>+'JRO''s Hours Information'!I501</f>
        <v>0</v>
      </c>
      <c r="P501" s="25">
        <f t="shared" si="87"/>
        <v>0</v>
      </c>
      <c r="Q501" s="16">
        <f>+'JRO''s Hours Information'!D501</f>
        <v>130.5</v>
      </c>
      <c r="R501" s="23">
        <f t="shared" si="88"/>
        <v>4914.6299999999992</v>
      </c>
      <c r="S501" s="16">
        <f>+'JRO''s Hours Information'!G501</f>
        <v>8</v>
      </c>
      <c r="T501" s="23">
        <f t="shared" si="89"/>
        <v>279.27999999999997</v>
      </c>
      <c r="U501" s="15">
        <f>+'JRO''s Hours Information'!J501</f>
        <v>0</v>
      </c>
      <c r="V501" s="25">
        <f t="shared" si="90"/>
        <v>0</v>
      </c>
      <c r="W501" s="23">
        <f t="shared" si="91"/>
        <v>27037.394399999997</v>
      </c>
    </row>
    <row r="502" spans="1:23" ht="14.85" customHeight="1" x14ac:dyDescent="0.15">
      <c r="A502" s="64" t="str">
        <f>'Employee ROP Information'!A502</f>
        <v>GAL</v>
      </c>
      <c r="B502" s="58" t="str">
        <f>+'Employee ROP Information'!C502</f>
        <v>NIN, ANAIS</v>
      </c>
      <c r="C502" s="17">
        <f>+'Employee ROP Information'!M502</f>
        <v>25.38</v>
      </c>
      <c r="D502" s="17">
        <f>+'Employee ROP Information'!N502</f>
        <v>23.53</v>
      </c>
      <c r="E502" s="32">
        <f>+'JRO''s Hours Information'!B502</f>
        <v>30.334</v>
      </c>
      <c r="F502" s="23">
        <f t="shared" si="82"/>
        <v>769.87691999999993</v>
      </c>
      <c r="G502" s="32">
        <f>+'JRO''s Hours Information'!E502</f>
        <v>30.334</v>
      </c>
      <c r="H502" s="23">
        <f t="shared" si="83"/>
        <v>713.75902000000008</v>
      </c>
      <c r="I502" s="32">
        <f>+'JRO''s Hours Information'!H502</f>
        <v>0</v>
      </c>
      <c r="J502" s="25">
        <f t="shared" si="84"/>
        <v>0</v>
      </c>
      <c r="K502" s="33">
        <f>+'JRO''s Hours Information'!C502</f>
        <v>30.334</v>
      </c>
      <c r="L502" s="23">
        <f t="shared" si="85"/>
        <v>769.87691999999993</v>
      </c>
      <c r="M502" s="33">
        <f>+'JRO''s Hours Information'!F502</f>
        <v>30.334</v>
      </c>
      <c r="N502" s="23">
        <f t="shared" si="86"/>
        <v>713.75902000000008</v>
      </c>
      <c r="O502" s="33">
        <f>+'JRO''s Hours Information'!I502</f>
        <v>0</v>
      </c>
      <c r="P502" s="25">
        <f t="shared" si="87"/>
        <v>0</v>
      </c>
      <c r="Q502" s="16">
        <f>+'JRO''s Hours Information'!D502</f>
        <v>0</v>
      </c>
      <c r="R502" s="23">
        <f t="shared" si="88"/>
        <v>0</v>
      </c>
      <c r="S502" s="16">
        <f>+'JRO''s Hours Information'!G502</f>
        <v>0</v>
      </c>
      <c r="T502" s="23">
        <f t="shared" si="89"/>
        <v>0</v>
      </c>
      <c r="U502" s="15">
        <f>+'JRO''s Hours Information'!J502</f>
        <v>0</v>
      </c>
      <c r="V502" s="25">
        <f t="shared" si="90"/>
        <v>0</v>
      </c>
      <c r="W502" s="23">
        <f t="shared" si="91"/>
        <v>1483.6359400000001</v>
      </c>
    </row>
    <row r="503" spans="1:23" ht="14.85" customHeight="1" x14ac:dyDescent="0.15">
      <c r="A503" s="64" t="str">
        <f>'Employee ROP Information'!A503</f>
        <v>GAL</v>
      </c>
      <c r="B503" s="58" t="str">
        <f>+'Employee ROP Information'!C503</f>
        <v>NIXON, MARK</v>
      </c>
      <c r="C503" s="17">
        <f>+'Employee ROP Information'!M503</f>
        <v>27.23</v>
      </c>
      <c r="D503" s="17">
        <f>+'Employee ROP Information'!N503</f>
        <v>25.25</v>
      </c>
      <c r="E503" s="32">
        <f>+'JRO''s Hours Information'!B503</f>
        <v>408.5</v>
      </c>
      <c r="F503" s="23">
        <f t="shared" si="82"/>
        <v>11123.455</v>
      </c>
      <c r="G503" s="32">
        <f>+'JRO''s Hours Information'!E503</f>
        <v>480</v>
      </c>
      <c r="H503" s="23">
        <f t="shared" si="83"/>
        <v>12120</v>
      </c>
      <c r="I503" s="32">
        <f>+'JRO''s Hours Information'!H503</f>
        <v>0</v>
      </c>
      <c r="J503" s="25">
        <f t="shared" si="84"/>
        <v>0</v>
      </c>
      <c r="K503" s="33">
        <f>+'JRO''s Hours Information'!C503</f>
        <v>156</v>
      </c>
      <c r="L503" s="23">
        <f t="shared" si="85"/>
        <v>4247.88</v>
      </c>
      <c r="M503" s="33">
        <f>+'JRO''s Hours Information'!F503</f>
        <v>104.004</v>
      </c>
      <c r="N503" s="23">
        <f t="shared" si="86"/>
        <v>2626.1010000000001</v>
      </c>
      <c r="O503" s="33">
        <f>+'JRO''s Hours Information'!I503</f>
        <v>0</v>
      </c>
      <c r="P503" s="25">
        <f t="shared" si="87"/>
        <v>0</v>
      </c>
      <c r="Q503" s="16">
        <f>+'JRO''s Hours Information'!D503</f>
        <v>76.75</v>
      </c>
      <c r="R503" s="23">
        <f t="shared" si="88"/>
        <v>2089.9025000000001</v>
      </c>
      <c r="S503" s="16">
        <f>+'JRO''s Hours Information'!G503</f>
        <v>34.75</v>
      </c>
      <c r="T503" s="23">
        <f t="shared" si="89"/>
        <v>877.4375</v>
      </c>
      <c r="U503" s="15">
        <f>+'JRO''s Hours Information'!J503</f>
        <v>0</v>
      </c>
      <c r="V503" s="25">
        <f t="shared" si="90"/>
        <v>0</v>
      </c>
      <c r="W503" s="23">
        <f t="shared" si="91"/>
        <v>23243.455000000002</v>
      </c>
    </row>
    <row r="504" spans="1:23" ht="14.85" customHeight="1" x14ac:dyDescent="0.15">
      <c r="A504" s="64" t="str">
        <f>'Employee ROP Information'!A504</f>
        <v>GAL</v>
      </c>
      <c r="B504" s="58" t="str">
        <f>+'Employee ROP Information'!C504</f>
        <v>NOLL, DAVID</v>
      </c>
      <c r="C504" s="17">
        <f>+'Employee ROP Information'!M504</f>
        <v>28.75</v>
      </c>
      <c r="D504" s="17">
        <f>+'Employee ROP Information'!N504</f>
        <v>26.66</v>
      </c>
      <c r="E504" s="32">
        <f>+'JRO''s Hours Information'!B504</f>
        <v>43.837000000000003</v>
      </c>
      <c r="F504" s="23">
        <f t="shared" si="82"/>
        <v>1260.31375</v>
      </c>
      <c r="G504" s="32">
        <f>+'JRO''s Hours Information'!E504</f>
        <v>31.337</v>
      </c>
      <c r="H504" s="23">
        <f t="shared" si="83"/>
        <v>835.44442000000004</v>
      </c>
      <c r="I504" s="32">
        <f>+'JRO''s Hours Information'!H504</f>
        <v>0</v>
      </c>
      <c r="J504" s="25">
        <f t="shared" si="84"/>
        <v>0</v>
      </c>
      <c r="K504" s="33">
        <f>+'JRO''s Hours Information'!C504</f>
        <v>88.837000000000003</v>
      </c>
      <c r="L504" s="23">
        <f t="shared" si="85"/>
        <v>2554.0637500000003</v>
      </c>
      <c r="M504" s="33">
        <f>+'JRO''s Hours Information'!F504</f>
        <v>88.837000000000003</v>
      </c>
      <c r="N504" s="23">
        <f t="shared" si="86"/>
        <v>2368.3944200000001</v>
      </c>
      <c r="O504" s="33">
        <f>+'JRO''s Hours Information'!I504</f>
        <v>14.5</v>
      </c>
      <c r="P504" s="25">
        <f t="shared" si="87"/>
        <v>386.57</v>
      </c>
      <c r="Q504" s="16">
        <f>+'JRO''s Hours Information'!D504</f>
        <v>45</v>
      </c>
      <c r="R504" s="23">
        <f t="shared" si="88"/>
        <v>1293.75</v>
      </c>
      <c r="S504" s="16">
        <f>+'JRO''s Hours Information'!G504</f>
        <v>57.5</v>
      </c>
      <c r="T504" s="23">
        <f t="shared" si="89"/>
        <v>1532.95</v>
      </c>
      <c r="U504" s="15">
        <f>+'JRO''s Hours Information'!J504</f>
        <v>14.5</v>
      </c>
      <c r="V504" s="25">
        <f t="shared" si="90"/>
        <v>386.57</v>
      </c>
      <c r="W504" s="23">
        <f t="shared" si="91"/>
        <v>2095.7581700000001</v>
      </c>
    </row>
    <row r="505" spans="1:23" ht="14.85" customHeight="1" x14ac:dyDescent="0.15">
      <c r="A505" s="64" t="str">
        <f>'Employee ROP Information'!A505</f>
        <v>GAL</v>
      </c>
      <c r="B505" s="58" t="str">
        <f>+'Employee ROP Information'!C505</f>
        <v>NORCIA, WENDY</v>
      </c>
      <c r="C505" s="17">
        <f>+'Employee ROP Information'!M505</f>
        <v>28.75</v>
      </c>
      <c r="D505" s="17">
        <f>+'Employee ROP Information'!N505</f>
        <v>26.66</v>
      </c>
      <c r="E505" s="32">
        <f>+'JRO''s Hours Information'!B505</f>
        <v>118.161</v>
      </c>
      <c r="F505" s="23">
        <f t="shared" si="82"/>
        <v>3397.1287499999999</v>
      </c>
      <c r="G505" s="32">
        <f>+'JRO''s Hours Information'!E505</f>
        <v>24.34</v>
      </c>
      <c r="H505" s="23">
        <f t="shared" si="83"/>
        <v>648.90440000000001</v>
      </c>
      <c r="I505" s="32">
        <f>+'JRO''s Hours Information'!H505</f>
        <v>0</v>
      </c>
      <c r="J505" s="25">
        <f t="shared" si="84"/>
        <v>0</v>
      </c>
      <c r="K505" s="33">
        <f>+'JRO''s Hours Information'!C505</f>
        <v>136.49700000000001</v>
      </c>
      <c r="L505" s="23">
        <f t="shared" si="85"/>
        <v>3924.2887500000006</v>
      </c>
      <c r="M505" s="33">
        <f>+'JRO''s Hours Information'!F505</f>
        <v>104.004</v>
      </c>
      <c r="N505" s="23">
        <f t="shared" si="86"/>
        <v>2772.7466400000003</v>
      </c>
      <c r="O505" s="33">
        <f>+'JRO''s Hours Information'!I505</f>
        <v>14.25</v>
      </c>
      <c r="P505" s="25">
        <f t="shared" si="87"/>
        <v>379.90500000000003</v>
      </c>
      <c r="Q505" s="16">
        <f>+'JRO''s Hours Information'!D505</f>
        <v>175.25</v>
      </c>
      <c r="R505" s="23">
        <f t="shared" si="88"/>
        <v>5038.4375</v>
      </c>
      <c r="S505" s="16">
        <f>+'JRO''s Hours Information'!G505</f>
        <v>139.25</v>
      </c>
      <c r="T505" s="23">
        <f t="shared" si="89"/>
        <v>3712.4050000000002</v>
      </c>
      <c r="U505" s="15">
        <f>+'JRO''s Hours Information'!J505</f>
        <v>15.75</v>
      </c>
      <c r="V505" s="25">
        <f t="shared" si="90"/>
        <v>419.89499999999998</v>
      </c>
      <c r="W505" s="23">
        <f t="shared" si="91"/>
        <v>4046.0331499999998</v>
      </c>
    </row>
    <row r="506" spans="1:23" ht="14.85" customHeight="1" x14ac:dyDescent="0.15">
      <c r="A506" s="64" t="str">
        <f>'Employee ROP Information'!A506</f>
        <v>GAL</v>
      </c>
      <c r="B506" s="58" t="str">
        <f>+'Employee ROP Information'!C506</f>
        <v>NORRIS, STEPHANIE</v>
      </c>
      <c r="C506" s="17">
        <f>+'Employee ROP Information'!M506</f>
        <v>19.72</v>
      </c>
      <c r="D506" s="17">
        <f>+'Employee ROP Information'!N506</f>
        <v>18.28</v>
      </c>
      <c r="E506" s="32">
        <f>+'JRO''s Hours Information'!B506</f>
        <v>88.504000000000005</v>
      </c>
      <c r="F506" s="23">
        <f t="shared" si="82"/>
        <v>1745.2988800000001</v>
      </c>
      <c r="G506" s="32">
        <f>+'JRO''s Hours Information'!E506</f>
        <v>95.504000000000005</v>
      </c>
      <c r="H506" s="23">
        <f t="shared" si="83"/>
        <v>1745.8131200000003</v>
      </c>
      <c r="I506" s="32">
        <f>+'JRO''s Hours Information'!H506</f>
        <v>0</v>
      </c>
      <c r="J506" s="25">
        <f t="shared" si="84"/>
        <v>0</v>
      </c>
      <c r="K506" s="33">
        <f>+'JRO''s Hours Information'!C506</f>
        <v>104.004</v>
      </c>
      <c r="L506" s="23">
        <f t="shared" si="85"/>
        <v>2050.9588800000001</v>
      </c>
      <c r="M506" s="33">
        <f>+'JRO''s Hours Information'!F506</f>
        <v>104.004</v>
      </c>
      <c r="N506" s="23">
        <f t="shared" si="86"/>
        <v>1901.1931200000001</v>
      </c>
      <c r="O506" s="33">
        <f>+'JRO''s Hours Information'!I506</f>
        <v>6</v>
      </c>
      <c r="P506" s="25">
        <f t="shared" si="87"/>
        <v>109.68</v>
      </c>
      <c r="Q506" s="16">
        <f>+'JRO''s Hours Information'!D506</f>
        <v>22</v>
      </c>
      <c r="R506" s="23">
        <f t="shared" si="88"/>
        <v>433.84</v>
      </c>
      <c r="S506" s="16">
        <f>+'JRO''s Hours Information'!G506</f>
        <v>15</v>
      </c>
      <c r="T506" s="23">
        <f t="shared" si="89"/>
        <v>274.20000000000005</v>
      </c>
      <c r="U506" s="15">
        <f>+'JRO''s Hours Information'!J506</f>
        <v>8.5</v>
      </c>
      <c r="V506" s="25">
        <f t="shared" si="90"/>
        <v>155.38</v>
      </c>
      <c r="W506" s="23">
        <f t="shared" si="91"/>
        <v>3491.1120000000001</v>
      </c>
    </row>
    <row r="507" spans="1:23" ht="14.85" customHeight="1" x14ac:dyDescent="0.15">
      <c r="A507" s="64" t="str">
        <f>'Employee ROP Information'!A507</f>
        <v>GAL</v>
      </c>
      <c r="B507" s="58" t="str">
        <f>+'Employee ROP Information'!C507</f>
        <v>NORTON, LYNN</v>
      </c>
      <c r="C507" s="17">
        <f>+'Employee ROP Information'!M507</f>
        <v>18.13</v>
      </c>
      <c r="D507" s="17">
        <f>+'Employee ROP Information'!N507</f>
        <v>16.809999999999999</v>
      </c>
      <c r="E507" s="32">
        <f>+'JRO''s Hours Information'!B507</f>
        <v>186.25</v>
      </c>
      <c r="F507" s="23">
        <f t="shared" si="82"/>
        <v>3376.7124999999996</v>
      </c>
      <c r="G507" s="32">
        <f>+'JRO''s Hours Information'!E507</f>
        <v>200.84</v>
      </c>
      <c r="H507" s="23">
        <f t="shared" si="83"/>
        <v>3376.1203999999998</v>
      </c>
      <c r="I507" s="32">
        <f>+'JRO''s Hours Information'!H507</f>
        <v>0</v>
      </c>
      <c r="J507" s="25">
        <f t="shared" si="84"/>
        <v>0</v>
      </c>
      <c r="K507" s="33">
        <f>+'JRO''s Hours Information'!C507</f>
        <v>156</v>
      </c>
      <c r="L507" s="23">
        <f t="shared" si="85"/>
        <v>2828.2799999999997</v>
      </c>
      <c r="M507" s="33">
        <f>+'JRO''s Hours Information'!F507</f>
        <v>104.004</v>
      </c>
      <c r="N507" s="23">
        <f t="shared" si="86"/>
        <v>1748.3072399999999</v>
      </c>
      <c r="O507" s="33">
        <f>+'JRO''s Hours Information'!I507</f>
        <v>0</v>
      </c>
      <c r="P507" s="25">
        <f t="shared" si="87"/>
        <v>0</v>
      </c>
      <c r="Q507" s="16">
        <f>+'JRO''s Hours Information'!D507</f>
        <v>157</v>
      </c>
      <c r="R507" s="23">
        <f t="shared" si="88"/>
        <v>2846.41</v>
      </c>
      <c r="S507" s="16">
        <f>+'JRO''s Hours Information'!G507</f>
        <v>129.5</v>
      </c>
      <c r="T507" s="23">
        <f t="shared" si="89"/>
        <v>2176.895</v>
      </c>
      <c r="U507" s="15">
        <f>+'JRO''s Hours Information'!J507</f>
        <v>0</v>
      </c>
      <c r="V507" s="25">
        <f t="shared" si="90"/>
        <v>0</v>
      </c>
      <c r="W507" s="23">
        <f t="shared" si="91"/>
        <v>6752.8328999999994</v>
      </c>
    </row>
    <row r="508" spans="1:23" ht="14.85" customHeight="1" x14ac:dyDescent="0.15">
      <c r="A508" s="64" t="str">
        <f>'Employee ROP Information'!A508</f>
        <v>GAL</v>
      </c>
      <c r="B508" s="58" t="str">
        <f>+'Employee ROP Information'!C508</f>
        <v>NOURIE, AMY</v>
      </c>
      <c r="C508" s="17">
        <f>+'Employee ROP Information'!M508</f>
        <v>21.26</v>
      </c>
      <c r="D508" s="17">
        <f>+'Employee ROP Information'!N508</f>
        <v>19.71</v>
      </c>
      <c r="E508" s="32">
        <f>+'JRO''s Hours Information'!B508</f>
        <v>168.66</v>
      </c>
      <c r="F508" s="23">
        <f t="shared" si="82"/>
        <v>3585.7116000000001</v>
      </c>
      <c r="G508" s="32">
        <f>+'JRO''s Hours Information'!E508</f>
        <v>422.34</v>
      </c>
      <c r="H508" s="23">
        <f t="shared" si="83"/>
        <v>8324.3214000000007</v>
      </c>
      <c r="I508" s="32">
        <f>+'JRO''s Hours Information'!H508</f>
        <v>0</v>
      </c>
      <c r="J508" s="25">
        <f t="shared" si="84"/>
        <v>0</v>
      </c>
      <c r="K508" s="33">
        <f>+'JRO''s Hours Information'!C508</f>
        <v>129.99600000000001</v>
      </c>
      <c r="L508" s="23">
        <f t="shared" si="85"/>
        <v>2763.7149600000002</v>
      </c>
      <c r="M508" s="33">
        <f>+'JRO''s Hours Information'!F508</f>
        <v>104.004</v>
      </c>
      <c r="N508" s="23">
        <f t="shared" si="86"/>
        <v>2049.9188400000003</v>
      </c>
      <c r="O508" s="33">
        <f>+'JRO''s Hours Information'!I508</f>
        <v>0</v>
      </c>
      <c r="P508" s="25">
        <f t="shared" si="87"/>
        <v>0</v>
      </c>
      <c r="Q508" s="16">
        <f>+'JRO''s Hours Information'!D508</f>
        <v>64.5</v>
      </c>
      <c r="R508" s="23">
        <f t="shared" si="88"/>
        <v>1371.2700000000002</v>
      </c>
      <c r="S508" s="16">
        <f>+'JRO''s Hours Information'!G508</f>
        <v>14</v>
      </c>
      <c r="T508" s="23">
        <f t="shared" si="89"/>
        <v>275.94</v>
      </c>
      <c r="U508" s="15">
        <f>+'JRO''s Hours Information'!J508</f>
        <v>0</v>
      </c>
      <c r="V508" s="25">
        <f t="shared" si="90"/>
        <v>0</v>
      </c>
      <c r="W508" s="23">
        <f t="shared" si="91"/>
        <v>11910.033000000001</v>
      </c>
    </row>
    <row r="509" spans="1:23" ht="14.85" customHeight="1" x14ac:dyDescent="0.15">
      <c r="A509" s="64" t="str">
        <f>'Employee ROP Information'!A509</f>
        <v>GAL</v>
      </c>
      <c r="B509" s="58" t="str">
        <f>+'Employee ROP Information'!C509</f>
        <v>O'BOYLE, REBECCA</v>
      </c>
      <c r="C509" s="17">
        <f>+'Employee ROP Information'!M509</f>
        <v>21.26</v>
      </c>
      <c r="D509" s="17">
        <f>+'Employee ROP Information'!N509</f>
        <v>19.71</v>
      </c>
      <c r="E509" s="32">
        <f>+'JRO''s Hours Information'!B509</f>
        <v>43.496000000000002</v>
      </c>
      <c r="F509" s="23">
        <f t="shared" si="82"/>
        <v>924.72496000000012</v>
      </c>
      <c r="G509" s="32">
        <f>+'JRO''s Hours Information'!E509</f>
        <v>29.504000000000001</v>
      </c>
      <c r="H509" s="23">
        <f t="shared" si="83"/>
        <v>581.52384000000006</v>
      </c>
      <c r="I509" s="32">
        <f>+'JRO''s Hours Information'!H509</f>
        <v>0</v>
      </c>
      <c r="J509" s="25">
        <f t="shared" si="84"/>
        <v>0</v>
      </c>
      <c r="K509" s="33">
        <f>+'JRO''s Hours Information'!C509</f>
        <v>129.99600000000001</v>
      </c>
      <c r="L509" s="23">
        <f t="shared" si="85"/>
        <v>2763.7149600000002</v>
      </c>
      <c r="M509" s="33">
        <f>+'JRO''s Hours Information'!F509</f>
        <v>104.004</v>
      </c>
      <c r="N509" s="23">
        <f t="shared" si="86"/>
        <v>2049.9188400000003</v>
      </c>
      <c r="O509" s="33">
        <f>+'JRO''s Hours Information'!I509</f>
        <v>0</v>
      </c>
      <c r="P509" s="25">
        <f t="shared" si="87"/>
        <v>0</v>
      </c>
      <c r="Q509" s="16">
        <f>+'JRO''s Hours Information'!D509</f>
        <v>86.5</v>
      </c>
      <c r="R509" s="23">
        <f t="shared" si="88"/>
        <v>1838.9900000000002</v>
      </c>
      <c r="S509" s="16">
        <f>+'JRO''s Hours Information'!G509</f>
        <v>74.5</v>
      </c>
      <c r="T509" s="23">
        <f t="shared" si="89"/>
        <v>1468.395</v>
      </c>
      <c r="U509" s="15">
        <f>+'JRO''s Hours Information'!J509</f>
        <v>0</v>
      </c>
      <c r="V509" s="25">
        <f t="shared" si="90"/>
        <v>0</v>
      </c>
      <c r="W509" s="23">
        <f t="shared" si="91"/>
        <v>1506.2488000000003</v>
      </c>
    </row>
    <row r="510" spans="1:23" ht="14.85" customHeight="1" x14ac:dyDescent="0.15">
      <c r="A510" s="64" t="str">
        <f>'Employee ROP Information'!A510</f>
        <v>GAL</v>
      </c>
      <c r="B510" s="58" t="str">
        <f>+'Employee ROP Information'!C510</f>
        <v>OHMIT, LINNIE</v>
      </c>
      <c r="C510" s="17">
        <f>+'Employee ROP Information'!M510</f>
        <v>19.72</v>
      </c>
      <c r="D510" s="17">
        <f>+'Employee ROP Information'!N510</f>
        <v>18.28</v>
      </c>
      <c r="E510" s="32">
        <f>+'JRO''s Hours Information'!B510</f>
        <v>144.59</v>
      </c>
      <c r="F510" s="23">
        <f t="shared" si="82"/>
        <v>2851.3148000000001</v>
      </c>
      <c r="G510" s="32">
        <f>+'JRO''s Hours Information'!E510</f>
        <v>223.089</v>
      </c>
      <c r="H510" s="23">
        <f t="shared" si="83"/>
        <v>4078.0669200000002</v>
      </c>
      <c r="I510" s="32">
        <f>+'JRO''s Hours Information'!H510</f>
        <v>0</v>
      </c>
      <c r="J510" s="25">
        <f t="shared" si="84"/>
        <v>0</v>
      </c>
      <c r="K510" s="33">
        <f>+'JRO''s Hours Information'!C510</f>
        <v>104.004</v>
      </c>
      <c r="L510" s="23">
        <f t="shared" si="85"/>
        <v>2050.9588800000001</v>
      </c>
      <c r="M510" s="33">
        <f>+'JRO''s Hours Information'!F510</f>
        <v>104.004</v>
      </c>
      <c r="N510" s="23">
        <f t="shared" si="86"/>
        <v>1901.1931200000001</v>
      </c>
      <c r="O510" s="33">
        <f>+'JRO''s Hours Information'!I510</f>
        <v>0</v>
      </c>
      <c r="P510" s="25">
        <f t="shared" si="87"/>
        <v>0</v>
      </c>
      <c r="Q510" s="16">
        <f>+'JRO''s Hours Information'!D510</f>
        <v>21.5</v>
      </c>
      <c r="R510" s="23">
        <f t="shared" si="88"/>
        <v>423.97999999999996</v>
      </c>
      <c r="S510" s="16">
        <f>+'JRO''s Hours Information'!G510</f>
        <v>18.5</v>
      </c>
      <c r="T510" s="23">
        <f t="shared" si="89"/>
        <v>338.18</v>
      </c>
      <c r="U510" s="15">
        <f>+'JRO''s Hours Information'!J510</f>
        <v>0</v>
      </c>
      <c r="V510" s="25">
        <f t="shared" si="90"/>
        <v>0</v>
      </c>
      <c r="W510" s="23">
        <f t="shared" si="91"/>
        <v>6929.3817200000003</v>
      </c>
    </row>
    <row r="511" spans="1:23" ht="14.85" customHeight="1" x14ac:dyDescent="0.15">
      <c r="A511" s="64" t="str">
        <f>'Employee ROP Information'!A511</f>
        <v>GAL</v>
      </c>
      <c r="B511" s="58" t="str">
        <f>+'Employee ROP Information'!C511</f>
        <v>OLIVER, CASSAUNDRA</v>
      </c>
      <c r="C511" s="17">
        <f>+'Employee ROP Information'!M511</f>
        <v>16.46</v>
      </c>
      <c r="D511" s="17">
        <f>+'Employee ROP Information'!N511</f>
        <v>15.26</v>
      </c>
      <c r="E511" s="32">
        <f>+'JRO''s Hours Information'!B511</f>
        <v>299.5</v>
      </c>
      <c r="F511" s="23">
        <f t="shared" si="82"/>
        <v>4929.7700000000004</v>
      </c>
      <c r="G511" s="32">
        <f>+'JRO''s Hours Information'!E511</f>
        <v>316.33999999999997</v>
      </c>
      <c r="H511" s="23">
        <f t="shared" si="83"/>
        <v>4827.3483999999999</v>
      </c>
      <c r="I511" s="32">
        <f>+'JRO''s Hours Information'!H511</f>
        <v>0.75</v>
      </c>
      <c r="J511" s="25">
        <f t="shared" si="84"/>
        <v>11.445</v>
      </c>
      <c r="K511" s="33">
        <f>+'JRO''s Hours Information'!C511</f>
        <v>125.664</v>
      </c>
      <c r="L511" s="23">
        <f t="shared" si="85"/>
        <v>2068.4294400000003</v>
      </c>
      <c r="M511" s="33">
        <f>+'JRO''s Hours Information'!F511</f>
        <v>104.004</v>
      </c>
      <c r="N511" s="23">
        <f t="shared" si="86"/>
        <v>1587.10104</v>
      </c>
      <c r="O511" s="33">
        <f>+'JRO''s Hours Information'!I511</f>
        <v>5.25</v>
      </c>
      <c r="P511" s="25">
        <f t="shared" si="87"/>
        <v>80.114999999999995</v>
      </c>
      <c r="Q511" s="16">
        <f>+'JRO''s Hours Information'!D511</f>
        <v>69.5</v>
      </c>
      <c r="R511" s="23">
        <f t="shared" si="88"/>
        <v>1143.97</v>
      </c>
      <c r="S511" s="16">
        <f>+'JRO''s Hours Information'!G511</f>
        <v>55.75</v>
      </c>
      <c r="T511" s="23">
        <f t="shared" si="89"/>
        <v>850.745</v>
      </c>
      <c r="U511" s="15">
        <f>+'JRO''s Hours Information'!J511</f>
        <v>4.5</v>
      </c>
      <c r="V511" s="25">
        <f t="shared" si="90"/>
        <v>68.67</v>
      </c>
      <c r="W511" s="23">
        <f t="shared" si="91"/>
        <v>9768.5633999999991</v>
      </c>
    </row>
    <row r="512" spans="1:23" ht="14.85" customHeight="1" x14ac:dyDescent="0.15">
      <c r="A512" s="64" t="str">
        <f>'Employee ROP Information'!A512</f>
        <v>GAL</v>
      </c>
      <c r="B512" s="58" t="str">
        <f>+'Employee ROP Information'!C512</f>
        <v>OLLSEN, MARIELA</v>
      </c>
      <c r="C512" s="17">
        <f>+'Employee ROP Information'!M512</f>
        <v>35.979999999999997</v>
      </c>
      <c r="D512" s="17">
        <f>+'Employee ROP Information'!N512</f>
        <v>33.36</v>
      </c>
      <c r="E512" s="32">
        <f>+'JRO''s Hours Information'!B512</f>
        <v>427.5</v>
      </c>
      <c r="F512" s="23">
        <f t="shared" si="82"/>
        <v>15381.449999999999</v>
      </c>
      <c r="G512" s="32">
        <f>+'JRO''s Hours Information'!E512</f>
        <v>480</v>
      </c>
      <c r="H512" s="23">
        <f t="shared" si="83"/>
        <v>16012.8</v>
      </c>
      <c r="I512" s="32">
        <f>+'JRO''s Hours Information'!H512</f>
        <v>0</v>
      </c>
      <c r="J512" s="25">
        <f t="shared" si="84"/>
        <v>0</v>
      </c>
      <c r="K512" s="33">
        <f>+'JRO''s Hours Information'!C512</f>
        <v>240</v>
      </c>
      <c r="L512" s="23">
        <f t="shared" si="85"/>
        <v>8635.1999999999989</v>
      </c>
      <c r="M512" s="33">
        <f>+'JRO''s Hours Information'!F512</f>
        <v>104.004</v>
      </c>
      <c r="N512" s="23">
        <f t="shared" si="86"/>
        <v>3469.5734400000001</v>
      </c>
      <c r="O512" s="33">
        <f>+'JRO''s Hours Information'!I512</f>
        <v>0</v>
      </c>
      <c r="P512" s="25">
        <f t="shared" si="87"/>
        <v>0</v>
      </c>
      <c r="Q512" s="16">
        <f>+'JRO''s Hours Information'!D512</f>
        <v>85.5</v>
      </c>
      <c r="R512" s="23">
        <f t="shared" si="88"/>
        <v>3076.2899999999995</v>
      </c>
      <c r="S512" s="16">
        <f>+'JRO''s Hours Information'!G512</f>
        <v>119</v>
      </c>
      <c r="T512" s="23">
        <f t="shared" si="89"/>
        <v>3969.84</v>
      </c>
      <c r="U512" s="15">
        <f>+'JRO''s Hours Information'!J512</f>
        <v>0</v>
      </c>
      <c r="V512" s="25">
        <f t="shared" si="90"/>
        <v>0</v>
      </c>
      <c r="W512" s="23">
        <f t="shared" si="91"/>
        <v>31394.25</v>
      </c>
    </row>
    <row r="513" spans="1:23" ht="14.85" customHeight="1" x14ac:dyDescent="0.15">
      <c r="A513" s="64" t="str">
        <f>'Employee ROP Information'!A513</f>
        <v>GAL</v>
      </c>
      <c r="B513" s="58" t="str">
        <f>+'Employee ROP Information'!C513</f>
        <v>ORCHOWSKI, KAREN</v>
      </c>
      <c r="C513" s="17">
        <f>+'Employee ROP Information'!M513</f>
        <v>28.41</v>
      </c>
      <c r="D513" s="17">
        <f>+'Employee ROP Information'!N513</f>
        <v>26.34</v>
      </c>
      <c r="E513" s="32">
        <f>+'JRO''s Hours Information'!B513</f>
        <v>354.16500000000002</v>
      </c>
      <c r="F513" s="23">
        <f t="shared" si="82"/>
        <v>10061.827650000001</v>
      </c>
      <c r="G513" s="32">
        <f>+'JRO''s Hours Information'!E513</f>
        <v>458.58499999999998</v>
      </c>
      <c r="H513" s="23">
        <f t="shared" si="83"/>
        <v>12079.1289</v>
      </c>
      <c r="I513" s="32">
        <f>+'JRO''s Hours Information'!H513</f>
        <v>0</v>
      </c>
      <c r="J513" s="25">
        <f t="shared" si="84"/>
        <v>0</v>
      </c>
      <c r="K513" s="33">
        <f>+'JRO''s Hours Information'!C513</f>
        <v>129.99600000000001</v>
      </c>
      <c r="L513" s="23">
        <f t="shared" si="85"/>
        <v>3693.1863600000001</v>
      </c>
      <c r="M513" s="33">
        <f>+'JRO''s Hours Information'!F513</f>
        <v>104.004</v>
      </c>
      <c r="N513" s="23">
        <f t="shared" si="86"/>
        <v>2739.4653600000001</v>
      </c>
      <c r="O513" s="33">
        <f>+'JRO''s Hours Information'!I513</f>
        <v>0</v>
      </c>
      <c r="P513" s="25">
        <f t="shared" si="87"/>
        <v>0</v>
      </c>
      <c r="Q513" s="16">
        <f>+'JRO''s Hours Information'!D513</f>
        <v>116</v>
      </c>
      <c r="R513" s="23">
        <f t="shared" si="88"/>
        <v>3295.56</v>
      </c>
      <c r="S513" s="16">
        <f>+'JRO''s Hours Information'!G513</f>
        <v>136.25</v>
      </c>
      <c r="T513" s="23">
        <f t="shared" si="89"/>
        <v>3588.8249999999998</v>
      </c>
      <c r="U513" s="15">
        <f>+'JRO''s Hours Information'!J513</f>
        <v>0</v>
      </c>
      <c r="V513" s="25">
        <f t="shared" si="90"/>
        <v>0</v>
      </c>
      <c r="W513" s="23">
        <f t="shared" si="91"/>
        <v>22140.956550000003</v>
      </c>
    </row>
    <row r="514" spans="1:23" ht="14.85" customHeight="1" x14ac:dyDescent="0.15">
      <c r="A514" s="64" t="str">
        <f>'Employee ROP Information'!A514</f>
        <v>GAL</v>
      </c>
      <c r="B514" s="58" t="str">
        <f>+'Employee ROP Information'!C514</f>
        <v>ORTEGA CLAUDIO, AMARILYS</v>
      </c>
      <c r="C514" s="17">
        <f>+'Employee ROP Information'!M514</f>
        <v>21.26</v>
      </c>
      <c r="D514" s="17">
        <f>+'Employee ROP Information'!N514</f>
        <v>19.71</v>
      </c>
      <c r="E514" s="32">
        <f>+'JRO''s Hours Information'!B514</f>
        <v>295.08199999999999</v>
      </c>
      <c r="F514" s="23">
        <f t="shared" si="82"/>
        <v>6273.4433200000003</v>
      </c>
      <c r="G514" s="32">
        <f>+'JRO''s Hours Information'!E514</f>
        <v>235.84</v>
      </c>
      <c r="H514" s="23">
        <f t="shared" si="83"/>
        <v>4648.4063999999998</v>
      </c>
      <c r="I514" s="32">
        <f>+'JRO''s Hours Information'!H514</f>
        <v>-1.875</v>
      </c>
      <c r="J514" s="25">
        <f t="shared" si="84"/>
        <v>-36.956250000000004</v>
      </c>
      <c r="K514" s="33">
        <f>+'JRO''s Hours Information'!C514</f>
        <v>129.99600000000001</v>
      </c>
      <c r="L514" s="23">
        <f t="shared" si="85"/>
        <v>2763.7149600000002</v>
      </c>
      <c r="M514" s="33">
        <f>+'JRO''s Hours Information'!F514</f>
        <v>104.004</v>
      </c>
      <c r="N514" s="23">
        <f t="shared" si="86"/>
        <v>2049.9188400000003</v>
      </c>
      <c r="O514" s="33">
        <f>+'JRO''s Hours Information'!I514</f>
        <v>26.5</v>
      </c>
      <c r="P514" s="25">
        <f t="shared" si="87"/>
        <v>522.31500000000005</v>
      </c>
      <c r="Q514" s="16">
        <f>+'JRO''s Hours Information'!D514</f>
        <v>73.5</v>
      </c>
      <c r="R514" s="23">
        <f t="shared" si="88"/>
        <v>1562.6100000000001</v>
      </c>
      <c r="S514" s="16">
        <f>+'JRO''s Hours Information'!G514</f>
        <v>103</v>
      </c>
      <c r="T514" s="23">
        <f t="shared" si="89"/>
        <v>2030.13</v>
      </c>
      <c r="U514" s="15">
        <f>+'JRO''s Hours Information'!J514</f>
        <v>28.5</v>
      </c>
      <c r="V514" s="25">
        <f t="shared" si="90"/>
        <v>561.73500000000001</v>
      </c>
      <c r="W514" s="23">
        <f t="shared" si="91"/>
        <v>10884.893470000001</v>
      </c>
    </row>
    <row r="515" spans="1:23" ht="14.85" customHeight="1" x14ac:dyDescent="0.15">
      <c r="A515" s="64" t="str">
        <f>'Employee ROP Information'!A515</f>
        <v>GAL</v>
      </c>
      <c r="B515" s="58" t="str">
        <f>+'Employee ROP Information'!C515</f>
        <v>OSNE, DOROTHY</v>
      </c>
      <c r="C515" s="17">
        <f>+'Employee ROP Information'!M515</f>
        <v>19.72</v>
      </c>
      <c r="D515" s="17">
        <f>+'Employee ROP Information'!N515</f>
        <v>18.28</v>
      </c>
      <c r="E515" s="32">
        <f>+'JRO''s Hours Information'!B515</f>
        <v>119.59</v>
      </c>
      <c r="F515" s="23">
        <f t="shared" si="82"/>
        <v>2358.3148000000001</v>
      </c>
      <c r="G515" s="32">
        <f>+'JRO''s Hours Information'!E515</f>
        <v>380.09</v>
      </c>
      <c r="H515" s="23">
        <f t="shared" si="83"/>
        <v>6948.0451999999996</v>
      </c>
      <c r="I515" s="32">
        <f>+'JRO''s Hours Information'!H515</f>
        <v>0</v>
      </c>
      <c r="J515" s="25">
        <f t="shared" si="84"/>
        <v>0</v>
      </c>
      <c r="K515" s="33">
        <f>+'JRO''s Hours Information'!C515</f>
        <v>104.004</v>
      </c>
      <c r="L515" s="23">
        <f t="shared" si="85"/>
        <v>2050.9588800000001</v>
      </c>
      <c r="M515" s="33">
        <f>+'JRO''s Hours Information'!F515</f>
        <v>104.004</v>
      </c>
      <c r="N515" s="23">
        <f t="shared" si="86"/>
        <v>1901.1931200000001</v>
      </c>
      <c r="O515" s="33">
        <f>+'JRO''s Hours Information'!I515</f>
        <v>3</v>
      </c>
      <c r="P515" s="25">
        <f t="shared" si="87"/>
        <v>54.84</v>
      </c>
      <c r="Q515" s="16">
        <f>+'JRO''s Hours Information'!D515</f>
        <v>25.5</v>
      </c>
      <c r="R515" s="23">
        <f t="shared" si="88"/>
        <v>502.85999999999996</v>
      </c>
      <c r="S515" s="16">
        <f>+'JRO''s Hours Information'!G515</f>
        <v>21.5</v>
      </c>
      <c r="T515" s="23">
        <f t="shared" si="89"/>
        <v>393.02000000000004</v>
      </c>
      <c r="U515" s="15">
        <f>+'JRO''s Hours Information'!J515</f>
        <v>3</v>
      </c>
      <c r="V515" s="25">
        <f t="shared" si="90"/>
        <v>54.84</v>
      </c>
      <c r="W515" s="23">
        <f t="shared" si="91"/>
        <v>9306.36</v>
      </c>
    </row>
    <row r="516" spans="1:23" ht="14.85" customHeight="1" x14ac:dyDescent="0.15">
      <c r="A516" s="64" t="str">
        <f>'Employee ROP Information'!A516</f>
        <v>GAL</v>
      </c>
      <c r="B516" s="58" t="str">
        <f>+'Employee ROP Information'!C516</f>
        <v>OTMANE TANI, DALIL</v>
      </c>
      <c r="C516" s="17">
        <f>+'Employee ROP Information'!M516</f>
        <v>19.72</v>
      </c>
      <c r="D516" s="17">
        <f>+'Employee ROP Information'!N516</f>
        <v>18.28</v>
      </c>
      <c r="E516" s="32">
        <f>+'JRO''s Hours Information'!B516</f>
        <v>143.09</v>
      </c>
      <c r="F516" s="23">
        <f t="shared" si="82"/>
        <v>2821.7347999999997</v>
      </c>
      <c r="G516" s="32">
        <f>+'JRO''s Hours Information'!E516</f>
        <v>112.59</v>
      </c>
      <c r="H516" s="23">
        <f t="shared" si="83"/>
        <v>2058.1452000000004</v>
      </c>
      <c r="I516" s="32">
        <f>+'JRO''s Hours Information'!H516</f>
        <v>0</v>
      </c>
      <c r="J516" s="25">
        <f t="shared" si="84"/>
        <v>0</v>
      </c>
      <c r="K516" s="33">
        <f>+'JRO''s Hours Information'!C516</f>
        <v>104.004</v>
      </c>
      <c r="L516" s="23">
        <f t="shared" si="85"/>
        <v>2050.9588800000001</v>
      </c>
      <c r="M516" s="33">
        <f>+'JRO''s Hours Information'!F516</f>
        <v>104.004</v>
      </c>
      <c r="N516" s="23">
        <f t="shared" si="86"/>
        <v>1901.1931200000001</v>
      </c>
      <c r="O516" s="33">
        <f>+'JRO''s Hours Information'!I516</f>
        <v>3.25</v>
      </c>
      <c r="P516" s="25">
        <f t="shared" si="87"/>
        <v>59.410000000000004</v>
      </c>
      <c r="Q516" s="16">
        <f>+'JRO''s Hours Information'!D516</f>
        <v>16</v>
      </c>
      <c r="R516" s="23">
        <f t="shared" si="88"/>
        <v>315.52</v>
      </c>
      <c r="S516" s="16">
        <f>+'JRO''s Hours Information'!G516</f>
        <v>54.5</v>
      </c>
      <c r="T516" s="23">
        <f t="shared" si="89"/>
        <v>996.2600000000001</v>
      </c>
      <c r="U516" s="15">
        <f>+'JRO''s Hours Information'!J516</f>
        <v>9.25</v>
      </c>
      <c r="V516" s="25">
        <f t="shared" si="90"/>
        <v>169.09</v>
      </c>
      <c r="W516" s="23">
        <f t="shared" si="91"/>
        <v>4879.88</v>
      </c>
    </row>
    <row r="517" spans="1:23" ht="14.85" customHeight="1" x14ac:dyDescent="0.15">
      <c r="A517" s="64" t="str">
        <f>'Employee ROP Information'!A517</f>
        <v>GAL</v>
      </c>
      <c r="B517" s="58" t="str">
        <f>+'Employee ROP Information'!C517</f>
        <v>PACELEY, REBECCA</v>
      </c>
      <c r="C517" s="17">
        <f>+'Employee ROP Information'!M517</f>
        <v>4.93</v>
      </c>
      <c r="D517" s="17">
        <f>+'Employee ROP Information'!N517</f>
        <v>4.57</v>
      </c>
      <c r="E517" s="32">
        <f>+'JRO''s Hours Information'!B517</f>
        <v>34.664000000000001</v>
      </c>
      <c r="F517" s="23">
        <f t="shared" si="82"/>
        <v>170.89352</v>
      </c>
      <c r="G517" s="32">
        <f>+'JRO''s Hours Information'!E517</f>
        <v>8.6639999999999997</v>
      </c>
      <c r="H517" s="23">
        <f t="shared" si="83"/>
        <v>39.594480000000004</v>
      </c>
      <c r="I517" s="32">
        <f>+'JRO''s Hours Information'!H517</f>
        <v>-2</v>
      </c>
      <c r="J517" s="25">
        <f t="shared" si="84"/>
        <v>-9.14</v>
      </c>
      <c r="K517" s="33">
        <f>+'JRO''s Hours Information'!C517</f>
        <v>34.664000000000001</v>
      </c>
      <c r="L517" s="23">
        <f t="shared" si="85"/>
        <v>170.89352</v>
      </c>
      <c r="M517" s="33">
        <f>+'JRO''s Hours Information'!F517</f>
        <v>34.664000000000001</v>
      </c>
      <c r="N517" s="23">
        <f t="shared" si="86"/>
        <v>158.41448000000003</v>
      </c>
      <c r="O517" s="33">
        <f>+'JRO''s Hours Information'!I517</f>
        <v>7</v>
      </c>
      <c r="P517" s="25">
        <f t="shared" si="87"/>
        <v>31.990000000000002</v>
      </c>
      <c r="Q517" s="16">
        <f>+'JRO''s Hours Information'!D517</f>
        <v>0</v>
      </c>
      <c r="R517" s="23">
        <f t="shared" si="88"/>
        <v>0</v>
      </c>
      <c r="S517" s="16">
        <f>+'JRO''s Hours Information'!G517</f>
        <v>26</v>
      </c>
      <c r="T517" s="23">
        <f t="shared" si="89"/>
        <v>118.82000000000001</v>
      </c>
      <c r="U517" s="15">
        <f>+'JRO''s Hours Information'!J517</f>
        <v>9</v>
      </c>
      <c r="V517" s="25">
        <f t="shared" si="90"/>
        <v>41.13</v>
      </c>
      <c r="W517" s="23">
        <f t="shared" si="91"/>
        <v>201.34800000000001</v>
      </c>
    </row>
    <row r="518" spans="1:23" ht="14.85" customHeight="1" x14ac:dyDescent="0.15">
      <c r="A518" s="64" t="str">
        <f>'Employee ROP Information'!A518</f>
        <v>GAL</v>
      </c>
      <c r="B518" s="58" t="str">
        <f>+'Employee ROP Information'!C518</f>
        <v>PADRICK, AMBER</v>
      </c>
      <c r="C518" s="17">
        <f>+'Employee ROP Information'!M518</f>
        <v>24.11</v>
      </c>
      <c r="D518" s="17">
        <f>+'Employee ROP Information'!N518</f>
        <v>22.35</v>
      </c>
      <c r="E518" s="32">
        <f>+'JRO''s Hours Information'!B518</f>
        <v>73.168000000000006</v>
      </c>
      <c r="F518" s="23">
        <f t="shared" si="82"/>
        <v>1764.0804800000001</v>
      </c>
      <c r="G518" s="32">
        <f>+'JRO''s Hours Information'!E518</f>
        <v>227.17400000000001</v>
      </c>
      <c r="H518" s="23">
        <f t="shared" si="83"/>
        <v>5077.3389000000006</v>
      </c>
      <c r="I518" s="32">
        <f>+'JRO''s Hours Information'!H518</f>
        <v>0</v>
      </c>
      <c r="J518" s="25">
        <f t="shared" si="84"/>
        <v>0</v>
      </c>
      <c r="K518" s="33">
        <f>+'JRO''s Hours Information'!C518</f>
        <v>121.33199999999999</v>
      </c>
      <c r="L518" s="23">
        <f t="shared" si="85"/>
        <v>2925.3145199999999</v>
      </c>
      <c r="M518" s="33">
        <f>+'JRO''s Hours Information'!F518</f>
        <v>104.004</v>
      </c>
      <c r="N518" s="23">
        <f t="shared" si="86"/>
        <v>2324.4894000000004</v>
      </c>
      <c r="O518" s="33">
        <f>+'JRO''s Hours Information'!I518</f>
        <v>3.75</v>
      </c>
      <c r="P518" s="25">
        <f t="shared" si="87"/>
        <v>83.8125</v>
      </c>
      <c r="Q518" s="16">
        <f>+'JRO''s Hours Information'!D518</f>
        <v>79.25</v>
      </c>
      <c r="R518" s="23">
        <f t="shared" si="88"/>
        <v>1910.7175</v>
      </c>
      <c r="S518" s="16">
        <f>+'JRO''s Hours Information'!G518</f>
        <v>68.5</v>
      </c>
      <c r="T518" s="23">
        <f t="shared" si="89"/>
        <v>1530.9750000000001</v>
      </c>
      <c r="U518" s="15">
        <f>+'JRO''s Hours Information'!J518</f>
        <v>3.75</v>
      </c>
      <c r="V518" s="25">
        <f t="shared" si="90"/>
        <v>83.8125</v>
      </c>
      <c r="W518" s="23">
        <f t="shared" si="91"/>
        <v>6841.4193800000012</v>
      </c>
    </row>
    <row r="519" spans="1:23" ht="14.85" customHeight="1" x14ac:dyDescent="0.15">
      <c r="A519" s="64" t="str">
        <f>'Employee ROP Information'!A519</f>
        <v>GAL</v>
      </c>
      <c r="B519" s="58" t="str">
        <f>+'Employee ROP Information'!C519</f>
        <v>PALMER, ANNE-MARIE</v>
      </c>
      <c r="C519" s="17">
        <f>+'Employee ROP Information'!M519</f>
        <v>19.72</v>
      </c>
      <c r="D519" s="17">
        <f>+'Employee ROP Information'!N519</f>
        <v>18.28</v>
      </c>
      <c r="E519" s="32">
        <f>+'JRO''s Hours Information'!B519</f>
        <v>46.994999999999997</v>
      </c>
      <c r="F519" s="23">
        <f t="shared" si="82"/>
        <v>926.74139999999989</v>
      </c>
      <c r="G519" s="32">
        <f>+'JRO''s Hours Information'!E519</f>
        <v>104.67400000000001</v>
      </c>
      <c r="H519" s="23">
        <f t="shared" si="83"/>
        <v>1913.4407200000003</v>
      </c>
      <c r="I519" s="32">
        <f>+'JRO''s Hours Information'!H519</f>
        <v>0</v>
      </c>
      <c r="J519" s="25">
        <f t="shared" si="84"/>
        <v>0</v>
      </c>
      <c r="K519" s="33">
        <f>+'JRO''s Hours Information'!C519</f>
        <v>129.99600000000001</v>
      </c>
      <c r="L519" s="23">
        <f t="shared" si="85"/>
        <v>2563.5211199999999</v>
      </c>
      <c r="M519" s="33">
        <f>+'JRO''s Hours Information'!F519</f>
        <v>104.004</v>
      </c>
      <c r="N519" s="23">
        <f t="shared" si="86"/>
        <v>1901.1931200000001</v>
      </c>
      <c r="O519" s="33">
        <f>+'JRO''s Hours Information'!I519</f>
        <v>0</v>
      </c>
      <c r="P519" s="25">
        <f t="shared" si="87"/>
        <v>0</v>
      </c>
      <c r="Q519" s="16">
        <f>+'JRO''s Hours Information'!D519</f>
        <v>168</v>
      </c>
      <c r="R519" s="23">
        <f t="shared" si="88"/>
        <v>3312.96</v>
      </c>
      <c r="S519" s="16">
        <f>+'JRO''s Hours Information'!G519</f>
        <v>40</v>
      </c>
      <c r="T519" s="23">
        <f t="shared" si="89"/>
        <v>731.2</v>
      </c>
      <c r="U519" s="15">
        <f>+'JRO''s Hours Information'!J519</f>
        <v>0</v>
      </c>
      <c r="V519" s="25">
        <f t="shared" si="90"/>
        <v>0</v>
      </c>
      <c r="W519" s="23">
        <f t="shared" si="91"/>
        <v>2840.1821200000004</v>
      </c>
    </row>
    <row r="520" spans="1:23" ht="14.85" customHeight="1" x14ac:dyDescent="0.15">
      <c r="A520" s="64" t="str">
        <f>'Employee ROP Information'!A520</f>
        <v>GAL</v>
      </c>
      <c r="B520" s="58" t="str">
        <f>+'Employee ROP Information'!C520</f>
        <v>PALMER-BENNETT, YVONNE</v>
      </c>
      <c r="C520" s="17">
        <f>+'Employee ROP Information'!M520</f>
        <v>27.23</v>
      </c>
      <c r="D520" s="17">
        <f>+'Employee ROP Information'!N520</f>
        <v>25.25</v>
      </c>
      <c r="E520" s="32">
        <f>+'JRO''s Hours Information'!B520</f>
        <v>409</v>
      </c>
      <c r="F520" s="23">
        <f t="shared" si="82"/>
        <v>11137.07</v>
      </c>
      <c r="G520" s="32">
        <f>+'JRO''s Hours Information'!E520</f>
        <v>480</v>
      </c>
      <c r="H520" s="23">
        <f t="shared" si="83"/>
        <v>12120</v>
      </c>
      <c r="I520" s="32">
        <f>+'JRO''s Hours Information'!H520</f>
        <v>0</v>
      </c>
      <c r="J520" s="25">
        <f t="shared" si="84"/>
        <v>0</v>
      </c>
      <c r="K520" s="33">
        <f>+'JRO''s Hours Information'!C520</f>
        <v>156</v>
      </c>
      <c r="L520" s="23">
        <f t="shared" si="85"/>
        <v>4247.88</v>
      </c>
      <c r="M520" s="33">
        <f>+'JRO''s Hours Information'!F520</f>
        <v>104.004</v>
      </c>
      <c r="N520" s="23">
        <f t="shared" si="86"/>
        <v>2626.1010000000001</v>
      </c>
      <c r="O520" s="33">
        <f>+'JRO''s Hours Information'!I520</f>
        <v>0</v>
      </c>
      <c r="P520" s="25">
        <f t="shared" si="87"/>
        <v>0</v>
      </c>
      <c r="Q520" s="16">
        <f>+'JRO''s Hours Information'!D520</f>
        <v>128</v>
      </c>
      <c r="R520" s="23">
        <f t="shared" si="88"/>
        <v>3485.44</v>
      </c>
      <c r="S520" s="16">
        <f>+'JRO''s Hours Information'!G520</f>
        <v>0</v>
      </c>
      <c r="T520" s="23">
        <f t="shared" si="89"/>
        <v>0</v>
      </c>
      <c r="U520" s="15">
        <f>+'JRO''s Hours Information'!J520</f>
        <v>0</v>
      </c>
      <c r="V520" s="25">
        <f t="shared" si="90"/>
        <v>0</v>
      </c>
      <c r="W520" s="23">
        <f t="shared" si="91"/>
        <v>23257.07</v>
      </c>
    </row>
    <row r="521" spans="1:23" ht="14.85" customHeight="1" x14ac:dyDescent="0.15">
      <c r="A521" s="64" t="str">
        <f>'Employee ROP Information'!A521</f>
        <v>GAL</v>
      </c>
      <c r="B521" s="58" t="str">
        <f>+'Employee ROP Information'!C521</f>
        <v>PAPAJIK, JOHN</v>
      </c>
      <c r="C521" s="17">
        <f>+'Employee ROP Information'!M521</f>
        <v>28.75</v>
      </c>
      <c r="D521" s="17">
        <f>+'Employee ROP Information'!N521</f>
        <v>26.66</v>
      </c>
      <c r="E521" s="32">
        <f>+'JRO''s Hours Information'!B521</f>
        <v>344.09</v>
      </c>
      <c r="F521" s="23">
        <f t="shared" si="82"/>
        <v>9892.5874999999996</v>
      </c>
      <c r="G521" s="32">
        <f>+'JRO''s Hours Information'!E521</f>
        <v>283.58999999999997</v>
      </c>
      <c r="H521" s="23">
        <f t="shared" si="83"/>
        <v>7560.509399999999</v>
      </c>
      <c r="I521" s="32">
        <f>+'JRO''s Hours Information'!H521</f>
        <v>13.5</v>
      </c>
      <c r="J521" s="25">
        <f t="shared" si="84"/>
        <v>359.91</v>
      </c>
      <c r="K521" s="33">
        <f>+'JRO''s Hours Information'!C521</f>
        <v>104.004</v>
      </c>
      <c r="L521" s="23">
        <f t="shared" si="85"/>
        <v>2990.1150000000002</v>
      </c>
      <c r="M521" s="33">
        <f>+'JRO''s Hours Information'!F521</f>
        <v>104.004</v>
      </c>
      <c r="N521" s="23">
        <f t="shared" si="86"/>
        <v>2772.7466400000003</v>
      </c>
      <c r="O521" s="33">
        <f>+'JRO''s Hours Information'!I521</f>
        <v>40.25</v>
      </c>
      <c r="P521" s="25">
        <f t="shared" si="87"/>
        <v>1073.0650000000001</v>
      </c>
      <c r="Q521" s="16">
        <f>+'JRO''s Hours Information'!D521</f>
        <v>19.25</v>
      </c>
      <c r="R521" s="23">
        <f t="shared" si="88"/>
        <v>553.4375</v>
      </c>
      <c r="S521" s="16">
        <f>+'JRO''s Hours Information'!G521</f>
        <v>0</v>
      </c>
      <c r="T521" s="23">
        <f t="shared" si="89"/>
        <v>0</v>
      </c>
      <c r="U521" s="15">
        <f>+'JRO''s Hours Information'!J521</f>
        <v>35.25</v>
      </c>
      <c r="V521" s="25">
        <f t="shared" si="90"/>
        <v>939.76499999999999</v>
      </c>
      <c r="W521" s="23">
        <f t="shared" si="91"/>
        <v>17813.006899999997</v>
      </c>
    </row>
    <row r="522" spans="1:23" ht="14.85" customHeight="1" x14ac:dyDescent="0.15">
      <c r="A522" s="64" t="str">
        <f>'Employee ROP Information'!A522</f>
        <v>GAL</v>
      </c>
      <c r="B522" s="58" t="str">
        <f>+'Employee ROP Information'!C522</f>
        <v>PAPAJIK, KIRSTEN</v>
      </c>
      <c r="C522" s="17">
        <f>+'Employee ROP Information'!M522</f>
        <v>21.26</v>
      </c>
      <c r="D522" s="17">
        <f>+'Employee ROP Information'!N522</f>
        <v>19.71</v>
      </c>
      <c r="E522" s="32">
        <f>+'JRO''s Hours Information'!B522</f>
        <v>31.835000000000001</v>
      </c>
      <c r="F522" s="23">
        <f t="shared" si="82"/>
        <v>676.8121000000001</v>
      </c>
      <c r="G522" s="32">
        <f>+'JRO''s Hours Information'!E522</f>
        <v>43.335000000000001</v>
      </c>
      <c r="H522" s="23">
        <f t="shared" si="83"/>
        <v>854.13285000000008</v>
      </c>
      <c r="I522" s="32">
        <f>+'JRO''s Hours Information'!H522</f>
        <v>0</v>
      </c>
      <c r="J522" s="25">
        <f t="shared" si="84"/>
        <v>0</v>
      </c>
      <c r="K522" s="33">
        <f>+'JRO''s Hours Information'!C522</f>
        <v>43.335000000000001</v>
      </c>
      <c r="L522" s="23">
        <f t="shared" si="85"/>
        <v>921.30210000000011</v>
      </c>
      <c r="M522" s="33">
        <f>+'JRO''s Hours Information'!F522</f>
        <v>43.335000000000001</v>
      </c>
      <c r="N522" s="23">
        <f t="shared" si="86"/>
        <v>854.13285000000008</v>
      </c>
      <c r="O522" s="33">
        <f>+'JRO''s Hours Information'!I522</f>
        <v>0</v>
      </c>
      <c r="P522" s="25">
        <f t="shared" si="87"/>
        <v>0</v>
      </c>
      <c r="Q522" s="16">
        <f>+'JRO''s Hours Information'!D522</f>
        <v>11.5</v>
      </c>
      <c r="R522" s="23">
        <f t="shared" si="88"/>
        <v>244.49</v>
      </c>
      <c r="S522" s="16">
        <f>+'JRO''s Hours Information'!G522</f>
        <v>0</v>
      </c>
      <c r="T522" s="23">
        <f t="shared" si="89"/>
        <v>0</v>
      </c>
      <c r="U522" s="15">
        <f>+'JRO''s Hours Information'!J522</f>
        <v>0</v>
      </c>
      <c r="V522" s="25">
        <f t="shared" si="90"/>
        <v>0</v>
      </c>
      <c r="W522" s="23">
        <f t="shared" si="91"/>
        <v>1530.9449500000001</v>
      </c>
    </row>
    <row r="523" spans="1:23" ht="14.85" customHeight="1" x14ac:dyDescent="0.15">
      <c r="A523" s="64" t="str">
        <f>'Employee ROP Information'!A523</f>
        <v>GAL</v>
      </c>
      <c r="B523" s="58" t="str">
        <f>+'Employee ROP Information'!C523</f>
        <v>PARKER, SUZANNE</v>
      </c>
      <c r="C523" s="17">
        <f>+'Employee ROP Information'!M523</f>
        <v>32.200000000000003</v>
      </c>
      <c r="D523" s="17">
        <f>+'Employee ROP Information'!N523</f>
        <v>29.85</v>
      </c>
      <c r="E523" s="32">
        <f>+'JRO''s Hours Information'!B523</f>
        <v>239.25</v>
      </c>
      <c r="F523" s="23">
        <f t="shared" si="82"/>
        <v>7703.85</v>
      </c>
      <c r="G523" s="32">
        <f>+'JRO''s Hours Information'!E523</f>
        <v>480</v>
      </c>
      <c r="H523" s="23">
        <f t="shared" si="83"/>
        <v>14328</v>
      </c>
      <c r="I523" s="32">
        <f>+'JRO''s Hours Information'!H523</f>
        <v>0</v>
      </c>
      <c r="J523" s="25">
        <f t="shared" si="84"/>
        <v>0</v>
      </c>
      <c r="K523" s="33">
        <f>+'JRO''s Hours Information'!C523</f>
        <v>240</v>
      </c>
      <c r="L523" s="23">
        <f t="shared" si="85"/>
        <v>7728.0000000000009</v>
      </c>
      <c r="M523" s="33">
        <f>+'JRO''s Hours Information'!F523</f>
        <v>104.004</v>
      </c>
      <c r="N523" s="23">
        <f t="shared" si="86"/>
        <v>3104.5194000000001</v>
      </c>
      <c r="O523" s="33">
        <f>+'JRO''s Hours Information'!I523</f>
        <v>0</v>
      </c>
      <c r="P523" s="25">
        <f t="shared" si="87"/>
        <v>0</v>
      </c>
      <c r="Q523" s="16">
        <f>+'JRO''s Hours Information'!D523</f>
        <v>236</v>
      </c>
      <c r="R523" s="23">
        <f t="shared" si="88"/>
        <v>7599.2000000000007</v>
      </c>
      <c r="S523" s="16">
        <f>+'JRO''s Hours Information'!G523</f>
        <v>78.75</v>
      </c>
      <c r="T523" s="23">
        <f t="shared" si="89"/>
        <v>2350.6875</v>
      </c>
      <c r="U523" s="15">
        <f>+'JRO''s Hours Information'!J523</f>
        <v>0</v>
      </c>
      <c r="V523" s="25">
        <f t="shared" si="90"/>
        <v>0</v>
      </c>
      <c r="W523" s="23">
        <f t="shared" si="91"/>
        <v>22031.85</v>
      </c>
    </row>
    <row r="524" spans="1:23" ht="14.85" customHeight="1" x14ac:dyDescent="0.15">
      <c r="A524" s="64" t="str">
        <f>'Employee ROP Information'!A524</f>
        <v>GAL</v>
      </c>
      <c r="B524" s="58" t="str">
        <f>+'Employee ROP Information'!C524</f>
        <v>PARRISH, SHAYNA</v>
      </c>
      <c r="C524" s="17">
        <f>+'Employee ROP Information'!M524</f>
        <v>28.75</v>
      </c>
      <c r="D524" s="17">
        <f>+'Employee ROP Information'!N524</f>
        <v>26.66</v>
      </c>
      <c r="E524" s="32">
        <f>+'JRO''s Hours Information'!B524</f>
        <v>126.59</v>
      </c>
      <c r="F524" s="23">
        <f t="shared" si="82"/>
        <v>3639.4625000000001</v>
      </c>
      <c r="G524" s="32">
        <f>+'JRO''s Hours Information'!E524</f>
        <v>148.59</v>
      </c>
      <c r="H524" s="23">
        <f t="shared" si="83"/>
        <v>3961.4094</v>
      </c>
      <c r="I524" s="32">
        <f>+'JRO''s Hours Information'!H524</f>
        <v>21</v>
      </c>
      <c r="J524" s="25">
        <f t="shared" si="84"/>
        <v>559.86</v>
      </c>
      <c r="K524" s="33">
        <f>+'JRO''s Hours Information'!C524</f>
        <v>104.004</v>
      </c>
      <c r="L524" s="23">
        <f t="shared" si="85"/>
        <v>2990.1150000000002</v>
      </c>
      <c r="M524" s="33">
        <f>+'JRO''s Hours Information'!F524</f>
        <v>104.004</v>
      </c>
      <c r="N524" s="23">
        <f t="shared" si="86"/>
        <v>2772.7466400000003</v>
      </c>
      <c r="O524" s="33">
        <f>+'JRO''s Hours Information'!I524</f>
        <v>49</v>
      </c>
      <c r="P524" s="25">
        <f t="shared" si="87"/>
        <v>1306.3399999999999</v>
      </c>
      <c r="Q524" s="16">
        <f>+'JRO''s Hours Information'!D524</f>
        <v>76</v>
      </c>
      <c r="R524" s="23">
        <f t="shared" si="88"/>
        <v>2185</v>
      </c>
      <c r="S524" s="16">
        <f>+'JRO''s Hours Information'!G524</f>
        <v>36</v>
      </c>
      <c r="T524" s="23">
        <f t="shared" si="89"/>
        <v>959.76</v>
      </c>
      <c r="U524" s="15">
        <f>+'JRO''s Hours Information'!J524</f>
        <v>36</v>
      </c>
      <c r="V524" s="25">
        <f t="shared" si="90"/>
        <v>959.76</v>
      </c>
      <c r="W524" s="23">
        <f t="shared" si="91"/>
        <v>8160.7318999999998</v>
      </c>
    </row>
    <row r="525" spans="1:23" ht="14.85" customHeight="1" x14ac:dyDescent="0.15">
      <c r="A525" s="64" t="str">
        <f>'Employee ROP Information'!A525</f>
        <v>GAL</v>
      </c>
      <c r="B525" s="58" t="str">
        <f>+'Employee ROP Information'!C525</f>
        <v>PATRICK, TANIKA</v>
      </c>
      <c r="C525" s="17">
        <f>+'Employee ROP Information'!M525</f>
        <v>19.72</v>
      </c>
      <c r="D525" s="17">
        <f>+'Employee ROP Information'!N525</f>
        <v>18.28</v>
      </c>
      <c r="E525" s="32">
        <f>+'JRO''s Hours Information'!B525</f>
        <v>110.84</v>
      </c>
      <c r="F525" s="23">
        <f t="shared" si="82"/>
        <v>2185.7647999999999</v>
      </c>
      <c r="G525" s="32">
        <f>+'JRO''s Hours Information'!E525</f>
        <v>130.09</v>
      </c>
      <c r="H525" s="23">
        <f t="shared" si="83"/>
        <v>2378.0452</v>
      </c>
      <c r="I525" s="32">
        <f>+'JRO''s Hours Information'!H525</f>
        <v>8.8000000000000007</v>
      </c>
      <c r="J525" s="25">
        <f t="shared" si="84"/>
        <v>160.86400000000003</v>
      </c>
      <c r="K525" s="33">
        <f>+'JRO''s Hours Information'!C525</f>
        <v>104.004</v>
      </c>
      <c r="L525" s="23">
        <f t="shared" si="85"/>
        <v>2050.9588800000001</v>
      </c>
      <c r="M525" s="33">
        <f>+'JRO''s Hours Information'!F525</f>
        <v>104.004</v>
      </c>
      <c r="N525" s="23">
        <f t="shared" si="86"/>
        <v>1901.1931200000001</v>
      </c>
      <c r="O525" s="33">
        <f>+'JRO''s Hours Information'!I525</f>
        <v>44.05</v>
      </c>
      <c r="P525" s="25">
        <f t="shared" si="87"/>
        <v>805.23400000000004</v>
      </c>
      <c r="Q525" s="16">
        <f>+'JRO''s Hours Information'!D525</f>
        <v>34</v>
      </c>
      <c r="R525" s="23">
        <f t="shared" si="88"/>
        <v>670.48</v>
      </c>
      <c r="S525" s="16">
        <f>+'JRO''s Hours Information'!G525</f>
        <v>49</v>
      </c>
      <c r="T525" s="23">
        <f t="shared" si="89"/>
        <v>895.72</v>
      </c>
      <c r="U525" s="15">
        <f>+'JRO''s Hours Information'!J525</f>
        <v>40.5</v>
      </c>
      <c r="V525" s="25">
        <f t="shared" si="90"/>
        <v>740.34</v>
      </c>
      <c r="W525" s="23">
        <f t="shared" si="91"/>
        <v>4724.6739999999991</v>
      </c>
    </row>
    <row r="526" spans="1:23" ht="14.85" customHeight="1" x14ac:dyDescent="0.15">
      <c r="A526" s="64" t="str">
        <f>'Employee ROP Information'!A526</f>
        <v>GAL</v>
      </c>
      <c r="B526" s="58" t="str">
        <f>+'Employee ROP Information'!C526</f>
        <v>PATTERSON, NADEENE</v>
      </c>
      <c r="C526" s="17">
        <f>+'Employee ROP Information'!M526</f>
        <v>20.39</v>
      </c>
      <c r="D526" s="17">
        <f>+'Employee ROP Information'!N526</f>
        <v>18.899999999999999</v>
      </c>
      <c r="E526" s="32">
        <f>+'JRO''s Hours Information'!B526</f>
        <v>134.84</v>
      </c>
      <c r="F526" s="23">
        <f t="shared" si="82"/>
        <v>2749.3876</v>
      </c>
      <c r="G526" s="32">
        <f>+'JRO''s Hours Information'!E526</f>
        <v>162.59</v>
      </c>
      <c r="H526" s="23">
        <f t="shared" si="83"/>
        <v>3072.951</v>
      </c>
      <c r="I526" s="32">
        <f>+'JRO''s Hours Information'!H526</f>
        <v>0</v>
      </c>
      <c r="J526" s="25">
        <f t="shared" si="84"/>
        <v>0</v>
      </c>
      <c r="K526" s="33">
        <f>+'JRO''s Hours Information'!C526</f>
        <v>104.004</v>
      </c>
      <c r="L526" s="23">
        <f t="shared" si="85"/>
        <v>2120.64156</v>
      </c>
      <c r="M526" s="33">
        <f>+'JRO''s Hours Information'!F526</f>
        <v>104.004</v>
      </c>
      <c r="N526" s="23">
        <f t="shared" si="86"/>
        <v>1965.6756</v>
      </c>
      <c r="O526" s="33">
        <f>+'JRO''s Hours Information'!I526</f>
        <v>0</v>
      </c>
      <c r="P526" s="25">
        <f t="shared" si="87"/>
        <v>0</v>
      </c>
      <c r="Q526" s="16">
        <f>+'JRO''s Hours Information'!D526</f>
        <v>51</v>
      </c>
      <c r="R526" s="23">
        <f t="shared" si="88"/>
        <v>1039.8900000000001</v>
      </c>
      <c r="S526" s="16">
        <f>+'JRO''s Hours Information'!G526</f>
        <v>37.5</v>
      </c>
      <c r="T526" s="23">
        <f t="shared" si="89"/>
        <v>708.75</v>
      </c>
      <c r="U526" s="15">
        <f>+'JRO''s Hours Information'!J526</f>
        <v>0</v>
      </c>
      <c r="V526" s="25">
        <f t="shared" si="90"/>
        <v>0</v>
      </c>
      <c r="W526" s="23">
        <f t="shared" si="91"/>
        <v>5822.3386</v>
      </c>
    </row>
    <row r="527" spans="1:23" ht="14.85" customHeight="1" x14ac:dyDescent="0.15">
      <c r="A527" s="64" t="str">
        <f>'Employee ROP Information'!A527</f>
        <v>GAL</v>
      </c>
      <c r="B527" s="58" t="str">
        <f>+'Employee ROP Information'!C527</f>
        <v>PAVLICK, ALISA</v>
      </c>
      <c r="C527" s="17">
        <f>+'Employee ROP Information'!M527</f>
        <v>28.75</v>
      </c>
      <c r="D527" s="17">
        <f>+'Employee ROP Information'!N527</f>
        <v>26.66</v>
      </c>
      <c r="E527" s="32">
        <f>+'JRO''s Hours Information'!B527</f>
        <v>84.253</v>
      </c>
      <c r="F527" s="23">
        <f t="shared" si="82"/>
        <v>2422.2737499999998</v>
      </c>
      <c r="G527" s="32">
        <f>+'JRO''s Hours Information'!E527</f>
        <v>63.506999999999998</v>
      </c>
      <c r="H527" s="23">
        <f t="shared" si="83"/>
        <v>1693.09662</v>
      </c>
      <c r="I527" s="32">
        <f>+'JRO''s Hours Information'!H527</f>
        <v>8</v>
      </c>
      <c r="J527" s="25">
        <f t="shared" si="84"/>
        <v>213.28</v>
      </c>
      <c r="K527" s="33">
        <f>+'JRO''s Hours Information'!C527</f>
        <v>117</v>
      </c>
      <c r="L527" s="23">
        <f t="shared" si="85"/>
        <v>3363.75</v>
      </c>
      <c r="M527" s="33">
        <f>+'JRO''s Hours Information'!F527</f>
        <v>104.004</v>
      </c>
      <c r="N527" s="23">
        <f t="shared" si="86"/>
        <v>2772.7466400000003</v>
      </c>
      <c r="O527" s="33">
        <f>+'JRO''s Hours Information'!I527</f>
        <v>8</v>
      </c>
      <c r="P527" s="25">
        <f t="shared" si="87"/>
        <v>213.28</v>
      </c>
      <c r="Q527" s="16">
        <f>+'JRO''s Hours Information'!D527</f>
        <v>52</v>
      </c>
      <c r="R527" s="23">
        <f t="shared" si="88"/>
        <v>1495</v>
      </c>
      <c r="S527" s="16">
        <f>+'JRO''s Hours Information'!G527</f>
        <v>75</v>
      </c>
      <c r="T527" s="23">
        <f t="shared" si="89"/>
        <v>1999.5</v>
      </c>
      <c r="U527" s="15">
        <f>+'JRO''s Hours Information'!J527</f>
        <v>0</v>
      </c>
      <c r="V527" s="25">
        <f t="shared" si="90"/>
        <v>0</v>
      </c>
      <c r="W527" s="23">
        <f t="shared" si="91"/>
        <v>4328.6503699999994</v>
      </c>
    </row>
    <row r="528" spans="1:23" ht="14.85" customHeight="1" x14ac:dyDescent="0.15">
      <c r="A528" s="64" t="str">
        <f>'Employee ROP Information'!A528</f>
        <v>GAL</v>
      </c>
      <c r="B528" s="58" t="str">
        <f>+'Employee ROP Information'!C528</f>
        <v>PAZO, LAUREN</v>
      </c>
      <c r="C528" s="17">
        <f>+'Employee ROP Information'!M528</f>
        <v>16.72</v>
      </c>
      <c r="D528" s="17">
        <f>+'Employee ROP Information'!N528</f>
        <v>15.5</v>
      </c>
      <c r="E528" s="32">
        <f>+'JRO''s Hours Information'!B528</f>
        <v>55.16</v>
      </c>
      <c r="F528" s="23">
        <f t="shared" si="82"/>
        <v>922.27519999999993</v>
      </c>
      <c r="G528" s="32">
        <f>+'JRO''s Hours Information'!E528</f>
        <v>177.09</v>
      </c>
      <c r="H528" s="23">
        <f t="shared" si="83"/>
        <v>2744.895</v>
      </c>
      <c r="I528" s="32">
        <f>+'JRO''s Hours Information'!H528</f>
        <v>0</v>
      </c>
      <c r="J528" s="25">
        <f t="shared" si="84"/>
        <v>0</v>
      </c>
      <c r="K528" s="33">
        <f>+'JRO''s Hours Information'!C528</f>
        <v>129.99600000000001</v>
      </c>
      <c r="L528" s="23">
        <f t="shared" si="85"/>
        <v>2173.5331200000001</v>
      </c>
      <c r="M528" s="33">
        <f>+'JRO''s Hours Information'!F528</f>
        <v>104.004</v>
      </c>
      <c r="N528" s="23">
        <f t="shared" si="86"/>
        <v>1612.0620000000001</v>
      </c>
      <c r="O528" s="33">
        <f>+'JRO''s Hours Information'!I528</f>
        <v>0</v>
      </c>
      <c r="P528" s="25">
        <f t="shared" si="87"/>
        <v>0</v>
      </c>
      <c r="Q528" s="16">
        <f>+'JRO''s Hours Information'!D528</f>
        <v>178</v>
      </c>
      <c r="R528" s="23">
        <f t="shared" si="88"/>
        <v>2976.16</v>
      </c>
      <c r="S528" s="16">
        <f>+'JRO''s Hours Information'!G528</f>
        <v>69.5</v>
      </c>
      <c r="T528" s="23">
        <f t="shared" si="89"/>
        <v>1077.25</v>
      </c>
      <c r="U528" s="15">
        <f>+'JRO''s Hours Information'!J528</f>
        <v>0</v>
      </c>
      <c r="V528" s="25">
        <f t="shared" si="90"/>
        <v>0</v>
      </c>
      <c r="W528" s="23">
        <f t="shared" si="91"/>
        <v>3667.1702</v>
      </c>
    </row>
    <row r="529" spans="1:23" ht="14.85" customHeight="1" x14ac:dyDescent="0.15">
      <c r="A529" s="64" t="str">
        <f>'Employee ROP Information'!A529</f>
        <v>GAL</v>
      </c>
      <c r="B529" s="58" t="str">
        <f>+'Employee ROP Information'!C529</f>
        <v>PENA, ALAN</v>
      </c>
      <c r="C529" s="17">
        <f>+'Employee ROP Information'!M529</f>
        <v>25.38</v>
      </c>
      <c r="D529" s="17">
        <f>+'Employee ROP Information'!N529</f>
        <v>23.53</v>
      </c>
      <c r="E529" s="32">
        <f>+'JRO''s Hours Information'!B529</f>
        <v>90.671999999999997</v>
      </c>
      <c r="F529" s="23">
        <f t="shared" si="82"/>
        <v>2301.2553599999997</v>
      </c>
      <c r="G529" s="32">
        <f>+'JRO''s Hours Information'!E529</f>
        <v>72.921999999999997</v>
      </c>
      <c r="H529" s="23">
        <f t="shared" si="83"/>
        <v>1715.85466</v>
      </c>
      <c r="I529" s="32">
        <f>+'JRO''s Hours Information'!H529</f>
        <v>0</v>
      </c>
      <c r="J529" s="25">
        <f t="shared" si="84"/>
        <v>0</v>
      </c>
      <c r="K529" s="33">
        <f>+'JRO''s Hours Information'!C529</f>
        <v>104.004</v>
      </c>
      <c r="L529" s="23">
        <f t="shared" si="85"/>
        <v>2639.6215200000001</v>
      </c>
      <c r="M529" s="33">
        <f>+'JRO''s Hours Information'!F529</f>
        <v>104.004</v>
      </c>
      <c r="N529" s="23">
        <f t="shared" si="86"/>
        <v>2447.2141200000001</v>
      </c>
      <c r="O529" s="33">
        <f>+'JRO''s Hours Information'!I529</f>
        <v>0</v>
      </c>
      <c r="P529" s="25">
        <f t="shared" si="87"/>
        <v>0</v>
      </c>
      <c r="Q529" s="16">
        <f>+'JRO''s Hours Information'!D529</f>
        <v>24</v>
      </c>
      <c r="R529" s="23">
        <f t="shared" si="88"/>
        <v>609.12</v>
      </c>
      <c r="S529" s="16">
        <f>+'JRO''s Hours Information'!G529</f>
        <v>65.75</v>
      </c>
      <c r="T529" s="23">
        <f t="shared" si="89"/>
        <v>1547.0975000000001</v>
      </c>
      <c r="U529" s="15">
        <f>+'JRO''s Hours Information'!J529</f>
        <v>0</v>
      </c>
      <c r="V529" s="25">
        <f t="shared" si="90"/>
        <v>0</v>
      </c>
      <c r="W529" s="23">
        <f t="shared" si="91"/>
        <v>4017.1100199999996</v>
      </c>
    </row>
    <row r="530" spans="1:23" ht="14.85" customHeight="1" x14ac:dyDescent="0.15">
      <c r="A530" s="64" t="str">
        <f>'Employee ROP Information'!A530</f>
        <v>GAL</v>
      </c>
      <c r="B530" s="58" t="str">
        <f>+'Employee ROP Information'!C530</f>
        <v>PENNINGTON, TRELANY</v>
      </c>
      <c r="C530" s="17">
        <f>+'Employee ROP Information'!M530</f>
        <v>19.72</v>
      </c>
      <c r="D530" s="17">
        <f>+'Employee ROP Information'!N530</f>
        <v>18.28</v>
      </c>
      <c r="E530" s="32">
        <f>+'JRO''s Hours Information'!B530</f>
        <v>187.34</v>
      </c>
      <c r="F530" s="23">
        <f t="shared" si="82"/>
        <v>3694.3447999999999</v>
      </c>
      <c r="G530" s="32">
        <f>+'JRO''s Hours Information'!E530</f>
        <v>256.33999999999997</v>
      </c>
      <c r="H530" s="23">
        <f t="shared" si="83"/>
        <v>4685.8951999999999</v>
      </c>
      <c r="I530" s="32">
        <f>+'JRO''s Hours Information'!H530</f>
        <v>0</v>
      </c>
      <c r="J530" s="25">
        <f t="shared" si="84"/>
        <v>0</v>
      </c>
      <c r="K530" s="33">
        <f>+'JRO''s Hours Information'!C530</f>
        <v>104.004</v>
      </c>
      <c r="L530" s="23">
        <f t="shared" si="85"/>
        <v>2050.9588800000001</v>
      </c>
      <c r="M530" s="33">
        <f>+'JRO''s Hours Information'!F530</f>
        <v>104.004</v>
      </c>
      <c r="N530" s="23">
        <f t="shared" si="86"/>
        <v>1901.1931200000001</v>
      </c>
      <c r="O530" s="33">
        <f>+'JRO''s Hours Information'!I530</f>
        <v>0</v>
      </c>
      <c r="P530" s="25">
        <f t="shared" si="87"/>
        <v>0</v>
      </c>
      <c r="Q530" s="16">
        <f>+'JRO''s Hours Information'!D530</f>
        <v>52</v>
      </c>
      <c r="R530" s="23">
        <f t="shared" si="88"/>
        <v>1025.44</v>
      </c>
      <c r="S530" s="16">
        <f>+'JRO''s Hours Information'!G530</f>
        <v>31.25</v>
      </c>
      <c r="T530" s="23">
        <f t="shared" si="89"/>
        <v>571.25</v>
      </c>
      <c r="U530" s="15">
        <f>+'JRO''s Hours Information'!J530</f>
        <v>0</v>
      </c>
      <c r="V530" s="25">
        <f t="shared" si="90"/>
        <v>0</v>
      </c>
      <c r="W530" s="23">
        <f t="shared" si="91"/>
        <v>8380.24</v>
      </c>
    </row>
    <row r="531" spans="1:23" ht="14.85" customHeight="1" x14ac:dyDescent="0.15">
      <c r="A531" s="64" t="str">
        <f>'Employee ROP Information'!A531</f>
        <v>GAL</v>
      </c>
      <c r="B531" s="58" t="str">
        <f>+'Employee ROP Information'!C531</f>
        <v>PERALTA, KARISSA</v>
      </c>
      <c r="C531" s="17">
        <f>+'Employee ROP Information'!M531</f>
        <v>25.38</v>
      </c>
      <c r="D531" s="17">
        <f>+'Employee ROP Information'!N531</f>
        <v>23.53</v>
      </c>
      <c r="E531" s="32">
        <f>+'JRO''s Hours Information'!B531</f>
        <v>15.836</v>
      </c>
      <c r="F531" s="23">
        <f t="shared" si="82"/>
        <v>401.91768000000002</v>
      </c>
      <c r="G531" s="32">
        <f>+'JRO''s Hours Information'!E531</f>
        <v>51.835999999999999</v>
      </c>
      <c r="H531" s="23">
        <f t="shared" si="83"/>
        <v>1219.70108</v>
      </c>
      <c r="I531" s="32">
        <f>+'JRO''s Hours Information'!H531</f>
        <v>0</v>
      </c>
      <c r="J531" s="25">
        <f t="shared" si="84"/>
        <v>0</v>
      </c>
      <c r="K531" s="33">
        <f>+'JRO''s Hours Information'!C531</f>
        <v>75.835999999999999</v>
      </c>
      <c r="L531" s="23">
        <f t="shared" si="85"/>
        <v>1924.71768</v>
      </c>
      <c r="M531" s="33">
        <f>+'JRO''s Hours Information'!F531</f>
        <v>75.835999999999999</v>
      </c>
      <c r="N531" s="23">
        <f t="shared" si="86"/>
        <v>1784.4210800000001</v>
      </c>
      <c r="O531" s="33">
        <f>+'JRO''s Hours Information'!I531</f>
        <v>0</v>
      </c>
      <c r="P531" s="25">
        <f t="shared" si="87"/>
        <v>0</v>
      </c>
      <c r="Q531" s="16">
        <f>+'JRO''s Hours Information'!D531</f>
        <v>60</v>
      </c>
      <c r="R531" s="23">
        <f t="shared" si="88"/>
        <v>1522.8</v>
      </c>
      <c r="S531" s="16">
        <f>+'JRO''s Hours Information'!G531</f>
        <v>24</v>
      </c>
      <c r="T531" s="23">
        <f t="shared" si="89"/>
        <v>564.72</v>
      </c>
      <c r="U531" s="15">
        <f>+'JRO''s Hours Information'!J531</f>
        <v>0</v>
      </c>
      <c r="V531" s="25">
        <f t="shared" si="90"/>
        <v>0</v>
      </c>
      <c r="W531" s="23">
        <f t="shared" si="91"/>
        <v>1621.6187600000001</v>
      </c>
    </row>
    <row r="532" spans="1:23" ht="14.85" customHeight="1" x14ac:dyDescent="0.15">
      <c r="A532" s="64" t="str">
        <f>'Employee ROP Information'!A532</f>
        <v>GAL</v>
      </c>
      <c r="B532" s="58" t="str">
        <f>+'Employee ROP Information'!C532</f>
        <v>PERRYMAN, RAQUEL</v>
      </c>
      <c r="C532" s="17">
        <f>+'Employee ROP Information'!M532</f>
        <v>13.8</v>
      </c>
      <c r="D532" s="17">
        <f>+'Employee ROP Information'!N532</f>
        <v>12.8</v>
      </c>
      <c r="E532" s="32">
        <f>+'JRO''s Hours Information'!B532</f>
        <v>61.838000000000001</v>
      </c>
      <c r="F532" s="23">
        <f t="shared" si="82"/>
        <v>853.36440000000005</v>
      </c>
      <c r="G532" s="32">
        <f>+'JRO''s Hours Information'!E532</f>
        <v>97.337999999999994</v>
      </c>
      <c r="H532" s="23">
        <f t="shared" si="83"/>
        <v>1245.9264000000001</v>
      </c>
      <c r="I532" s="32">
        <f>+'JRO''s Hours Information'!H532</f>
        <v>0</v>
      </c>
      <c r="J532" s="25">
        <f t="shared" si="84"/>
        <v>0</v>
      </c>
      <c r="K532" s="33">
        <f>+'JRO''s Hours Information'!C532</f>
        <v>104.004</v>
      </c>
      <c r="L532" s="23">
        <f t="shared" si="85"/>
        <v>1435.2552000000001</v>
      </c>
      <c r="M532" s="33">
        <f>+'JRO''s Hours Information'!F532</f>
        <v>104.004</v>
      </c>
      <c r="N532" s="23">
        <f t="shared" si="86"/>
        <v>1331.2512000000002</v>
      </c>
      <c r="O532" s="33">
        <f>+'JRO''s Hours Information'!I532</f>
        <v>0</v>
      </c>
      <c r="P532" s="25">
        <f t="shared" si="87"/>
        <v>0</v>
      </c>
      <c r="Q532" s="16">
        <f>+'JRO''s Hours Information'!D532</f>
        <v>59.5</v>
      </c>
      <c r="R532" s="23">
        <f t="shared" si="88"/>
        <v>821.1</v>
      </c>
      <c r="S532" s="16">
        <f>+'JRO''s Hours Information'!G532</f>
        <v>16</v>
      </c>
      <c r="T532" s="23">
        <f t="shared" si="89"/>
        <v>204.8</v>
      </c>
      <c r="U532" s="15">
        <f>+'JRO''s Hours Information'!J532</f>
        <v>0</v>
      </c>
      <c r="V532" s="25">
        <f t="shared" si="90"/>
        <v>0</v>
      </c>
      <c r="W532" s="23">
        <f t="shared" si="91"/>
        <v>2099.2908000000002</v>
      </c>
    </row>
    <row r="533" spans="1:23" ht="14.85" customHeight="1" x14ac:dyDescent="0.15">
      <c r="A533" s="64" t="str">
        <f>'Employee ROP Information'!A533</f>
        <v>GAL</v>
      </c>
      <c r="B533" s="58" t="str">
        <f>+'Employee ROP Information'!C533</f>
        <v>PHILLIPS, KASANDRA</v>
      </c>
      <c r="C533" s="17">
        <f>+'Employee ROP Information'!M533</f>
        <v>36.54</v>
      </c>
      <c r="D533" s="17">
        <f>+'Employee ROP Information'!N533</f>
        <v>33.869999999999997</v>
      </c>
      <c r="E533" s="32">
        <f>+'JRO''s Hours Information'!B533</f>
        <v>423</v>
      </c>
      <c r="F533" s="23">
        <f t="shared" si="82"/>
        <v>15456.42</v>
      </c>
      <c r="G533" s="32">
        <f>+'JRO''s Hours Information'!E533</f>
        <v>480</v>
      </c>
      <c r="H533" s="23">
        <f t="shared" si="83"/>
        <v>16257.599999999999</v>
      </c>
      <c r="I533" s="32">
        <f>+'JRO''s Hours Information'!H533</f>
        <v>0</v>
      </c>
      <c r="J533" s="25">
        <f t="shared" si="84"/>
        <v>0</v>
      </c>
      <c r="K533" s="33">
        <f>+'JRO''s Hours Information'!C533</f>
        <v>240</v>
      </c>
      <c r="L533" s="23">
        <f t="shared" si="85"/>
        <v>8769.6</v>
      </c>
      <c r="M533" s="33">
        <f>+'JRO''s Hours Information'!F533</f>
        <v>104.004</v>
      </c>
      <c r="N533" s="23">
        <f t="shared" si="86"/>
        <v>3522.6154799999999</v>
      </c>
      <c r="O533" s="33">
        <f>+'JRO''s Hours Information'!I533</f>
        <v>0</v>
      </c>
      <c r="P533" s="25">
        <f t="shared" si="87"/>
        <v>0</v>
      </c>
      <c r="Q533" s="16">
        <f>+'JRO''s Hours Information'!D533</f>
        <v>158.5</v>
      </c>
      <c r="R533" s="23">
        <f t="shared" si="88"/>
        <v>5791.59</v>
      </c>
      <c r="S533" s="16">
        <f>+'JRO''s Hours Information'!G533</f>
        <v>104</v>
      </c>
      <c r="T533" s="23">
        <f t="shared" si="89"/>
        <v>3522.4799999999996</v>
      </c>
      <c r="U533" s="15">
        <f>+'JRO''s Hours Information'!J533</f>
        <v>0</v>
      </c>
      <c r="V533" s="25">
        <f t="shared" si="90"/>
        <v>0</v>
      </c>
      <c r="W533" s="23">
        <f t="shared" si="91"/>
        <v>31714.019999999997</v>
      </c>
    </row>
    <row r="534" spans="1:23" ht="14.85" customHeight="1" x14ac:dyDescent="0.15">
      <c r="A534" s="64" t="str">
        <f>'Employee ROP Information'!A534</f>
        <v>GAL</v>
      </c>
      <c r="B534" s="58" t="str">
        <f>+'Employee ROP Information'!C534</f>
        <v>PHILOSSAINT, ALEXA</v>
      </c>
      <c r="C534" s="17">
        <f>+'Employee ROP Information'!M534</f>
        <v>28.75</v>
      </c>
      <c r="D534" s="17">
        <f>+'Employee ROP Information'!N534</f>
        <v>26.66</v>
      </c>
      <c r="E534" s="32">
        <f>+'JRO''s Hours Information'!B534</f>
        <v>22.922000000000001</v>
      </c>
      <c r="F534" s="23">
        <f t="shared" si="82"/>
        <v>659.00750000000005</v>
      </c>
      <c r="G534" s="32">
        <f>+'JRO''s Hours Information'!E534</f>
        <v>42.421999999999997</v>
      </c>
      <c r="H534" s="23">
        <f t="shared" si="83"/>
        <v>1130.9705199999999</v>
      </c>
      <c r="I534" s="32">
        <f>+'JRO''s Hours Information'!H534</f>
        <v>0.25</v>
      </c>
      <c r="J534" s="25">
        <f t="shared" si="84"/>
        <v>6.665</v>
      </c>
      <c r="K534" s="33">
        <f>+'JRO''s Hours Information'!C534</f>
        <v>104.004</v>
      </c>
      <c r="L534" s="23">
        <f t="shared" si="85"/>
        <v>2990.1150000000002</v>
      </c>
      <c r="M534" s="33">
        <f>+'JRO''s Hours Information'!F534</f>
        <v>104.004</v>
      </c>
      <c r="N534" s="23">
        <f t="shared" si="86"/>
        <v>2772.7466400000003</v>
      </c>
      <c r="O534" s="33">
        <f>+'JRO''s Hours Information'!I534</f>
        <v>3.5</v>
      </c>
      <c r="P534" s="25">
        <f t="shared" si="87"/>
        <v>93.31</v>
      </c>
      <c r="Q534" s="16">
        <f>+'JRO''s Hours Information'!D534</f>
        <v>90.25</v>
      </c>
      <c r="R534" s="23">
        <f t="shared" si="88"/>
        <v>2594.6875</v>
      </c>
      <c r="S534" s="16">
        <f>+'JRO''s Hours Information'!G534</f>
        <v>66.5</v>
      </c>
      <c r="T534" s="23">
        <f t="shared" si="89"/>
        <v>1772.89</v>
      </c>
      <c r="U534" s="15">
        <f>+'JRO''s Hours Information'!J534</f>
        <v>9.5</v>
      </c>
      <c r="V534" s="25">
        <f t="shared" si="90"/>
        <v>253.27</v>
      </c>
      <c r="W534" s="23">
        <f t="shared" si="91"/>
        <v>1796.64302</v>
      </c>
    </row>
    <row r="535" spans="1:23" ht="14.85" customHeight="1" x14ac:dyDescent="0.15">
      <c r="A535" s="64" t="str">
        <f>'Employee ROP Information'!A535</f>
        <v>GAL</v>
      </c>
      <c r="B535" s="58" t="str">
        <f>+'Employee ROP Information'!C535</f>
        <v>PIETKA, CHRISTIAN</v>
      </c>
      <c r="C535" s="17">
        <f>+'Employee ROP Information'!M535</f>
        <v>28.75</v>
      </c>
      <c r="D535" s="17">
        <f>+'Employee ROP Information'!N535</f>
        <v>26.66</v>
      </c>
      <c r="E535" s="32">
        <f>+'JRO''s Hours Information'!B535</f>
        <v>347.16500000000002</v>
      </c>
      <c r="F535" s="23">
        <f t="shared" si="82"/>
        <v>9980.9937500000015</v>
      </c>
      <c r="G535" s="32">
        <f>+'JRO''s Hours Information'!E535</f>
        <v>480</v>
      </c>
      <c r="H535" s="23">
        <f t="shared" si="83"/>
        <v>12796.8</v>
      </c>
      <c r="I535" s="32">
        <f>+'JRO''s Hours Information'!H535</f>
        <v>0</v>
      </c>
      <c r="J535" s="25">
        <f t="shared" si="84"/>
        <v>0</v>
      </c>
      <c r="K535" s="33">
        <f>+'JRO''s Hours Information'!C535</f>
        <v>129.99600000000001</v>
      </c>
      <c r="L535" s="23">
        <f t="shared" si="85"/>
        <v>3737.3850000000002</v>
      </c>
      <c r="M535" s="33">
        <f>+'JRO''s Hours Information'!F535</f>
        <v>104.004</v>
      </c>
      <c r="N535" s="23">
        <f t="shared" si="86"/>
        <v>2772.7466400000003</v>
      </c>
      <c r="O535" s="33">
        <f>+'JRO''s Hours Information'!I535</f>
        <v>3.5</v>
      </c>
      <c r="P535" s="25">
        <f t="shared" si="87"/>
        <v>93.31</v>
      </c>
      <c r="Q535" s="16">
        <f>+'JRO''s Hours Information'!D535</f>
        <v>136.25</v>
      </c>
      <c r="R535" s="23">
        <f t="shared" si="88"/>
        <v>3917.1875</v>
      </c>
      <c r="S535" s="16">
        <f>+'JRO''s Hours Information'!G535</f>
        <v>21.25</v>
      </c>
      <c r="T535" s="23">
        <f t="shared" si="89"/>
        <v>566.52499999999998</v>
      </c>
      <c r="U535" s="15">
        <f>+'JRO''s Hours Information'!J535</f>
        <v>11.5</v>
      </c>
      <c r="V535" s="25">
        <f t="shared" si="90"/>
        <v>306.58999999999997</v>
      </c>
      <c r="W535" s="23">
        <f t="shared" si="91"/>
        <v>22777.793750000001</v>
      </c>
    </row>
    <row r="536" spans="1:23" ht="14.85" customHeight="1" x14ac:dyDescent="0.15">
      <c r="A536" s="64" t="str">
        <f>'Employee ROP Information'!A536</f>
        <v>GAL</v>
      </c>
      <c r="B536" s="58" t="str">
        <f>+'Employee ROP Information'!C536</f>
        <v>PISTONE, CRYSTAL</v>
      </c>
      <c r="C536" s="17">
        <f>+'Employee ROP Information'!M536</f>
        <v>19.72</v>
      </c>
      <c r="D536" s="17">
        <f>+'Employee ROP Information'!N536</f>
        <v>18.28</v>
      </c>
      <c r="E536" s="32">
        <f>+'JRO''s Hours Information'!B536</f>
        <v>174.84</v>
      </c>
      <c r="F536" s="23">
        <f t="shared" si="82"/>
        <v>3447.8447999999999</v>
      </c>
      <c r="G536" s="32">
        <f>+'JRO''s Hours Information'!E536</f>
        <v>198.34</v>
      </c>
      <c r="H536" s="23">
        <f t="shared" si="83"/>
        <v>3625.6552000000001</v>
      </c>
      <c r="I536" s="32">
        <f>+'JRO''s Hours Information'!H536</f>
        <v>0</v>
      </c>
      <c r="J536" s="25">
        <f t="shared" si="84"/>
        <v>0</v>
      </c>
      <c r="K536" s="33">
        <f>+'JRO''s Hours Information'!C536</f>
        <v>104.004</v>
      </c>
      <c r="L536" s="23">
        <f t="shared" si="85"/>
        <v>2050.9588800000001</v>
      </c>
      <c r="M536" s="33">
        <f>+'JRO''s Hours Information'!F536</f>
        <v>104.004</v>
      </c>
      <c r="N536" s="23">
        <f t="shared" si="86"/>
        <v>1901.1931200000001</v>
      </c>
      <c r="O536" s="33">
        <f>+'JRO''s Hours Information'!I536</f>
        <v>0</v>
      </c>
      <c r="P536" s="25">
        <f t="shared" si="87"/>
        <v>0</v>
      </c>
      <c r="Q536" s="16">
        <f>+'JRO''s Hours Information'!D536</f>
        <v>44</v>
      </c>
      <c r="R536" s="23">
        <f t="shared" si="88"/>
        <v>867.68</v>
      </c>
      <c r="S536" s="16">
        <f>+'JRO''s Hours Information'!G536</f>
        <v>29</v>
      </c>
      <c r="T536" s="23">
        <f t="shared" si="89"/>
        <v>530.12</v>
      </c>
      <c r="U536" s="15">
        <f>+'JRO''s Hours Information'!J536</f>
        <v>0</v>
      </c>
      <c r="V536" s="25">
        <f t="shared" si="90"/>
        <v>0</v>
      </c>
      <c r="W536" s="23">
        <f t="shared" si="91"/>
        <v>7073.5</v>
      </c>
    </row>
    <row r="537" spans="1:23" ht="14.85" customHeight="1" x14ac:dyDescent="0.15">
      <c r="A537" s="64" t="str">
        <f>'Employee ROP Information'!A537</f>
        <v>GAL</v>
      </c>
      <c r="B537" s="58" t="str">
        <f>+'Employee ROP Information'!C537</f>
        <v>POHM, ELIZABETH</v>
      </c>
      <c r="C537" s="17">
        <f>+'Employee ROP Information'!M537</f>
        <v>28.75</v>
      </c>
      <c r="D537" s="17">
        <f>+'Employee ROP Information'!N537</f>
        <v>26.66</v>
      </c>
      <c r="E537" s="32">
        <f>+'JRO''s Hours Information'!B537</f>
        <v>196.57599999999999</v>
      </c>
      <c r="F537" s="23">
        <f t="shared" si="82"/>
        <v>5651.5599999999995</v>
      </c>
      <c r="G537" s="32">
        <f>+'JRO''s Hours Information'!E537</f>
        <v>319.673</v>
      </c>
      <c r="H537" s="23">
        <f t="shared" si="83"/>
        <v>8522.4821800000009</v>
      </c>
      <c r="I537" s="32">
        <f>+'JRO''s Hours Information'!H537</f>
        <v>0</v>
      </c>
      <c r="J537" s="25">
        <f t="shared" si="84"/>
        <v>0</v>
      </c>
      <c r="K537" s="33">
        <f>+'JRO''s Hours Information'!C537</f>
        <v>129.99600000000001</v>
      </c>
      <c r="L537" s="23">
        <f t="shared" si="85"/>
        <v>3737.3850000000002</v>
      </c>
      <c r="M537" s="33">
        <f>+'JRO''s Hours Information'!F537</f>
        <v>104.004</v>
      </c>
      <c r="N537" s="23">
        <f t="shared" si="86"/>
        <v>2772.7466400000003</v>
      </c>
      <c r="O537" s="33">
        <f>+'JRO''s Hours Information'!I537</f>
        <v>3</v>
      </c>
      <c r="P537" s="25">
        <f t="shared" si="87"/>
        <v>79.98</v>
      </c>
      <c r="Q537" s="16">
        <f>+'JRO''s Hours Information'!D537</f>
        <v>38.75</v>
      </c>
      <c r="R537" s="23">
        <f t="shared" si="88"/>
        <v>1114.0625</v>
      </c>
      <c r="S537" s="16">
        <f>+'JRO''s Hours Information'!G537</f>
        <v>34</v>
      </c>
      <c r="T537" s="23">
        <f t="shared" si="89"/>
        <v>906.44</v>
      </c>
      <c r="U537" s="15">
        <f>+'JRO''s Hours Information'!J537</f>
        <v>11</v>
      </c>
      <c r="V537" s="25">
        <f t="shared" si="90"/>
        <v>293.26</v>
      </c>
      <c r="W537" s="23">
        <f t="shared" si="91"/>
        <v>14174.04218</v>
      </c>
    </row>
    <row r="538" spans="1:23" ht="14.85" customHeight="1" x14ac:dyDescent="0.15">
      <c r="A538" s="64" t="str">
        <f>'Employee ROP Information'!A538</f>
        <v>GAL</v>
      </c>
      <c r="B538" s="58" t="str">
        <f>+'Employee ROP Information'!C538</f>
        <v>PORRATA, MONICA</v>
      </c>
      <c r="C538" s="17">
        <f>+'Employee ROP Information'!M538</f>
        <v>21.93</v>
      </c>
      <c r="D538" s="17">
        <f>+'Employee ROP Information'!N538</f>
        <v>20.329999999999998</v>
      </c>
      <c r="E538" s="32">
        <f>+'JRO''s Hours Information'!B538</f>
        <v>264.92399999999998</v>
      </c>
      <c r="F538" s="23">
        <f t="shared" si="82"/>
        <v>5809.7833199999995</v>
      </c>
      <c r="G538" s="32">
        <f>+'JRO''s Hours Information'!E538</f>
        <v>254.59</v>
      </c>
      <c r="H538" s="23">
        <f t="shared" si="83"/>
        <v>5175.8146999999999</v>
      </c>
      <c r="I538" s="32">
        <f>+'JRO''s Hours Information'!H538</f>
        <v>0</v>
      </c>
      <c r="J538" s="25">
        <f t="shared" si="84"/>
        <v>0</v>
      </c>
      <c r="K538" s="33">
        <f>+'JRO''s Hours Information'!C538</f>
        <v>104.004</v>
      </c>
      <c r="L538" s="23">
        <f t="shared" si="85"/>
        <v>2280.8077200000002</v>
      </c>
      <c r="M538" s="33">
        <f>+'JRO''s Hours Information'!F538</f>
        <v>104.004</v>
      </c>
      <c r="N538" s="23">
        <f t="shared" si="86"/>
        <v>2114.4013199999999</v>
      </c>
      <c r="O538" s="33">
        <f>+'JRO''s Hours Information'!I538</f>
        <v>0</v>
      </c>
      <c r="P538" s="25">
        <f t="shared" si="87"/>
        <v>0</v>
      </c>
      <c r="Q538" s="16">
        <f>+'JRO''s Hours Information'!D538</f>
        <v>21</v>
      </c>
      <c r="R538" s="23">
        <f t="shared" si="88"/>
        <v>460.53</v>
      </c>
      <c r="S538" s="16">
        <f>+'JRO''s Hours Information'!G538</f>
        <v>24</v>
      </c>
      <c r="T538" s="23">
        <f t="shared" si="89"/>
        <v>487.91999999999996</v>
      </c>
      <c r="U538" s="15">
        <f>+'JRO''s Hours Information'!J538</f>
        <v>0</v>
      </c>
      <c r="V538" s="25">
        <f t="shared" si="90"/>
        <v>0</v>
      </c>
      <c r="W538" s="23">
        <f t="shared" si="91"/>
        <v>10985.598019999999</v>
      </c>
    </row>
    <row r="539" spans="1:23" ht="14.85" customHeight="1" x14ac:dyDescent="0.15">
      <c r="A539" s="64" t="str">
        <f>'Employee ROP Information'!A539</f>
        <v>GAL</v>
      </c>
      <c r="B539" s="58" t="str">
        <f>+'Employee ROP Information'!C539</f>
        <v>PORTO, THERESA</v>
      </c>
      <c r="C539" s="17">
        <f>+'Employee ROP Information'!M539</f>
        <v>28.75</v>
      </c>
      <c r="D539" s="17">
        <f>+'Employee ROP Information'!N539</f>
        <v>26.66</v>
      </c>
      <c r="E539" s="32">
        <f>+'JRO''s Hours Information'!B539</f>
        <v>73.001999999999995</v>
      </c>
      <c r="F539" s="23">
        <f t="shared" si="82"/>
        <v>2098.8074999999999</v>
      </c>
      <c r="G539" s="32">
        <f>+'JRO''s Hours Information'!E539</f>
        <v>22.84</v>
      </c>
      <c r="H539" s="23">
        <f t="shared" si="83"/>
        <v>608.9144</v>
      </c>
      <c r="I539" s="32">
        <f>+'JRO''s Hours Information'!H539</f>
        <v>0</v>
      </c>
      <c r="J539" s="25">
        <f t="shared" si="84"/>
        <v>0</v>
      </c>
      <c r="K539" s="33">
        <f>+'JRO''s Hours Information'!C539</f>
        <v>119.166</v>
      </c>
      <c r="L539" s="23">
        <f t="shared" si="85"/>
        <v>3426.0225</v>
      </c>
      <c r="M539" s="33">
        <f>+'JRO''s Hours Information'!F539</f>
        <v>104.004</v>
      </c>
      <c r="N539" s="23">
        <f t="shared" si="86"/>
        <v>2772.7466400000003</v>
      </c>
      <c r="O539" s="33">
        <f>+'JRO''s Hours Information'!I539</f>
        <v>17.75</v>
      </c>
      <c r="P539" s="25">
        <f t="shared" si="87"/>
        <v>473.21499999999997</v>
      </c>
      <c r="Q539" s="16">
        <f>+'JRO''s Hours Information'!D539</f>
        <v>74</v>
      </c>
      <c r="R539" s="23">
        <f t="shared" si="88"/>
        <v>2127.5</v>
      </c>
      <c r="S539" s="16">
        <f>+'JRO''s Hours Information'!G539</f>
        <v>82</v>
      </c>
      <c r="T539" s="23">
        <f t="shared" si="89"/>
        <v>2186.12</v>
      </c>
      <c r="U539" s="15">
        <f>+'JRO''s Hours Information'!J539</f>
        <v>17.75</v>
      </c>
      <c r="V539" s="25">
        <f t="shared" si="90"/>
        <v>473.21499999999997</v>
      </c>
      <c r="W539" s="23">
        <f t="shared" si="91"/>
        <v>2707.7219</v>
      </c>
    </row>
    <row r="540" spans="1:23" ht="14.85" customHeight="1" x14ac:dyDescent="0.15">
      <c r="A540" s="64" t="str">
        <f>'Employee ROP Information'!A540</f>
        <v>GAL</v>
      </c>
      <c r="B540" s="58" t="str">
        <f>+'Employee ROP Information'!C540</f>
        <v>POSEY, KERRI</v>
      </c>
      <c r="C540" s="17">
        <f>+'Employee ROP Information'!M540</f>
        <v>21.26</v>
      </c>
      <c r="D540" s="17">
        <f>+'Employee ROP Information'!N540</f>
        <v>19.71</v>
      </c>
      <c r="E540" s="32">
        <f>+'JRO''s Hours Information'!B540</f>
        <v>164.99299999999999</v>
      </c>
      <c r="F540" s="23">
        <f t="shared" si="82"/>
        <v>3507.7511800000002</v>
      </c>
      <c r="G540" s="32">
        <f>+'JRO''s Hours Information'!E540</f>
        <v>365.25700000000001</v>
      </c>
      <c r="H540" s="23">
        <f t="shared" si="83"/>
        <v>7199.2154700000001</v>
      </c>
      <c r="I540" s="32">
        <f>+'JRO''s Hours Information'!H540</f>
        <v>0</v>
      </c>
      <c r="J540" s="25">
        <f t="shared" si="84"/>
        <v>0</v>
      </c>
      <c r="K540" s="33">
        <f>+'JRO''s Hours Information'!C540</f>
        <v>129.99600000000001</v>
      </c>
      <c r="L540" s="23">
        <f t="shared" si="85"/>
        <v>2763.7149600000002</v>
      </c>
      <c r="M540" s="33">
        <f>+'JRO''s Hours Information'!F540</f>
        <v>104.004</v>
      </c>
      <c r="N540" s="23">
        <f t="shared" si="86"/>
        <v>2049.9188400000003</v>
      </c>
      <c r="O540" s="33">
        <f>+'JRO''s Hours Information'!I540</f>
        <v>13.25</v>
      </c>
      <c r="P540" s="25">
        <f t="shared" si="87"/>
        <v>261.15750000000003</v>
      </c>
      <c r="Q540" s="16">
        <f>+'JRO''s Hours Information'!D540</f>
        <v>127.75</v>
      </c>
      <c r="R540" s="23">
        <f t="shared" si="88"/>
        <v>2715.9650000000001</v>
      </c>
      <c r="S540" s="16">
        <f>+'JRO''s Hours Information'!G540</f>
        <v>15.5</v>
      </c>
      <c r="T540" s="23">
        <f t="shared" si="89"/>
        <v>305.505</v>
      </c>
      <c r="U540" s="15">
        <f>+'JRO''s Hours Information'!J540</f>
        <v>13.75</v>
      </c>
      <c r="V540" s="25">
        <f t="shared" si="90"/>
        <v>271.01249999999999</v>
      </c>
      <c r="W540" s="23">
        <f t="shared" si="91"/>
        <v>10706.96665</v>
      </c>
    </row>
    <row r="541" spans="1:23" ht="14.85" customHeight="1" x14ac:dyDescent="0.15">
      <c r="A541" s="64" t="str">
        <f>'Employee ROP Information'!A541</f>
        <v>GAL</v>
      </c>
      <c r="B541" s="58" t="str">
        <f>+'Employee ROP Information'!C541</f>
        <v>POTDAR, RUKMINI</v>
      </c>
      <c r="C541" s="17">
        <f>+'Employee ROP Information'!M541</f>
        <v>19.72</v>
      </c>
      <c r="D541" s="17">
        <f>+'Employee ROP Information'!N541</f>
        <v>18.28</v>
      </c>
      <c r="E541" s="32">
        <f>+'JRO''s Hours Information'!B541</f>
        <v>80.67</v>
      </c>
      <c r="F541" s="23">
        <f t="shared" si="82"/>
        <v>1590.8124</v>
      </c>
      <c r="G541" s="32">
        <f>+'JRO''s Hours Information'!E541</f>
        <v>60.67</v>
      </c>
      <c r="H541" s="23">
        <f t="shared" si="83"/>
        <v>1109.0476000000001</v>
      </c>
      <c r="I541" s="32">
        <f>+'JRO''s Hours Information'!H541</f>
        <v>22</v>
      </c>
      <c r="J541" s="25">
        <f t="shared" si="84"/>
        <v>402.16</v>
      </c>
      <c r="K541" s="33">
        <f>+'JRO''s Hours Information'!C541</f>
        <v>101.837</v>
      </c>
      <c r="L541" s="23">
        <f t="shared" si="85"/>
        <v>2008.2256399999999</v>
      </c>
      <c r="M541" s="33">
        <f>+'JRO''s Hours Information'!F541</f>
        <v>101.837</v>
      </c>
      <c r="N541" s="23">
        <f t="shared" si="86"/>
        <v>1861.5803600000002</v>
      </c>
      <c r="O541" s="33">
        <f>+'JRO''s Hours Information'!I541</f>
        <v>22</v>
      </c>
      <c r="P541" s="25">
        <f t="shared" si="87"/>
        <v>402.16</v>
      </c>
      <c r="Q541" s="16">
        <f>+'JRO''s Hours Information'!D541</f>
        <v>32</v>
      </c>
      <c r="R541" s="23">
        <f t="shared" si="88"/>
        <v>631.04</v>
      </c>
      <c r="S541" s="16">
        <f>+'JRO''s Hours Information'!G541</f>
        <v>52</v>
      </c>
      <c r="T541" s="23">
        <f t="shared" si="89"/>
        <v>950.56000000000006</v>
      </c>
      <c r="U541" s="15">
        <f>+'JRO''s Hours Information'!J541</f>
        <v>0</v>
      </c>
      <c r="V541" s="25">
        <f t="shared" si="90"/>
        <v>0</v>
      </c>
      <c r="W541" s="23">
        <f t="shared" si="91"/>
        <v>3102.02</v>
      </c>
    </row>
    <row r="542" spans="1:23" ht="14.85" customHeight="1" x14ac:dyDescent="0.15">
      <c r="A542" s="64" t="str">
        <f>'Employee ROP Information'!A542</f>
        <v>GAL</v>
      </c>
      <c r="B542" s="58" t="str">
        <f>+'Employee ROP Information'!C542</f>
        <v>POWELL, JANE</v>
      </c>
      <c r="C542" s="17">
        <f>+'Employee ROP Information'!M542</f>
        <v>24.64</v>
      </c>
      <c r="D542" s="17">
        <f>+'Employee ROP Information'!N542</f>
        <v>22.84</v>
      </c>
      <c r="E542" s="32">
        <f>+'JRO''s Hours Information'!B542</f>
        <v>416</v>
      </c>
      <c r="F542" s="23">
        <f t="shared" si="82"/>
        <v>10250.24</v>
      </c>
      <c r="G542" s="32">
        <f>+'JRO''s Hours Information'!E542</f>
        <v>480</v>
      </c>
      <c r="H542" s="23">
        <f t="shared" si="83"/>
        <v>10963.2</v>
      </c>
      <c r="I542" s="32">
        <f>+'JRO''s Hours Information'!H542</f>
        <v>-4</v>
      </c>
      <c r="J542" s="25">
        <f t="shared" si="84"/>
        <v>-91.36</v>
      </c>
      <c r="K542" s="33">
        <f>+'JRO''s Hours Information'!C542</f>
        <v>156</v>
      </c>
      <c r="L542" s="23">
        <f t="shared" si="85"/>
        <v>3843.84</v>
      </c>
      <c r="M542" s="33">
        <f>+'JRO''s Hours Information'!F542</f>
        <v>104.004</v>
      </c>
      <c r="N542" s="23">
        <f t="shared" si="86"/>
        <v>2375.45136</v>
      </c>
      <c r="O542" s="33">
        <f>+'JRO''s Hours Information'!I542</f>
        <v>16.5</v>
      </c>
      <c r="P542" s="25">
        <f t="shared" si="87"/>
        <v>376.86</v>
      </c>
      <c r="Q542" s="16">
        <f>+'JRO''s Hours Information'!D542</f>
        <v>103.75</v>
      </c>
      <c r="R542" s="23">
        <f t="shared" si="88"/>
        <v>2556.4</v>
      </c>
      <c r="S542" s="16">
        <f>+'JRO''s Hours Information'!G542</f>
        <v>8.25</v>
      </c>
      <c r="T542" s="23">
        <f t="shared" si="89"/>
        <v>188.43</v>
      </c>
      <c r="U542" s="15">
        <f>+'JRO''s Hours Information'!J542</f>
        <v>21.75</v>
      </c>
      <c r="V542" s="25">
        <f t="shared" si="90"/>
        <v>496.77</v>
      </c>
      <c r="W542" s="23">
        <f t="shared" si="91"/>
        <v>21122.080000000002</v>
      </c>
    </row>
    <row r="543" spans="1:23" ht="14.85" customHeight="1" x14ac:dyDescent="0.15">
      <c r="A543" s="64" t="str">
        <f>'Employee ROP Information'!A543</f>
        <v>GAL</v>
      </c>
      <c r="B543" s="58" t="str">
        <f>+'Employee ROP Information'!C543</f>
        <v>PRATHER, RONALD</v>
      </c>
      <c r="C543" s="17">
        <f>+'Employee ROP Information'!M543</f>
        <v>28.75</v>
      </c>
      <c r="D543" s="17">
        <f>+'Employee ROP Information'!N543</f>
        <v>26.66</v>
      </c>
      <c r="E543" s="32">
        <f>+'JRO''s Hours Information'!B543</f>
        <v>78.34</v>
      </c>
      <c r="F543" s="23">
        <f t="shared" si="82"/>
        <v>2252.2750000000001</v>
      </c>
      <c r="G543" s="32">
        <f>+'JRO''s Hours Information'!E543</f>
        <v>212.59</v>
      </c>
      <c r="H543" s="23">
        <f t="shared" si="83"/>
        <v>5667.6494000000002</v>
      </c>
      <c r="I543" s="32">
        <f>+'JRO''s Hours Information'!H543</f>
        <v>2</v>
      </c>
      <c r="J543" s="25">
        <f t="shared" si="84"/>
        <v>53.32</v>
      </c>
      <c r="K543" s="33">
        <f>+'JRO''s Hours Information'!C543</f>
        <v>104.004</v>
      </c>
      <c r="L543" s="23">
        <f t="shared" si="85"/>
        <v>2990.1150000000002</v>
      </c>
      <c r="M543" s="33">
        <f>+'JRO''s Hours Information'!F543</f>
        <v>104.004</v>
      </c>
      <c r="N543" s="23">
        <f t="shared" si="86"/>
        <v>2772.7466400000003</v>
      </c>
      <c r="O543" s="33">
        <f>+'JRO''s Hours Information'!I543</f>
        <v>13.5</v>
      </c>
      <c r="P543" s="25">
        <f t="shared" si="87"/>
        <v>359.91</v>
      </c>
      <c r="Q543" s="16">
        <f>+'JRO''s Hours Information'!D543</f>
        <v>121.5</v>
      </c>
      <c r="R543" s="23">
        <f t="shared" si="88"/>
        <v>3493.125</v>
      </c>
      <c r="S543" s="16">
        <f>+'JRO''s Hours Information'!G543</f>
        <v>63</v>
      </c>
      <c r="T543" s="23">
        <f t="shared" si="89"/>
        <v>1679.58</v>
      </c>
      <c r="U543" s="15">
        <f>+'JRO''s Hours Information'!J543</f>
        <v>11.5</v>
      </c>
      <c r="V543" s="25">
        <f t="shared" si="90"/>
        <v>306.58999999999997</v>
      </c>
      <c r="W543" s="23">
        <f t="shared" si="91"/>
        <v>7973.2443999999996</v>
      </c>
    </row>
    <row r="544" spans="1:23" ht="14.85" customHeight="1" x14ac:dyDescent="0.15">
      <c r="A544" s="64" t="str">
        <f>'Employee ROP Information'!A544</f>
        <v>GAL</v>
      </c>
      <c r="B544" s="58" t="str">
        <f>+'Employee ROP Information'!C544</f>
        <v>PRICE, KATHY</v>
      </c>
      <c r="C544" s="17">
        <f>+'Employee ROP Information'!M544</f>
        <v>20.5</v>
      </c>
      <c r="D544" s="17">
        <f>+'Employee ROP Information'!N544</f>
        <v>19</v>
      </c>
      <c r="E544" s="32">
        <f>+'JRO''s Hours Information'!B544</f>
        <v>234</v>
      </c>
      <c r="F544" s="23">
        <f t="shared" si="82"/>
        <v>4797</v>
      </c>
      <c r="G544" s="32">
        <f>+'JRO''s Hours Information'!E544</f>
        <v>197.84</v>
      </c>
      <c r="H544" s="23">
        <f t="shared" si="83"/>
        <v>3758.96</v>
      </c>
      <c r="I544" s="32">
        <f>+'JRO''s Hours Information'!H544</f>
        <v>0.125</v>
      </c>
      <c r="J544" s="25">
        <f t="shared" si="84"/>
        <v>2.375</v>
      </c>
      <c r="K544" s="33">
        <f>+'JRO''s Hours Information'!C544</f>
        <v>156</v>
      </c>
      <c r="L544" s="23">
        <f t="shared" si="85"/>
        <v>3198</v>
      </c>
      <c r="M544" s="33">
        <f>+'JRO''s Hours Information'!F544</f>
        <v>104.004</v>
      </c>
      <c r="N544" s="23">
        <f t="shared" si="86"/>
        <v>1976.076</v>
      </c>
      <c r="O544" s="33">
        <f>+'JRO''s Hours Information'!I544</f>
        <v>62.625</v>
      </c>
      <c r="P544" s="25">
        <f t="shared" si="87"/>
        <v>1189.875</v>
      </c>
      <c r="Q544" s="16">
        <f>+'JRO''s Hours Information'!D544</f>
        <v>110.5</v>
      </c>
      <c r="R544" s="23">
        <f t="shared" si="88"/>
        <v>2265.25</v>
      </c>
      <c r="S544" s="16">
        <f>+'JRO''s Hours Information'!G544</f>
        <v>46.25</v>
      </c>
      <c r="T544" s="23">
        <f t="shared" si="89"/>
        <v>878.75</v>
      </c>
      <c r="U544" s="15">
        <f>+'JRO''s Hours Information'!J544</f>
        <v>78</v>
      </c>
      <c r="V544" s="25">
        <f t="shared" si="90"/>
        <v>1482</v>
      </c>
      <c r="W544" s="23">
        <f t="shared" si="91"/>
        <v>8558.3349999999991</v>
      </c>
    </row>
    <row r="545" spans="1:23" ht="14.85" customHeight="1" x14ac:dyDescent="0.15">
      <c r="A545" s="64" t="str">
        <f>'Employee ROP Information'!A545</f>
        <v>GAL</v>
      </c>
      <c r="B545" s="58" t="str">
        <f>+'Employee ROP Information'!C545</f>
        <v>PRINCE, HALLIE</v>
      </c>
      <c r="C545" s="17">
        <f>+'Employee ROP Information'!M545</f>
        <v>25.47</v>
      </c>
      <c r="D545" s="17">
        <f>+'Employee ROP Information'!N545</f>
        <v>23.62</v>
      </c>
      <c r="E545" s="32">
        <f>+'JRO''s Hours Information'!B545</f>
        <v>325</v>
      </c>
      <c r="F545" s="23">
        <f t="shared" ref="F545:F608" si="92">C545*E545</f>
        <v>8277.75</v>
      </c>
      <c r="G545" s="32">
        <f>+'JRO''s Hours Information'!E545</f>
        <v>480</v>
      </c>
      <c r="H545" s="23">
        <f t="shared" ref="H545:H608" si="93">D545*G545</f>
        <v>11337.6</v>
      </c>
      <c r="I545" s="32">
        <f>+'JRO''s Hours Information'!H545</f>
        <v>0</v>
      </c>
      <c r="J545" s="25">
        <f t="shared" ref="J545:J608" si="94">D545*I545</f>
        <v>0</v>
      </c>
      <c r="K545" s="33">
        <f>+'JRO''s Hours Information'!C545</f>
        <v>156</v>
      </c>
      <c r="L545" s="23">
        <f t="shared" ref="L545:L608" si="95">C545*K545</f>
        <v>3973.3199999999997</v>
      </c>
      <c r="M545" s="33">
        <f>+'JRO''s Hours Information'!F545</f>
        <v>104.004</v>
      </c>
      <c r="N545" s="23">
        <f t="shared" ref="N545:N608" si="96">D545*M545</f>
        <v>2456.5744800000002</v>
      </c>
      <c r="O545" s="33">
        <f>+'JRO''s Hours Information'!I545</f>
        <v>0</v>
      </c>
      <c r="P545" s="25">
        <f t="shared" ref="P545:P608" si="97">D545*O545</f>
        <v>0</v>
      </c>
      <c r="Q545" s="16">
        <f>+'JRO''s Hours Information'!D545</f>
        <v>130.25</v>
      </c>
      <c r="R545" s="23">
        <f t="shared" ref="R545:R608" si="98">C545*Q545</f>
        <v>3317.4674999999997</v>
      </c>
      <c r="S545" s="16">
        <f>+'JRO''s Hours Information'!G545</f>
        <v>21.75</v>
      </c>
      <c r="T545" s="23">
        <f t="shared" ref="T545:T608" si="99">D545*S545</f>
        <v>513.73500000000001</v>
      </c>
      <c r="U545" s="15">
        <f>+'JRO''s Hours Information'!J545</f>
        <v>0</v>
      </c>
      <c r="V545" s="25">
        <f t="shared" ref="V545:V608" si="100">D545*U545</f>
        <v>0</v>
      </c>
      <c r="W545" s="23">
        <f t="shared" ref="W545:W608" si="101">F545+H545+J545</f>
        <v>19615.349999999999</v>
      </c>
    </row>
    <row r="546" spans="1:23" ht="14.85" customHeight="1" x14ac:dyDescent="0.15">
      <c r="A546" s="64" t="str">
        <f>'Employee ROP Information'!A546</f>
        <v>GAL</v>
      </c>
      <c r="B546" s="58" t="str">
        <f>+'Employee ROP Information'!C546</f>
        <v>PROPHETER, PATRICIA</v>
      </c>
      <c r="C546" s="17">
        <f>+'Employee ROP Information'!M546</f>
        <v>32.49</v>
      </c>
      <c r="D546" s="17">
        <f>+'Employee ROP Information'!N546</f>
        <v>30.12</v>
      </c>
      <c r="E546" s="32">
        <f>+'JRO''s Hours Information'!B546</f>
        <v>247.34</v>
      </c>
      <c r="F546" s="23">
        <f t="shared" si="92"/>
        <v>8036.0766000000003</v>
      </c>
      <c r="G546" s="32">
        <f>+'JRO''s Hours Information'!E546</f>
        <v>303.33999999999997</v>
      </c>
      <c r="H546" s="23">
        <f t="shared" si="93"/>
        <v>9136.6008000000002</v>
      </c>
      <c r="I546" s="32">
        <f>+'JRO''s Hours Information'!H546</f>
        <v>0</v>
      </c>
      <c r="J546" s="25">
        <f t="shared" si="94"/>
        <v>0</v>
      </c>
      <c r="K546" s="33">
        <f>+'JRO''s Hours Information'!C546</f>
        <v>104.004</v>
      </c>
      <c r="L546" s="23">
        <f t="shared" si="95"/>
        <v>3379.0899600000002</v>
      </c>
      <c r="M546" s="33">
        <f>+'JRO''s Hours Information'!F546</f>
        <v>104.004</v>
      </c>
      <c r="N546" s="23">
        <f t="shared" si="96"/>
        <v>3132.6004800000001</v>
      </c>
      <c r="O546" s="33">
        <f>+'JRO''s Hours Information'!I546</f>
        <v>0</v>
      </c>
      <c r="P546" s="25">
        <f t="shared" si="97"/>
        <v>0</v>
      </c>
      <c r="Q546" s="16">
        <f>+'JRO''s Hours Information'!D546</f>
        <v>56</v>
      </c>
      <c r="R546" s="23">
        <f t="shared" si="98"/>
        <v>1819.44</v>
      </c>
      <c r="S546" s="16">
        <f>+'JRO''s Hours Information'!G546</f>
        <v>56</v>
      </c>
      <c r="T546" s="23">
        <f t="shared" si="99"/>
        <v>1686.72</v>
      </c>
      <c r="U546" s="15">
        <f>+'JRO''s Hours Information'!J546</f>
        <v>0</v>
      </c>
      <c r="V546" s="25">
        <f t="shared" si="100"/>
        <v>0</v>
      </c>
      <c r="W546" s="23">
        <f t="shared" si="101"/>
        <v>17172.6774</v>
      </c>
    </row>
    <row r="547" spans="1:23" ht="14.85" customHeight="1" x14ac:dyDescent="0.15">
      <c r="A547" s="64" t="str">
        <f>'Employee ROP Information'!A547</f>
        <v>GAL</v>
      </c>
      <c r="B547" s="58" t="str">
        <f>+'Employee ROP Information'!C547</f>
        <v>RAFTER, CARMEN</v>
      </c>
      <c r="C547" s="17">
        <f>+'Employee ROP Information'!M547</f>
        <v>25.38</v>
      </c>
      <c r="D547" s="17">
        <f>+'Employee ROP Information'!N547</f>
        <v>23.53</v>
      </c>
      <c r="E547" s="32">
        <f>+'JRO''s Hours Information'!B547</f>
        <v>72.004000000000005</v>
      </c>
      <c r="F547" s="23">
        <f t="shared" si="92"/>
        <v>1827.4615200000001</v>
      </c>
      <c r="G547" s="32">
        <f>+'JRO''s Hours Information'!E547</f>
        <v>54.503999999999998</v>
      </c>
      <c r="H547" s="23">
        <f t="shared" si="93"/>
        <v>1282.47912</v>
      </c>
      <c r="I547" s="32">
        <f>+'JRO''s Hours Information'!H547</f>
        <v>14.75</v>
      </c>
      <c r="J547" s="25">
        <f t="shared" si="94"/>
        <v>347.0675</v>
      </c>
      <c r="K547" s="33">
        <f>+'JRO''s Hours Information'!C547</f>
        <v>104.004</v>
      </c>
      <c r="L547" s="23">
        <f t="shared" si="95"/>
        <v>2639.6215200000001</v>
      </c>
      <c r="M547" s="33">
        <f>+'JRO''s Hours Information'!F547</f>
        <v>104.004</v>
      </c>
      <c r="N547" s="23">
        <f t="shared" si="96"/>
        <v>2447.2141200000001</v>
      </c>
      <c r="O547" s="33">
        <f>+'JRO''s Hours Information'!I547</f>
        <v>61.875</v>
      </c>
      <c r="P547" s="25">
        <f t="shared" si="97"/>
        <v>1455.91875</v>
      </c>
      <c r="Q547" s="16">
        <f>+'JRO''s Hours Information'!D547</f>
        <v>45</v>
      </c>
      <c r="R547" s="23">
        <f t="shared" si="98"/>
        <v>1142.0999999999999</v>
      </c>
      <c r="S547" s="16">
        <f>+'JRO''s Hours Information'!G547</f>
        <v>62.5</v>
      </c>
      <c r="T547" s="23">
        <f t="shared" si="99"/>
        <v>1470.625</v>
      </c>
      <c r="U547" s="15">
        <f>+'JRO''s Hours Information'!J547</f>
        <v>59.5</v>
      </c>
      <c r="V547" s="25">
        <f t="shared" si="100"/>
        <v>1400.0350000000001</v>
      </c>
      <c r="W547" s="23">
        <f t="shared" si="101"/>
        <v>3457.0081399999999</v>
      </c>
    </row>
    <row r="548" spans="1:23" ht="14.85" customHeight="1" x14ac:dyDescent="0.15">
      <c r="A548" s="64" t="str">
        <f>'Employee ROP Information'!A548</f>
        <v>GAL</v>
      </c>
      <c r="B548" s="58" t="str">
        <f>+'Employee ROP Information'!C548</f>
        <v>RAMESAR-SINGH, DOREEN</v>
      </c>
      <c r="C548" s="17">
        <f>+'Employee ROP Information'!M548</f>
        <v>19.22</v>
      </c>
      <c r="D548" s="17">
        <f>+'Employee ROP Information'!N548</f>
        <v>17.809999999999999</v>
      </c>
      <c r="E548" s="32">
        <f>+'JRO''s Hours Information'!B548</f>
        <v>390</v>
      </c>
      <c r="F548" s="23">
        <f t="shared" si="92"/>
        <v>7495.7999999999993</v>
      </c>
      <c r="G548" s="32">
        <f>+'JRO''s Hours Information'!E548</f>
        <v>222.173</v>
      </c>
      <c r="H548" s="23">
        <f t="shared" si="93"/>
        <v>3956.9011299999997</v>
      </c>
      <c r="I548" s="32">
        <f>+'JRO''s Hours Information'!H548</f>
        <v>0</v>
      </c>
      <c r="J548" s="25">
        <f t="shared" si="94"/>
        <v>0</v>
      </c>
      <c r="K548" s="33">
        <f>+'JRO''s Hours Information'!C548</f>
        <v>143</v>
      </c>
      <c r="L548" s="23">
        <f t="shared" si="95"/>
        <v>2748.46</v>
      </c>
      <c r="M548" s="33">
        <f>+'JRO''s Hours Information'!F548</f>
        <v>95.337000000000003</v>
      </c>
      <c r="N548" s="23">
        <f t="shared" si="96"/>
        <v>1697.9519699999998</v>
      </c>
      <c r="O548" s="33">
        <f>+'JRO''s Hours Information'!I548</f>
        <v>0</v>
      </c>
      <c r="P548" s="25">
        <f t="shared" si="97"/>
        <v>0</v>
      </c>
      <c r="Q548" s="16">
        <f>+'JRO''s Hours Information'!D548</f>
        <v>137</v>
      </c>
      <c r="R548" s="23">
        <f t="shared" si="98"/>
        <v>2633.14</v>
      </c>
      <c r="S548" s="16">
        <f>+'JRO''s Hours Information'!G548</f>
        <v>22.5</v>
      </c>
      <c r="T548" s="23">
        <f t="shared" si="99"/>
        <v>400.72499999999997</v>
      </c>
      <c r="U548" s="15">
        <f>+'JRO''s Hours Information'!J548</f>
        <v>0</v>
      </c>
      <c r="V548" s="25">
        <f t="shared" si="100"/>
        <v>0</v>
      </c>
      <c r="W548" s="23">
        <f t="shared" si="101"/>
        <v>11452.701129999999</v>
      </c>
    </row>
    <row r="549" spans="1:23" ht="14.85" customHeight="1" x14ac:dyDescent="0.15">
      <c r="A549" s="64" t="str">
        <f>'Employee ROP Information'!A549</f>
        <v>GAL</v>
      </c>
      <c r="B549" s="58" t="str">
        <f>+'Employee ROP Information'!C549</f>
        <v>RAMOS, LAURA</v>
      </c>
      <c r="C549" s="17">
        <f>+'Employee ROP Information'!M549</f>
        <v>19.72</v>
      </c>
      <c r="D549" s="17">
        <f>+'Employee ROP Information'!N549</f>
        <v>18.28</v>
      </c>
      <c r="E549" s="32">
        <f>+'JRO''s Hours Information'!B549</f>
        <v>58.09</v>
      </c>
      <c r="F549" s="23">
        <f t="shared" si="92"/>
        <v>1145.5347999999999</v>
      </c>
      <c r="G549" s="32">
        <f>+'JRO''s Hours Information'!E549</f>
        <v>116.09</v>
      </c>
      <c r="H549" s="23">
        <f t="shared" si="93"/>
        <v>2122.1252000000004</v>
      </c>
      <c r="I549" s="32">
        <f>+'JRO''s Hours Information'!H549</f>
        <v>0</v>
      </c>
      <c r="J549" s="25">
        <f t="shared" si="94"/>
        <v>0</v>
      </c>
      <c r="K549" s="33">
        <f>+'JRO''s Hours Information'!C549</f>
        <v>104.004</v>
      </c>
      <c r="L549" s="23">
        <f t="shared" si="95"/>
        <v>2050.9588800000001</v>
      </c>
      <c r="M549" s="33">
        <f>+'JRO''s Hours Information'!F549</f>
        <v>104.004</v>
      </c>
      <c r="N549" s="23">
        <f t="shared" si="96"/>
        <v>1901.1931200000001</v>
      </c>
      <c r="O549" s="33">
        <f>+'JRO''s Hours Information'!I549</f>
        <v>0</v>
      </c>
      <c r="P549" s="25">
        <f t="shared" si="97"/>
        <v>0</v>
      </c>
      <c r="Q549" s="16">
        <f>+'JRO''s Hours Information'!D549</f>
        <v>64</v>
      </c>
      <c r="R549" s="23">
        <f t="shared" si="98"/>
        <v>1262.08</v>
      </c>
      <c r="S549" s="16">
        <f>+'JRO''s Hours Information'!G549</f>
        <v>72</v>
      </c>
      <c r="T549" s="23">
        <f t="shared" si="99"/>
        <v>1316.16</v>
      </c>
      <c r="U549" s="15">
        <f>+'JRO''s Hours Information'!J549</f>
        <v>0</v>
      </c>
      <c r="V549" s="25">
        <f t="shared" si="100"/>
        <v>0</v>
      </c>
      <c r="W549" s="23">
        <f t="shared" si="101"/>
        <v>3267.6600000000003</v>
      </c>
    </row>
    <row r="550" spans="1:23" ht="14.85" customHeight="1" x14ac:dyDescent="0.15">
      <c r="A550" s="64" t="str">
        <f>'Employee ROP Information'!A550</f>
        <v>GAL</v>
      </c>
      <c r="B550" s="58" t="str">
        <f>+'Employee ROP Information'!C550</f>
        <v>RAMSEY, GREGORY</v>
      </c>
      <c r="C550" s="17">
        <f>+'Employee ROP Information'!M550</f>
        <v>48.6</v>
      </c>
      <c r="D550" s="17">
        <f>+'Employee ROP Information'!N550</f>
        <v>45.06</v>
      </c>
      <c r="E550" s="32">
        <f>+'JRO''s Hours Information'!B550</f>
        <v>437.5</v>
      </c>
      <c r="F550" s="23">
        <f t="shared" si="92"/>
        <v>21262.5</v>
      </c>
      <c r="G550" s="32">
        <f>+'JRO''s Hours Information'!E550</f>
        <v>480</v>
      </c>
      <c r="H550" s="23">
        <f t="shared" si="93"/>
        <v>21628.800000000003</v>
      </c>
      <c r="I550" s="32">
        <f>+'JRO''s Hours Information'!H550</f>
        <v>0</v>
      </c>
      <c r="J550" s="25">
        <f t="shared" si="94"/>
        <v>0</v>
      </c>
      <c r="K550" s="33">
        <f>+'JRO''s Hours Information'!C550</f>
        <v>220</v>
      </c>
      <c r="L550" s="23">
        <f t="shared" si="95"/>
        <v>10692</v>
      </c>
      <c r="M550" s="33">
        <f>+'JRO''s Hours Information'!F550</f>
        <v>95.337000000000003</v>
      </c>
      <c r="N550" s="23">
        <f t="shared" si="96"/>
        <v>4295.8852200000001</v>
      </c>
      <c r="O550" s="33">
        <f>+'JRO''s Hours Information'!I550</f>
        <v>0</v>
      </c>
      <c r="P550" s="25">
        <f t="shared" si="97"/>
        <v>0</v>
      </c>
      <c r="Q550" s="16">
        <f>+'JRO''s Hours Information'!D550</f>
        <v>140.5</v>
      </c>
      <c r="R550" s="23">
        <f t="shared" si="98"/>
        <v>6828.3</v>
      </c>
      <c r="S550" s="16">
        <f>+'JRO''s Hours Information'!G550</f>
        <v>68.5</v>
      </c>
      <c r="T550" s="23">
        <f t="shared" si="99"/>
        <v>3086.61</v>
      </c>
      <c r="U550" s="15">
        <f>+'JRO''s Hours Information'!J550</f>
        <v>0</v>
      </c>
      <c r="V550" s="25">
        <f t="shared" si="100"/>
        <v>0</v>
      </c>
      <c r="W550" s="23">
        <f t="shared" si="101"/>
        <v>42891.3</v>
      </c>
    </row>
    <row r="551" spans="1:23" ht="14.85" customHeight="1" x14ac:dyDescent="0.15">
      <c r="A551" s="64" t="str">
        <f>'Employee ROP Information'!A551</f>
        <v>GAL</v>
      </c>
      <c r="B551" s="58" t="str">
        <f>+'Employee ROP Information'!C551</f>
        <v>RATLIFF, ANGELA</v>
      </c>
      <c r="C551" s="17">
        <f>+'Employee ROP Information'!M551</f>
        <v>13.8</v>
      </c>
      <c r="D551" s="17">
        <f>+'Employee ROP Information'!N551</f>
        <v>12.8</v>
      </c>
      <c r="E551" s="32">
        <f>+'JRO''s Hours Information'!B551</f>
        <v>114.25</v>
      </c>
      <c r="F551" s="23">
        <f t="shared" si="92"/>
        <v>1576.65</v>
      </c>
      <c r="G551" s="32">
        <f>+'JRO''s Hours Information'!E551</f>
        <v>144.34</v>
      </c>
      <c r="H551" s="23">
        <f t="shared" si="93"/>
        <v>1847.5520000000001</v>
      </c>
      <c r="I551" s="32">
        <f>+'JRO''s Hours Information'!H551</f>
        <v>0</v>
      </c>
      <c r="J551" s="25">
        <f t="shared" si="94"/>
        <v>0</v>
      </c>
      <c r="K551" s="33">
        <f>+'JRO''s Hours Information'!C551</f>
        <v>156</v>
      </c>
      <c r="L551" s="23">
        <f t="shared" si="95"/>
        <v>2152.8000000000002</v>
      </c>
      <c r="M551" s="33">
        <f>+'JRO''s Hours Information'!F551</f>
        <v>104.004</v>
      </c>
      <c r="N551" s="23">
        <f t="shared" si="96"/>
        <v>1331.2512000000002</v>
      </c>
      <c r="O551" s="33">
        <f>+'JRO''s Hours Information'!I551</f>
        <v>0</v>
      </c>
      <c r="P551" s="25">
        <f t="shared" si="97"/>
        <v>0</v>
      </c>
      <c r="Q551" s="16">
        <f>+'JRO''s Hours Information'!D551</f>
        <v>89.5</v>
      </c>
      <c r="R551" s="23">
        <f t="shared" si="98"/>
        <v>1235.1000000000001</v>
      </c>
      <c r="S551" s="16">
        <f>+'JRO''s Hours Information'!G551</f>
        <v>27.25</v>
      </c>
      <c r="T551" s="23">
        <f t="shared" si="99"/>
        <v>348.8</v>
      </c>
      <c r="U551" s="15">
        <f>+'JRO''s Hours Information'!J551</f>
        <v>0</v>
      </c>
      <c r="V551" s="25">
        <f t="shared" si="100"/>
        <v>0</v>
      </c>
      <c r="W551" s="23">
        <f t="shared" si="101"/>
        <v>3424.2020000000002</v>
      </c>
    </row>
    <row r="552" spans="1:23" ht="14.85" customHeight="1" x14ac:dyDescent="0.15">
      <c r="A552" s="64" t="str">
        <f>'Employee ROP Information'!A552</f>
        <v>GAL</v>
      </c>
      <c r="B552" s="58" t="str">
        <f>+'Employee ROP Information'!C552</f>
        <v>RAYMER, JOHN</v>
      </c>
      <c r="C552" s="17">
        <f>+'Employee ROP Information'!M552</f>
        <v>19.72</v>
      </c>
      <c r="D552" s="17">
        <f>+'Employee ROP Information'!N552</f>
        <v>18.28</v>
      </c>
      <c r="E552" s="32">
        <f>+'JRO''s Hours Information'!B552</f>
        <v>106.09</v>
      </c>
      <c r="F552" s="23">
        <f t="shared" si="92"/>
        <v>2092.0947999999999</v>
      </c>
      <c r="G552" s="32">
        <f>+'JRO''s Hours Information'!E552</f>
        <v>131.59</v>
      </c>
      <c r="H552" s="23">
        <f t="shared" si="93"/>
        <v>2405.4652000000001</v>
      </c>
      <c r="I552" s="32">
        <f>+'JRO''s Hours Information'!H552</f>
        <v>0</v>
      </c>
      <c r="J552" s="25">
        <f t="shared" si="94"/>
        <v>0</v>
      </c>
      <c r="K552" s="33">
        <f>+'JRO''s Hours Information'!C552</f>
        <v>104.004</v>
      </c>
      <c r="L552" s="23">
        <f t="shared" si="95"/>
        <v>2050.9588800000001</v>
      </c>
      <c r="M552" s="33">
        <f>+'JRO''s Hours Information'!F552</f>
        <v>104.004</v>
      </c>
      <c r="N552" s="23">
        <f t="shared" si="96"/>
        <v>1901.1931200000001</v>
      </c>
      <c r="O552" s="33">
        <f>+'JRO''s Hours Information'!I552</f>
        <v>0</v>
      </c>
      <c r="P552" s="25">
        <f t="shared" si="97"/>
        <v>0</v>
      </c>
      <c r="Q552" s="16">
        <f>+'JRO''s Hours Information'!D552</f>
        <v>92</v>
      </c>
      <c r="R552" s="23">
        <f t="shared" si="98"/>
        <v>1814.2399999999998</v>
      </c>
      <c r="S552" s="16">
        <f>+'JRO''s Hours Information'!G552</f>
        <v>40</v>
      </c>
      <c r="T552" s="23">
        <f t="shared" si="99"/>
        <v>731.2</v>
      </c>
      <c r="U552" s="15">
        <f>+'JRO''s Hours Information'!J552</f>
        <v>0</v>
      </c>
      <c r="V552" s="25">
        <f t="shared" si="100"/>
        <v>0</v>
      </c>
      <c r="W552" s="23">
        <f t="shared" si="101"/>
        <v>4497.5599999999995</v>
      </c>
    </row>
    <row r="553" spans="1:23" ht="14.85" customHeight="1" x14ac:dyDescent="0.15">
      <c r="A553" s="64" t="str">
        <f>'Employee ROP Information'!A553</f>
        <v>GAL</v>
      </c>
      <c r="B553" s="58" t="str">
        <f>+'Employee ROP Information'!C553</f>
        <v>REAVES, MALISSA</v>
      </c>
      <c r="C553" s="17">
        <f>+'Employee ROP Information'!M553</f>
        <v>18.13</v>
      </c>
      <c r="D553" s="17">
        <f>+'Employee ROP Information'!N553</f>
        <v>16.809999999999999</v>
      </c>
      <c r="E553" s="32">
        <f>+'JRO''s Hours Information'!B553</f>
        <v>12.5</v>
      </c>
      <c r="F553" s="23">
        <f t="shared" si="92"/>
        <v>226.625</v>
      </c>
      <c r="G553" s="32">
        <f>+'JRO''s Hours Information'!E553</f>
        <v>8.34</v>
      </c>
      <c r="H553" s="23">
        <f t="shared" si="93"/>
        <v>140.19539999999998</v>
      </c>
      <c r="I553" s="32">
        <f>+'JRO''s Hours Information'!H553</f>
        <v>0</v>
      </c>
      <c r="J553" s="25">
        <f t="shared" si="94"/>
        <v>0</v>
      </c>
      <c r="K553" s="33">
        <f>+'JRO''s Hours Information'!C553</f>
        <v>156</v>
      </c>
      <c r="L553" s="23">
        <f t="shared" si="95"/>
        <v>2828.2799999999997</v>
      </c>
      <c r="M553" s="33">
        <f>+'JRO''s Hours Information'!F553</f>
        <v>104.004</v>
      </c>
      <c r="N553" s="23">
        <f t="shared" si="96"/>
        <v>1748.3072399999999</v>
      </c>
      <c r="O553" s="33">
        <f>+'JRO''s Hours Information'!I553</f>
        <v>0</v>
      </c>
      <c r="P553" s="25">
        <f t="shared" si="97"/>
        <v>0</v>
      </c>
      <c r="Q553" s="16">
        <f>+'JRO''s Hours Information'!D553</f>
        <v>147</v>
      </c>
      <c r="R553" s="23">
        <f t="shared" si="98"/>
        <v>2665.1099999999997</v>
      </c>
      <c r="S553" s="16">
        <f>+'JRO''s Hours Information'!G553</f>
        <v>99.25</v>
      </c>
      <c r="T553" s="23">
        <f t="shared" si="99"/>
        <v>1668.3924999999999</v>
      </c>
      <c r="U553" s="15">
        <f>+'JRO''s Hours Information'!J553</f>
        <v>0</v>
      </c>
      <c r="V553" s="25">
        <f t="shared" si="100"/>
        <v>0</v>
      </c>
      <c r="W553" s="23">
        <f t="shared" si="101"/>
        <v>366.82039999999995</v>
      </c>
    </row>
    <row r="554" spans="1:23" ht="14.85" customHeight="1" x14ac:dyDescent="0.15">
      <c r="A554" s="64" t="str">
        <f>'Employee ROP Information'!A554</f>
        <v>GAL</v>
      </c>
      <c r="B554" s="58" t="str">
        <f>+'Employee ROP Information'!C554</f>
        <v>REGAN, ALEXANDRA</v>
      </c>
      <c r="C554" s="17">
        <f>+'Employee ROP Information'!M554</f>
        <v>19.72</v>
      </c>
      <c r="D554" s="17">
        <f>+'Employee ROP Information'!N554</f>
        <v>18.28</v>
      </c>
      <c r="E554" s="32">
        <f>+'JRO''s Hours Information'!B554</f>
        <v>183.09</v>
      </c>
      <c r="F554" s="23">
        <f t="shared" si="92"/>
        <v>3610.5347999999999</v>
      </c>
      <c r="G554" s="32">
        <f>+'JRO''s Hours Information'!E554</f>
        <v>217.84</v>
      </c>
      <c r="H554" s="23">
        <f t="shared" si="93"/>
        <v>3982.1152000000002</v>
      </c>
      <c r="I554" s="32">
        <f>+'JRO''s Hours Information'!H554</f>
        <v>0.125</v>
      </c>
      <c r="J554" s="25">
        <f t="shared" si="94"/>
        <v>2.2850000000000001</v>
      </c>
      <c r="K554" s="33">
        <f>+'JRO''s Hours Information'!C554</f>
        <v>104.004</v>
      </c>
      <c r="L554" s="23">
        <f t="shared" si="95"/>
        <v>2050.9588800000001</v>
      </c>
      <c r="M554" s="33">
        <f>+'JRO''s Hours Information'!F554</f>
        <v>104.004</v>
      </c>
      <c r="N554" s="23">
        <f t="shared" si="96"/>
        <v>1901.1931200000001</v>
      </c>
      <c r="O554" s="33">
        <f>+'JRO''s Hours Information'!I554</f>
        <v>12.5</v>
      </c>
      <c r="P554" s="25">
        <f t="shared" si="97"/>
        <v>228.5</v>
      </c>
      <c r="Q554" s="16">
        <f>+'JRO''s Hours Information'!D554</f>
        <v>35</v>
      </c>
      <c r="R554" s="23">
        <f t="shared" si="98"/>
        <v>690.19999999999993</v>
      </c>
      <c r="S554" s="16">
        <f>+'JRO''s Hours Information'!G554</f>
        <v>51</v>
      </c>
      <c r="T554" s="23">
        <f t="shared" si="99"/>
        <v>932.28000000000009</v>
      </c>
      <c r="U554" s="15">
        <f>+'JRO''s Hours Information'!J554</f>
        <v>16.5</v>
      </c>
      <c r="V554" s="25">
        <f t="shared" si="100"/>
        <v>301.62</v>
      </c>
      <c r="W554" s="23">
        <f t="shared" si="101"/>
        <v>7594.9349999999995</v>
      </c>
    </row>
    <row r="555" spans="1:23" ht="14.85" customHeight="1" x14ac:dyDescent="0.15">
      <c r="A555" s="64" t="str">
        <f>'Employee ROP Information'!A555</f>
        <v>GAL</v>
      </c>
      <c r="B555" s="58" t="str">
        <f>+'Employee ROP Information'!C555</f>
        <v>REGAN, KRISTIE</v>
      </c>
      <c r="C555" s="17">
        <f>+'Employee ROP Information'!M555</f>
        <v>25.38</v>
      </c>
      <c r="D555" s="17">
        <f>+'Employee ROP Information'!N555</f>
        <v>23.53</v>
      </c>
      <c r="E555" s="32">
        <f>+'JRO''s Hours Information'!B555</f>
        <v>61.59</v>
      </c>
      <c r="F555" s="23">
        <f t="shared" si="92"/>
        <v>1563.1541999999999</v>
      </c>
      <c r="G555" s="32">
        <f>+'JRO''s Hours Information'!E555</f>
        <v>108.59</v>
      </c>
      <c r="H555" s="23">
        <f t="shared" si="93"/>
        <v>2555.1227000000003</v>
      </c>
      <c r="I555" s="32">
        <f>+'JRO''s Hours Information'!H555</f>
        <v>-8</v>
      </c>
      <c r="J555" s="25">
        <f t="shared" si="94"/>
        <v>-188.24</v>
      </c>
      <c r="K555" s="33">
        <f>+'JRO''s Hours Information'!C555</f>
        <v>104.004</v>
      </c>
      <c r="L555" s="23">
        <f t="shared" si="95"/>
        <v>2639.6215200000001</v>
      </c>
      <c r="M555" s="33">
        <f>+'JRO''s Hours Information'!F555</f>
        <v>104.004</v>
      </c>
      <c r="N555" s="23">
        <f t="shared" si="96"/>
        <v>2447.2141200000001</v>
      </c>
      <c r="O555" s="33">
        <f>+'JRO''s Hours Information'!I555</f>
        <v>21.75</v>
      </c>
      <c r="P555" s="25">
        <f t="shared" si="97"/>
        <v>511.77750000000003</v>
      </c>
      <c r="Q555" s="16">
        <f>+'JRO''s Hours Information'!D555</f>
        <v>75.5</v>
      </c>
      <c r="R555" s="23">
        <f t="shared" si="98"/>
        <v>1916.1899999999998</v>
      </c>
      <c r="S555" s="16">
        <f>+'JRO''s Hours Information'!G555</f>
        <v>45</v>
      </c>
      <c r="T555" s="23">
        <f t="shared" si="99"/>
        <v>1058.8500000000001</v>
      </c>
      <c r="U555" s="15">
        <f>+'JRO''s Hours Information'!J555</f>
        <v>35.25</v>
      </c>
      <c r="V555" s="25">
        <f t="shared" si="100"/>
        <v>829.4325</v>
      </c>
      <c r="W555" s="23">
        <f t="shared" si="101"/>
        <v>3930.036900000001</v>
      </c>
    </row>
    <row r="556" spans="1:23" ht="14.85" customHeight="1" x14ac:dyDescent="0.15">
      <c r="A556" s="64" t="str">
        <f>'Employee ROP Information'!A556</f>
        <v>GAL</v>
      </c>
      <c r="B556" s="58" t="str">
        <f>+'Employee ROP Information'!C556</f>
        <v>REICHENBACH, ASHLEY</v>
      </c>
      <c r="C556" s="17">
        <f>+'Employee ROP Information'!M556</f>
        <v>19.72</v>
      </c>
      <c r="D556" s="17">
        <f>+'Employee ROP Information'!N556</f>
        <v>18.28</v>
      </c>
      <c r="E556" s="32">
        <f>+'JRO''s Hours Information'!B556</f>
        <v>83.59</v>
      </c>
      <c r="F556" s="23">
        <f t="shared" si="92"/>
        <v>1648.3948</v>
      </c>
      <c r="G556" s="32">
        <f>+'JRO''s Hours Information'!E556</f>
        <v>94.59</v>
      </c>
      <c r="H556" s="23">
        <f t="shared" si="93"/>
        <v>1729.1052000000002</v>
      </c>
      <c r="I556" s="32">
        <f>+'JRO''s Hours Information'!H556</f>
        <v>0</v>
      </c>
      <c r="J556" s="25">
        <f t="shared" si="94"/>
        <v>0</v>
      </c>
      <c r="K556" s="33">
        <f>+'JRO''s Hours Information'!C556</f>
        <v>104.004</v>
      </c>
      <c r="L556" s="23">
        <f t="shared" si="95"/>
        <v>2050.9588800000001</v>
      </c>
      <c r="M556" s="33">
        <f>+'JRO''s Hours Information'!F556</f>
        <v>104.004</v>
      </c>
      <c r="N556" s="23">
        <f t="shared" si="96"/>
        <v>1901.1931200000001</v>
      </c>
      <c r="O556" s="33">
        <f>+'JRO''s Hours Information'!I556</f>
        <v>0</v>
      </c>
      <c r="P556" s="25">
        <f t="shared" si="97"/>
        <v>0</v>
      </c>
      <c r="Q556" s="16">
        <f>+'JRO''s Hours Information'!D556</f>
        <v>87.25</v>
      </c>
      <c r="R556" s="23">
        <f t="shared" si="98"/>
        <v>1720.57</v>
      </c>
      <c r="S556" s="16">
        <f>+'JRO''s Hours Information'!G556</f>
        <v>72.75</v>
      </c>
      <c r="T556" s="23">
        <f t="shared" si="99"/>
        <v>1329.8700000000001</v>
      </c>
      <c r="U556" s="15">
        <f>+'JRO''s Hours Information'!J556</f>
        <v>0</v>
      </c>
      <c r="V556" s="25">
        <f t="shared" si="100"/>
        <v>0</v>
      </c>
      <c r="W556" s="23">
        <f t="shared" si="101"/>
        <v>3377.5</v>
      </c>
    </row>
    <row r="557" spans="1:23" ht="14.85" customHeight="1" x14ac:dyDescent="0.15">
      <c r="A557" s="64" t="str">
        <f>'Employee ROP Information'!A557</f>
        <v>GAL</v>
      </c>
      <c r="B557" s="58" t="str">
        <f>+'Employee ROP Information'!C557</f>
        <v>REININK, KRISTA</v>
      </c>
      <c r="C557" s="17">
        <f>+'Employee ROP Information'!M557</f>
        <v>19.72</v>
      </c>
      <c r="D557" s="17">
        <f>+'Employee ROP Information'!N557</f>
        <v>18.28</v>
      </c>
      <c r="E557" s="32">
        <f>+'JRO''s Hours Information'!B557</f>
        <v>153.5</v>
      </c>
      <c r="F557" s="23">
        <f t="shared" si="92"/>
        <v>3027.02</v>
      </c>
      <c r="G557" s="32">
        <f>+'JRO''s Hours Information'!E557</f>
        <v>57.34</v>
      </c>
      <c r="H557" s="23">
        <f t="shared" si="93"/>
        <v>1048.1752000000001</v>
      </c>
      <c r="I557" s="32">
        <f>+'JRO''s Hours Information'!H557</f>
        <v>0</v>
      </c>
      <c r="J557" s="25">
        <f t="shared" si="94"/>
        <v>0</v>
      </c>
      <c r="K557" s="33">
        <f>+'JRO''s Hours Information'!C557</f>
        <v>127.83</v>
      </c>
      <c r="L557" s="23">
        <f t="shared" si="95"/>
        <v>2520.8075999999996</v>
      </c>
      <c r="M557" s="33">
        <f>+'JRO''s Hours Information'!F557</f>
        <v>104.004</v>
      </c>
      <c r="N557" s="23">
        <f t="shared" si="96"/>
        <v>1901.1931200000001</v>
      </c>
      <c r="O557" s="33">
        <f>+'JRO''s Hours Information'!I557</f>
        <v>0</v>
      </c>
      <c r="P557" s="25">
        <f t="shared" si="97"/>
        <v>0</v>
      </c>
      <c r="Q557" s="16">
        <f>+'JRO''s Hours Information'!D557</f>
        <v>56</v>
      </c>
      <c r="R557" s="23">
        <f t="shared" si="98"/>
        <v>1104.32</v>
      </c>
      <c r="S557" s="16">
        <f>+'JRO''s Hours Information'!G557</f>
        <v>62</v>
      </c>
      <c r="T557" s="23">
        <f t="shared" si="99"/>
        <v>1133.3600000000001</v>
      </c>
      <c r="U557" s="15">
        <f>+'JRO''s Hours Information'!J557</f>
        <v>0</v>
      </c>
      <c r="V557" s="25">
        <f t="shared" si="100"/>
        <v>0</v>
      </c>
      <c r="W557" s="23">
        <f t="shared" si="101"/>
        <v>4075.1952000000001</v>
      </c>
    </row>
    <row r="558" spans="1:23" ht="14.85" customHeight="1" x14ac:dyDescent="0.15">
      <c r="A558" s="64" t="str">
        <f>'Employee ROP Information'!A558</f>
        <v>GAL</v>
      </c>
      <c r="B558" s="58" t="str">
        <f>+'Employee ROP Information'!C558</f>
        <v>REUTER, ERIC</v>
      </c>
      <c r="C558" s="17">
        <f>+'Employee ROP Information'!M558</f>
        <v>25.38</v>
      </c>
      <c r="D558" s="17">
        <f>+'Employee ROP Information'!N558</f>
        <v>23.53</v>
      </c>
      <c r="E558" s="32">
        <f>+'JRO''s Hours Information'!B558</f>
        <v>266.00200000000001</v>
      </c>
      <c r="F558" s="23">
        <f t="shared" si="92"/>
        <v>6751.13076</v>
      </c>
      <c r="G558" s="32">
        <f>+'JRO''s Hours Information'!E558</f>
        <v>117.002</v>
      </c>
      <c r="H558" s="23">
        <f t="shared" si="93"/>
        <v>2753.0570600000001</v>
      </c>
      <c r="I558" s="32">
        <f>+'JRO''s Hours Information'!H558</f>
        <v>0</v>
      </c>
      <c r="J558" s="25">
        <f t="shared" si="94"/>
        <v>0</v>
      </c>
      <c r="K558" s="33">
        <f>+'JRO''s Hours Information'!C558</f>
        <v>336.50200000000001</v>
      </c>
      <c r="L558" s="23">
        <f t="shared" si="95"/>
        <v>8540.4207599999991</v>
      </c>
      <c r="M558" s="33">
        <f>+'JRO''s Hours Information'!F558</f>
        <v>173.50200000000001</v>
      </c>
      <c r="N558" s="23">
        <f t="shared" si="96"/>
        <v>4082.5020600000003</v>
      </c>
      <c r="O558" s="33">
        <f>+'JRO''s Hours Information'!I558</f>
        <v>6.75</v>
      </c>
      <c r="P558" s="25">
        <f t="shared" si="97"/>
        <v>158.82750000000001</v>
      </c>
      <c r="Q558" s="16">
        <f>+'JRO''s Hours Information'!D558</f>
        <v>70.5</v>
      </c>
      <c r="R558" s="23">
        <f t="shared" si="98"/>
        <v>1789.29</v>
      </c>
      <c r="S558" s="16">
        <f>+'JRO''s Hours Information'!G558</f>
        <v>56.5</v>
      </c>
      <c r="T558" s="23">
        <f t="shared" si="99"/>
        <v>1329.4450000000002</v>
      </c>
      <c r="U558" s="15">
        <f>+'JRO''s Hours Information'!J558</f>
        <v>6.75</v>
      </c>
      <c r="V558" s="25">
        <f t="shared" si="100"/>
        <v>158.82750000000001</v>
      </c>
      <c r="W558" s="23">
        <f t="shared" si="101"/>
        <v>9504.1878199999992</v>
      </c>
    </row>
    <row r="559" spans="1:23" ht="14.85" customHeight="1" x14ac:dyDescent="0.15">
      <c r="A559" s="64" t="str">
        <f>'Employee ROP Information'!A559</f>
        <v>GAL</v>
      </c>
      <c r="B559" s="58" t="str">
        <f>+'Employee ROP Information'!C559</f>
        <v>REVOREDO, MIRYAM</v>
      </c>
      <c r="C559" s="17">
        <f>+'Employee ROP Information'!M559</f>
        <v>4.54</v>
      </c>
      <c r="D559" s="17">
        <f>+'Employee ROP Information'!N559</f>
        <v>4.21</v>
      </c>
      <c r="E559" s="32">
        <f>+'JRO''s Hours Information'!B559</f>
        <v>80.16</v>
      </c>
      <c r="F559" s="23">
        <f t="shared" si="92"/>
        <v>363.9264</v>
      </c>
      <c r="G559" s="32">
        <f>+'JRO''s Hours Information'!E559</f>
        <v>185.16</v>
      </c>
      <c r="H559" s="23">
        <f t="shared" si="93"/>
        <v>779.52359999999999</v>
      </c>
      <c r="I559" s="32">
        <f>+'JRO''s Hours Information'!H559</f>
        <v>9</v>
      </c>
      <c r="J559" s="25">
        <f t="shared" si="94"/>
        <v>37.89</v>
      </c>
      <c r="K559" s="33">
        <f>+'JRO''s Hours Information'!C559</f>
        <v>51.996000000000002</v>
      </c>
      <c r="L559" s="23">
        <f t="shared" si="95"/>
        <v>236.06184000000002</v>
      </c>
      <c r="M559" s="33">
        <f>+'JRO''s Hours Information'!F559</f>
        <v>51.996000000000002</v>
      </c>
      <c r="N559" s="23">
        <f t="shared" si="96"/>
        <v>218.90316000000001</v>
      </c>
      <c r="O559" s="33">
        <f>+'JRO''s Hours Information'!I559</f>
        <v>10</v>
      </c>
      <c r="P559" s="25">
        <f t="shared" si="97"/>
        <v>42.1</v>
      </c>
      <c r="Q559" s="16">
        <f>+'JRO''s Hours Information'!D559</f>
        <v>0</v>
      </c>
      <c r="R559" s="23">
        <f t="shared" si="98"/>
        <v>0</v>
      </c>
      <c r="S559" s="16">
        <f>+'JRO''s Hours Information'!G559</f>
        <v>0</v>
      </c>
      <c r="T559" s="23">
        <f t="shared" si="99"/>
        <v>0</v>
      </c>
      <c r="U559" s="15">
        <f>+'JRO''s Hours Information'!J559</f>
        <v>0</v>
      </c>
      <c r="V559" s="25">
        <f t="shared" si="100"/>
        <v>0</v>
      </c>
      <c r="W559" s="23">
        <f t="shared" si="101"/>
        <v>1181.3400000000001</v>
      </c>
    </row>
    <row r="560" spans="1:23" ht="14.85" customHeight="1" x14ac:dyDescent="0.15">
      <c r="A560" s="64" t="str">
        <f>'Employee ROP Information'!A560</f>
        <v>GAL</v>
      </c>
      <c r="B560" s="58" t="str">
        <f>+'Employee ROP Information'!C560</f>
        <v>RICE, SUSAN</v>
      </c>
      <c r="C560" s="17">
        <f>+'Employee ROP Information'!M560</f>
        <v>20.5</v>
      </c>
      <c r="D560" s="17">
        <f>+'Employee ROP Information'!N560</f>
        <v>19</v>
      </c>
      <c r="E560" s="32">
        <f>+'JRO''s Hours Information'!B560</f>
        <v>153</v>
      </c>
      <c r="F560" s="23">
        <f t="shared" si="92"/>
        <v>3136.5</v>
      </c>
      <c r="G560" s="32">
        <f>+'JRO''s Hours Information'!E560</f>
        <v>213.09</v>
      </c>
      <c r="H560" s="23">
        <f t="shared" si="93"/>
        <v>4048.71</v>
      </c>
      <c r="I560" s="32">
        <f>+'JRO''s Hours Information'!H560</f>
        <v>2.875</v>
      </c>
      <c r="J560" s="25">
        <f t="shared" si="94"/>
        <v>54.625</v>
      </c>
      <c r="K560" s="33">
        <f>+'JRO''s Hours Information'!C560</f>
        <v>156</v>
      </c>
      <c r="L560" s="23">
        <f t="shared" si="95"/>
        <v>3198</v>
      </c>
      <c r="M560" s="33">
        <f>+'JRO''s Hours Information'!F560</f>
        <v>104.004</v>
      </c>
      <c r="N560" s="23">
        <f t="shared" si="96"/>
        <v>1976.076</v>
      </c>
      <c r="O560" s="33">
        <f>+'JRO''s Hours Information'!I560</f>
        <v>46.125</v>
      </c>
      <c r="P560" s="25">
        <f t="shared" si="97"/>
        <v>876.375</v>
      </c>
      <c r="Q560" s="16">
        <f>+'JRO''s Hours Information'!D560</f>
        <v>202.25</v>
      </c>
      <c r="R560" s="23">
        <f t="shared" si="98"/>
        <v>4146.125</v>
      </c>
      <c r="S560" s="16">
        <f>+'JRO''s Hours Information'!G560</f>
        <v>25</v>
      </c>
      <c r="T560" s="23">
        <f t="shared" si="99"/>
        <v>475</v>
      </c>
      <c r="U560" s="15">
        <f>+'JRO''s Hours Information'!J560</f>
        <v>46.5</v>
      </c>
      <c r="V560" s="25">
        <f t="shared" si="100"/>
        <v>883.5</v>
      </c>
      <c r="W560" s="23">
        <f t="shared" si="101"/>
        <v>7239.835</v>
      </c>
    </row>
    <row r="561" spans="1:23" ht="14.85" customHeight="1" x14ac:dyDescent="0.15">
      <c r="A561" s="64" t="str">
        <f>'Employee ROP Information'!A561</f>
        <v>GAL</v>
      </c>
      <c r="B561" s="58" t="str">
        <f>+'Employee ROP Information'!C561</f>
        <v>RIVERA, JENNIFER</v>
      </c>
      <c r="C561" s="17">
        <f>+'Employee ROP Information'!M561</f>
        <v>19.72</v>
      </c>
      <c r="D561" s="17">
        <f>+'Employee ROP Information'!N561</f>
        <v>18.28</v>
      </c>
      <c r="E561" s="32">
        <f>+'JRO''s Hours Information'!B561</f>
        <v>103.673</v>
      </c>
      <c r="F561" s="23">
        <f t="shared" si="92"/>
        <v>2044.43156</v>
      </c>
      <c r="G561" s="32">
        <f>+'JRO''s Hours Information'!E561</f>
        <v>154.673</v>
      </c>
      <c r="H561" s="23">
        <f t="shared" si="93"/>
        <v>2827.4224400000003</v>
      </c>
      <c r="I561" s="32">
        <f>+'JRO''s Hours Information'!H561</f>
        <v>0</v>
      </c>
      <c r="J561" s="25">
        <f t="shared" si="94"/>
        <v>0</v>
      </c>
      <c r="K561" s="33">
        <f>+'JRO''s Hours Information'!C561</f>
        <v>104.004</v>
      </c>
      <c r="L561" s="23">
        <f t="shared" si="95"/>
        <v>2050.9588800000001</v>
      </c>
      <c r="M561" s="33">
        <f>+'JRO''s Hours Information'!F561</f>
        <v>104.004</v>
      </c>
      <c r="N561" s="23">
        <f t="shared" si="96"/>
        <v>1901.1931200000001</v>
      </c>
      <c r="O561" s="33">
        <f>+'JRO''s Hours Information'!I561</f>
        <v>0</v>
      </c>
      <c r="P561" s="25">
        <f t="shared" si="97"/>
        <v>0</v>
      </c>
      <c r="Q561" s="16">
        <f>+'JRO''s Hours Information'!D561</f>
        <v>47</v>
      </c>
      <c r="R561" s="23">
        <f t="shared" si="98"/>
        <v>926.83999999999992</v>
      </c>
      <c r="S561" s="16">
        <f>+'JRO''s Hours Information'!G561</f>
        <v>16</v>
      </c>
      <c r="T561" s="23">
        <f t="shared" si="99"/>
        <v>292.48</v>
      </c>
      <c r="U561" s="15">
        <f>+'JRO''s Hours Information'!J561</f>
        <v>0</v>
      </c>
      <c r="V561" s="25">
        <f t="shared" si="100"/>
        <v>0</v>
      </c>
      <c r="W561" s="23">
        <f t="shared" si="101"/>
        <v>4871.8540000000003</v>
      </c>
    </row>
    <row r="562" spans="1:23" ht="14.85" customHeight="1" x14ac:dyDescent="0.15">
      <c r="A562" s="64" t="str">
        <f>'Employee ROP Information'!A562</f>
        <v>GAL</v>
      </c>
      <c r="B562" s="58" t="str">
        <f>+'Employee ROP Information'!C562</f>
        <v>RIVERA, LIANABEL</v>
      </c>
      <c r="C562" s="17">
        <f>+'Employee ROP Information'!M562</f>
        <v>20.67</v>
      </c>
      <c r="D562" s="17">
        <f>+'Employee ROP Information'!N562</f>
        <v>19.16</v>
      </c>
      <c r="E562" s="32">
        <f>+'JRO''s Hours Information'!B562</f>
        <v>396</v>
      </c>
      <c r="F562" s="23">
        <f t="shared" si="92"/>
        <v>8185.3200000000006</v>
      </c>
      <c r="G562" s="32">
        <f>+'JRO''s Hours Information'!E562</f>
        <v>480</v>
      </c>
      <c r="H562" s="23">
        <f t="shared" si="93"/>
        <v>9196.7999999999993</v>
      </c>
      <c r="I562" s="32">
        <f>+'JRO''s Hours Information'!H562</f>
        <v>0</v>
      </c>
      <c r="J562" s="25">
        <f t="shared" si="94"/>
        <v>0</v>
      </c>
      <c r="K562" s="33">
        <f>+'JRO''s Hours Information'!C562</f>
        <v>143</v>
      </c>
      <c r="L562" s="23">
        <f t="shared" si="95"/>
        <v>2955.8100000000004</v>
      </c>
      <c r="M562" s="33">
        <f>+'JRO''s Hours Information'!F562</f>
        <v>95.337000000000003</v>
      </c>
      <c r="N562" s="23">
        <f t="shared" si="96"/>
        <v>1826.6569200000001</v>
      </c>
      <c r="O562" s="33">
        <f>+'JRO''s Hours Information'!I562</f>
        <v>0</v>
      </c>
      <c r="P562" s="25">
        <f t="shared" si="97"/>
        <v>0</v>
      </c>
      <c r="Q562" s="16">
        <f>+'JRO''s Hours Information'!D562</f>
        <v>152</v>
      </c>
      <c r="R562" s="23">
        <f t="shared" si="98"/>
        <v>3141.84</v>
      </c>
      <c r="S562" s="16">
        <f>+'JRO''s Hours Information'!G562</f>
        <v>92</v>
      </c>
      <c r="T562" s="23">
        <f t="shared" si="99"/>
        <v>1762.72</v>
      </c>
      <c r="U562" s="15">
        <f>+'JRO''s Hours Information'!J562</f>
        <v>0</v>
      </c>
      <c r="V562" s="25">
        <f t="shared" si="100"/>
        <v>0</v>
      </c>
      <c r="W562" s="23">
        <f t="shared" si="101"/>
        <v>17382.12</v>
      </c>
    </row>
    <row r="563" spans="1:23" ht="14.85" customHeight="1" x14ac:dyDescent="0.15">
      <c r="A563" s="64" t="str">
        <f>'Employee ROP Information'!A563</f>
        <v>GAL</v>
      </c>
      <c r="B563" s="58" t="str">
        <f>+'Employee ROP Information'!C563</f>
        <v>RIVERA, SANTA</v>
      </c>
      <c r="C563" s="17">
        <f>+'Employee ROP Information'!M563</f>
        <v>19.72</v>
      </c>
      <c r="D563" s="17">
        <f>+'Employee ROP Information'!N563</f>
        <v>18.28</v>
      </c>
      <c r="E563" s="32">
        <f>+'JRO''s Hours Information'!B563</f>
        <v>39.000999999999998</v>
      </c>
      <c r="F563" s="23">
        <f t="shared" si="92"/>
        <v>769.09971999999993</v>
      </c>
      <c r="G563" s="32">
        <f>+'JRO''s Hours Information'!E563</f>
        <v>94.501000000000005</v>
      </c>
      <c r="H563" s="23">
        <f t="shared" si="93"/>
        <v>1727.4782800000003</v>
      </c>
      <c r="I563" s="32">
        <f>+'JRO''s Hours Information'!H563</f>
        <v>0</v>
      </c>
      <c r="J563" s="25">
        <f t="shared" si="94"/>
        <v>0</v>
      </c>
      <c r="K563" s="33">
        <f>+'JRO''s Hours Information'!C563</f>
        <v>39.000999999999998</v>
      </c>
      <c r="L563" s="23">
        <f t="shared" si="95"/>
        <v>769.09971999999993</v>
      </c>
      <c r="M563" s="33">
        <f>+'JRO''s Hours Information'!F563</f>
        <v>94.501000000000005</v>
      </c>
      <c r="N563" s="23">
        <f t="shared" si="96"/>
        <v>1727.4782800000003</v>
      </c>
      <c r="O563" s="33">
        <f>+'JRO''s Hours Information'!I563</f>
        <v>0</v>
      </c>
      <c r="P563" s="25">
        <f t="shared" si="97"/>
        <v>0</v>
      </c>
      <c r="Q563" s="16">
        <f>+'JRO''s Hours Information'!D563</f>
        <v>0</v>
      </c>
      <c r="R563" s="23">
        <f t="shared" si="98"/>
        <v>0</v>
      </c>
      <c r="S563" s="16">
        <f>+'JRO''s Hours Information'!G563</f>
        <v>0</v>
      </c>
      <c r="T563" s="23">
        <f t="shared" si="99"/>
        <v>0</v>
      </c>
      <c r="U563" s="15">
        <f>+'JRO''s Hours Information'!J563</f>
        <v>0</v>
      </c>
      <c r="V563" s="25">
        <f t="shared" si="100"/>
        <v>0</v>
      </c>
      <c r="W563" s="23">
        <f t="shared" si="101"/>
        <v>2496.5780000000004</v>
      </c>
    </row>
    <row r="564" spans="1:23" ht="14.85" customHeight="1" x14ac:dyDescent="0.15">
      <c r="A564" s="64" t="str">
        <f>'Employee ROP Information'!A564</f>
        <v>GAL</v>
      </c>
      <c r="B564" s="58" t="str">
        <f>+'Employee ROP Information'!C564</f>
        <v>ROBERTS, BRIGITTE</v>
      </c>
      <c r="C564" s="17">
        <f>+'Employee ROP Information'!M564</f>
        <v>16.46</v>
      </c>
      <c r="D564" s="17">
        <f>+'Employee ROP Information'!N564</f>
        <v>15.26</v>
      </c>
      <c r="E564" s="32">
        <f>+'JRO''s Hours Information'!B564</f>
        <v>148.755</v>
      </c>
      <c r="F564" s="23">
        <f t="shared" si="92"/>
        <v>2448.5073000000002</v>
      </c>
      <c r="G564" s="32">
        <f>+'JRO''s Hours Information'!E564</f>
        <v>439.34</v>
      </c>
      <c r="H564" s="23">
        <f t="shared" si="93"/>
        <v>6704.3283999999994</v>
      </c>
      <c r="I564" s="32">
        <f>+'JRO''s Hours Information'!H564</f>
        <v>0</v>
      </c>
      <c r="J564" s="25">
        <f t="shared" si="94"/>
        <v>0</v>
      </c>
      <c r="K564" s="33">
        <f>+'JRO''s Hours Information'!C564</f>
        <v>110.502</v>
      </c>
      <c r="L564" s="23">
        <f t="shared" si="95"/>
        <v>1818.86292</v>
      </c>
      <c r="M564" s="33">
        <f>+'JRO''s Hours Information'!F564</f>
        <v>104.004</v>
      </c>
      <c r="N564" s="23">
        <f t="shared" si="96"/>
        <v>1587.10104</v>
      </c>
      <c r="O564" s="33">
        <f>+'JRO''s Hours Information'!I564</f>
        <v>0</v>
      </c>
      <c r="P564" s="25">
        <f t="shared" si="97"/>
        <v>0</v>
      </c>
      <c r="Q564" s="16">
        <f>+'JRO''s Hours Information'!D564</f>
        <v>71</v>
      </c>
      <c r="R564" s="23">
        <f t="shared" si="98"/>
        <v>1168.6600000000001</v>
      </c>
      <c r="S564" s="16">
        <f>+'JRO''s Hours Information'!G564</f>
        <v>34</v>
      </c>
      <c r="T564" s="23">
        <f t="shared" si="99"/>
        <v>518.84</v>
      </c>
      <c r="U564" s="15">
        <f>+'JRO''s Hours Information'!J564</f>
        <v>0</v>
      </c>
      <c r="V564" s="25">
        <f t="shared" si="100"/>
        <v>0</v>
      </c>
      <c r="W564" s="23">
        <f t="shared" si="101"/>
        <v>9152.8356999999996</v>
      </c>
    </row>
    <row r="565" spans="1:23" ht="14.85" customHeight="1" x14ac:dyDescent="0.15">
      <c r="A565" s="64" t="str">
        <f>'Employee ROP Information'!A565</f>
        <v>GAL</v>
      </c>
      <c r="B565" s="58" t="str">
        <f>+'Employee ROP Information'!C565</f>
        <v>ROBERTS, THERESA</v>
      </c>
      <c r="C565" s="17">
        <f>+'Employee ROP Information'!M565</f>
        <v>5.51</v>
      </c>
      <c r="D565" s="17">
        <f>+'Employee ROP Information'!N565</f>
        <v>5.1100000000000003</v>
      </c>
      <c r="E565" s="32">
        <f>+'JRO''s Hours Information'!B565</f>
        <v>96.921000000000006</v>
      </c>
      <c r="F565" s="23">
        <f t="shared" si="92"/>
        <v>534.03471000000002</v>
      </c>
      <c r="G565" s="32">
        <f>+'JRO''s Hours Information'!E565</f>
        <v>241.91</v>
      </c>
      <c r="H565" s="23">
        <f t="shared" si="93"/>
        <v>1236.1601000000001</v>
      </c>
      <c r="I565" s="32">
        <f>+'JRO''s Hours Information'!H565</f>
        <v>0</v>
      </c>
      <c r="J565" s="25">
        <f t="shared" si="94"/>
        <v>0</v>
      </c>
      <c r="K565" s="33">
        <f>+'JRO''s Hours Information'!C565</f>
        <v>72.584999999999994</v>
      </c>
      <c r="L565" s="23">
        <f t="shared" si="95"/>
        <v>399.94334999999995</v>
      </c>
      <c r="M565" s="33">
        <f>+'JRO''s Hours Information'!F565</f>
        <v>51.996000000000002</v>
      </c>
      <c r="N565" s="23">
        <f t="shared" si="96"/>
        <v>265.69956000000002</v>
      </c>
      <c r="O565" s="33">
        <f>+'JRO''s Hours Information'!I565</f>
        <v>0</v>
      </c>
      <c r="P565" s="25">
        <f t="shared" si="97"/>
        <v>0</v>
      </c>
      <c r="Q565" s="16">
        <f>+'JRO''s Hours Information'!D565</f>
        <v>30</v>
      </c>
      <c r="R565" s="23">
        <f t="shared" si="98"/>
        <v>165.29999999999998</v>
      </c>
      <c r="S565" s="16">
        <f>+'JRO''s Hours Information'!G565</f>
        <v>38</v>
      </c>
      <c r="T565" s="23">
        <f t="shared" si="99"/>
        <v>194.18</v>
      </c>
      <c r="U565" s="15">
        <f>+'JRO''s Hours Information'!J565</f>
        <v>0</v>
      </c>
      <c r="V565" s="25">
        <f t="shared" si="100"/>
        <v>0</v>
      </c>
      <c r="W565" s="23">
        <f t="shared" si="101"/>
        <v>1770.19481</v>
      </c>
    </row>
    <row r="566" spans="1:23" ht="14.85" customHeight="1" x14ac:dyDescent="0.15">
      <c r="A566" s="64" t="str">
        <f>'Employee ROP Information'!A566</f>
        <v>GAL</v>
      </c>
      <c r="B566" s="58" t="str">
        <f>+'Employee ROP Information'!C566</f>
        <v>ROBERTSON, AMY</v>
      </c>
      <c r="C566" s="17">
        <f>+'Employee ROP Information'!M566</f>
        <v>23.59</v>
      </c>
      <c r="D566" s="17">
        <f>+'Employee ROP Information'!N566</f>
        <v>21.87</v>
      </c>
      <c r="E566" s="32">
        <f>+'JRO''s Hours Information'!B566</f>
        <v>137.75</v>
      </c>
      <c r="F566" s="23">
        <f t="shared" si="92"/>
        <v>3249.5225</v>
      </c>
      <c r="G566" s="32">
        <f>+'JRO''s Hours Information'!E566</f>
        <v>480</v>
      </c>
      <c r="H566" s="23">
        <f t="shared" si="93"/>
        <v>10497.6</v>
      </c>
      <c r="I566" s="32">
        <f>+'JRO''s Hours Information'!H566</f>
        <v>0</v>
      </c>
      <c r="J566" s="25">
        <f t="shared" si="94"/>
        <v>0</v>
      </c>
      <c r="K566" s="33">
        <f>+'JRO''s Hours Information'!C566</f>
        <v>156</v>
      </c>
      <c r="L566" s="23">
        <f t="shared" si="95"/>
        <v>3680.04</v>
      </c>
      <c r="M566" s="33">
        <f>+'JRO''s Hours Information'!F566</f>
        <v>104.004</v>
      </c>
      <c r="N566" s="23">
        <f t="shared" si="96"/>
        <v>2274.5674800000002</v>
      </c>
      <c r="O566" s="33">
        <f>+'JRO''s Hours Information'!I566</f>
        <v>0</v>
      </c>
      <c r="P566" s="25">
        <f t="shared" si="97"/>
        <v>0</v>
      </c>
      <c r="Q566" s="16">
        <f>+'JRO''s Hours Information'!D566</f>
        <v>178.25</v>
      </c>
      <c r="R566" s="23">
        <f t="shared" si="98"/>
        <v>4204.9174999999996</v>
      </c>
      <c r="S566" s="16">
        <f>+'JRO''s Hours Information'!G566</f>
        <v>22</v>
      </c>
      <c r="T566" s="23">
        <f t="shared" si="99"/>
        <v>481.14000000000004</v>
      </c>
      <c r="U566" s="15">
        <f>+'JRO''s Hours Information'!J566</f>
        <v>0</v>
      </c>
      <c r="V566" s="25">
        <f t="shared" si="100"/>
        <v>0</v>
      </c>
      <c r="W566" s="23">
        <f t="shared" si="101"/>
        <v>13747.122500000001</v>
      </c>
    </row>
    <row r="567" spans="1:23" ht="14.85" customHeight="1" x14ac:dyDescent="0.15">
      <c r="A567" s="64" t="str">
        <f>'Employee ROP Information'!A567</f>
        <v>GAL</v>
      </c>
      <c r="B567" s="58" t="str">
        <f>+'Employee ROP Information'!C567</f>
        <v>ROCKEY-JOHNSON, GINGER</v>
      </c>
      <c r="C567" s="17">
        <f>+'Employee ROP Information'!M567</f>
        <v>19.72</v>
      </c>
      <c r="D567" s="17">
        <f>+'Employee ROP Information'!N567</f>
        <v>18.28</v>
      </c>
      <c r="E567" s="32">
        <f>+'JRO''s Hours Information'!B567</f>
        <v>74.335999999999999</v>
      </c>
      <c r="F567" s="23">
        <f t="shared" si="92"/>
        <v>1465.9059199999999</v>
      </c>
      <c r="G567" s="32">
        <f>+'JRO''s Hours Information'!E567</f>
        <v>46.335999999999999</v>
      </c>
      <c r="H567" s="23">
        <f t="shared" si="93"/>
        <v>847.02208000000007</v>
      </c>
      <c r="I567" s="32">
        <f>+'JRO''s Hours Information'!H567</f>
        <v>-12.5</v>
      </c>
      <c r="J567" s="25">
        <f t="shared" si="94"/>
        <v>-228.5</v>
      </c>
      <c r="K567" s="33">
        <f>+'JRO''s Hours Information'!C567</f>
        <v>82.335999999999999</v>
      </c>
      <c r="L567" s="23">
        <f t="shared" si="95"/>
        <v>1623.6659199999999</v>
      </c>
      <c r="M567" s="33">
        <f>+'JRO''s Hours Information'!F567</f>
        <v>82.335999999999999</v>
      </c>
      <c r="N567" s="23">
        <f t="shared" si="96"/>
        <v>1505.1020800000001</v>
      </c>
      <c r="O567" s="33">
        <f>+'JRO''s Hours Information'!I567</f>
        <v>19.5</v>
      </c>
      <c r="P567" s="25">
        <f t="shared" si="97"/>
        <v>356.46000000000004</v>
      </c>
      <c r="Q567" s="16">
        <f>+'JRO''s Hours Information'!D567</f>
        <v>8</v>
      </c>
      <c r="R567" s="23">
        <f t="shared" si="98"/>
        <v>157.76</v>
      </c>
      <c r="S567" s="16">
        <f>+'JRO''s Hours Information'!G567</f>
        <v>36</v>
      </c>
      <c r="T567" s="23">
        <f t="shared" si="99"/>
        <v>658.08</v>
      </c>
      <c r="U567" s="15">
        <f>+'JRO''s Hours Information'!J567</f>
        <v>32</v>
      </c>
      <c r="V567" s="25">
        <f t="shared" si="100"/>
        <v>584.96</v>
      </c>
      <c r="W567" s="23">
        <f t="shared" si="101"/>
        <v>2084.4279999999999</v>
      </c>
    </row>
    <row r="568" spans="1:23" ht="14.85" customHeight="1" x14ac:dyDescent="0.15">
      <c r="A568" s="64" t="str">
        <f>'Employee ROP Information'!A568</f>
        <v>GAL</v>
      </c>
      <c r="B568" s="58" t="str">
        <f>+'Employee ROP Information'!C568</f>
        <v>RODGERS, LISA</v>
      </c>
      <c r="C568" s="17">
        <f>+'Employee ROP Information'!M568</f>
        <v>20.83</v>
      </c>
      <c r="D568" s="17">
        <f>+'Employee ROP Information'!N568</f>
        <v>19.309999999999999</v>
      </c>
      <c r="E568" s="32">
        <f>+'JRO''s Hours Information'!B568</f>
        <v>377</v>
      </c>
      <c r="F568" s="23">
        <f t="shared" si="92"/>
        <v>7852.9099999999989</v>
      </c>
      <c r="G568" s="32">
        <f>+'JRO''s Hours Information'!E568</f>
        <v>480</v>
      </c>
      <c r="H568" s="23">
        <f t="shared" si="93"/>
        <v>9268.7999999999993</v>
      </c>
      <c r="I568" s="32">
        <f>+'JRO''s Hours Information'!H568</f>
        <v>0</v>
      </c>
      <c r="J568" s="25">
        <f t="shared" si="94"/>
        <v>0</v>
      </c>
      <c r="K568" s="33">
        <f>+'JRO''s Hours Information'!C568</f>
        <v>156</v>
      </c>
      <c r="L568" s="23">
        <f t="shared" si="95"/>
        <v>3249.4799999999996</v>
      </c>
      <c r="M568" s="33">
        <f>+'JRO''s Hours Information'!F568</f>
        <v>104.004</v>
      </c>
      <c r="N568" s="23">
        <f t="shared" si="96"/>
        <v>2008.3172399999999</v>
      </c>
      <c r="O568" s="33">
        <f>+'JRO''s Hours Information'!I568</f>
        <v>9</v>
      </c>
      <c r="P568" s="25">
        <f t="shared" si="97"/>
        <v>173.79</v>
      </c>
      <c r="Q568" s="16">
        <f>+'JRO''s Hours Information'!D568</f>
        <v>85.5</v>
      </c>
      <c r="R568" s="23">
        <f t="shared" si="98"/>
        <v>1780.9649999999999</v>
      </c>
      <c r="S568" s="16">
        <f>+'JRO''s Hours Information'!G568</f>
        <v>61</v>
      </c>
      <c r="T568" s="23">
        <f t="shared" si="99"/>
        <v>1177.9099999999999</v>
      </c>
      <c r="U568" s="15">
        <f>+'JRO''s Hours Information'!J568</f>
        <v>14</v>
      </c>
      <c r="V568" s="25">
        <f t="shared" si="100"/>
        <v>270.33999999999997</v>
      </c>
      <c r="W568" s="23">
        <f t="shared" si="101"/>
        <v>17121.71</v>
      </c>
    </row>
    <row r="569" spans="1:23" ht="14.85" customHeight="1" x14ac:dyDescent="0.15">
      <c r="A569" s="64" t="str">
        <f>'Employee ROP Information'!A569</f>
        <v>GAL</v>
      </c>
      <c r="B569" s="58" t="str">
        <f>+'Employee ROP Information'!C569</f>
        <v>RODRIGUES, MELANIE</v>
      </c>
      <c r="C569" s="17">
        <f>+'Employee ROP Information'!M569</f>
        <v>28.75</v>
      </c>
      <c r="D569" s="17">
        <f>+'Employee ROP Information'!N569</f>
        <v>26.66</v>
      </c>
      <c r="E569" s="32">
        <f>+'JRO''s Hours Information'!B569</f>
        <v>272.74400000000003</v>
      </c>
      <c r="F569" s="23">
        <f t="shared" si="92"/>
        <v>7841.3900000000012</v>
      </c>
      <c r="G569" s="32">
        <f>+'JRO''s Hours Information'!E569</f>
        <v>88.09</v>
      </c>
      <c r="H569" s="23">
        <f t="shared" si="93"/>
        <v>2348.4794000000002</v>
      </c>
      <c r="I569" s="32">
        <f>+'JRO''s Hours Information'!H569</f>
        <v>9</v>
      </c>
      <c r="J569" s="25">
        <f t="shared" si="94"/>
        <v>239.94</v>
      </c>
      <c r="K569" s="33">
        <f>+'JRO''s Hours Information'!C569</f>
        <v>129.99600000000001</v>
      </c>
      <c r="L569" s="23">
        <f t="shared" si="95"/>
        <v>3737.3850000000002</v>
      </c>
      <c r="M569" s="33">
        <f>+'JRO''s Hours Information'!F569</f>
        <v>104.004</v>
      </c>
      <c r="N569" s="23">
        <f t="shared" si="96"/>
        <v>2772.7466400000003</v>
      </c>
      <c r="O569" s="33">
        <f>+'JRO''s Hours Information'!I569</f>
        <v>22</v>
      </c>
      <c r="P569" s="25">
        <f t="shared" si="97"/>
        <v>586.52</v>
      </c>
      <c r="Q569" s="16">
        <f>+'JRO''s Hours Information'!D569</f>
        <v>25</v>
      </c>
      <c r="R569" s="23">
        <f t="shared" si="98"/>
        <v>718.75</v>
      </c>
      <c r="S569" s="16">
        <f>+'JRO''s Hours Information'!G569</f>
        <v>72.5</v>
      </c>
      <c r="T569" s="23">
        <f t="shared" si="99"/>
        <v>1932.85</v>
      </c>
      <c r="U569" s="15">
        <f>+'JRO''s Hours Information'!J569</f>
        <v>9.75</v>
      </c>
      <c r="V569" s="25">
        <f t="shared" si="100"/>
        <v>259.935</v>
      </c>
      <c r="W569" s="23">
        <f t="shared" si="101"/>
        <v>10429.809400000002</v>
      </c>
    </row>
    <row r="570" spans="1:23" ht="14.85" customHeight="1" x14ac:dyDescent="0.15">
      <c r="A570" s="64" t="str">
        <f>'Employee ROP Information'!A570</f>
        <v>GAL</v>
      </c>
      <c r="B570" s="58" t="str">
        <f>+'Employee ROP Information'!C570</f>
        <v>RODRIGUEZ, HOLLY</v>
      </c>
      <c r="C570" s="17">
        <f>+'Employee ROP Information'!M570</f>
        <v>36.68</v>
      </c>
      <c r="D570" s="17">
        <f>+'Employee ROP Information'!N570</f>
        <v>34</v>
      </c>
      <c r="E570" s="32">
        <f>+'JRO''s Hours Information'!B570</f>
        <v>408</v>
      </c>
      <c r="F570" s="23">
        <f t="shared" si="92"/>
        <v>14965.44</v>
      </c>
      <c r="G570" s="32">
        <f>+'JRO''s Hours Information'!E570</f>
        <v>480</v>
      </c>
      <c r="H570" s="23">
        <f t="shared" si="93"/>
        <v>16320</v>
      </c>
      <c r="I570" s="32">
        <f>+'JRO''s Hours Information'!H570</f>
        <v>0</v>
      </c>
      <c r="J570" s="25">
        <f t="shared" si="94"/>
        <v>0</v>
      </c>
      <c r="K570" s="33">
        <f>+'JRO''s Hours Information'!C570</f>
        <v>240</v>
      </c>
      <c r="L570" s="23">
        <f t="shared" si="95"/>
        <v>8803.2000000000007</v>
      </c>
      <c r="M570" s="33">
        <f>+'JRO''s Hours Information'!F570</f>
        <v>104.004</v>
      </c>
      <c r="N570" s="23">
        <f t="shared" si="96"/>
        <v>3536.136</v>
      </c>
      <c r="O570" s="33">
        <f>+'JRO''s Hours Information'!I570</f>
        <v>0</v>
      </c>
      <c r="P570" s="25">
        <f t="shared" si="97"/>
        <v>0</v>
      </c>
      <c r="Q570" s="16">
        <f>+'JRO''s Hours Information'!D570</f>
        <v>124</v>
      </c>
      <c r="R570" s="23">
        <f t="shared" si="98"/>
        <v>4548.32</v>
      </c>
      <c r="S570" s="16">
        <f>+'JRO''s Hours Information'!G570</f>
        <v>65.5</v>
      </c>
      <c r="T570" s="23">
        <f t="shared" si="99"/>
        <v>2227</v>
      </c>
      <c r="U570" s="15">
        <f>+'JRO''s Hours Information'!J570</f>
        <v>0</v>
      </c>
      <c r="V570" s="25">
        <f t="shared" si="100"/>
        <v>0</v>
      </c>
      <c r="W570" s="23">
        <f t="shared" si="101"/>
        <v>31285.440000000002</v>
      </c>
    </row>
    <row r="571" spans="1:23" ht="14.85" customHeight="1" x14ac:dyDescent="0.15">
      <c r="A571" s="64" t="str">
        <f>'Employee ROP Information'!A571</f>
        <v>GAL</v>
      </c>
      <c r="B571" s="58" t="str">
        <f>+'Employee ROP Information'!C571</f>
        <v>RODRIGUEZ, HUGO</v>
      </c>
      <c r="C571" s="17">
        <f>+'Employee ROP Information'!M571</f>
        <v>25.38</v>
      </c>
      <c r="D571" s="17">
        <f>+'Employee ROP Information'!N571</f>
        <v>23.53</v>
      </c>
      <c r="E571" s="32">
        <f>+'JRO''s Hours Information'!B571</f>
        <v>241.84</v>
      </c>
      <c r="F571" s="23">
        <f t="shared" si="92"/>
        <v>6137.8991999999998</v>
      </c>
      <c r="G571" s="32">
        <f>+'JRO''s Hours Information'!E571</f>
        <v>249.59</v>
      </c>
      <c r="H571" s="23">
        <f t="shared" si="93"/>
        <v>5872.8527000000004</v>
      </c>
      <c r="I571" s="32">
        <f>+'JRO''s Hours Information'!H571</f>
        <v>42.5</v>
      </c>
      <c r="J571" s="25">
        <f t="shared" si="94"/>
        <v>1000.0250000000001</v>
      </c>
      <c r="K571" s="33">
        <f>+'JRO''s Hours Information'!C571</f>
        <v>104.004</v>
      </c>
      <c r="L571" s="23">
        <f t="shared" si="95"/>
        <v>2639.6215200000001</v>
      </c>
      <c r="M571" s="33">
        <f>+'JRO''s Hours Information'!F571</f>
        <v>104.004</v>
      </c>
      <c r="N571" s="23">
        <f t="shared" si="96"/>
        <v>2447.2141200000001</v>
      </c>
      <c r="O571" s="33">
        <f>+'JRO''s Hours Information'!I571</f>
        <v>74.5</v>
      </c>
      <c r="P571" s="25">
        <f t="shared" si="97"/>
        <v>1752.9850000000001</v>
      </c>
      <c r="Q571" s="16">
        <f>+'JRO''s Hours Information'!D571</f>
        <v>36</v>
      </c>
      <c r="R571" s="23">
        <f t="shared" si="98"/>
        <v>913.68</v>
      </c>
      <c r="S571" s="16">
        <f>+'JRO''s Hours Information'!G571</f>
        <v>53.5</v>
      </c>
      <c r="T571" s="23">
        <f t="shared" si="99"/>
        <v>1258.855</v>
      </c>
      <c r="U571" s="15">
        <f>+'JRO''s Hours Information'!J571</f>
        <v>52.5</v>
      </c>
      <c r="V571" s="25">
        <f t="shared" si="100"/>
        <v>1235.325</v>
      </c>
      <c r="W571" s="23">
        <f t="shared" si="101"/>
        <v>13010.776899999999</v>
      </c>
    </row>
    <row r="572" spans="1:23" ht="14.85" customHeight="1" x14ac:dyDescent="0.15">
      <c r="A572" s="64" t="str">
        <f>'Employee ROP Information'!A572</f>
        <v>GAL</v>
      </c>
      <c r="B572" s="58" t="str">
        <f>+'Employee ROP Information'!C572</f>
        <v>RODRIGUEZ, LIA</v>
      </c>
      <c r="C572" s="17">
        <f>+'Employee ROP Information'!M572</f>
        <v>21.26</v>
      </c>
      <c r="D572" s="17">
        <f>+'Employee ROP Information'!N572</f>
        <v>19.71</v>
      </c>
      <c r="E572" s="32">
        <f>+'JRO''s Hours Information'!B572</f>
        <v>211.83799999999999</v>
      </c>
      <c r="F572" s="23">
        <f t="shared" si="92"/>
        <v>4503.6758799999998</v>
      </c>
      <c r="G572" s="32">
        <f>+'JRO''s Hours Information'!E572</f>
        <v>212.34</v>
      </c>
      <c r="H572" s="23">
        <f t="shared" si="93"/>
        <v>4185.2214000000004</v>
      </c>
      <c r="I572" s="32">
        <f>+'JRO''s Hours Information'!H572</f>
        <v>0</v>
      </c>
      <c r="J572" s="25">
        <f t="shared" si="94"/>
        <v>0</v>
      </c>
      <c r="K572" s="33">
        <f>+'JRO''s Hours Information'!C572</f>
        <v>110.502</v>
      </c>
      <c r="L572" s="23">
        <f t="shared" si="95"/>
        <v>2349.27252</v>
      </c>
      <c r="M572" s="33">
        <f>+'JRO''s Hours Information'!F572</f>
        <v>104.004</v>
      </c>
      <c r="N572" s="23">
        <f t="shared" si="96"/>
        <v>2049.9188400000003</v>
      </c>
      <c r="O572" s="33">
        <f>+'JRO''s Hours Information'!I572</f>
        <v>32.25</v>
      </c>
      <c r="P572" s="25">
        <f t="shared" si="97"/>
        <v>635.64750000000004</v>
      </c>
      <c r="Q572" s="16">
        <f>+'JRO''s Hours Information'!D572</f>
        <v>4</v>
      </c>
      <c r="R572" s="23">
        <f t="shared" si="98"/>
        <v>85.04</v>
      </c>
      <c r="S572" s="16">
        <f>+'JRO''s Hours Information'!G572</f>
        <v>5</v>
      </c>
      <c r="T572" s="23">
        <f t="shared" si="99"/>
        <v>98.550000000000011</v>
      </c>
      <c r="U572" s="15">
        <f>+'JRO''s Hours Information'!J572</f>
        <v>57</v>
      </c>
      <c r="V572" s="25">
        <f t="shared" si="100"/>
        <v>1123.47</v>
      </c>
      <c r="W572" s="23">
        <f t="shared" si="101"/>
        <v>8688.897280000001</v>
      </c>
    </row>
    <row r="573" spans="1:23" ht="14.85" customHeight="1" x14ac:dyDescent="0.15">
      <c r="A573" s="64" t="str">
        <f>'Employee ROP Information'!A573</f>
        <v>GAL</v>
      </c>
      <c r="B573" s="58" t="str">
        <f>+'Employee ROP Information'!C573</f>
        <v>RODRIGUEZ, OLGA</v>
      </c>
      <c r="C573" s="17">
        <f>+'Employee ROP Information'!M573</f>
        <v>20.39</v>
      </c>
      <c r="D573" s="17">
        <f>+'Employee ROP Information'!N573</f>
        <v>18.899999999999999</v>
      </c>
      <c r="E573" s="32">
        <f>+'JRO''s Hours Information'!B573</f>
        <v>30.92</v>
      </c>
      <c r="F573" s="23">
        <f t="shared" si="92"/>
        <v>630.4588</v>
      </c>
      <c r="G573" s="32">
        <f>+'JRO''s Hours Information'!E573</f>
        <v>18.59</v>
      </c>
      <c r="H573" s="23">
        <f t="shared" si="93"/>
        <v>351.351</v>
      </c>
      <c r="I573" s="32">
        <f>+'JRO''s Hours Information'!H573</f>
        <v>0</v>
      </c>
      <c r="J573" s="25">
        <f t="shared" si="94"/>
        <v>0</v>
      </c>
      <c r="K573" s="33">
        <f>+'JRO''s Hours Information'!C573</f>
        <v>114.834</v>
      </c>
      <c r="L573" s="23">
        <f t="shared" si="95"/>
        <v>2341.4652599999999</v>
      </c>
      <c r="M573" s="33">
        <f>+'JRO''s Hours Information'!F573</f>
        <v>104.004</v>
      </c>
      <c r="N573" s="23">
        <f t="shared" si="96"/>
        <v>1965.6756</v>
      </c>
      <c r="O573" s="33">
        <f>+'JRO''s Hours Information'!I573</f>
        <v>0</v>
      </c>
      <c r="P573" s="25">
        <f t="shared" si="97"/>
        <v>0</v>
      </c>
      <c r="Q573" s="16">
        <f>+'JRO''s Hours Information'!D573</f>
        <v>84</v>
      </c>
      <c r="R573" s="23">
        <f t="shared" si="98"/>
        <v>1712.76</v>
      </c>
      <c r="S573" s="16">
        <f>+'JRO''s Hours Information'!G573</f>
        <v>88.5</v>
      </c>
      <c r="T573" s="23">
        <f t="shared" si="99"/>
        <v>1672.6499999999999</v>
      </c>
      <c r="U573" s="15">
        <f>+'JRO''s Hours Information'!J573</f>
        <v>0</v>
      </c>
      <c r="V573" s="25">
        <f t="shared" si="100"/>
        <v>0</v>
      </c>
      <c r="W573" s="23">
        <f t="shared" si="101"/>
        <v>981.8098</v>
      </c>
    </row>
    <row r="574" spans="1:23" ht="14.85" customHeight="1" x14ac:dyDescent="0.15">
      <c r="A574" s="64" t="str">
        <f>'Employee ROP Information'!A574</f>
        <v>GAL</v>
      </c>
      <c r="B574" s="58" t="str">
        <f>+'Employee ROP Information'!C574</f>
        <v>RODRIGUEZ, RAYSA</v>
      </c>
      <c r="C574" s="17">
        <f>+'Employee ROP Information'!M574</f>
        <v>19.72</v>
      </c>
      <c r="D574" s="17">
        <f>+'Employee ROP Information'!N574</f>
        <v>18.28</v>
      </c>
      <c r="E574" s="32">
        <f>+'JRO''s Hours Information'!B574</f>
        <v>50.09</v>
      </c>
      <c r="F574" s="23">
        <f t="shared" si="92"/>
        <v>987.77480000000003</v>
      </c>
      <c r="G574" s="32">
        <f>+'JRO''s Hours Information'!E574</f>
        <v>143.59</v>
      </c>
      <c r="H574" s="23">
        <f t="shared" si="93"/>
        <v>2624.8252000000002</v>
      </c>
      <c r="I574" s="32">
        <f>+'JRO''s Hours Information'!H574</f>
        <v>0</v>
      </c>
      <c r="J574" s="25">
        <f t="shared" si="94"/>
        <v>0</v>
      </c>
      <c r="K574" s="33">
        <f>+'JRO''s Hours Information'!C574</f>
        <v>104.004</v>
      </c>
      <c r="L574" s="23">
        <f t="shared" si="95"/>
        <v>2050.9588800000001</v>
      </c>
      <c r="M574" s="33">
        <f>+'JRO''s Hours Information'!F574</f>
        <v>104.004</v>
      </c>
      <c r="N574" s="23">
        <f t="shared" si="96"/>
        <v>1901.1931200000001</v>
      </c>
      <c r="O574" s="33">
        <f>+'JRO''s Hours Information'!I574</f>
        <v>0</v>
      </c>
      <c r="P574" s="25">
        <f t="shared" si="97"/>
        <v>0</v>
      </c>
      <c r="Q574" s="16">
        <f>+'JRO''s Hours Information'!D574</f>
        <v>72</v>
      </c>
      <c r="R574" s="23">
        <f t="shared" si="98"/>
        <v>1419.84</v>
      </c>
      <c r="S574" s="16">
        <f>+'JRO''s Hours Information'!G574</f>
        <v>20.5</v>
      </c>
      <c r="T574" s="23">
        <f t="shared" si="99"/>
        <v>374.74</v>
      </c>
      <c r="U574" s="15">
        <f>+'JRO''s Hours Information'!J574</f>
        <v>0</v>
      </c>
      <c r="V574" s="25">
        <f t="shared" si="100"/>
        <v>0</v>
      </c>
      <c r="W574" s="23">
        <f t="shared" si="101"/>
        <v>3612.6000000000004</v>
      </c>
    </row>
    <row r="575" spans="1:23" ht="14.85" customHeight="1" x14ac:dyDescent="0.15">
      <c r="A575" s="64" t="str">
        <f>'Employee ROP Information'!A575</f>
        <v>GAL</v>
      </c>
      <c r="B575" s="58" t="str">
        <f>+'Employee ROP Information'!C575</f>
        <v>RODRIGUEZ, TIFFANY</v>
      </c>
      <c r="C575" s="17">
        <f>+'Employee ROP Information'!M575</f>
        <v>20.38</v>
      </c>
      <c r="D575" s="17">
        <f>+'Employee ROP Information'!N575</f>
        <v>18.89</v>
      </c>
      <c r="E575" s="32">
        <f>+'JRO''s Hours Information'!B575</f>
        <v>84.503</v>
      </c>
      <c r="F575" s="23">
        <f t="shared" si="92"/>
        <v>1722.1711399999999</v>
      </c>
      <c r="G575" s="32">
        <f>+'JRO''s Hours Information'!E575</f>
        <v>65.503</v>
      </c>
      <c r="H575" s="23">
        <f t="shared" si="93"/>
        <v>1237.35167</v>
      </c>
      <c r="I575" s="32">
        <f>+'JRO''s Hours Information'!H575</f>
        <v>2.5</v>
      </c>
      <c r="J575" s="25">
        <f t="shared" si="94"/>
        <v>47.225000000000001</v>
      </c>
      <c r="K575" s="33">
        <f>+'JRO''s Hours Information'!C575</f>
        <v>84.503</v>
      </c>
      <c r="L575" s="23">
        <f t="shared" si="95"/>
        <v>1722.1711399999999</v>
      </c>
      <c r="M575" s="33">
        <f>+'JRO''s Hours Information'!F575</f>
        <v>84.503</v>
      </c>
      <c r="N575" s="23">
        <f t="shared" si="96"/>
        <v>1596.2616700000001</v>
      </c>
      <c r="O575" s="33">
        <f>+'JRO''s Hours Information'!I575</f>
        <v>36</v>
      </c>
      <c r="P575" s="25">
        <f t="shared" si="97"/>
        <v>680.04</v>
      </c>
      <c r="Q575" s="16">
        <f>+'JRO''s Hours Information'!D575</f>
        <v>0</v>
      </c>
      <c r="R575" s="23">
        <f t="shared" si="98"/>
        <v>0</v>
      </c>
      <c r="S575" s="16">
        <f>+'JRO''s Hours Information'!G575</f>
        <v>19</v>
      </c>
      <c r="T575" s="23">
        <f t="shared" si="99"/>
        <v>358.91</v>
      </c>
      <c r="U575" s="15">
        <f>+'JRO''s Hours Information'!J575</f>
        <v>34.5</v>
      </c>
      <c r="V575" s="25">
        <f t="shared" si="100"/>
        <v>651.70500000000004</v>
      </c>
      <c r="W575" s="23">
        <f t="shared" si="101"/>
        <v>3006.7478099999998</v>
      </c>
    </row>
    <row r="576" spans="1:23" ht="14.85" customHeight="1" x14ac:dyDescent="0.15">
      <c r="A576" s="64" t="str">
        <f>'Employee ROP Information'!A576</f>
        <v>GAL</v>
      </c>
      <c r="B576" s="58" t="str">
        <f>+'Employee ROP Information'!C576</f>
        <v>ROFFMAN, BRIAN</v>
      </c>
      <c r="C576" s="17">
        <f>+'Employee ROP Information'!M576</f>
        <v>28.75</v>
      </c>
      <c r="D576" s="17">
        <f>+'Employee ROP Information'!N576</f>
        <v>26.66</v>
      </c>
      <c r="E576" s="32">
        <f>+'JRO''s Hours Information'!B576</f>
        <v>168.24600000000001</v>
      </c>
      <c r="F576" s="23">
        <f t="shared" si="92"/>
        <v>4837.0725000000002</v>
      </c>
      <c r="G576" s="32">
        <f>+'JRO''s Hours Information'!E576</f>
        <v>354.84</v>
      </c>
      <c r="H576" s="23">
        <f t="shared" si="93"/>
        <v>9460.0343999999986</v>
      </c>
      <c r="I576" s="32">
        <f>+'JRO''s Hours Information'!H576</f>
        <v>0</v>
      </c>
      <c r="J576" s="25">
        <f t="shared" si="94"/>
        <v>0</v>
      </c>
      <c r="K576" s="33">
        <f>+'JRO''s Hours Information'!C576</f>
        <v>129.99600000000001</v>
      </c>
      <c r="L576" s="23">
        <f t="shared" si="95"/>
        <v>3737.3850000000002</v>
      </c>
      <c r="M576" s="33">
        <f>+'JRO''s Hours Information'!F576</f>
        <v>104.004</v>
      </c>
      <c r="N576" s="23">
        <f t="shared" si="96"/>
        <v>2772.7466400000003</v>
      </c>
      <c r="O576" s="33">
        <f>+'JRO''s Hours Information'!I576</f>
        <v>0</v>
      </c>
      <c r="P576" s="25">
        <f t="shared" si="97"/>
        <v>0</v>
      </c>
      <c r="Q576" s="16">
        <f>+'JRO''s Hours Information'!D576</f>
        <v>118</v>
      </c>
      <c r="R576" s="23">
        <f t="shared" si="98"/>
        <v>3392.5</v>
      </c>
      <c r="S576" s="16">
        <f>+'JRO''s Hours Information'!G576</f>
        <v>70</v>
      </c>
      <c r="T576" s="23">
        <f t="shared" si="99"/>
        <v>1866.2</v>
      </c>
      <c r="U576" s="15">
        <f>+'JRO''s Hours Information'!J576</f>
        <v>0</v>
      </c>
      <c r="V576" s="25">
        <f t="shared" si="100"/>
        <v>0</v>
      </c>
      <c r="W576" s="23">
        <f t="shared" si="101"/>
        <v>14297.106899999999</v>
      </c>
    </row>
    <row r="577" spans="1:23" ht="14.85" customHeight="1" x14ac:dyDescent="0.15">
      <c r="A577" s="64" t="str">
        <f>'Employee ROP Information'!A577</f>
        <v>GAL</v>
      </c>
      <c r="B577" s="58" t="str">
        <f>+'Employee ROP Information'!C577</f>
        <v>ROLLANDO, BRITTANY</v>
      </c>
      <c r="C577" s="17">
        <f>+'Employee ROP Information'!M577</f>
        <v>19.72</v>
      </c>
      <c r="D577" s="17">
        <f>+'Employee ROP Information'!N577</f>
        <v>18.28</v>
      </c>
      <c r="E577" s="32">
        <f>+'JRO''s Hours Information'!B577</f>
        <v>28.001999999999999</v>
      </c>
      <c r="F577" s="23">
        <f t="shared" si="92"/>
        <v>552.19943999999998</v>
      </c>
      <c r="G577" s="32">
        <f>+'JRO''s Hours Information'!E577</f>
        <v>52.002000000000002</v>
      </c>
      <c r="H577" s="23">
        <f t="shared" si="93"/>
        <v>950.59656000000007</v>
      </c>
      <c r="I577" s="32">
        <f>+'JRO''s Hours Information'!H577</f>
        <v>0</v>
      </c>
      <c r="J577" s="25">
        <f t="shared" si="94"/>
        <v>0</v>
      </c>
      <c r="K577" s="33">
        <f>+'JRO''s Hours Information'!C577</f>
        <v>52.002000000000002</v>
      </c>
      <c r="L577" s="23">
        <f t="shared" si="95"/>
        <v>1025.4794400000001</v>
      </c>
      <c r="M577" s="33">
        <f>+'JRO''s Hours Information'!F577</f>
        <v>52.002000000000002</v>
      </c>
      <c r="N577" s="23">
        <f t="shared" si="96"/>
        <v>950.59656000000007</v>
      </c>
      <c r="O577" s="33">
        <f>+'JRO''s Hours Information'!I577</f>
        <v>0</v>
      </c>
      <c r="P577" s="25">
        <f t="shared" si="97"/>
        <v>0</v>
      </c>
      <c r="Q577" s="16">
        <f>+'JRO''s Hours Information'!D577</f>
        <v>24</v>
      </c>
      <c r="R577" s="23">
        <f t="shared" si="98"/>
        <v>473.28</v>
      </c>
      <c r="S577" s="16">
        <f>+'JRO''s Hours Information'!G577</f>
        <v>0</v>
      </c>
      <c r="T577" s="23">
        <f t="shared" si="99"/>
        <v>0</v>
      </c>
      <c r="U577" s="15">
        <f>+'JRO''s Hours Information'!J577</f>
        <v>0</v>
      </c>
      <c r="V577" s="25">
        <f t="shared" si="100"/>
        <v>0</v>
      </c>
      <c r="W577" s="23">
        <f t="shared" si="101"/>
        <v>1502.796</v>
      </c>
    </row>
    <row r="578" spans="1:23" ht="14.85" customHeight="1" x14ac:dyDescent="0.15">
      <c r="A578" s="64" t="str">
        <f>'Employee ROP Information'!A578</f>
        <v>GAL</v>
      </c>
      <c r="B578" s="58" t="str">
        <f>+'Employee ROP Information'!C578</f>
        <v>ROSATI, LAURETTA</v>
      </c>
      <c r="C578" s="17">
        <f>+'Employee ROP Information'!M578</f>
        <v>21.72</v>
      </c>
      <c r="D578" s="17">
        <f>+'Employee ROP Information'!N578</f>
        <v>20.14</v>
      </c>
      <c r="E578" s="32">
        <f>+'JRO''s Hours Information'!B578</f>
        <v>134.25</v>
      </c>
      <c r="F578" s="23">
        <f t="shared" si="92"/>
        <v>2915.91</v>
      </c>
      <c r="G578" s="32">
        <f>+'JRO''s Hours Information'!E578</f>
        <v>271.83999999999997</v>
      </c>
      <c r="H578" s="23">
        <f t="shared" si="93"/>
        <v>5474.8575999999994</v>
      </c>
      <c r="I578" s="32">
        <f>+'JRO''s Hours Information'!H578</f>
        <v>6.875</v>
      </c>
      <c r="J578" s="25">
        <f t="shared" si="94"/>
        <v>138.46250000000001</v>
      </c>
      <c r="K578" s="33">
        <f>+'JRO''s Hours Information'!C578</f>
        <v>156</v>
      </c>
      <c r="L578" s="23">
        <f t="shared" si="95"/>
        <v>3388.3199999999997</v>
      </c>
      <c r="M578" s="33">
        <f>+'JRO''s Hours Information'!F578</f>
        <v>104.004</v>
      </c>
      <c r="N578" s="23">
        <f t="shared" si="96"/>
        <v>2094.6405600000003</v>
      </c>
      <c r="O578" s="33">
        <f>+'JRO''s Hours Information'!I578</f>
        <v>90</v>
      </c>
      <c r="P578" s="25">
        <f t="shared" si="97"/>
        <v>1812.6000000000001</v>
      </c>
      <c r="Q578" s="16">
        <f>+'JRO''s Hours Information'!D578</f>
        <v>121.25</v>
      </c>
      <c r="R578" s="23">
        <f t="shared" si="98"/>
        <v>2633.5499999999997</v>
      </c>
      <c r="S578" s="16">
        <f>+'JRO''s Hours Information'!G578</f>
        <v>201.75</v>
      </c>
      <c r="T578" s="23">
        <f t="shared" si="99"/>
        <v>4063.2449999999999</v>
      </c>
      <c r="U578" s="15">
        <f>+'JRO''s Hours Information'!J578</f>
        <v>105.25</v>
      </c>
      <c r="V578" s="25">
        <f t="shared" si="100"/>
        <v>2119.7350000000001</v>
      </c>
      <c r="W578" s="23">
        <f t="shared" si="101"/>
        <v>8529.2300999999989</v>
      </c>
    </row>
    <row r="579" spans="1:23" ht="14.85" customHeight="1" x14ac:dyDescent="0.15">
      <c r="A579" s="64" t="str">
        <f>'Employee ROP Information'!A579</f>
        <v>GAL</v>
      </c>
      <c r="B579" s="58" t="str">
        <f>+'Employee ROP Information'!C579</f>
        <v>ROSCIGNO, KAREN</v>
      </c>
      <c r="C579" s="17">
        <f>+'Employee ROP Information'!M579</f>
        <v>19.72</v>
      </c>
      <c r="D579" s="17">
        <f>+'Employee ROP Information'!N579</f>
        <v>18.28</v>
      </c>
      <c r="E579" s="32">
        <f>+'JRO''s Hours Information'!B579</f>
        <v>158.59</v>
      </c>
      <c r="F579" s="23">
        <f t="shared" si="92"/>
        <v>3127.3948</v>
      </c>
      <c r="G579" s="32">
        <f>+'JRO''s Hours Information'!E579</f>
        <v>192.84</v>
      </c>
      <c r="H579" s="23">
        <f t="shared" si="93"/>
        <v>3525.1152000000002</v>
      </c>
      <c r="I579" s="32">
        <f>+'JRO''s Hours Information'!H579</f>
        <v>0</v>
      </c>
      <c r="J579" s="25">
        <f t="shared" si="94"/>
        <v>0</v>
      </c>
      <c r="K579" s="33">
        <f>+'JRO''s Hours Information'!C579</f>
        <v>104.004</v>
      </c>
      <c r="L579" s="23">
        <f t="shared" si="95"/>
        <v>2050.9588800000001</v>
      </c>
      <c r="M579" s="33">
        <f>+'JRO''s Hours Information'!F579</f>
        <v>104.004</v>
      </c>
      <c r="N579" s="23">
        <f t="shared" si="96"/>
        <v>1901.1931200000001</v>
      </c>
      <c r="O579" s="33">
        <f>+'JRO''s Hours Information'!I579</f>
        <v>0</v>
      </c>
      <c r="P579" s="25">
        <f t="shared" si="97"/>
        <v>0</v>
      </c>
      <c r="Q579" s="16">
        <f>+'JRO''s Hours Information'!D579</f>
        <v>70</v>
      </c>
      <c r="R579" s="23">
        <f t="shared" si="98"/>
        <v>1380.3999999999999</v>
      </c>
      <c r="S579" s="16">
        <f>+'JRO''s Hours Information'!G579</f>
        <v>67</v>
      </c>
      <c r="T579" s="23">
        <f t="shared" si="99"/>
        <v>1224.76</v>
      </c>
      <c r="U579" s="15">
        <f>+'JRO''s Hours Information'!J579</f>
        <v>0</v>
      </c>
      <c r="V579" s="25">
        <f t="shared" si="100"/>
        <v>0</v>
      </c>
      <c r="W579" s="23">
        <f t="shared" si="101"/>
        <v>6652.51</v>
      </c>
    </row>
    <row r="580" spans="1:23" ht="14.85" customHeight="1" x14ac:dyDescent="0.15">
      <c r="A580" s="64" t="str">
        <f>'Employee ROP Information'!A580</f>
        <v>GAL</v>
      </c>
      <c r="B580" s="58" t="str">
        <f>+'Employee ROP Information'!C580</f>
        <v>ROSENBERG, ZACHARY</v>
      </c>
      <c r="C580" s="17">
        <f>+'Employee ROP Information'!M580</f>
        <v>28.75</v>
      </c>
      <c r="D580" s="17">
        <f>+'Employee ROP Information'!N580</f>
        <v>26.66</v>
      </c>
      <c r="E580" s="32">
        <f>+'JRO''s Hours Information'!B580</f>
        <v>414.16500000000002</v>
      </c>
      <c r="F580" s="23">
        <f t="shared" si="92"/>
        <v>11907.243750000001</v>
      </c>
      <c r="G580" s="32">
        <f>+'JRO''s Hours Information'!E580</f>
        <v>480</v>
      </c>
      <c r="H580" s="23">
        <f t="shared" si="93"/>
        <v>12796.8</v>
      </c>
      <c r="I580" s="32">
        <f>+'JRO''s Hours Information'!H580</f>
        <v>144.75</v>
      </c>
      <c r="J580" s="25">
        <f t="shared" si="94"/>
        <v>3859.0349999999999</v>
      </c>
      <c r="K580" s="33">
        <f>+'JRO''s Hours Information'!C580</f>
        <v>123.498</v>
      </c>
      <c r="L580" s="23">
        <f t="shared" si="95"/>
        <v>3550.5675000000001</v>
      </c>
      <c r="M580" s="33">
        <f>+'JRO''s Hours Information'!F580</f>
        <v>104.004</v>
      </c>
      <c r="N580" s="23">
        <f t="shared" si="96"/>
        <v>2772.7466400000003</v>
      </c>
      <c r="O580" s="33">
        <f>+'JRO''s Hours Information'!I580</f>
        <v>50</v>
      </c>
      <c r="P580" s="25">
        <f t="shared" si="97"/>
        <v>1333</v>
      </c>
      <c r="Q580" s="16">
        <f>+'JRO''s Hours Information'!D580</f>
        <v>0</v>
      </c>
      <c r="R580" s="23">
        <f t="shared" si="98"/>
        <v>0</v>
      </c>
      <c r="S580" s="16">
        <f>+'JRO''s Hours Information'!G580</f>
        <v>22</v>
      </c>
      <c r="T580" s="23">
        <f t="shared" si="99"/>
        <v>586.52</v>
      </c>
      <c r="U580" s="15">
        <f>+'JRO''s Hours Information'!J580</f>
        <v>106</v>
      </c>
      <c r="V580" s="25">
        <f t="shared" si="100"/>
        <v>2825.96</v>
      </c>
      <c r="W580" s="23">
        <f t="shared" si="101"/>
        <v>28563.078750000001</v>
      </c>
    </row>
    <row r="581" spans="1:23" ht="14.85" customHeight="1" x14ac:dyDescent="0.15">
      <c r="A581" s="64" t="str">
        <f>'Employee ROP Information'!A581</f>
        <v>GAL</v>
      </c>
      <c r="B581" s="58" t="str">
        <f>+'Employee ROP Information'!C581</f>
        <v>RUAS, MELISSA</v>
      </c>
      <c r="C581" s="17">
        <f>+'Employee ROP Information'!M581</f>
        <v>21.93</v>
      </c>
      <c r="D581" s="17">
        <f>+'Employee ROP Information'!N581</f>
        <v>20.329999999999998</v>
      </c>
      <c r="E581" s="32">
        <f>+'JRO''s Hours Information'!B581</f>
        <v>23.834</v>
      </c>
      <c r="F581" s="23">
        <f t="shared" si="92"/>
        <v>522.67962</v>
      </c>
      <c r="G581" s="32">
        <f>+'JRO''s Hours Information'!E581</f>
        <v>7.8339999999999996</v>
      </c>
      <c r="H581" s="23">
        <f t="shared" si="93"/>
        <v>159.26521999999997</v>
      </c>
      <c r="I581" s="32">
        <f>+'JRO''s Hours Information'!H581</f>
        <v>0</v>
      </c>
      <c r="J581" s="25">
        <f t="shared" si="94"/>
        <v>0</v>
      </c>
      <c r="K581" s="33">
        <f>+'JRO''s Hours Information'!C581</f>
        <v>23.834</v>
      </c>
      <c r="L581" s="23">
        <f t="shared" si="95"/>
        <v>522.67962</v>
      </c>
      <c r="M581" s="33">
        <f>+'JRO''s Hours Information'!F581</f>
        <v>23.834</v>
      </c>
      <c r="N581" s="23">
        <f t="shared" si="96"/>
        <v>484.54521999999997</v>
      </c>
      <c r="O581" s="33">
        <f>+'JRO''s Hours Information'!I581</f>
        <v>0</v>
      </c>
      <c r="P581" s="25">
        <f t="shared" si="97"/>
        <v>0</v>
      </c>
      <c r="Q581" s="16">
        <f>+'JRO''s Hours Information'!D581</f>
        <v>0</v>
      </c>
      <c r="R581" s="23">
        <f t="shared" si="98"/>
        <v>0</v>
      </c>
      <c r="S581" s="16">
        <f>+'JRO''s Hours Information'!G581</f>
        <v>16</v>
      </c>
      <c r="T581" s="23">
        <f t="shared" si="99"/>
        <v>325.27999999999997</v>
      </c>
      <c r="U581" s="15">
        <f>+'JRO''s Hours Information'!J581</f>
        <v>0</v>
      </c>
      <c r="V581" s="25">
        <f t="shared" si="100"/>
        <v>0</v>
      </c>
      <c r="W581" s="23">
        <f t="shared" si="101"/>
        <v>681.94484</v>
      </c>
    </row>
    <row r="582" spans="1:23" ht="14.85" customHeight="1" x14ac:dyDescent="0.15">
      <c r="A582" s="64" t="str">
        <f>'Employee ROP Information'!A582</f>
        <v>GAL</v>
      </c>
      <c r="B582" s="58" t="str">
        <f>+'Employee ROP Information'!C582</f>
        <v>RUNDUS, JENA</v>
      </c>
      <c r="C582" s="17">
        <f>+'Employee ROP Information'!M582</f>
        <v>19.72</v>
      </c>
      <c r="D582" s="17">
        <f>+'Employee ROP Information'!N582</f>
        <v>18.28</v>
      </c>
      <c r="E582" s="32">
        <f>+'JRO''s Hours Information'!B582</f>
        <v>93.34</v>
      </c>
      <c r="F582" s="23">
        <f t="shared" si="92"/>
        <v>1840.6648</v>
      </c>
      <c r="G582" s="32">
        <f>+'JRO''s Hours Information'!E582</f>
        <v>115.34</v>
      </c>
      <c r="H582" s="23">
        <f t="shared" si="93"/>
        <v>2108.4152000000004</v>
      </c>
      <c r="I582" s="32">
        <f>+'JRO''s Hours Information'!H582</f>
        <v>0</v>
      </c>
      <c r="J582" s="25">
        <f t="shared" si="94"/>
        <v>0</v>
      </c>
      <c r="K582" s="33">
        <f>+'JRO''s Hours Information'!C582</f>
        <v>104.004</v>
      </c>
      <c r="L582" s="23">
        <f t="shared" si="95"/>
        <v>2050.9588800000001</v>
      </c>
      <c r="M582" s="33">
        <f>+'JRO''s Hours Information'!F582</f>
        <v>104.004</v>
      </c>
      <c r="N582" s="23">
        <f t="shared" si="96"/>
        <v>1901.1931200000001</v>
      </c>
      <c r="O582" s="33">
        <f>+'JRO''s Hours Information'!I582</f>
        <v>0</v>
      </c>
      <c r="P582" s="25">
        <f t="shared" si="97"/>
        <v>0</v>
      </c>
      <c r="Q582" s="16">
        <f>+'JRO''s Hours Information'!D582</f>
        <v>40</v>
      </c>
      <c r="R582" s="23">
        <f t="shared" si="98"/>
        <v>788.8</v>
      </c>
      <c r="S582" s="16">
        <f>+'JRO''s Hours Information'!G582</f>
        <v>58</v>
      </c>
      <c r="T582" s="23">
        <f t="shared" si="99"/>
        <v>1060.24</v>
      </c>
      <c r="U582" s="15">
        <f>+'JRO''s Hours Information'!J582</f>
        <v>0</v>
      </c>
      <c r="V582" s="25">
        <f t="shared" si="100"/>
        <v>0</v>
      </c>
      <c r="W582" s="23">
        <f t="shared" si="101"/>
        <v>3949.0800000000004</v>
      </c>
    </row>
    <row r="583" spans="1:23" ht="14.85" customHeight="1" x14ac:dyDescent="0.15">
      <c r="A583" s="64" t="str">
        <f>'Employee ROP Information'!A583</f>
        <v>GAL</v>
      </c>
      <c r="B583" s="58" t="str">
        <f>+'Employee ROP Information'!C583</f>
        <v>RUTA, EDDA</v>
      </c>
      <c r="C583" s="17">
        <f>+'Employee ROP Information'!M583</f>
        <v>19.72</v>
      </c>
      <c r="D583" s="17">
        <f>+'Employee ROP Information'!N583</f>
        <v>18.28</v>
      </c>
      <c r="E583" s="32">
        <f>+'JRO''s Hours Information'!B583</f>
        <v>72.837000000000003</v>
      </c>
      <c r="F583" s="23">
        <f t="shared" si="92"/>
        <v>1436.34564</v>
      </c>
      <c r="G583" s="32">
        <f>+'JRO''s Hours Information'!E583</f>
        <v>88.837000000000003</v>
      </c>
      <c r="H583" s="23">
        <f t="shared" si="93"/>
        <v>1623.9403600000001</v>
      </c>
      <c r="I583" s="32">
        <f>+'JRO''s Hours Information'!H583</f>
        <v>0</v>
      </c>
      <c r="J583" s="25">
        <f t="shared" si="94"/>
        <v>0</v>
      </c>
      <c r="K583" s="33">
        <f>+'JRO''s Hours Information'!C583</f>
        <v>88.837000000000003</v>
      </c>
      <c r="L583" s="23">
        <f t="shared" si="95"/>
        <v>1751.86564</v>
      </c>
      <c r="M583" s="33">
        <f>+'JRO''s Hours Information'!F583</f>
        <v>88.837000000000003</v>
      </c>
      <c r="N583" s="23">
        <f t="shared" si="96"/>
        <v>1623.9403600000001</v>
      </c>
      <c r="O583" s="33">
        <f>+'JRO''s Hours Information'!I583</f>
        <v>0</v>
      </c>
      <c r="P583" s="25">
        <f t="shared" si="97"/>
        <v>0</v>
      </c>
      <c r="Q583" s="16">
        <f>+'JRO''s Hours Information'!D583</f>
        <v>16</v>
      </c>
      <c r="R583" s="23">
        <f t="shared" si="98"/>
        <v>315.52</v>
      </c>
      <c r="S583" s="16">
        <f>+'JRO''s Hours Information'!G583</f>
        <v>0</v>
      </c>
      <c r="T583" s="23">
        <f t="shared" si="99"/>
        <v>0</v>
      </c>
      <c r="U583" s="15">
        <f>+'JRO''s Hours Information'!J583</f>
        <v>0</v>
      </c>
      <c r="V583" s="25">
        <f t="shared" si="100"/>
        <v>0</v>
      </c>
      <c r="W583" s="23">
        <f t="shared" si="101"/>
        <v>3060.2860000000001</v>
      </c>
    </row>
    <row r="584" spans="1:23" ht="14.85" customHeight="1" x14ac:dyDescent="0.15">
      <c r="A584" s="64" t="str">
        <f>'Employee ROP Information'!A584</f>
        <v>GAL</v>
      </c>
      <c r="B584" s="58" t="str">
        <f>+'Employee ROP Information'!C584</f>
        <v>RUTTER, DAISY</v>
      </c>
      <c r="C584" s="17">
        <f>+'Employee ROP Information'!M584</f>
        <v>21.26</v>
      </c>
      <c r="D584" s="17">
        <f>+'Employee ROP Information'!N584</f>
        <v>19.71</v>
      </c>
      <c r="E584" s="32">
        <f>+'JRO''s Hours Information'!B584</f>
        <v>55.165999999999997</v>
      </c>
      <c r="F584" s="23">
        <f t="shared" si="92"/>
        <v>1172.82916</v>
      </c>
      <c r="G584" s="32">
        <f>+'JRO''s Hours Information'!E584</f>
        <v>214.84</v>
      </c>
      <c r="H584" s="23">
        <f t="shared" si="93"/>
        <v>4234.4964</v>
      </c>
      <c r="I584" s="32">
        <f>+'JRO''s Hours Information'!H584</f>
        <v>0</v>
      </c>
      <c r="J584" s="25">
        <f t="shared" si="94"/>
        <v>0</v>
      </c>
      <c r="K584" s="33">
        <f>+'JRO''s Hours Information'!C584</f>
        <v>127.83</v>
      </c>
      <c r="L584" s="23">
        <f t="shared" si="95"/>
        <v>2717.6658000000002</v>
      </c>
      <c r="M584" s="33">
        <f>+'JRO''s Hours Information'!F584</f>
        <v>104.004</v>
      </c>
      <c r="N584" s="23">
        <f t="shared" si="96"/>
        <v>2049.9188400000003</v>
      </c>
      <c r="O584" s="33">
        <f>+'JRO''s Hours Information'!I584</f>
        <v>0</v>
      </c>
      <c r="P584" s="25">
        <f t="shared" si="97"/>
        <v>0</v>
      </c>
      <c r="Q584" s="16">
        <f>+'JRO''s Hours Information'!D584</f>
        <v>89</v>
      </c>
      <c r="R584" s="23">
        <f t="shared" si="98"/>
        <v>1892.14</v>
      </c>
      <c r="S584" s="16">
        <f>+'JRO''s Hours Information'!G584</f>
        <v>44.75</v>
      </c>
      <c r="T584" s="23">
        <f t="shared" si="99"/>
        <v>882.02250000000004</v>
      </c>
      <c r="U584" s="15">
        <f>+'JRO''s Hours Information'!J584</f>
        <v>0</v>
      </c>
      <c r="V584" s="25">
        <f t="shared" si="100"/>
        <v>0</v>
      </c>
      <c r="W584" s="23">
        <f t="shared" si="101"/>
        <v>5407.3255600000002</v>
      </c>
    </row>
    <row r="585" spans="1:23" ht="14.85" customHeight="1" x14ac:dyDescent="0.15">
      <c r="A585" s="64" t="str">
        <f>'Employee ROP Information'!A585</f>
        <v>GAL</v>
      </c>
      <c r="B585" s="58" t="str">
        <f>+'Employee ROP Information'!C585</f>
        <v>RYF, GAYE</v>
      </c>
      <c r="C585" s="17">
        <f>+'Employee ROP Information'!M585</f>
        <v>13.8</v>
      </c>
      <c r="D585" s="17">
        <f>+'Employee ROP Information'!N585</f>
        <v>12.8</v>
      </c>
      <c r="E585" s="32">
        <f>+'JRO''s Hours Information'!B585</f>
        <v>19.335000000000001</v>
      </c>
      <c r="F585" s="23">
        <f t="shared" si="92"/>
        <v>266.82300000000004</v>
      </c>
      <c r="G585" s="32">
        <f>+'JRO''s Hours Information'!E585</f>
        <v>33.085000000000001</v>
      </c>
      <c r="H585" s="23">
        <f t="shared" si="93"/>
        <v>423.48800000000006</v>
      </c>
      <c r="I585" s="32">
        <f>+'JRO''s Hours Information'!H585</f>
        <v>0</v>
      </c>
      <c r="J585" s="25">
        <f t="shared" si="94"/>
        <v>0</v>
      </c>
      <c r="K585" s="33">
        <f>+'JRO''s Hours Information'!C585</f>
        <v>43.335000000000001</v>
      </c>
      <c r="L585" s="23">
        <f t="shared" si="95"/>
        <v>598.02300000000002</v>
      </c>
      <c r="M585" s="33">
        <f>+'JRO''s Hours Information'!F585</f>
        <v>43.335000000000001</v>
      </c>
      <c r="N585" s="23">
        <f t="shared" si="96"/>
        <v>554.68799999999999</v>
      </c>
      <c r="O585" s="33">
        <f>+'JRO''s Hours Information'!I585</f>
        <v>0</v>
      </c>
      <c r="P585" s="25">
        <f t="shared" si="97"/>
        <v>0</v>
      </c>
      <c r="Q585" s="16">
        <f>+'JRO''s Hours Information'!D585</f>
        <v>24</v>
      </c>
      <c r="R585" s="23">
        <f t="shared" si="98"/>
        <v>331.20000000000005</v>
      </c>
      <c r="S585" s="16">
        <f>+'JRO''s Hours Information'!G585</f>
        <v>10.25</v>
      </c>
      <c r="T585" s="23">
        <f t="shared" si="99"/>
        <v>131.20000000000002</v>
      </c>
      <c r="U585" s="15">
        <f>+'JRO''s Hours Information'!J585</f>
        <v>0</v>
      </c>
      <c r="V585" s="25">
        <f t="shared" si="100"/>
        <v>0</v>
      </c>
      <c r="W585" s="23">
        <f t="shared" si="101"/>
        <v>690.31100000000015</v>
      </c>
    </row>
    <row r="586" spans="1:23" ht="14.85" customHeight="1" x14ac:dyDescent="0.15">
      <c r="A586" s="64" t="str">
        <f>'Employee ROP Information'!A586</f>
        <v>GAL</v>
      </c>
      <c r="B586" s="58" t="str">
        <f>+'Employee ROP Information'!C586</f>
        <v>SADLER, CARRIE</v>
      </c>
      <c r="C586" s="17">
        <f>+'Employee ROP Information'!M586</f>
        <v>19.72</v>
      </c>
      <c r="D586" s="17">
        <f>+'Employee ROP Information'!N586</f>
        <v>18.28</v>
      </c>
      <c r="E586" s="32">
        <f>+'JRO''s Hours Information'!B586</f>
        <v>69.256</v>
      </c>
      <c r="F586" s="23">
        <f t="shared" si="92"/>
        <v>1365.7283199999999</v>
      </c>
      <c r="G586" s="32">
        <f>+'JRO''s Hours Information'!E586</f>
        <v>72.338999999999999</v>
      </c>
      <c r="H586" s="23">
        <f t="shared" si="93"/>
        <v>1322.3569199999999</v>
      </c>
      <c r="I586" s="32">
        <f>+'JRO''s Hours Information'!H586</f>
        <v>6</v>
      </c>
      <c r="J586" s="25">
        <f t="shared" si="94"/>
        <v>109.68</v>
      </c>
      <c r="K586" s="33">
        <f>+'JRO''s Hours Information'!C586</f>
        <v>104.004</v>
      </c>
      <c r="L586" s="23">
        <f t="shared" si="95"/>
        <v>2050.9588800000001</v>
      </c>
      <c r="M586" s="33">
        <f>+'JRO''s Hours Information'!F586</f>
        <v>104.004</v>
      </c>
      <c r="N586" s="23">
        <f t="shared" si="96"/>
        <v>1901.1931200000001</v>
      </c>
      <c r="O586" s="33">
        <f>+'JRO''s Hours Information'!I586</f>
        <v>49.5</v>
      </c>
      <c r="P586" s="25">
        <f t="shared" si="97"/>
        <v>904.86</v>
      </c>
      <c r="Q586" s="16">
        <f>+'JRO''s Hours Information'!D586</f>
        <v>57</v>
      </c>
      <c r="R586" s="23">
        <f t="shared" si="98"/>
        <v>1124.04</v>
      </c>
      <c r="S586" s="16">
        <f>+'JRO''s Hours Information'!G586</f>
        <v>73.25</v>
      </c>
      <c r="T586" s="23">
        <f t="shared" si="99"/>
        <v>1339.01</v>
      </c>
      <c r="U586" s="15">
        <f>+'JRO''s Hours Information'!J586</f>
        <v>70.25</v>
      </c>
      <c r="V586" s="25">
        <f t="shared" si="100"/>
        <v>1284.17</v>
      </c>
      <c r="W586" s="23">
        <f t="shared" si="101"/>
        <v>2797.7652399999997</v>
      </c>
    </row>
    <row r="587" spans="1:23" ht="14.85" customHeight="1" x14ac:dyDescent="0.15">
      <c r="A587" s="64" t="str">
        <f>'Employee ROP Information'!A587</f>
        <v>GAL</v>
      </c>
      <c r="B587" s="58" t="str">
        <f>+'Employee ROP Information'!C587</f>
        <v>SALCEDO, NATALIE</v>
      </c>
      <c r="C587" s="17">
        <f>+'Employee ROP Information'!M587</f>
        <v>20.39</v>
      </c>
      <c r="D587" s="17">
        <f>+'Employee ROP Information'!N587</f>
        <v>18.899999999999999</v>
      </c>
      <c r="E587" s="32">
        <f>+'JRO''s Hours Information'!B587</f>
        <v>71.837999999999994</v>
      </c>
      <c r="F587" s="23">
        <f t="shared" si="92"/>
        <v>1464.7768199999998</v>
      </c>
      <c r="G587" s="32">
        <f>+'JRO''s Hours Information'!E587</f>
        <v>127.83799999999999</v>
      </c>
      <c r="H587" s="23">
        <f t="shared" si="93"/>
        <v>2416.1381999999999</v>
      </c>
      <c r="I587" s="32">
        <f>+'JRO''s Hours Information'!H587</f>
        <v>0</v>
      </c>
      <c r="J587" s="25">
        <f t="shared" si="94"/>
        <v>0</v>
      </c>
      <c r="K587" s="33">
        <f>+'JRO''s Hours Information'!C587</f>
        <v>86.67</v>
      </c>
      <c r="L587" s="23">
        <f t="shared" si="95"/>
        <v>1767.2013000000002</v>
      </c>
      <c r="M587" s="33">
        <f>+'JRO''s Hours Information'!F587</f>
        <v>86.67</v>
      </c>
      <c r="N587" s="23">
        <f t="shared" si="96"/>
        <v>1638.0629999999999</v>
      </c>
      <c r="O587" s="33">
        <f>+'JRO''s Hours Information'!I587</f>
        <v>0</v>
      </c>
      <c r="P587" s="25">
        <f t="shared" si="97"/>
        <v>0</v>
      </c>
      <c r="Q587" s="16">
        <f>+'JRO''s Hours Information'!D587</f>
        <v>56</v>
      </c>
      <c r="R587" s="23">
        <f t="shared" si="98"/>
        <v>1141.8400000000001</v>
      </c>
      <c r="S587" s="16">
        <f>+'JRO''s Hours Information'!G587</f>
        <v>0</v>
      </c>
      <c r="T587" s="23">
        <f t="shared" si="99"/>
        <v>0</v>
      </c>
      <c r="U587" s="15">
        <f>+'JRO''s Hours Information'!J587</f>
        <v>0</v>
      </c>
      <c r="V587" s="25">
        <f t="shared" si="100"/>
        <v>0</v>
      </c>
      <c r="W587" s="23">
        <f t="shared" si="101"/>
        <v>3880.9150199999995</v>
      </c>
    </row>
    <row r="588" spans="1:23" ht="14.85" customHeight="1" x14ac:dyDescent="0.15">
      <c r="A588" s="64" t="str">
        <f>'Employee ROP Information'!A588</f>
        <v>GAL</v>
      </c>
      <c r="B588" s="58" t="str">
        <f>+'Employee ROP Information'!C588</f>
        <v>SALYERS, KRISTI</v>
      </c>
      <c r="C588" s="17">
        <f>+'Employee ROP Information'!M588</f>
        <v>32.770000000000003</v>
      </c>
      <c r="D588" s="17">
        <f>+'Employee ROP Information'!N588</f>
        <v>30.38</v>
      </c>
      <c r="E588" s="32">
        <f>+'JRO''s Hours Information'!B588</f>
        <v>263.75</v>
      </c>
      <c r="F588" s="23">
        <f t="shared" si="92"/>
        <v>8643.0875000000015</v>
      </c>
      <c r="G588" s="32">
        <f>+'JRO''s Hours Information'!E588</f>
        <v>480</v>
      </c>
      <c r="H588" s="23">
        <f t="shared" si="93"/>
        <v>14582.4</v>
      </c>
      <c r="I588" s="32">
        <f>+'JRO''s Hours Information'!H588</f>
        <v>15.75</v>
      </c>
      <c r="J588" s="25">
        <f t="shared" si="94"/>
        <v>478.48499999999996</v>
      </c>
      <c r="K588" s="33">
        <f>+'JRO''s Hours Information'!C588</f>
        <v>156</v>
      </c>
      <c r="L588" s="23">
        <f t="shared" si="95"/>
        <v>5112.1200000000008</v>
      </c>
      <c r="M588" s="33">
        <f>+'JRO''s Hours Information'!F588</f>
        <v>104.004</v>
      </c>
      <c r="N588" s="23">
        <f t="shared" si="96"/>
        <v>3159.6415200000001</v>
      </c>
      <c r="O588" s="33">
        <f>+'JRO''s Hours Information'!I588</f>
        <v>18.5</v>
      </c>
      <c r="P588" s="25">
        <f t="shared" si="97"/>
        <v>562.03</v>
      </c>
      <c r="Q588" s="16">
        <f>+'JRO''s Hours Information'!D588</f>
        <v>183</v>
      </c>
      <c r="R588" s="23">
        <f t="shared" si="98"/>
        <v>5996.9100000000008</v>
      </c>
      <c r="S588" s="16">
        <f>+'JRO''s Hours Information'!G588</f>
        <v>110.5</v>
      </c>
      <c r="T588" s="23">
        <f t="shared" si="99"/>
        <v>3356.99</v>
      </c>
      <c r="U588" s="15">
        <f>+'JRO''s Hours Information'!J588</f>
        <v>2.75</v>
      </c>
      <c r="V588" s="25">
        <f t="shared" si="100"/>
        <v>83.545000000000002</v>
      </c>
      <c r="W588" s="23">
        <f t="shared" si="101"/>
        <v>23703.972500000003</v>
      </c>
    </row>
    <row r="589" spans="1:23" ht="14.85" customHeight="1" x14ac:dyDescent="0.15">
      <c r="A589" s="64" t="str">
        <f>'Employee ROP Information'!A589</f>
        <v>GAL</v>
      </c>
      <c r="B589" s="58" t="str">
        <f>+'Employee ROP Information'!C589</f>
        <v>SAMBITO, JULIE</v>
      </c>
      <c r="C589" s="17">
        <f>+'Employee ROP Information'!M589</f>
        <v>16.46</v>
      </c>
      <c r="D589" s="17">
        <f>+'Employee ROP Information'!N589</f>
        <v>15.26</v>
      </c>
      <c r="E589" s="32">
        <f>+'JRO''s Hours Information'!B589</f>
        <v>122.41</v>
      </c>
      <c r="F589" s="23">
        <f t="shared" si="92"/>
        <v>2014.8686</v>
      </c>
      <c r="G589" s="32">
        <f>+'JRO''s Hours Information'!E589</f>
        <v>289.08999999999997</v>
      </c>
      <c r="H589" s="23">
        <f t="shared" si="93"/>
        <v>4411.5133999999998</v>
      </c>
      <c r="I589" s="32">
        <f>+'JRO''s Hours Information'!H589</f>
        <v>0</v>
      </c>
      <c r="J589" s="25">
        <f t="shared" si="94"/>
        <v>0</v>
      </c>
      <c r="K589" s="33">
        <f>+'JRO''s Hours Information'!C589</f>
        <v>129.99600000000001</v>
      </c>
      <c r="L589" s="23">
        <f t="shared" si="95"/>
        <v>2139.7341600000004</v>
      </c>
      <c r="M589" s="33">
        <f>+'JRO''s Hours Information'!F589</f>
        <v>104.004</v>
      </c>
      <c r="N589" s="23">
        <f t="shared" si="96"/>
        <v>1587.10104</v>
      </c>
      <c r="O589" s="33">
        <f>+'JRO''s Hours Information'!I589</f>
        <v>0</v>
      </c>
      <c r="P589" s="25">
        <f t="shared" si="97"/>
        <v>0</v>
      </c>
      <c r="Q589" s="16">
        <f>+'JRO''s Hours Information'!D589</f>
        <v>140</v>
      </c>
      <c r="R589" s="23">
        <f t="shared" si="98"/>
        <v>2304.4</v>
      </c>
      <c r="S589" s="16">
        <f>+'JRO''s Hours Information'!G589</f>
        <v>118</v>
      </c>
      <c r="T589" s="23">
        <f t="shared" si="99"/>
        <v>1800.68</v>
      </c>
      <c r="U589" s="15">
        <f>+'JRO''s Hours Information'!J589</f>
        <v>0</v>
      </c>
      <c r="V589" s="25">
        <f t="shared" si="100"/>
        <v>0</v>
      </c>
      <c r="W589" s="23">
        <f t="shared" si="101"/>
        <v>6426.3819999999996</v>
      </c>
    </row>
    <row r="590" spans="1:23" ht="14.85" customHeight="1" x14ac:dyDescent="0.15">
      <c r="A590" s="64" t="str">
        <f>'Employee ROP Information'!A590</f>
        <v>GAL</v>
      </c>
      <c r="B590" s="58" t="str">
        <f>+'Employee ROP Information'!C590</f>
        <v>SAMS, KIMBERLY</v>
      </c>
      <c r="C590" s="17">
        <f>+'Employee ROP Information'!M590</f>
        <v>28.75</v>
      </c>
      <c r="D590" s="17">
        <f>+'Employee ROP Information'!N590</f>
        <v>26.66</v>
      </c>
      <c r="E590" s="32">
        <f>+'JRO''s Hours Information'!B590</f>
        <v>73.84</v>
      </c>
      <c r="F590" s="23">
        <f t="shared" si="92"/>
        <v>2122.9</v>
      </c>
      <c r="G590" s="32">
        <f>+'JRO''s Hours Information'!E590</f>
        <v>186.09</v>
      </c>
      <c r="H590" s="23">
        <f t="shared" si="93"/>
        <v>4961.1594000000005</v>
      </c>
      <c r="I590" s="32">
        <f>+'JRO''s Hours Information'!H590</f>
        <v>0</v>
      </c>
      <c r="J590" s="25">
        <f t="shared" si="94"/>
        <v>0</v>
      </c>
      <c r="K590" s="33">
        <f>+'JRO''s Hours Information'!C590</f>
        <v>104.004</v>
      </c>
      <c r="L590" s="23">
        <f t="shared" si="95"/>
        <v>2990.1150000000002</v>
      </c>
      <c r="M590" s="33">
        <f>+'JRO''s Hours Information'!F590</f>
        <v>104.004</v>
      </c>
      <c r="N590" s="23">
        <f t="shared" si="96"/>
        <v>2772.7466400000003</v>
      </c>
      <c r="O590" s="33">
        <f>+'JRO''s Hours Information'!I590</f>
        <v>3</v>
      </c>
      <c r="P590" s="25">
        <f t="shared" si="97"/>
        <v>79.98</v>
      </c>
      <c r="Q590" s="16">
        <f>+'JRO''s Hours Information'!D590</f>
        <v>108</v>
      </c>
      <c r="R590" s="23">
        <f t="shared" si="98"/>
        <v>3105</v>
      </c>
      <c r="S590" s="16">
        <f>+'JRO''s Hours Information'!G590</f>
        <v>73.5</v>
      </c>
      <c r="T590" s="23">
        <f t="shared" si="99"/>
        <v>1959.51</v>
      </c>
      <c r="U590" s="15">
        <f>+'JRO''s Hours Information'!J590</f>
        <v>3</v>
      </c>
      <c r="V590" s="25">
        <f t="shared" si="100"/>
        <v>79.98</v>
      </c>
      <c r="W590" s="23">
        <f t="shared" si="101"/>
        <v>7084.0594000000001</v>
      </c>
    </row>
    <row r="591" spans="1:23" ht="14.85" customHeight="1" x14ac:dyDescent="0.15">
      <c r="A591" s="64" t="str">
        <f>'Employee ROP Information'!A591</f>
        <v>GAL</v>
      </c>
      <c r="B591" s="58" t="str">
        <f>+'Employee ROP Information'!C591</f>
        <v>SANCHEZ, NELSON</v>
      </c>
      <c r="C591" s="17">
        <f>+'Employee ROP Information'!M591</f>
        <v>19.72</v>
      </c>
      <c r="D591" s="17">
        <f>+'Employee ROP Information'!N591</f>
        <v>18.28</v>
      </c>
      <c r="E591" s="32">
        <f>+'JRO''s Hours Information'!B591</f>
        <v>141.34</v>
      </c>
      <c r="F591" s="23">
        <f t="shared" si="92"/>
        <v>2787.2248</v>
      </c>
      <c r="G591" s="32">
        <f>+'JRO''s Hours Information'!E591</f>
        <v>148.84</v>
      </c>
      <c r="H591" s="23">
        <f t="shared" si="93"/>
        <v>2720.7952</v>
      </c>
      <c r="I591" s="32">
        <f>+'JRO''s Hours Information'!H591</f>
        <v>0</v>
      </c>
      <c r="J591" s="25">
        <f t="shared" si="94"/>
        <v>0</v>
      </c>
      <c r="K591" s="33">
        <f>+'JRO''s Hours Information'!C591</f>
        <v>104.004</v>
      </c>
      <c r="L591" s="23">
        <f t="shared" si="95"/>
        <v>2050.9588800000001</v>
      </c>
      <c r="M591" s="33">
        <f>+'JRO''s Hours Information'!F591</f>
        <v>104.004</v>
      </c>
      <c r="N591" s="23">
        <f t="shared" si="96"/>
        <v>1901.1931200000001</v>
      </c>
      <c r="O591" s="33">
        <f>+'JRO''s Hours Information'!I591</f>
        <v>7</v>
      </c>
      <c r="P591" s="25">
        <f t="shared" si="97"/>
        <v>127.96000000000001</v>
      </c>
      <c r="Q591" s="16">
        <f>+'JRO''s Hours Information'!D591</f>
        <v>64.25</v>
      </c>
      <c r="R591" s="23">
        <f t="shared" si="98"/>
        <v>1267.01</v>
      </c>
      <c r="S591" s="16">
        <f>+'JRO''s Hours Information'!G591</f>
        <v>50</v>
      </c>
      <c r="T591" s="23">
        <f t="shared" si="99"/>
        <v>914</v>
      </c>
      <c r="U591" s="15">
        <f>+'JRO''s Hours Information'!J591</f>
        <v>38.75</v>
      </c>
      <c r="V591" s="25">
        <f t="shared" si="100"/>
        <v>708.35</v>
      </c>
      <c r="W591" s="23">
        <f t="shared" si="101"/>
        <v>5508.02</v>
      </c>
    </row>
    <row r="592" spans="1:23" ht="14.85" customHeight="1" x14ac:dyDescent="0.15">
      <c r="A592" s="64" t="str">
        <f>'Employee ROP Information'!A592</f>
        <v>GAL</v>
      </c>
      <c r="B592" s="58" t="str">
        <f>+'Employee ROP Information'!C592</f>
        <v>SANDERS, OTIS</v>
      </c>
      <c r="C592" s="17">
        <f>+'Employee ROP Information'!M592</f>
        <v>25.38</v>
      </c>
      <c r="D592" s="17">
        <f>+'Employee ROP Information'!N592</f>
        <v>23.53</v>
      </c>
      <c r="E592" s="32">
        <f>+'JRO''s Hours Information'!B592</f>
        <v>0</v>
      </c>
      <c r="F592" s="23">
        <f t="shared" si="92"/>
        <v>0</v>
      </c>
      <c r="G592" s="32">
        <f>+'JRO''s Hours Information'!E592</f>
        <v>0</v>
      </c>
      <c r="H592" s="23">
        <f t="shared" si="93"/>
        <v>0</v>
      </c>
      <c r="I592" s="32">
        <f>+'JRO''s Hours Information'!H592</f>
        <v>0</v>
      </c>
      <c r="J592" s="25">
        <f t="shared" si="94"/>
        <v>0</v>
      </c>
      <c r="K592" s="33">
        <f>+'JRO''s Hours Information'!C592</f>
        <v>0</v>
      </c>
      <c r="L592" s="23">
        <f t="shared" si="95"/>
        <v>0</v>
      </c>
      <c r="M592" s="33">
        <f>+'JRO''s Hours Information'!F592</f>
        <v>0</v>
      </c>
      <c r="N592" s="23">
        <f t="shared" si="96"/>
        <v>0</v>
      </c>
      <c r="O592" s="33">
        <f>+'JRO''s Hours Information'!I592</f>
        <v>0</v>
      </c>
      <c r="P592" s="25">
        <f t="shared" si="97"/>
        <v>0</v>
      </c>
      <c r="Q592" s="16">
        <f>+'JRO''s Hours Information'!D592</f>
        <v>0</v>
      </c>
      <c r="R592" s="23">
        <f t="shared" si="98"/>
        <v>0</v>
      </c>
      <c r="S592" s="16">
        <f>+'JRO''s Hours Information'!G592</f>
        <v>0</v>
      </c>
      <c r="T592" s="23">
        <f t="shared" si="99"/>
        <v>0</v>
      </c>
      <c r="U592" s="15">
        <f>+'JRO''s Hours Information'!J592</f>
        <v>0</v>
      </c>
      <c r="V592" s="25">
        <f t="shared" si="100"/>
        <v>0</v>
      </c>
      <c r="W592" s="23">
        <f t="shared" si="101"/>
        <v>0</v>
      </c>
    </row>
    <row r="593" spans="1:23" ht="14.85" customHeight="1" x14ac:dyDescent="0.15">
      <c r="A593" s="64" t="str">
        <f>'Employee ROP Information'!A593</f>
        <v>GAL</v>
      </c>
      <c r="B593" s="58" t="str">
        <f>+'Employee ROP Information'!C593</f>
        <v>SANDOVAL, JENNIFER</v>
      </c>
      <c r="C593" s="17">
        <f>+'Employee ROP Information'!M593</f>
        <v>19.72</v>
      </c>
      <c r="D593" s="17">
        <f>+'Employee ROP Information'!N593</f>
        <v>18.28</v>
      </c>
      <c r="E593" s="32">
        <f>+'JRO''s Hours Information'!B593</f>
        <v>140.839</v>
      </c>
      <c r="F593" s="23">
        <f t="shared" si="92"/>
        <v>2777.3450799999996</v>
      </c>
      <c r="G593" s="32">
        <f>+'JRO''s Hours Information'!E593</f>
        <v>120.839</v>
      </c>
      <c r="H593" s="23">
        <f t="shared" si="93"/>
        <v>2208.9369200000001</v>
      </c>
      <c r="I593" s="32">
        <f>+'JRO''s Hours Information'!H593</f>
        <v>0</v>
      </c>
      <c r="J593" s="25">
        <f t="shared" si="94"/>
        <v>0</v>
      </c>
      <c r="K593" s="33">
        <f>+'JRO''s Hours Information'!C593</f>
        <v>104.004</v>
      </c>
      <c r="L593" s="23">
        <f t="shared" si="95"/>
        <v>2050.9588800000001</v>
      </c>
      <c r="M593" s="33">
        <f>+'JRO''s Hours Information'!F593</f>
        <v>104.004</v>
      </c>
      <c r="N593" s="23">
        <f t="shared" si="96"/>
        <v>1901.1931200000001</v>
      </c>
      <c r="O593" s="33">
        <f>+'JRO''s Hours Information'!I593</f>
        <v>8</v>
      </c>
      <c r="P593" s="25">
        <f t="shared" si="97"/>
        <v>146.24</v>
      </c>
      <c r="Q593" s="16">
        <f>+'JRO''s Hours Information'!D593</f>
        <v>0</v>
      </c>
      <c r="R593" s="23">
        <f t="shared" si="98"/>
        <v>0</v>
      </c>
      <c r="S593" s="16">
        <f>+'JRO''s Hours Information'!G593</f>
        <v>20</v>
      </c>
      <c r="T593" s="23">
        <f t="shared" si="99"/>
        <v>365.6</v>
      </c>
      <c r="U593" s="15">
        <f>+'JRO''s Hours Information'!J593</f>
        <v>8</v>
      </c>
      <c r="V593" s="25">
        <f t="shared" si="100"/>
        <v>146.24</v>
      </c>
      <c r="W593" s="23">
        <f t="shared" si="101"/>
        <v>4986.2819999999992</v>
      </c>
    </row>
    <row r="594" spans="1:23" ht="14.85" customHeight="1" x14ac:dyDescent="0.15">
      <c r="A594" s="64" t="str">
        <f>'Employee ROP Information'!A594</f>
        <v>GAL</v>
      </c>
      <c r="B594" s="58" t="str">
        <f>+'Employee ROP Information'!C594</f>
        <v>SCHAFFER, JOY</v>
      </c>
      <c r="C594" s="17">
        <f>+'Employee ROP Information'!M594</f>
        <v>19.72</v>
      </c>
      <c r="D594" s="17">
        <f>+'Employee ROP Information'!N594</f>
        <v>18.28</v>
      </c>
      <c r="E594" s="32">
        <f>+'JRO''s Hours Information'!B594</f>
        <v>83.66</v>
      </c>
      <c r="F594" s="23">
        <f t="shared" si="92"/>
        <v>1649.7751999999998</v>
      </c>
      <c r="G594" s="32">
        <f>+'JRO''s Hours Information'!E594</f>
        <v>74.507000000000005</v>
      </c>
      <c r="H594" s="23">
        <f t="shared" si="93"/>
        <v>1361.9879600000002</v>
      </c>
      <c r="I594" s="32">
        <f>+'JRO''s Hours Information'!H594</f>
        <v>-0.375</v>
      </c>
      <c r="J594" s="25">
        <f t="shared" si="94"/>
        <v>-6.8550000000000004</v>
      </c>
      <c r="K594" s="33">
        <f>+'JRO''s Hours Information'!C594</f>
        <v>129.99600000000001</v>
      </c>
      <c r="L594" s="23">
        <f t="shared" si="95"/>
        <v>2563.5211199999999</v>
      </c>
      <c r="M594" s="33">
        <f>+'JRO''s Hours Information'!F594</f>
        <v>104.004</v>
      </c>
      <c r="N594" s="23">
        <f t="shared" si="96"/>
        <v>1901.1931200000001</v>
      </c>
      <c r="O594" s="33">
        <f>+'JRO''s Hours Information'!I594</f>
        <v>27.25</v>
      </c>
      <c r="P594" s="25">
        <f t="shared" si="97"/>
        <v>498.13000000000005</v>
      </c>
      <c r="Q594" s="16">
        <f>+'JRO''s Hours Information'!D594</f>
        <v>215.25</v>
      </c>
      <c r="R594" s="23">
        <f t="shared" si="98"/>
        <v>4244.7299999999996</v>
      </c>
      <c r="S594" s="16">
        <f>+'JRO''s Hours Information'!G594</f>
        <v>110.5</v>
      </c>
      <c r="T594" s="23">
        <f t="shared" si="99"/>
        <v>2019.94</v>
      </c>
      <c r="U594" s="15">
        <f>+'JRO''s Hours Information'!J594</f>
        <v>30.75</v>
      </c>
      <c r="V594" s="25">
        <f t="shared" si="100"/>
        <v>562.11</v>
      </c>
      <c r="W594" s="23">
        <f t="shared" si="101"/>
        <v>3004.90816</v>
      </c>
    </row>
    <row r="595" spans="1:23" ht="14.85" customHeight="1" x14ac:dyDescent="0.15">
      <c r="A595" s="64" t="str">
        <f>'Employee ROP Information'!A595</f>
        <v>GAL</v>
      </c>
      <c r="B595" s="58" t="str">
        <f>+'Employee ROP Information'!C595</f>
        <v>SCHRANK, MARYBETH</v>
      </c>
      <c r="C595" s="17">
        <f>+'Employee ROP Information'!M595</f>
        <v>13.8</v>
      </c>
      <c r="D595" s="17">
        <f>+'Employee ROP Information'!N595</f>
        <v>12.8</v>
      </c>
      <c r="E595" s="32">
        <f>+'JRO''s Hours Information'!B595</f>
        <v>39.335000000000001</v>
      </c>
      <c r="F595" s="23">
        <f t="shared" si="92"/>
        <v>542.82300000000009</v>
      </c>
      <c r="G595" s="32">
        <f>+'JRO''s Hours Information'!E595</f>
        <v>39.335000000000001</v>
      </c>
      <c r="H595" s="23">
        <f t="shared" si="93"/>
        <v>503.48800000000006</v>
      </c>
      <c r="I595" s="32">
        <f>+'JRO''s Hours Information'!H595</f>
        <v>0</v>
      </c>
      <c r="J595" s="25">
        <f t="shared" si="94"/>
        <v>0</v>
      </c>
      <c r="K595" s="33">
        <f>+'JRO''s Hours Information'!C595</f>
        <v>43.335000000000001</v>
      </c>
      <c r="L595" s="23">
        <f t="shared" si="95"/>
        <v>598.02300000000002</v>
      </c>
      <c r="M595" s="33">
        <f>+'JRO''s Hours Information'!F595</f>
        <v>43.335000000000001</v>
      </c>
      <c r="N595" s="23">
        <f t="shared" si="96"/>
        <v>554.68799999999999</v>
      </c>
      <c r="O595" s="33">
        <f>+'JRO''s Hours Information'!I595</f>
        <v>0</v>
      </c>
      <c r="P595" s="25">
        <f t="shared" si="97"/>
        <v>0</v>
      </c>
      <c r="Q595" s="16">
        <f>+'JRO''s Hours Information'!D595</f>
        <v>4</v>
      </c>
      <c r="R595" s="23">
        <f t="shared" si="98"/>
        <v>55.2</v>
      </c>
      <c r="S595" s="16">
        <f>+'JRO''s Hours Information'!G595</f>
        <v>4</v>
      </c>
      <c r="T595" s="23">
        <f t="shared" si="99"/>
        <v>51.2</v>
      </c>
      <c r="U595" s="15">
        <f>+'JRO''s Hours Information'!J595</f>
        <v>0</v>
      </c>
      <c r="V595" s="25">
        <f t="shared" si="100"/>
        <v>0</v>
      </c>
      <c r="W595" s="23">
        <f t="shared" si="101"/>
        <v>1046.3110000000001</v>
      </c>
    </row>
    <row r="596" spans="1:23" ht="14.85" customHeight="1" x14ac:dyDescent="0.15">
      <c r="A596" s="64" t="str">
        <f>'Employee ROP Information'!A596</f>
        <v>GAL</v>
      </c>
      <c r="B596" s="58" t="str">
        <f>+'Employee ROP Information'!C596</f>
        <v>SCOTT, LARNELLE</v>
      </c>
      <c r="C596" s="17">
        <f>+'Employee ROP Information'!M596</f>
        <v>21.26</v>
      </c>
      <c r="D596" s="17">
        <f>+'Employee ROP Information'!N596</f>
        <v>19.71</v>
      </c>
      <c r="E596" s="32">
        <f>+'JRO''s Hours Information'!B596</f>
        <v>222.001</v>
      </c>
      <c r="F596" s="23">
        <f t="shared" si="92"/>
        <v>4719.7412600000007</v>
      </c>
      <c r="G596" s="32">
        <f>+'JRO''s Hours Information'!E596</f>
        <v>356.84</v>
      </c>
      <c r="H596" s="23">
        <f t="shared" si="93"/>
        <v>7033.3163999999997</v>
      </c>
      <c r="I596" s="32">
        <f>+'JRO''s Hours Information'!H596</f>
        <v>2.125</v>
      </c>
      <c r="J596" s="25">
        <f t="shared" si="94"/>
        <v>41.883749999999999</v>
      </c>
      <c r="K596" s="33">
        <f>+'JRO''s Hours Information'!C596</f>
        <v>123.498</v>
      </c>
      <c r="L596" s="23">
        <f t="shared" si="95"/>
        <v>2625.5674800000002</v>
      </c>
      <c r="M596" s="33">
        <f>+'JRO''s Hours Information'!F596</f>
        <v>104.004</v>
      </c>
      <c r="N596" s="23">
        <f t="shared" si="96"/>
        <v>2049.9188400000003</v>
      </c>
      <c r="O596" s="33">
        <f>+'JRO''s Hours Information'!I596</f>
        <v>20.75</v>
      </c>
      <c r="P596" s="25">
        <f t="shared" si="97"/>
        <v>408.98250000000002</v>
      </c>
      <c r="Q596" s="16">
        <f>+'JRO''s Hours Information'!D596</f>
        <v>104.25</v>
      </c>
      <c r="R596" s="23">
        <f t="shared" si="98"/>
        <v>2216.355</v>
      </c>
      <c r="S596" s="16">
        <f>+'JRO''s Hours Information'!G596</f>
        <v>20.25</v>
      </c>
      <c r="T596" s="23">
        <f t="shared" si="99"/>
        <v>399.1275</v>
      </c>
      <c r="U596" s="15">
        <f>+'JRO''s Hours Information'!J596</f>
        <v>19.25</v>
      </c>
      <c r="V596" s="25">
        <f t="shared" si="100"/>
        <v>379.41750000000002</v>
      </c>
      <c r="W596" s="23">
        <f t="shared" si="101"/>
        <v>11794.941410000001</v>
      </c>
    </row>
    <row r="597" spans="1:23" ht="14.85" customHeight="1" x14ac:dyDescent="0.15">
      <c r="A597" s="64" t="str">
        <f>'Employee ROP Information'!A597</f>
        <v>GAL</v>
      </c>
      <c r="B597" s="58" t="str">
        <f>+'Employee ROP Information'!C597</f>
        <v>SCOTT, LESLEY</v>
      </c>
      <c r="C597" s="17">
        <f>+'Employee ROP Information'!M597</f>
        <v>35.28</v>
      </c>
      <c r="D597" s="17">
        <f>+'Employee ROP Information'!N597</f>
        <v>32.71</v>
      </c>
      <c r="E597" s="32">
        <f>+'JRO''s Hours Information'!B597</f>
        <v>404</v>
      </c>
      <c r="F597" s="23">
        <f t="shared" si="92"/>
        <v>14253.12</v>
      </c>
      <c r="G597" s="32">
        <f>+'JRO''s Hours Information'!E597</f>
        <v>480</v>
      </c>
      <c r="H597" s="23">
        <f t="shared" si="93"/>
        <v>15700.800000000001</v>
      </c>
      <c r="I597" s="32">
        <f>+'JRO''s Hours Information'!H597</f>
        <v>0</v>
      </c>
      <c r="J597" s="25">
        <f t="shared" si="94"/>
        <v>0</v>
      </c>
      <c r="K597" s="33">
        <f>+'JRO''s Hours Information'!C597</f>
        <v>240</v>
      </c>
      <c r="L597" s="23">
        <f t="shared" si="95"/>
        <v>8467.2000000000007</v>
      </c>
      <c r="M597" s="33">
        <f>+'JRO''s Hours Information'!F597</f>
        <v>104.004</v>
      </c>
      <c r="N597" s="23">
        <f t="shared" si="96"/>
        <v>3401.9708400000004</v>
      </c>
      <c r="O597" s="33">
        <f>+'JRO''s Hours Information'!I597</f>
        <v>0</v>
      </c>
      <c r="P597" s="25">
        <f t="shared" si="97"/>
        <v>0</v>
      </c>
      <c r="Q597" s="16">
        <f>+'JRO''s Hours Information'!D597</f>
        <v>112</v>
      </c>
      <c r="R597" s="23">
        <f t="shared" si="98"/>
        <v>3951.36</v>
      </c>
      <c r="S597" s="16">
        <f>+'JRO''s Hours Information'!G597</f>
        <v>8</v>
      </c>
      <c r="T597" s="23">
        <f t="shared" si="99"/>
        <v>261.68</v>
      </c>
      <c r="U597" s="15">
        <f>+'JRO''s Hours Information'!J597</f>
        <v>0</v>
      </c>
      <c r="V597" s="25">
        <f t="shared" si="100"/>
        <v>0</v>
      </c>
      <c r="W597" s="23">
        <f t="shared" si="101"/>
        <v>29953.920000000002</v>
      </c>
    </row>
    <row r="598" spans="1:23" ht="14.85" customHeight="1" x14ac:dyDescent="0.15">
      <c r="A598" s="64" t="str">
        <f>'Employee ROP Information'!A598</f>
        <v>GAL</v>
      </c>
      <c r="B598" s="58" t="str">
        <f>+'Employee ROP Information'!C598</f>
        <v>SCOTT, WILKEDRA</v>
      </c>
      <c r="C598" s="17">
        <f>+'Employee ROP Information'!M598</f>
        <v>20.39</v>
      </c>
      <c r="D598" s="17">
        <f>+'Employee ROP Information'!N598</f>
        <v>18.899999999999999</v>
      </c>
      <c r="E598" s="32">
        <f>+'JRO''s Hours Information'!B598</f>
        <v>96.59</v>
      </c>
      <c r="F598" s="23">
        <f t="shared" si="92"/>
        <v>1969.4701000000002</v>
      </c>
      <c r="G598" s="32">
        <f>+'JRO''s Hours Information'!E598</f>
        <v>73.257000000000005</v>
      </c>
      <c r="H598" s="23">
        <f t="shared" si="93"/>
        <v>1384.5572999999999</v>
      </c>
      <c r="I598" s="32">
        <f>+'JRO''s Hours Information'!H598</f>
        <v>0</v>
      </c>
      <c r="J598" s="25">
        <f t="shared" si="94"/>
        <v>0</v>
      </c>
      <c r="K598" s="33">
        <f>+'JRO''s Hours Information'!C598</f>
        <v>104.004</v>
      </c>
      <c r="L598" s="23">
        <f t="shared" si="95"/>
        <v>2120.64156</v>
      </c>
      <c r="M598" s="33">
        <f>+'JRO''s Hours Information'!F598</f>
        <v>104.004</v>
      </c>
      <c r="N598" s="23">
        <f t="shared" si="96"/>
        <v>1965.6756</v>
      </c>
      <c r="O598" s="33">
        <f>+'JRO''s Hours Information'!I598</f>
        <v>0</v>
      </c>
      <c r="P598" s="25">
        <f t="shared" si="97"/>
        <v>0</v>
      </c>
      <c r="Q598" s="16">
        <f>+'JRO''s Hours Information'!D598</f>
        <v>54.5</v>
      </c>
      <c r="R598" s="23">
        <f t="shared" si="98"/>
        <v>1111.2550000000001</v>
      </c>
      <c r="S598" s="16">
        <f>+'JRO''s Hours Information'!G598</f>
        <v>74.5</v>
      </c>
      <c r="T598" s="23">
        <f t="shared" si="99"/>
        <v>1408.05</v>
      </c>
      <c r="U598" s="15">
        <f>+'JRO''s Hours Information'!J598</f>
        <v>0</v>
      </c>
      <c r="V598" s="25">
        <f t="shared" si="100"/>
        <v>0</v>
      </c>
      <c r="W598" s="23">
        <f t="shared" si="101"/>
        <v>3354.0273999999999</v>
      </c>
    </row>
    <row r="599" spans="1:23" ht="14.85" customHeight="1" x14ac:dyDescent="0.15">
      <c r="A599" s="64" t="str">
        <f>'Employee ROP Information'!A599</f>
        <v>GAL</v>
      </c>
      <c r="B599" s="58" t="str">
        <f>+'Employee ROP Information'!C599</f>
        <v>SELANDER, THOMAS</v>
      </c>
      <c r="C599" s="17">
        <f>+'Employee ROP Information'!M599</f>
        <v>22.96</v>
      </c>
      <c r="D599" s="17">
        <f>+'Employee ROP Information'!N599</f>
        <v>21.29</v>
      </c>
      <c r="E599" s="32">
        <f>+'JRO''s Hours Information'!B599</f>
        <v>171.5</v>
      </c>
      <c r="F599" s="23">
        <f t="shared" si="92"/>
        <v>3937.6400000000003</v>
      </c>
      <c r="G599" s="32">
        <f>+'JRO''s Hours Information'!E599</f>
        <v>480</v>
      </c>
      <c r="H599" s="23">
        <f t="shared" si="93"/>
        <v>10219.199999999999</v>
      </c>
      <c r="I599" s="32">
        <f>+'JRO''s Hours Information'!H599</f>
        <v>0</v>
      </c>
      <c r="J599" s="25">
        <f t="shared" si="94"/>
        <v>0</v>
      </c>
      <c r="K599" s="33">
        <f>+'JRO''s Hours Information'!C599</f>
        <v>156</v>
      </c>
      <c r="L599" s="23">
        <f t="shared" si="95"/>
        <v>3581.76</v>
      </c>
      <c r="M599" s="33">
        <f>+'JRO''s Hours Information'!F599</f>
        <v>104.004</v>
      </c>
      <c r="N599" s="23">
        <f t="shared" si="96"/>
        <v>2214.2451599999999</v>
      </c>
      <c r="O599" s="33">
        <f>+'JRO''s Hours Information'!I599</f>
        <v>0</v>
      </c>
      <c r="P599" s="25">
        <f t="shared" si="97"/>
        <v>0</v>
      </c>
      <c r="Q599" s="16">
        <f>+'JRO''s Hours Information'!D599</f>
        <v>136</v>
      </c>
      <c r="R599" s="23">
        <f t="shared" si="98"/>
        <v>3122.56</v>
      </c>
      <c r="S599" s="16">
        <f>+'JRO''s Hours Information'!G599</f>
        <v>54</v>
      </c>
      <c r="T599" s="23">
        <f t="shared" si="99"/>
        <v>1149.6599999999999</v>
      </c>
      <c r="U599" s="15">
        <f>+'JRO''s Hours Information'!J599</f>
        <v>0</v>
      </c>
      <c r="V599" s="25">
        <f t="shared" si="100"/>
        <v>0</v>
      </c>
      <c r="W599" s="23">
        <f t="shared" si="101"/>
        <v>14156.84</v>
      </c>
    </row>
    <row r="600" spans="1:23" ht="14.85" customHeight="1" x14ac:dyDescent="0.15">
      <c r="A600" s="64" t="str">
        <f>'Employee ROP Information'!A600</f>
        <v>GAL</v>
      </c>
      <c r="B600" s="58" t="str">
        <f>+'Employee ROP Information'!C600</f>
        <v>SETAYESH, HALEH</v>
      </c>
      <c r="C600" s="17">
        <f>+'Employee ROP Information'!M600</f>
        <v>25.38</v>
      </c>
      <c r="D600" s="17">
        <f>+'Employee ROP Information'!N600</f>
        <v>23.53</v>
      </c>
      <c r="E600" s="32">
        <f>+'JRO''s Hours Information'!B600</f>
        <v>26.001000000000001</v>
      </c>
      <c r="F600" s="23">
        <f t="shared" si="92"/>
        <v>659.90538000000004</v>
      </c>
      <c r="G600" s="32">
        <f>+'JRO''s Hours Information'!E600</f>
        <v>26.001000000000001</v>
      </c>
      <c r="H600" s="23">
        <f t="shared" si="93"/>
        <v>611.80353000000002</v>
      </c>
      <c r="I600" s="32">
        <f>+'JRO''s Hours Information'!H600</f>
        <v>0</v>
      </c>
      <c r="J600" s="25">
        <f t="shared" si="94"/>
        <v>0</v>
      </c>
      <c r="K600" s="33">
        <f>+'JRO''s Hours Information'!C600</f>
        <v>26.001000000000001</v>
      </c>
      <c r="L600" s="23">
        <f t="shared" si="95"/>
        <v>659.90538000000004</v>
      </c>
      <c r="M600" s="33">
        <f>+'JRO''s Hours Information'!F600</f>
        <v>26.001000000000001</v>
      </c>
      <c r="N600" s="23">
        <f t="shared" si="96"/>
        <v>611.80353000000002</v>
      </c>
      <c r="O600" s="33">
        <f>+'JRO''s Hours Information'!I600</f>
        <v>0</v>
      </c>
      <c r="P600" s="25">
        <f t="shared" si="97"/>
        <v>0</v>
      </c>
      <c r="Q600" s="16">
        <f>+'JRO''s Hours Information'!D600</f>
        <v>0</v>
      </c>
      <c r="R600" s="23">
        <f t="shared" si="98"/>
        <v>0</v>
      </c>
      <c r="S600" s="16">
        <f>+'JRO''s Hours Information'!G600</f>
        <v>0</v>
      </c>
      <c r="T600" s="23">
        <f t="shared" si="99"/>
        <v>0</v>
      </c>
      <c r="U600" s="15">
        <f>+'JRO''s Hours Information'!J600</f>
        <v>0</v>
      </c>
      <c r="V600" s="25">
        <f t="shared" si="100"/>
        <v>0</v>
      </c>
      <c r="W600" s="23">
        <f t="shared" si="101"/>
        <v>1271.7089100000001</v>
      </c>
    </row>
    <row r="601" spans="1:23" ht="14.85" customHeight="1" x14ac:dyDescent="0.15">
      <c r="A601" s="64" t="str">
        <f>'Employee ROP Information'!A601</f>
        <v>GAL</v>
      </c>
      <c r="B601" s="58" t="str">
        <f>+'Employee ROP Information'!C601</f>
        <v>SHAFER, ELLEN</v>
      </c>
      <c r="C601" s="17">
        <f>+'Employee ROP Information'!M601</f>
        <v>21.26</v>
      </c>
      <c r="D601" s="17">
        <f>+'Employee ROP Information'!N601</f>
        <v>19.71</v>
      </c>
      <c r="E601" s="32">
        <f>+'JRO''s Hours Information'!B601</f>
        <v>0</v>
      </c>
      <c r="F601" s="23">
        <f t="shared" si="92"/>
        <v>0</v>
      </c>
      <c r="G601" s="32">
        <f>+'JRO''s Hours Information'!E601</f>
        <v>0</v>
      </c>
      <c r="H601" s="23">
        <f t="shared" si="93"/>
        <v>0</v>
      </c>
      <c r="I601" s="32">
        <f>+'JRO''s Hours Information'!H601</f>
        <v>0</v>
      </c>
      <c r="J601" s="25">
        <f t="shared" si="94"/>
        <v>0</v>
      </c>
      <c r="K601" s="33">
        <f>+'JRO''s Hours Information'!C601</f>
        <v>0</v>
      </c>
      <c r="L601" s="23">
        <f t="shared" si="95"/>
        <v>0</v>
      </c>
      <c r="M601" s="33">
        <f>+'JRO''s Hours Information'!F601</f>
        <v>0</v>
      </c>
      <c r="N601" s="23">
        <f t="shared" si="96"/>
        <v>0</v>
      </c>
      <c r="O601" s="33">
        <f>+'JRO''s Hours Information'!I601</f>
        <v>0</v>
      </c>
      <c r="P601" s="25">
        <f t="shared" si="97"/>
        <v>0</v>
      </c>
      <c r="Q601" s="16">
        <f>+'JRO''s Hours Information'!D601</f>
        <v>0</v>
      </c>
      <c r="R601" s="23">
        <f t="shared" si="98"/>
        <v>0</v>
      </c>
      <c r="S601" s="16">
        <f>+'JRO''s Hours Information'!G601</f>
        <v>0</v>
      </c>
      <c r="T601" s="23">
        <f t="shared" si="99"/>
        <v>0</v>
      </c>
      <c r="U601" s="15">
        <f>+'JRO''s Hours Information'!J601</f>
        <v>0</v>
      </c>
      <c r="V601" s="25">
        <f t="shared" si="100"/>
        <v>0</v>
      </c>
      <c r="W601" s="23">
        <f t="shared" si="101"/>
        <v>0</v>
      </c>
    </row>
    <row r="602" spans="1:23" ht="14.85" customHeight="1" x14ac:dyDescent="0.15">
      <c r="A602" s="64" t="str">
        <f>'Employee ROP Information'!A602</f>
        <v>GAL</v>
      </c>
      <c r="B602" s="58" t="str">
        <f>+'Employee ROP Information'!C602</f>
        <v>SHANE, LAURIE</v>
      </c>
      <c r="C602" s="17">
        <f>+'Employee ROP Information'!M602</f>
        <v>25.38</v>
      </c>
      <c r="D602" s="17">
        <f>+'Employee ROP Information'!N602</f>
        <v>23.53</v>
      </c>
      <c r="E602" s="32">
        <f>+'JRO''s Hours Information'!B602</f>
        <v>403.33499999999998</v>
      </c>
      <c r="F602" s="23">
        <f t="shared" si="92"/>
        <v>10236.6423</v>
      </c>
      <c r="G602" s="32">
        <f>+'JRO''s Hours Information'!E602</f>
        <v>480</v>
      </c>
      <c r="H602" s="23">
        <f t="shared" si="93"/>
        <v>11294.400000000001</v>
      </c>
      <c r="I602" s="32">
        <f>+'JRO''s Hours Information'!H602</f>
        <v>106</v>
      </c>
      <c r="J602" s="25">
        <f t="shared" si="94"/>
        <v>2494.1800000000003</v>
      </c>
      <c r="K602" s="33">
        <f>+'JRO''s Hours Information'!C602</f>
        <v>104.004</v>
      </c>
      <c r="L602" s="23">
        <f t="shared" si="95"/>
        <v>2639.6215200000001</v>
      </c>
      <c r="M602" s="33">
        <f>+'JRO''s Hours Information'!F602</f>
        <v>104.004</v>
      </c>
      <c r="N602" s="23">
        <f t="shared" si="96"/>
        <v>2447.2141200000001</v>
      </c>
      <c r="O602" s="33">
        <f>+'JRO''s Hours Information'!I602</f>
        <v>193</v>
      </c>
      <c r="P602" s="25">
        <f t="shared" si="97"/>
        <v>4541.29</v>
      </c>
      <c r="Q602" s="16">
        <f>+'JRO''s Hours Information'!D602</f>
        <v>0</v>
      </c>
      <c r="R602" s="23">
        <f t="shared" si="98"/>
        <v>0</v>
      </c>
      <c r="S602" s="16">
        <f>+'JRO''s Hours Information'!G602</f>
        <v>0</v>
      </c>
      <c r="T602" s="23">
        <f t="shared" si="99"/>
        <v>0</v>
      </c>
      <c r="U602" s="15">
        <f>+'JRO''s Hours Information'!J602</f>
        <v>126</v>
      </c>
      <c r="V602" s="25">
        <f t="shared" si="100"/>
        <v>2964.78</v>
      </c>
      <c r="W602" s="23">
        <f t="shared" si="101"/>
        <v>24025.222300000001</v>
      </c>
    </row>
    <row r="603" spans="1:23" ht="14.85" customHeight="1" x14ac:dyDescent="0.15">
      <c r="A603" s="64" t="str">
        <f>'Employee ROP Information'!A603</f>
        <v>GAL</v>
      </c>
      <c r="B603" s="58" t="str">
        <f>+'Employee ROP Information'!C603</f>
        <v>SHAVER, CARRIE</v>
      </c>
      <c r="C603" s="17">
        <f>+'Employee ROP Information'!M603</f>
        <v>3.76</v>
      </c>
      <c r="D603" s="17">
        <f>+'Employee ROP Information'!N603</f>
        <v>3.48</v>
      </c>
      <c r="E603" s="32">
        <f>+'JRO''s Hours Information'!B603</f>
        <v>49.41</v>
      </c>
      <c r="F603" s="23">
        <f t="shared" si="92"/>
        <v>185.78159999999997</v>
      </c>
      <c r="G603" s="32">
        <f>+'JRO''s Hours Information'!E603</f>
        <v>93.41</v>
      </c>
      <c r="H603" s="23">
        <f t="shared" si="93"/>
        <v>325.0668</v>
      </c>
      <c r="I603" s="32">
        <f>+'JRO''s Hours Information'!H603</f>
        <v>0</v>
      </c>
      <c r="J603" s="25">
        <f t="shared" si="94"/>
        <v>0</v>
      </c>
      <c r="K603" s="33">
        <f>+'JRO''s Hours Information'!C603</f>
        <v>51.996000000000002</v>
      </c>
      <c r="L603" s="23">
        <f t="shared" si="95"/>
        <v>195.50496000000001</v>
      </c>
      <c r="M603" s="33">
        <f>+'JRO''s Hours Information'!F603</f>
        <v>51.996000000000002</v>
      </c>
      <c r="N603" s="23">
        <f t="shared" si="96"/>
        <v>180.94607999999999</v>
      </c>
      <c r="O603" s="33">
        <f>+'JRO''s Hours Information'!I603</f>
        <v>0</v>
      </c>
      <c r="P603" s="25">
        <f t="shared" si="97"/>
        <v>0</v>
      </c>
      <c r="Q603" s="16">
        <f>+'JRO''s Hours Information'!D603</f>
        <v>19</v>
      </c>
      <c r="R603" s="23">
        <f t="shared" si="98"/>
        <v>71.44</v>
      </c>
      <c r="S603" s="16">
        <f>+'JRO''s Hours Information'!G603</f>
        <v>29</v>
      </c>
      <c r="T603" s="23">
        <f t="shared" si="99"/>
        <v>100.92</v>
      </c>
      <c r="U603" s="15">
        <f>+'JRO''s Hours Information'!J603</f>
        <v>0</v>
      </c>
      <c r="V603" s="25">
        <f t="shared" si="100"/>
        <v>0</v>
      </c>
      <c r="W603" s="23">
        <f t="shared" si="101"/>
        <v>510.84839999999997</v>
      </c>
    </row>
    <row r="604" spans="1:23" ht="14.85" customHeight="1" x14ac:dyDescent="0.15">
      <c r="A604" s="64" t="str">
        <f>'Employee ROP Information'!A604</f>
        <v>GAL</v>
      </c>
      <c r="B604" s="58" t="str">
        <f>+'Employee ROP Information'!C604</f>
        <v>SHAW, SHANNON</v>
      </c>
      <c r="C604" s="17">
        <f>+'Employee ROP Information'!M604</f>
        <v>28.75</v>
      </c>
      <c r="D604" s="17">
        <f>+'Employee ROP Information'!N604</f>
        <v>26.66</v>
      </c>
      <c r="E604" s="32">
        <f>+'JRO''s Hours Information'!B604</f>
        <v>151.33000000000001</v>
      </c>
      <c r="F604" s="23">
        <f t="shared" si="92"/>
        <v>4350.7375000000002</v>
      </c>
      <c r="G604" s="32">
        <f>+'JRO''s Hours Information'!E604</f>
        <v>367.59</v>
      </c>
      <c r="H604" s="23">
        <f t="shared" si="93"/>
        <v>9799.9493999999995</v>
      </c>
      <c r="I604" s="32">
        <f>+'JRO''s Hours Information'!H604</f>
        <v>5.25</v>
      </c>
      <c r="J604" s="25">
        <f t="shared" si="94"/>
        <v>139.965</v>
      </c>
      <c r="K604" s="33">
        <f>+'JRO''s Hours Information'!C604</f>
        <v>129.99600000000001</v>
      </c>
      <c r="L604" s="23">
        <f t="shared" si="95"/>
        <v>3737.3850000000002</v>
      </c>
      <c r="M604" s="33">
        <f>+'JRO''s Hours Information'!F604</f>
        <v>104.004</v>
      </c>
      <c r="N604" s="23">
        <f t="shared" si="96"/>
        <v>2772.7466400000003</v>
      </c>
      <c r="O604" s="33">
        <f>+'JRO''s Hours Information'!I604</f>
        <v>43</v>
      </c>
      <c r="P604" s="25">
        <f t="shared" si="97"/>
        <v>1146.3800000000001</v>
      </c>
      <c r="Q604" s="16">
        <f>+'JRO''s Hours Information'!D604</f>
        <v>104.25</v>
      </c>
      <c r="R604" s="23">
        <f t="shared" si="98"/>
        <v>2997.1875</v>
      </c>
      <c r="S604" s="16">
        <f>+'JRO''s Hours Information'!G604</f>
        <v>12.75</v>
      </c>
      <c r="T604" s="23">
        <f t="shared" si="99"/>
        <v>339.91500000000002</v>
      </c>
      <c r="U604" s="15">
        <f>+'JRO''s Hours Information'!J604</f>
        <v>37.75</v>
      </c>
      <c r="V604" s="25">
        <f t="shared" si="100"/>
        <v>1006.415</v>
      </c>
      <c r="W604" s="23">
        <f t="shared" si="101"/>
        <v>14290.651900000001</v>
      </c>
    </row>
    <row r="605" spans="1:23" ht="14.85" customHeight="1" x14ac:dyDescent="0.15">
      <c r="A605" s="64" t="str">
        <f>'Employee ROP Information'!A605</f>
        <v>GAL</v>
      </c>
      <c r="B605" s="58" t="str">
        <f>+'Employee ROP Information'!C605</f>
        <v>SHEAFFER, JENNIFER</v>
      </c>
      <c r="C605" s="17">
        <f>+'Employee ROP Information'!M605</f>
        <v>19.72</v>
      </c>
      <c r="D605" s="17">
        <f>+'Employee ROP Information'!N605</f>
        <v>18.28</v>
      </c>
      <c r="E605" s="32">
        <f>+'JRO''s Hours Information'!B605</f>
        <v>34.667999999999999</v>
      </c>
      <c r="F605" s="23">
        <f t="shared" si="92"/>
        <v>683.65295999999989</v>
      </c>
      <c r="G605" s="32">
        <f>+'JRO''s Hours Information'!E605</f>
        <v>4.6680000000000001</v>
      </c>
      <c r="H605" s="23">
        <f t="shared" si="93"/>
        <v>85.331040000000002</v>
      </c>
      <c r="I605" s="32">
        <f>+'JRO''s Hours Information'!H605</f>
        <v>1.25</v>
      </c>
      <c r="J605" s="25">
        <f t="shared" si="94"/>
        <v>22.85</v>
      </c>
      <c r="K605" s="33">
        <f>+'JRO''s Hours Information'!C605</f>
        <v>34.667999999999999</v>
      </c>
      <c r="L605" s="23">
        <f t="shared" si="95"/>
        <v>683.65295999999989</v>
      </c>
      <c r="M605" s="33">
        <f>+'JRO''s Hours Information'!F605</f>
        <v>34.667999999999999</v>
      </c>
      <c r="N605" s="23">
        <f t="shared" si="96"/>
        <v>633.73104000000001</v>
      </c>
      <c r="O605" s="33">
        <f>+'JRO''s Hours Information'!I605</f>
        <v>3.75</v>
      </c>
      <c r="P605" s="25">
        <f t="shared" si="97"/>
        <v>68.550000000000011</v>
      </c>
      <c r="Q605" s="16">
        <f>+'JRO''s Hours Information'!D605</f>
        <v>0</v>
      </c>
      <c r="R605" s="23">
        <f t="shared" si="98"/>
        <v>0</v>
      </c>
      <c r="S605" s="16">
        <f>+'JRO''s Hours Information'!G605</f>
        <v>30</v>
      </c>
      <c r="T605" s="23">
        <f t="shared" si="99"/>
        <v>548.40000000000009</v>
      </c>
      <c r="U605" s="15">
        <f>+'JRO''s Hours Information'!J605</f>
        <v>2.5</v>
      </c>
      <c r="V605" s="25">
        <f t="shared" si="100"/>
        <v>45.7</v>
      </c>
      <c r="W605" s="23">
        <f t="shared" si="101"/>
        <v>791.83399999999995</v>
      </c>
    </row>
    <row r="606" spans="1:23" ht="14.85" customHeight="1" x14ac:dyDescent="0.15">
      <c r="A606" s="64" t="str">
        <f>'Employee ROP Information'!A606</f>
        <v>GAL</v>
      </c>
      <c r="B606" s="58" t="str">
        <f>+'Employee ROP Information'!C606</f>
        <v>SHEPHARD, MELISSA</v>
      </c>
      <c r="C606" s="17">
        <f>+'Employee ROP Information'!M606</f>
        <v>19.72</v>
      </c>
      <c r="D606" s="17">
        <f>+'Employee ROP Information'!N606</f>
        <v>18.28</v>
      </c>
      <c r="E606" s="32">
        <f>+'JRO''s Hours Information'!B606</f>
        <v>170.59</v>
      </c>
      <c r="F606" s="23">
        <f t="shared" si="92"/>
        <v>3364.0347999999999</v>
      </c>
      <c r="G606" s="32">
        <f>+'JRO''s Hours Information'!E606</f>
        <v>180.09</v>
      </c>
      <c r="H606" s="23">
        <f t="shared" si="93"/>
        <v>3292.0452000000005</v>
      </c>
      <c r="I606" s="32">
        <f>+'JRO''s Hours Information'!H606</f>
        <v>69.125</v>
      </c>
      <c r="J606" s="25">
        <f t="shared" si="94"/>
        <v>1263.605</v>
      </c>
      <c r="K606" s="33">
        <f>+'JRO''s Hours Information'!C606</f>
        <v>104.004</v>
      </c>
      <c r="L606" s="23">
        <f t="shared" si="95"/>
        <v>2050.9588800000001</v>
      </c>
      <c r="M606" s="33">
        <f>+'JRO''s Hours Information'!F606</f>
        <v>104.004</v>
      </c>
      <c r="N606" s="23">
        <f t="shared" si="96"/>
        <v>1901.1931200000001</v>
      </c>
      <c r="O606" s="33">
        <f>+'JRO''s Hours Information'!I606</f>
        <v>157.125</v>
      </c>
      <c r="P606" s="25">
        <f t="shared" si="97"/>
        <v>2872.2450000000003</v>
      </c>
      <c r="Q606" s="16">
        <f>+'JRO''s Hours Information'!D606</f>
        <v>51</v>
      </c>
      <c r="R606" s="23">
        <f t="shared" si="98"/>
        <v>1005.7199999999999</v>
      </c>
      <c r="S606" s="16">
        <f>+'JRO''s Hours Information'!G606</f>
        <v>16</v>
      </c>
      <c r="T606" s="23">
        <f t="shared" si="99"/>
        <v>292.48</v>
      </c>
      <c r="U606" s="15">
        <f>+'JRO''s Hours Information'!J606</f>
        <v>94.5</v>
      </c>
      <c r="V606" s="25">
        <f t="shared" si="100"/>
        <v>1727.46</v>
      </c>
      <c r="W606" s="23">
        <f t="shared" si="101"/>
        <v>7919.6849999999995</v>
      </c>
    </row>
    <row r="607" spans="1:23" ht="14.85" customHeight="1" x14ac:dyDescent="0.15">
      <c r="A607" s="64" t="str">
        <f>'Employee ROP Information'!A607</f>
        <v>GAL</v>
      </c>
      <c r="B607" s="58" t="str">
        <f>+'Employee ROP Information'!C607</f>
        <v>SHINSKEY, DAWN</v>
      </c>
      <c r="C607" s="17">
        <f>+'Employee ROP Information'!M607</f>
        <v>21.26</v>
      </c>
      <c r="D607" s="17">
        <f>+'Employee ROP Information'!N607</f>
        <v>19.71</v>
      </c>
      <c r="E607" s="32">
        <f>+'JRO''s Hours Information'!B607</f>
        <v>42.002000000000002</v>
      </c>
      <c r="F607" s="23">
        <f t="shared" si="92"/>
        <v>892.96252000000015</v>
      </c>
      <c r="G607" s="32">
        <f>+'JRO''s Hours Information'!E607</f>
        <v>178.00700000000001</v>
      </c>
      <c r="H607" s="23">
        <f t="shared" si="93"/>
        <v>3508.5179700000003</v>
      </c>
      <c r="I607" s="32">
        <f>+'JRO''s Hours Information'!H607</f>
        <v>0</v>
      </c>
      <c r="J607" s="25">
        <f t="shared" si="94"/>
        <v>0</v>
      </c>
      <c r="K607" s="33">
        <f>+'JRO''s Hours Information'!C607</f>
        <v>119.166</v>
      </c>
      <c r="L607" s="23">
        <f t="shared" si="95"/>
        <v>2533.4691600000001</v>
      </c>
      <c r="M607" s="33">
        <f>+'JRO''s Hours Information'!F607</f>
        <v>104.004</v>
      </c>
      <c r="N607" s="23">
        <f t="shared" si="96"/>
        <v>2049.9188400000003</v>
      </c>
      <c r="O607" s="33">
        <f>+'JRO''s Hours Information'!I607</f>
        <v>0</v>
      </c>
      <c r="P607" s="25">
        <f t="shared" si="97"/>
        <v>0</v>
      </c>
      <c r="Q607" s="16">
        <f>+'JRO''s Hours Information'!D607</f>
        <v>120</v>
      </c>
      <c r="R607" s="23">
        <f t="shared" si="98"/>
        <v>2551.2000000000003</v>
      </c>
      <c r="S607" s="16">
        <f>+'JRO''s Hours Information'!G607</f>
        <v>59.25</v>
      </c>
      <c r="T607" s="23">
        <f t="shared" si="99"/>
        <v>1167.8175000000001</v>
      </c>
      <c r="U607" s="15">
        <f>+'JRO''s Hours Information'!J607</f>
        <v>0</v>
      </c>
      <c r="V607" s="25">
        <f t="shared" si="100"/>
        <v>0</v>
      </c>
      <c r="W607" s="23">
        <f t="shared" si="101"/>
        <v>4401.4804900000008</v>
      </c>
    </row>
    <row r="608" spans="1:23" ht="14.85" customHeight="1" x14ac:dyDescent="0.15">
      <c r="A608" s="64" t="str">
        <f>'Employee ROP Information'!A608</f>
        <v>GAL</v>
      </c>
      <c r="B608" s="58" t="str">
        <f>+'Employee ROP Information'!C608</f>
        <v>SHORE, ALLEN</v>
      </c>
      <c r="C608" s="17">
        <f>+'Employee ROP Information'!M608</f>
        <v>25.38</v>
      </c>
      <c r="D608" s="17">
        <f>+'Employee ROP Information'!N608</f>
        <v>23.53</v>
      </c>
      <c r="E608" s="32">
        <f>+'JRO''s Hours Information'!B608</f>
        <v>62.835999999999999</v>
      </c>
      <c r="F608" s="23">
        <f t="shared" si="92"/>
        <v>1594.7776799999999</v>
      </c>
      <c r="G608" s="32">
        <f>+'JRO''s Hours Information'!E608</f>
        <v>59.335999999999999</v>
      </c>
      <c r="H608" s="23">
        <f t="shared" si="93"/>
        <v>1396.17608</v>
      </c>
      <c r="I608" s="32">
        <f>+'JRO''s Hours Information'!H608</f>
        <v>66</v>
      </c>
      <c r="J608" s="25">
        <f t="shared" si="94"/>
        <v>1552.98</v>
      </c>
      <c r="K608" s="33">
        <f>+'JRO''s Hours Information'!C608</f>
        <v>62.835999999999999</v>
      </c>
      <c r="L608" s="23">
        <f t="shared" si="95"/>
        <v>1594.7776799999999</v>
      </c>
      <c r="M608" s="33">
        <f>+'JRO''s Hours Information'!F608</f>
        <v>62.835999999999999</v>
      </c>
      <c r="N608" s="23">
        <f t="shared" si="96"/>
        <v>1478.53108</v>
      </c>
      <c r="O608" s="33">
        <f>+'JRO''s Hours Information'!I608</f>
        <v>66</v>
      </c>
      <c r="P608" s="25">
        <f t="shared" si="97"/>
        <v>1552.98</v>
      </c>
      <c r="Q608" s="16">
        <f>+'JRO''s Hours Information'!D608</f>
        <v>0</v>
      </c>
      <c r="R608" s="23">
        <f t="shared" si="98"/>
        <v>0</v>
      </c>
      <c r="S608" s="16">
        <f>+'JRO''s Hours Information'!G608</f>
        <v>3.5</v>
      </c>
      <c r="T608" s="23">
        <f t="shared" si="99"/>
        <v>82.355000000000004</v>
      </c>
      <c r="U608" s="15">
        <f>+'JRO''s Hours Information'!J608</f>
        <v>0</v>
      </c>
      <c r="V608" s="25">
        <f t="shared" si="100"/>
        <v>0</v>
      </c>
      <c r="W608" s="23">
        <f t="shared" si="101"/>
        <v>4543.9337599999999</v>
      </c>
    </row>
    <row r="609" spans="1:23" ht="14.85" customHeight="1" x14ac:dyDescent="0.15">
      <c r="A609" s="64" t="str">
        <f>'Employee ROP Information'!A609</f>
        <v>GAL</v>
      </c>
      <c r="B609" s="58" t="str">
        <f>+'Employee ROP Information'!C609</f>
        <v>SHOWERS, JOHN</v>
      </c>
      <c r="C609" s="17">
        <f>+'Employee ROP Information'!M609</f>
        <v>19.72</v>
      </c>
      <c r="D609" s="17">
        <f>+'Employee ROP Information'!N609</f>
        <v>18.28</v>
      </c>
      <c r="E609" s="32">
        <f>+'JRO''s Hours Information'!B609</f>
        <v>98.745000000000005</v>
      </c>
      <c r="F609" s="23">
        <f t="shared" ref="F609:F672" si="102">C609*E609</f>
        <v>1947.2513999999999</v>
      </c>
      <c r="G609" s="32">
        <f>+'JRO''s Hours Information'!E609</f>
        <v>48.673000000000002</v>
      </c>
      <c r="H609" s="23">
        <f t="shared" ref="H609:H672" si="103">D609*G609</f>
        <v>889.7424400000001</v>
      </c>
      <c r="I609" s="32">
        <f>+'JRO''s Hours Information'!H609</f>
        <v>0</v>
      </c>
      <c r="J609" s="25">
        <f t="shared" ref="J609:J672" si="104">D609*I609</f>
        <v>0</v>
      </c>
      <c r="K609" s="33">
        <f>+'JRO''s Hours Information'!C609</f>
        <v>138.66399999999999</v>
      </c>
      <c r="L609" s="23">
        <f t="shared" ref="L609:L672" si="105">C609*K609</f>
        <v>2734.4540799999995</v>
      </c>
      <c r="M609" s="33">
        <f>+'JRO''s Hours Information'!F609</f>
        <v>104.004</v>
      </c>
      <c r="N609" s="23">
        <f t="shared" ref="N609:N672" si="106">D609*M609</f>
        <v>1901.1931200000001</v>
      </c>
      <c r="O609" s="33">
        <f>+'JRO''s Hours Information'!I609</f>
        <v>0</v>
      </c>
      <c r="P609" s="25">
        <f t="shared" ref="P609:P672" si="107">D609*O609</f>
        <v>0</v>
      </c>
      <c r="Q609" s="16">
        <f>+'JRO''s Hours Information'!D609</f>
        <v>58</v>
      </c>
      <c r="R609" s="23">
        <f t="shared" ref="R609:R672" si="108">C609*Q609</f>
        <v>1143.76</v>
      </c>
      <c r="S609" s="16">
        <f>+'JRO''s Hours Information'!G609</f>
        <v>79.5</v>
      </c>
      <c r="T609" s="23">
        <f t="shared" ref="T609:T672" si="109">D609*S609</f>
        <v>1453.26</v>
      </c>
      <c r="U609" s="15">
        <f>+'JRO''s Hours Information'!J609</f>
        <v>0</v>
      </c>
      <c r="V609" s="25">
        <f t="shared" ref="V609:V672" si="110">D609*U609</f>
        <v>0</v>
      </c>
      <c r="W609" s="23">
        <f t="shared" ref="W609:W672" si="111">F609+H609+J609</f>
        <v>2836.9938400000001</v>
      </c>
    </row>
    <row r="610" spans="1:23" ht="14.85" customHeight="1" x14ac:dyDescent="0.15">
      <c r="A610" s="64" t="str">
        <f>'Employee ROP Information'!A610</f>
        <v>GAL</v>
      </c>
      <c r="B610" s="58" t="str">
        <f>+'Employee ROP Information'!C610</f>
        <v>SILVA, STEPHANIE</v>
      </c>
      <c r="C610" s="17">
        <f>+'Employee ROP Information'!M610</f>
        <v>19.72</v>
      </c>
      <c r="D610" s="17">
        <f>+'Employee ROP Information'!N610</f>
        <v>18.28</v>
      </c>
      <c r="E610" s="32">
        <f>+'JRO''s Hours Information'!B610</f>
        <v>73.504000000000005</v>
      </c>
      <c r="F610" s="23">
        <f t="shared" si="102"/>
        <v>1449.4988800000001</v>
      </c>
      <c r="G610" s="32">
        <f>+'JRO''s Hours Information'!E610</f>
        <v>81.504000000000005</v>
      </c>
      <c r="H610" s="23">
        <f t="shared" si="103"/>
        <v>1489.8931200000002</v>
      </c>
      <c r="I610" s="32">
        <f>+'JRO''s Hours Information'!H610</f>
        <v>0</v>
      </c>
      <c r="J610" s="25">
        <f t="shared" si="104"/>
        <v>0</v>
      </c>
      <c r="K610" s="33">
        <f>+'JRO''s Hours Information'!C610</f>
        <v>97.504000000000005</v>
      </c>
      <c r="L610" s="23">
        <f t="shared" si="105"/>
        <v>1922.7788800000001</v>
      </c>
      <c r="M610" s="33">
        <f>+'JRO''s Hours Information'!F610</f>
        <v>97.504000000000005</v>
      </c>
      <c r="N610" s="23">
        <f t="shared" si="106"/>
        <v>1782.3731200000002</v>
      </c>
      <c r="O610" s="33">
        <f>+'JRO''s Hours Information'!I610</f>
        <v>0</v>
      </c>
      <c r="P610" s="25">
        <f t="shared" si="107"/>
        <v>0</v>
      </c>
      <c r="Q610" s="16">
        <f>+'JRO''s Hours Information'!D610</f>
        <v>24</v>
      </c>
      <c r="R610" s="23">
        <f t="shared" si="108"/>
        <v>473.28</v>
      </c>
      <c r="S610" s="16">
        <f>+'JRO''s Hours Information'!G610</f>
        <v>16</v>
      </c>
      <c r="T610" s="23">
        <f t="shared" si="109"/>
        <v>292.48</v>
      </c>
      <c r="U610" s="15">
        <f>+'JRO''s Hours Information'!J610</f>
        <v>0</v>
      </c>
      <c r="V610" s="25">
        <f t="shared" si="110"/>
        <v>0</v>
      </c>
      <c r="W610" s="23">
        <f t="shared" si="111"/>
        <v>2939.3920000000003</v>
      </c>
    </row>
    <row r="611" spans="1:23" ht="14.85" customHeight="1" x14ac:dyDescent="0.15">
      <c r="A611" s="64" t="str">
        <f>'Employee ROP Information'!A611</f>
        <v>GAL</v>
      </c>
      <c r="B611" s="58" t="str">
        <f>+'Employee ROP Information'!C611</f>
        <v>SILVAGNOLI, MIREYA</v>
      </c>
      <c r="C611" s="17">
        <f>+'Employee ROP Information'!M611</f>
        <v>20.39</v>
      </c>
      <c r="D611" s="17">
        <f>+'Employee ROP Information'!N611</f>
        <v>18.899999999999999</v>
      </c>
      <c r="E611" s="32">
        <f>+'JRO''s Hours Information'!B611</f>
        <v>70.423000000000002</v>
      </c>
      <c r="F611" s="23">
        <f t="shared" si="102"/>
        <v>1435.92497</v>
      </c>
      <c r="G611" s="32">
        <f>+'JRO''s Hours Information'!E611</f>
        <v>39.923000000000002</v>
      </c>
      <c r="H611" s="23">
        <f t="shared" si="103"/>
        <v>754.54470000000003</v>
      </c>
      <c r="I611" s="32">
        <f>+'JRO''s Hours Information'!H611</f>
        <v>0</v>
      </c>
      <c r="J611" s="25">
        <f t="shared" si="104"/>
        <v>0</v>
      </c>
      <c r="K611" s="33">
        <f>+'JRO''s Hours Information'!C611</f>
        <v>95.337000000000003</v>
      </c>
      <c r="L611" s="23">
        <f t="shared" si="105"/>
        <v>1943.9214300000001</v>
      </c>
      <c r="M611" s="33">
        <f>+'JRO''s Hours Information'!F611</f>
        <v>95.337000000000003</v>
      </c>
      <c r="N611" s="23">
        <f t="shared" si="106"/>
        <v>1801.8692999999998</v>
      </c>
      <c r="O611" s="33">
        <f>+'JRO''s Hours Information'!I611</f>
        <v>0</v>
      </c>
      <c r="P611" s="25">
        <f t="shared" si="107"/>
        <v>0</v>
      </c>
      <c r="Q611" s="16">
        <f>+'JRO''s Hours Information'!D611</f>
        <v>55</v>
      </c>
      <c r="R611" s="23">
        <f t="shared" si="108"/>
        <v>1121.45</v>
      </c>
      <c r="S611" s="16">
        <f>+'JRO''s Hours Information'!G611</f>
        <v>132</v>
      </c>
      <c r="T611" s="23">
        <f t="shared" si="109"/>
        <v>2494.7999999999997</v>
      </c>
      <c r="U611" s="15">
        <f>+'JRO''s Hours Information'!J611</f>
        <v>0</v>
      </c>
      <c r="V611" s="25">
        <f t="shared" si="110"/>
        <v>0</v>
      </c>
      <c r="W611" s="23">
        <f t="shared" si="111"/>
        <v>2190.46967</v>
      </c>
    </row>
    <row r="612" spans="1:23" ht="14.85" customHeight="1" x14ac:dyDescent="0.15">
      <c r="A612" s="64" t="str">
        <f>'Employee ROP Information'!A612</f>
        <v>GAL</v>
      </c>
      <c r="B612" s="58" t="str">
        <f>+'Employee ROP Information'!C612</f>
        <v>SIMMONS, LAURA</v>
      </c>
      <c r="C612" s="17">
        <f>+'Employee ROP Information'!M612</f>
        <v>15.53</v>
      </c>
      <c r="D612" s="17">
        <f>+'Employee ROP Information'!N612</f>
        <v>14.4</v>
      </c>
      <c r="E612" s="32">
        <f>+'JRO''s Hours Information'!B612</f>
        <v>53.25</v>
      </c>
      <c r="F612" s="23">
        <f t="shared" si="102"/>
        <v>826.97249999999997</v>
      </c>
      <c r="G612" s="32">
        <f>+'JRO''s Hours Information'!E612</f>
        <v>33.171999999999997</v>
      </c>
      <c r="H612" s="23">
        <f t="shared" si="103"/>
        <v>477.67679999999996</v>
      </c>
      <c r="I612" s="32">
        <f>+'JRO''s Hours Information'!H612</f>
        <v>0</v>
      </c>
      <c r="J612" s="25">
        <f t="shared" si="104"/>
        <v>0</v>
      </c>
      <c r="K612" s="33">
        <f>+'JRO''s Hours Information'!C612</f>
        <v>156</v>
      </c>
      <c r="L612" s="23">
        <f t="shared" si="105"/>
        <v>2422.6799999999998</v>
      </c>
      <c r="M612" s="33">
        <f>+'JRO''s Hours Information'!F612</f>
        <v>104.004</v>
      </c>
      <c r="N612" s="23">
        <f t="shared" si="106"/>
        <v>1497.6576</v>
      </c>
      <c r="O612" s="33">
        <f>+'JRO''s Hours Information'!I612</f>
        <v>0</v>
      </c>
      <c r="P612" s="25">
        <f t="shared" si="107"/>
        <v>0</v>
      </c>
      <c r="Q612" s="16">
        <f>+'JRO''s Hours Information'!D612</f>
        <v>109.25</v>
      </c>
      <c r="R612" s="23">
        <f t="shared" si="108"/>
        <v>1696.6524999999999</v>
      </c>
      <c r="S612" s="16">
        <f>+'JRO''s Hours Information'!G612</f>
        <v>77.75</v>
      </c>
      <c r="T612" s="23">
        <f t="shared" si="109"/>
        <v>1119.6000000000001</v>
      </c>
      <c r="U612" s="15">
        <f>+'JRO''s Hours Information'!J612</f>
        <v>0</v>
      </c>
      <c r="V612" s="25">
        <f t="shared" si="110"/>
        <v>0</v>
      </c>
      <c r="W612" s="23">
        <f t="shared" si="111"/>
        <v>1304.6493</v>
      </c>
    </row>
    <row r="613" spans="1:23" ht="14.85" customHeight="1" x14ac:dyDescent="0.15">
      <c r="A613" s="64" t="str">
        <f>'Employee ROP Information'!A613</f>
        <v>GAL</v>
      </c>
      <c r="B613" s="58" t="str">
        <f>+'Employee ROP Information'!C613</f>
        <v>SIMMONS, SYLVIA</v>
      </c>
      <c r="C613" s="17">
        <f>+'Employee ROP Information'!M613</f>
        <v>31.26</v>
      </c>
      <c r="D613" s="17">
        <f>+'Employee ROP Information'!N613</f>
        <v>28.98</v>
      </c>
      <c r="E613" s="32">
        <f>+'JRO''s Hours Information'!B613</f>
        <v>425</v>
      </c>
      <c r="F613" s="23">
        <f t="shared" si="102"/>
        <v>13285.5</v>
      </c>
      <c r="G613" s="32">
        <f>+'JRO''s Hours Information'!E613</f>
        <v>480</v>
      </c>
      <c r="H613" s="23">
        <f t="shared" si="103"/>
        <v>13910.4</v>
      </c>
      <c r="I613" s="32">
        <f>+'JRO''s Hours Information'!H613</f>
        <v>70.5</v>
      </c>
      <c r="J613" s="25">
        <f t="shared" si="104"/>
        <v>2043.09</v>
      </c>
      <c r="K613" s="33">
        <f>+'JRO''s Hours Information'!C613</f>
        <v>156</v>
      </c>
      <c r="L613" s="23">
        <f t="shared" si="105"/>
        <v>4876.5600000000004</v>
      </c>
      <c r="M613" s="33">
        <f>+'JRO''s Hours Information'!F613</f>
        <v>104.004</v>
      </c>
      <c r="N613" s="23">
        <f t="shared" si="106"/>
        <v>3014.0359200000003</v>
      </c>
      <c r="O613" s="33">
        <f>+'JRO''s Hours Information'!I613</f>
        <v>103</v>
      </c>
      <c r="P613" s="25">
        <f t="shared" si="107"/>
        <v>2984.94</v>
      </c>
      <c r="Q613" s="16">
        <f>+'JRO''s Hours Information'!D613</f>
        <v>0</v>
      </c>
      <c r="R613" s="23">
        <f t="shared" si="108"/>
        <v>0</v>
      </c>
      <c r="S613" s="16">
        <f>+'JRO''s Hours Information'!G613</f>
        <v>66.5</v>
      </c>
      <c r="T613" s="23">
        <f t="shared" si="109"/>
        <v>1927.17</v>
      </c>
      <c r="U613" s="15">
        <f>+'JRO''s Hours Information'!J613</f>
        <v>109</v>
      </c>
      <c r="V613" s="25">
        <f t="shared" si="110"/>
        <v>3158.82</v>
      </c>
      <c r="W613" s="23">
        <f t="shared" si="111"/>
        <v>29238.99</v>
      </c>
    </row>
    <row r="614" spans="1:23" ht="14.85" customHeight="1" x14ac:dyDescent="0.15">
      <c r="A614" s="64" t="str">
        <f>'Employee ROP Information'!A614</f>
        <v>GAL</v>
      </c>
      <c r="B614" s="58" t="str">
        <f>+'Employee ROP Information'!C614</f>
        <v>SIMPSON, TRISTAN</v>
      </c>
      <c r="C614" s="17">
        <f>+'Employee ROP Information'!M614</f>
        <v>28.75</v>
      </c>
      <c r="D614" s="17">
        <f>+'Employee ROP Information'!N614</f>
        <v>26.66</v>
      </c>
      <c r="E614" s="32">
        <f>+'JRO''s Hours Information'!B614</f>
        <v>226.75</v>
      </c>
      <c r="F614" s="23">
        <f t="shared" si="102"/>
        <v>6519.0625</v>
      </c>
      <c r="G614" s="32">
        <f>+'JRO''s Hours Information'!E614</f>
        <v>266.33999999999997</v>
      </c>
      <c r="H614" s="23">
        <f t="shared" si="103"/>
        <v>7100.6243999999997</v>
      </c>
      <c r="I614" s="32">
        <f>+'JRO''s Hours Information'!H614</f>
        <v>8</v>
      </c>
      <c r="J614" s="25">
        <f t="shared" si="104"/>
        <v>213.28</v>
      </c>
      <c r="K614" s="33">
        <f>+'JRO''s Hours Information'!C614</f>
        <v>156</v>
      </c>
      <c r="L614" s="23">
        <f t="shared" si="105"/>
        <v>4485</v>
      </c>
      <c r="M614" s="33">
        <f>+'JRO''s Hours Information'!F614</f>
        <v>104.004</v>
      </c>
      <c r="N614" s="23">
        <f t="shared" si="106"/>
        <v>2772.7466400000003</v>
      </c>
      <c r="O614" s="33">
        <f>+'JRO''s Hours Information'!I614</f>
        <v>9</v>
      </c>
      <c r="P614" s="25">
        <f t="shared" si="107"/>
        <v>239.94</v>
      </c>
      <c r="Q614" s="16">
        <f>+'JRO''s Hours Information'!D614</f>
        <v>141.5</v>
      </c>
      <c r="R614" s="23">
        <f t="shared" si="108"/>
        <v>4068.125</v>
      </c>
      <c r="S614" s="16">
        <f>+'JRO''s Hours Information'!G614</f>
        <v>70</v>
      </c>
      <c r="T614" s="23">
        <f t="shared" si="109"/>
        <v>1866.2</v>
      </c>
      <c r="U614" s="15">
        <f>+'JRO''s Hours Information'!J614</f>
        <v>1</v>
      </c>
      <c r="V614" s="25">
        <f t="shared" si="110"/>
        <v>26.66</v>
      </c>
      <c r="W614" s="23">
        <f t="shared" si="111"/>
        <v>13832.966900000001</v>
      </c>
    </row>
    <row r="615" spans="1:23" ht="14.85" customHeight="1" x14ac:dyDescent="0.15">
      <c r="A615" s="64" t="str">
        <f>'Employee ROP Information'!A615</f>
        <v>GAL</v>
      </c>
      <c r="B615" s="58" t="str">
        <f>+'Employee ROP Information'!C615</f>
        <v>SINCLAIR, ALICIA</v>
      </c>
      <c r="C615" s="17">
        <f>+'Employee ROP Information'!M615</f>
        <v>3.45</v>
      </c>
      <c r="D615" s="17">
        <f>+'Employee ROP Information'!N615</f>
        <v>3.2</v>
      </c>
      <c r="E615" s="32">
        <f>+'JRO''s Hours Information'!B615</f>
        <v>15.166</v>
      </c>
      <c r="F615" s="23">
        <f t="shared" si="102"/>
        <v>52.322700000000005</v>
      </c>
      <c r="G615" s="32">
        <f>+'JRO''s Hours Information'!E615</f>
        <v>11.166</v>
      </c>
      <c r="H615" s="23">
        <f t="shared" si="103"/>
        <v>35.731200000000001</v>
      </c>
      <c r="I615" s="32">
        <f>+'JRO''s Hours Information'!H615</f>
        <v>0</v>
      </c>
      <c r="J615" s="25">
        <f t="shared" si="104"/>
        <v>0</v>
      </c>
      <c r="K615" s="33">
        <f>+'JRO''s Hours Information'!C615</f>
        <v>15.166</v>
      </c>
      <c r="L615" s="23">
        <f t="shared" si="105"/>
        <v>52.322700000000005</v>
      </c>
      <c r="M615" s="33">
        <f>+'JRO''s Hours Information'!F615</f>
        <v>15.166</v>
      </c>
      <c r="N615" s="23">
        <f t="shared" si="106"/>
        <v>48.531200000000005</v>
      </c>
      <c r="O615" s="33">
        <f>+'JRO''s Hours Information'!I615</f>
        <v>0</v>
      </c>
      <c r="P615" s="25">
        <f t="shared" si="107"/>
        <v>0</v>
      </c>
      <c r="Q615" s="16">
        <f>+'JRO''s Hours Information'!D615</f>
        <v>0</v>
      </c>
      <c r="R615" s="23">
        <f t="shared" si="108"/>
        <v>0</v>
      </c>
      <c r="S615" s="16">
        <f>+'JRO''s Hours Information'!G615</f>
        <v>4</v>
      </c>
      <c r="T615" s="23">
        <f t="shared" si="109"/>
        <v>12.8</v>
      </c>
      <c r="U615" s="15">
        <f>+'JRO''s Hours Information'!J615</f>
        <v>0</v>
      </c>
      <c r="V615" s="25">
        <f t="shared" si="110"/>
        <v>0</v>
      </c>
      <c r="W615" s="23">
        <f t="shared" si="111"/>
        <v>88.053899999999999</v>
      </c>
    </row>
    <row r="616" spans="1:23" ht="14.85" customHeight="1" x14ac:dyDescent="0.15">
      <c r="A616" s="64" t="str">
        <f>'Employee ROP Information'!A616</f>
        <v>GAL</v>
      </c>
      <c r="B616" s="58" t="str">
        <f>+'Employee ROP Information'!C616</f>
        <v>SINCLAIR, JUDITH</v>
      </c>
      <c r="C616" s="17">
        <f>+'Employee ROP Information'!M616</f>
        <v>20.28</v>
      </c>
      <c r="D616" s="17">
        <f>+'Employee ROP Information'!N616</f>
        <v>18.8</v>
      </c>
      <c r="E616" s="32">
        <f>+'JRO''s Hours Information'!B616</f>
        <v>174</v>
      </c>
      <c r="F616" s="23">
        <f t="shared" si="102"/>
        <v>3528.7200000000003</v>
      </c>
      <c r="G616" s="32">
        <f>+'JRO''s Hours Information'!E616</f>
        <v>34.340000000000003</v>
      </c>
      <c r="H616" s="23">
        <f t="shared" si="103"/>
        <v>645.5920000000001</v>
      </c>
      <c r="I616" s="32">
        <f>+'JRO''s Hours Information'!H616</f>
        <v>0</v>
      </c>
      <c r="J616" s="25">
        <f t="shared" si="104"/>
        <v>0</v>
      </c>
      <c r="K616" s="33">
        <f>+'JRO''s Hours Information'!C616</f>
        <v>156</v>
      </c>
      <c r="L616" s="23">
        <f t="shared" si="105"/>
        <v>3163.6800000000003</v>
      </c>
      <c r="M616" s="33">
        <f>+'JRO''s Hours Information'!F616</f>
        <v>104.004</v>
      </c>
      <c r="N616" s="23">
        <f t="shared" si="106"/>
        <v>1955.2752000000003</v>
      </c>
      <c r="O616" s="33">
        <f>+'JRO''s Hours Information'!I616</f>
        <v>0</v>
      </c>
      <c r="P616" s="25">
        <f t="shared" si="107"/>
        <v>0</v>
      </c>
      <c r="Q616" s="16">
        <f>+'JRO''s Hours Information'!D616</f>
        <v>144</v>
      </c>
      <c r="R616" s="23">
        <f t="shared" si="108"/>
        <v>2920.32</v>
      </c>
      <c r="S616" s="16">
        <f>+'JRO''s Hours Information'!G616</f>
        <v>90.5</v>
      </c>
      <c r="T616" s="23">
        <f t="shared" si="109"/>
        <v>1701.4</v>
      </c>
      <c r="U616" s="15">
        <f>+'JRO''s Hours Information'!J616</f>
        <v>0</v>
      </c>
      <c r="V616" s="25">
        <f t="shared" si="110"/>
        <v>0</v>
      </c>
      <c r="W616" s="23">
        <f t="shared" si="111"/>
        <v>4174.3119999999999</v>
      </c>
    </row>
    <row r="617" spans="1:23" ht="14.85" customHeight="1" x14ac:dyDescent="0.15">
      <c r="A617" s="64" t="str">
        <f>'Employee ROP Information'!A617</f>
        <v>GAL</v>
      </c>
      <c r="B617" s="58" t="str">
        <f>+'Employee ROP Information'!C617</f>
        <v>SINGH, NATALIA</v>
      </c>
      <c r="C617" s="17">
        <f>+'Employee ROP Information'!M617</f>
        <v>25.38</v>
      </c>
      <c r="D617" s="17">
        <f>+'Employee ROP Information'!N617</f>
        <v>23.53</v>
      </c>
      <c r="E617" s="32">
        <f>+'JRO''s Hours Information'!B617</f>
        <v>60.337000000000003</v>
      </c>
      <c r="F617" s="23">
        <f t="shared" si="102"/>
        <v>1531.3530599999999</v>
      </c>
      <c r="G617" s="32">
        <f>+'JRO''s Hours Information'!E617</f>
        <v>71.337000000000003</v>
      </c>
      <c r="H617" s="23">
        <f t="shared" si="103"/>
        <v>1678.5596100000002</v>
      </c>
      <c r="I617" s="32">
        <f>+'JRO''s Hours Information'!H617</f>
        <v>2</v>
      </c>
      <c r="J617" s="25">
        <f t="shared" si="104"/>
        <v>47.06</v>
      </c>
      <c r="K617" s="33">
        <f>+'JRO''s Hours Information'!C617</f>
        <v>95.337000000000003</v>
      </c>
      <c r="L617" s="23">
        <f t="shared" si="105"/>
        <v>2419.6530600000001</v>
      </c>
      <c r="M617" s="33">
        <f>+'JRO''s Hours Information'!F617</f>
        <v>95.337000000000003</v>
      </c>
      <c r="N617" s="23">
        <f t="shared" si="106"/>
        <v>2243.27961</v>
      </c>
      <c r="O617" s="33">
        <f>+'JRO''s Hours Information'!I617</f>
        <v>13</v>
      </c>
      <c r="P617" s="25">
        <f t="shared" si="107"/>
        <v>305.89</v>
      </c>
      <c r="Q617" s="16">
        <f>+'JRO''s Hours Information'!D617</f>
        <v>35</v>
      </c>
      <c r="R617" s="23">
        <f t="shared" si="108"/>
        <v>888.3</v>
      </c>
      <c r="S617" s="16">
        <f>+'JRO''s Hours Information'!G617</f>
        <v>24</v>
      </c>
      <c r="T617" s="23">
        <f t="shared" si="109"/>
        <v>564.72</v>
      </c>
      <c r="U617" s="15">
        <f>+'JRO''s Hours Information'!J617</f>
        <v>11</v>
      </c>
      <c r="V617" s="25">
        <f t="shared" si="110"/>
        <v>258.83000000000004</v>
      </c>
      <c r="W617" s="23">
        <f t="shared" si="111"/>
        <v>3256.9726700000001</v>
      </c>
    </row>
    <row r="618" spans="1:23" ht="14.85" customHeight="1" x14ac:dyDescent="0.15">
      <c r="A618" s="64" t="str">
        <f>'Employee ROP Information'!A618</f>
        <v>GAL</v>
      </c>
      <c r="B618" s="58" t="str">
        <f>+'Employee ROP Information'!C618</f>
        <v>SIRMONS, JEFFREY</v>
      </c>
      <c r="C618" s="17">
        <f>+'Employee ROP Information'!M618</f>
        <v>31.37</v>
      </c>
      <c r="D618" s="17">
        <f>+'Employee ROP Information'!N618</f>
        <v>29.09</v>
      </c>
      <c r="E618" s="32">
        <f>+'JRO''s Hours Information'!B618</f>
        <v>151.59</v>
      </c>
      <c r="F618" s="23">
        <f t="shared" si="102"/>
        <v>4755.3783000000003</v>
      </c>
      <c r="G618" s="32">
        <f>+'JRO''s Hours Information'!E618</f>
        <v>125.59</v>
      </c>
      <c r="H618" s="23">
        <f t="shared" si="103"/>
        <v>3653.4131000000002</v>
      </c>
      <c r="I618" s="32">
        <f>+'JRO''s Hours Information'!H618</f>
        <v>0</v>
      </c>
      <c r="J618" s="25">
        <f t="shared" si="104"/>
        <v>0</v>
      </c>
      <c r="K618" s="33">
        <f>+'JRO''s Hours Information'!C618</f>
        <v>104.004</v>
      </c>
      <c r="L618" s="23">
        <f t="shared" si="105"/>
        <v>3262.6054800000002</v>
      </c>
      <c r="M618" s="33">
        <f>+'JRO''s Hours Information'!F618</f>
        <v>104.004</v>
      </c>
      <c r="N618" s="23">
        <f t="shared" si="106"/>
        <v>3025.4763600000001</v>
      </c>
      <c r="O618" s="33">
        <f>+'JRO''s Hours Information'!I618</f>
        <v>0</v>
      </c>
      <c r="P618" s="25">
        <f t="shared" si="107"/>
        <v>0</v>
      </c>
      <c r="Q618" s="16">
        <f>+'JRO''s Hours Information'!D618</f>
        <v>82</v>
      </c>
      <c r="R618" s="23">
        <f t="shared" si="108"/>
        <v>2572.34</v>
      </c>
      <c r="S618" s="16">
        <f>+'JRO''s Hours Information'!G618</f>
        <v>136.5</v>
      </c>
      <c r="T618" s="23">
        <f t="shared" si="109"/>
        <v>3970.7849999999999</v>
      </c>
      <c r="U618" s="15">
        <f>+'JRO''s Hours Information'!J618</f>
        <v>0</v>
      </c>
      <c r="V618" s="25">
        <f t="shared" si="110"/>
        <v>0</v>
      </c>
      <c r="W618" s="23">
        <f t="shared" si="111"/>
        <v>8408.7914000000001</v>
      </c>
    </row>
    <row r="619" spans="1:23" ht="14.85" customHeight="1" x14ac:dyDescent="0.15">
      <c r="A619" s="64" t="str">
        <f>'Employee ROP Information'!A619</f>
        <v>GAL</v>
      </c>
      <c r="B619" s="58" t="str">
        <f>+'Employee ROP Information'!C619</f>
        <v>SMITH, CARITA</v>
      </c>
      <c r="C619" s="17">
        <f>+'Employee ROP Information'!M619</f>
        <v>22.04</v>
      </c>
      <c r="D619" s="17">
        <f>+'Employee ROP Information'!N619</f>
        <v>20.43</v>
      </c>
      <c r="E619" s="32">
        <f>+'JRO''s Hours Information'!B619</f>
        <v>356.411</v>
      </c>
      <c r="F619" s="23">
        <f t="shared" si="102"/>
        <v>7855.2984399999996</v>
      </c>
      <c r="G619" s="32">
        <f>+'JRO''s Hours Information'!E619</f>
        <v>480</v>
      </c>
      <c r="H619" s="23">
        <f t="shared" si="103"/>
        <v>9806.4</v>
      </c>
      <c r="I619" s="32">
        <f>+'JRO''s Hours Information'!H619</f>
        <v>0</v>
      </c>
      <c r="J619" s="25">
        <f t="shared" si="104"/>
        <v>0</v>
      </c>
      <c r="K619" s="33">
        <f>+'JRO''s Hours Information'!C619</f>
        <v>129.99600000000001</v>
      </c>
      <c r="L619" s="23">
        <f t="shared" si="105"/>
        <v>2865.11184</v>
      </c>
      <c r="M619" s="33">
        <f>+'JRO''s Hours Information'!F619</f>
        <v>104.004</v>
      </c>
      <c r="N619" s="23">
        <f t="shared" si="106"/>
        <v>2124.8017199999999</v>
      </c>
      <c r="O619" s="33">
        <f>+'JRO''s Hours Information'!I619</f>
        <v>0</v>
      </c>
      <c r="P619" s="25">
        <f t="shared" si="107"/>
        <v>0</v>
      </c>
      <c r="Q619" s="16">
        <f>+'JRO''s Hours Information'!D619</f>
        <v>147</v>
      </c>
      <c r="R619" s="23">
        <f t="shared" si="108"/>
        <v>3239.8799999999997</v>
      </c>
      <c r="S619" s="16">
        <f>+'JRO''s Hours Information'!G619</f>
        <v>95.25</v>
      </c>
      <c r="T619" s="23">
        <f t="shared" si="109"/>
        <v>1945.9575</v>
      </c>
      <c r="U619" s="15">
        <f>+'JRO''s Hours Information'!J619</f>
        <v>0</v>
      </c>
      <c r="V619" s="25">
        <f t="shared" si="110"/>
        <v>0</v>
      </c>
      <c r="W619" s="23">
        <f t="shared" si="111"/>
        <v>17661.69844</v>
      </c>
    </row>
    <row r="620" spans="1:23" ht="14.85" customHeight="1" x14ac:dyDescent="0.15">
      <c r="A620" s="64" t="str">
        <f>'Employee ROP Information'!A620</f>
        <v>GAL</v>
      </c>
      <c r="B620" s="58" t="str">
        <f>+'Employee ROP Information'!C620</f>
        <v>SMITH, DENISE</v>
      </c>
      <c r="C620" s="17">
        <f>+'Employee ROP Information'!M620</f>
        <v>15.02</v>
      </c>
      <c r="D620" s="17">
        <f>+'Employee ROP Information'!N620</f>
        <v>13.93</v>
      </c>
      <c r="E620" s="32">
        <f>+'JRO''s Hours Information'!B620</f>
        <v>98.59</v>
      </c>
      <c r="F620" s="23">
        <f t="shared" si="102"/>
        <v>1480.8217999999999</v>
      </c>
      <c r="G620" s="32">
        <f>+'JRO''s Hours Information'!E620</f>
        <v>96.59</v>
      </c>
      <c r="H620" s="23">
        <f t="shared" si="103"/>
        <v>1345.4987000000001</v>
      </c>
      <c r="I620" s="32">
        <f>+'JRO''s Hours Information'!H620</f>
        <v>0</v>
      </c>
      <c r="J620" s="25">
        <f t="shared" si="104"/>
        <v>0</v>
      </c>
      <c r="K620" s="33">
        <f>+'JRO''s Hours Information'!C620</f>
        <v>104.004</v>
      </c>
      <c r="L620" s="23">
        <f t="shared" si="105"/>
        <v>1562.1400800000001</v>
      </c>
      <c r="M620" s="33">
        <f>+'JRO''s Hours Information'!F620</f>
        <v>104.004</v>
      </c>
      <c r="N620" s="23">
        <f t="shared" si="106"/>
        <v>1448.7757200000001</v>
      </c>
      <c r="O620" s="33">
        <f>+'JRO''s Hours Information'!I620</f>
        <v>0</v>
      </c>
      <c r="P620" s="25">
        <f t="shared" si="107"/>
        <v>0</v>
      </c>
      <c r="Q620" s="16">
        <f>+'JRO''s Hours Information'!D620</f>
        <v>61.25</v>
      </c>
      <c r="R620" s="23">
        <f t="shared" si="108"/>
        <v>919.97500000000002</v>
      </c>
      <c r="S620" s="16">
        <f>+'JRO''s Hours Information'!G620</f>
        <v>75.25</v>
      </c>
      <c r="T620" s="23">
        <f t="shared" si="109"/>
        <v>1048.2325000000001</v>
      </c>
      <c r="U620" s="15">
        <f>+'JRO''s Hours Information'!J620</f>
        <v>0</v>
      </c>
      <c r="V620" s="25">
        <f t="shared" si="110"/>
        <v>0</v>
      </c>
      <c r="W620" s="23">
        <f t="shared" si="111"/>
        <v>2826.3204999999998</v>
      </c>
    </row>
    <row r="621" spans="1:23" ht="14.85" customHeight="1" x14ac:dyDescent="0.15">
      <c r="A621" s="64" t="str">
        <f>'Employee ROP Information'!A621</f>
        <v>GAL</v>
      </c>
      <c r="B621" s="58" t="str">
        <f>+'Employee ROP Information'!C621</f>
        <v>SMITH, LINDA</v>
      </c>
      <c r="C621" s="17">
        <f>+'Employee ROP Information'!M621</f>
        <v>19.93</v>
      </c>
      <c r="D621" s="17">
        <f>+'Employee ROP Information'!N621</f>
        <v>19</v>
      </c>
      <c r="E621" s="32">
        <f>+'JRO''s Hours Information'!B621</f>
        <v>414.16500000000002</v>
      </c>
      <c r="F621" s="23">
        <f t="shared" si="102"/>
        <v>8254.3084500000004</v>
      </c>
      <c r="G621" s="32">
        <f>+'JRO''s Hours Information'!E621</f>
        <v>480</v>
      </c>
      <c r="H621" s="23">
        <f t="shared" si="103"/>
        <v>9120</v>
      </c>
      <c r="I621" s="32">
        <f>+'JRO''s Hours Information'!H621</f>
        <v>0</v>
      </c>
      <c r="J621" s="25">
        <f t="shared" si="104"/>
        <v>0</v>
      </c>
      <c r="K621" s="33">
        <f>+'JRO''s Hours Information'!C621</f>
        <v>129.99600000000001</v>
      </c>
      <c r="L621" s="23">
        <f t="shared" si="105"/>
        <v>2590.8202800000004</v>
      </c>
      <c r="M621" s="33">
        <f>+'JRO''s Hours Information'!F621</f>
        <v>104.004</v>
      </c>
      <c r="N621" s="23">
        <f t="shared" si="106"/>
        <v>1976.076</v>
      </c>
      <c r="O621" s="33">
        <f>+'JRO''s Hours Information'!I621</f>
        <v>0</v>
      </c>
      <c r="P621" s="25">
        <f t="shared" si="107"/>
        <v>0</v>
      </c>
      <c r="Q621" s="16">
        <f>+'JRO''s Hours Information'!D621</f>
        <v>24</v>
      </c>
      <c r="R621" s="23">
        <f t="shared" si="108"/>
        <v>478.32</v>
      </c>
      <c r="S621" s="16">
        <f>+'JRO''s Hours Information'!G621</f>
        <v>24</v>
      </c>
      <c r="T621" s="23">
        <f t="shared" si="109"/>
        <v>456</v>
      </c>
      <c r="U621" s="15">
        <f>+'JRO''s Hours Information'!J621</f>
        <v>0</v>
      </c>
      <c r="V621" s="25">
        <f t="shared" si="110"/>
        <v>0</v>
      </c>
      <c r="W621" s="23">
        <f t="shared" si="111"/>
        <v>17374.30845</v>
      </c>
    </row>
    <row r="622" spans="1:23" ht="14.85" customHeight="1" x14ac:dyDescent="0.15">
      <c r="A622" s="64" t="str">
        <f>'Employee ROP Information'!A622</f>
        <v>GAL</v>
      </c>
      <c r="B622" s="58" t="str">
        <f>+'Employee ROP Information'!C622</f>
        <v>SMITH, PAMELA</v>
      </c>
      <c r="C622" s="17">
        <f>+'Employee ROP Information'!M622</f>
        <v>19.72</v>
      </c>
      <c r="D622" s="17">
        <f>+'Employee ROP Information'!N622</f>
        <v>18.28</v>
      </c>
      <c r="E622" s="32">
        <f>+'JRO''s Hours Information'!B622</f>
        <v>155.09</v>
      </c>
      <c r="F622" s="23">
        <f t="shared" si="102"/>
        <v>3058.3748000000001</v>
      </c>
      <c r="G622" s="32">
        <f>+'JRO''s Hours Information'!E622</f>
        <v>137.09</v>
      </c>
      <c r="H622" s="23">
        <f t="shared" si="103"/>
        <v>2506.0052000000001</v>
      </c>
      <c r="I622" s="32">
        <f>+'JRO''s Hours Information'!H622</f>
        <v>0.125</v>
      </c>
      <c r="J622" s="25">
        <f t="shared" si="104"/>
        <v>2.2850000000000001</v>
      </c>
      <c r="K622" s="33">
        <f>+'JRO''s Hours Information'!C622</f>
        <v>104.004</v>
      </c>
      <c r="L622" s="23">
        <f t="shared" si="105"/>
        <v>2050.9588800000001</v>
      </c>
      <c r="M622" s="33">
        <f>+'JRO''s Hours Information'!F622</f>
        <v>104.004</v>
      </c>
      <c r="N622" s="23">
        <f t="shared" si="106"/>
        <v>1901.1931200000001</v>
      </c>
      <c r="O622" s="33">
        <f>+'JRO''s Hours Information'!I622</f>
        <v>22.625</v>
      </c>
      <c r="P622" s="25">
        <f t="shared" si="107"/>
        <v>413.58500000000004</v>
      </c>
      <c r="Q622" s="16">
        <f>+'JRO''s Hours Information'!D622</f>
        <v>80.75</v>
      </c>
      <c r="R622" s="23">
        <f t="shared" si="108"/>
        <v>1592.3899999999999</v>
      </c>
      <c r="S622" s="16">
        <f>+'JRO''s Hours Information'!G622</f>
        <v>100.5</v>
      </c>
      <c r="T622" s="23">
        <f t="shared" si="109"/>
        <v>1837.14</v>
      </c>
      <c r="U622" s="15">
        <f>+'JRO''s Hours Information'!J622</f>
        <v>22.5</v>
      </c>
      <c r="V622" s="25">
        <f t="shared" si="110"/>
        <v>411.3</v>
      </c>
      <c r="W622" s="23">
        <f t="shared" si="111"/>
        <v>5566.665</v>
      </c>
    </row>
    <row r="623" spans="1:23" ht="14.85" customHeight="1" x14ac:dyDescent="0.15">
      <c r="A623" s="64" t="str">
        <f>'Employee ROP Information'!A623</f>
        <v>GAL</v>
      </c>
      <c r="B623" s="58" t="str">
        <f>+'Employee ROP Information'!C623</f>
        <v>SMITH, SHARON</v>
      </c>
      <c r="C623" s="17">
        <f>+'Employee ROP Information'!M623</f>
        <v>19.72</v>
      </c>
      <c r="D623" s="17">
        <f>+'Employee ROP Information'!N623</f>
        <v>18.28</v>
      </c>
      <c r="E623" s="32">
        <f>+'JRO''s Hours Information'!B623</f>
        <v>339.34</v>
      </c>
      <c r="F623" s="23">
        <f t="shared" si="102"/>
        <v>6691.7847999999994</v>
      </c>
      <c r="G623" s="32">
        <f>+'JRO''s Hours Information'!E623</f>
        <v>332.25700000000001</v>
      </c>
      <c r="H623" s="23">
        <f t="shared" si="103"/>
        <v>6073.6579600000005</v>
      </c>
      <c r="I623" s="32">
        <f>+'JRO''s Hours Information'!H623</f>
        <v>31.75</v>
      </c>
      <c r="J623" s="25">
        <f t="shared" si="104"/>
        <v>580.39</v>
      </c>
      <c r="K623" s="33">
        <f>+'JRO''s Hours Information'!C623</f>
        <v>104.004</v>
      </c>
      <c r="L623" s="23">
        <f t="shared" si="105"/>
        <v>2050.9588800000001</v>
      </c>
      <c r="M623" s="33">
        <f>+'JRO''s Hours Information'!F623</f>
        <v>104.004</v>
      </c>
      <c r="N623" s="23">
        <f t="shared" si="106"/>
        <v>1901.1931200000001</v>
      </c>
      <c r="O623" s="33">
        <f>+'JRO''s Hours Information'!I623</f>
        <v>40</v>
      </c>
      <c r="P623" s="25">
        <f t="shared" si="107"/>
        <v>731.2</v>
      </c>
      <c r="Q623" s="16">
        <f>+'JRO''s Hours Information'!D623</f>
        <v>24</v>
      </c>
      <c r="R623" s="23">
        <f t="shared" si="108"/>
        <v>473.28</v>
      </c>
      <c r="S623" s="16">
        <f>+'JRO''s Hours Information'!G623</f>
        <v>4</v>
      </c>
      <c r="T623" s="23">
        <f t="shared" si="109"/>
        <v>73.12</v>
      </c>
      <c r="U623" s="15">
        <f>+'JRO''s Hours Information'!J623</f>
        <v>24.5</v>
      </c>
      <c r="V623" s="25">
        <f t="shared" si="110"/>
        <v>447.86</v>
      </c>
      <c r="W623" s="23">
        <f t="shared" si="111"/>
        <v>13345.832759999999</v>
      </c>
    </row>
    <row r="624" spans="1:23" ht="14.85" customHeight="1" x14ac:dyDescent="0.15">
      <c r="A624" s="64" t="str">
        <f>'Employee ROP Information'!A624</f>
        <v>GAL</v>
      </c>
      <c r="B624" s="58" t="str">
        <f>+'Employee ROP Information'!C624</f>
        <v>SMITTLE, MONCE</v>
      </c>
      <c r="C624" s="17">
        <f>+'Employee ROP Information'!M624</f>
        <v>19.72</v>
      </c>
      <c r="D624" s="17">
        <f>+'Employee ROP Information'!N624</f>
        <v>18.28</v>
      </c>
      <c r="E624" s="32">
        <f>+'JRO''s Hours Information'!B624</f>
        <v>315.24900000000002</v>
      </c>
      <c r="F624" s="23">
        <f t="shared" si="102"/>
        <v>6216.7102800000002</v>
      </c>
      <c r="G624" s="32">
        <f>+'JRO''s Hours Information'!E624</f>
        <v>480</v>
      </c>
      <c r="H624" s="23">
        <f t="shared" si="103"/>
        <v>8774.4000000000015</v>
      </c>
      <c r="I624" s="32">
        <f>+'JRO''s Hours Information'!H624</f>
        <v>0</v>
      </c>
      <c r="J624" s="25">
        <f t="shared" si="104"/>
        <v>0</v>
      </c>
      <c r="K624" s="33">
        <f>+'JRO''s Hours Information'!C624</f>
        <v>156</v>
      </c>
      <c r="L624" s="23">
        <f t="shared" si="105"/>
        <v>3076.3199999999997</v>
      </c>
      <c r="M624" s="33">
        <f>+'JRO''s Hours Information'!F624</f>
        <v>104.004</v>
      </c>
      <c r="N624" s="23">
        <f t="shared" si="106"/>
        <v>1901.1931200000001</v>
      </c>
      <c r="O624" s="33">
        <f>+'JRO''s Hours Information'!I624</f>
        <v>0</v>
      </c>
      <c r="P624" s="25">
        <f t="shared" si="107"/>
        <v>0</v>
      </c>
      <c r="Q624" s="16">
        <f>+'JRO''s Hours Information'!D624</f>
        <v>106</v>
      </c>
      <c r="R624" s="23">
        <f t="shared" si="108"/>
        <v>2090.3199999999997</v>
      </c>
      <c r="S624" s="16">
        <f>+'JRO''s Hours Information'!G624</f>
        <v>35</v>
      </c>
      <c r="T624" s="23">
        <f t="shared" si="109"/>
        <v>639.80000000000007</v>
      </c>
      <c r="U624" s="15">
        <f>+'JRO''s Hours Information'!J624</f>
        <v>0</v>
      </c>
      <c r="V624" s="25">
        <f t="shared" si="110"/>
        <v>0</v>
      </c>
      <c r="W624" s="23">
        <f t="shared" si="111"/>
        <v>14991.110280000001</v>
      </c>
    </row>
    <row r="625" spans="1:23" ht="14.85" customHeight="1" x14ac:dyDescent="0.15">
      <c r="A625" s="64" t="str">
        <f>'Employee ROP Information'!A625</f>
        <v>GAL</v>
      </c>
      <c r="B625" s="58" t="str">
        <f>+'Employee ROP Information'!C625</f>
        <v>SOLANO, CHARLES</v>
      </c>
      <c r="C625" s="17">
        <f>+'Employee ROP Information'!M625</f>
        <v>20.5</v>
      </c>
      <c r="D625" s="17">
        <f>+'Employee ROP Information'!N625</f>
        <v>19</v>
      </c>
      <c r="E625" s="32">
        <f>+'JRO''s Hours Information'!B625</f>
        <v>163.327</v>
      </c>
      <c r="F625" s="23">
        <f t="shared" si="102"/>
        <v>3348.2035000000001</v>
      </c>
      <c r="G625" s="32">
        <f>+'JRO''s Hours Information'!E625</f>
        <v>480</v>
      </c>
      <c r="H625" s="23">
        <f t="shared" si="103"/>
        <v>9120</v>
      </c>
      <c r="I625" s="32">
        <f>+'JRO''s Hours Information'!H625</f>
        <v>0</v>
      </c>
      <c r="J625" s="25">
        <f t="shared" si="104"/>
        <v>0</v>
      </c>
      <c r="K625" s="33">
        <f>+'JRO''s Hours Information'!C625</f>
        <v>119.163</v>
      </c>
      <c r="L625" s="23">
        <f t="shared" si="105"/>
        <v>2442.8415</v>
      </c>
      <c r="M625" s="33">
        <f>+'JRO''s Hours Information'!F625</f>
        <v>95.337000000000003</v>
      </c>
      <c r="N625" s="23">
        <f t="shared" si="106"/>
        <v>1811.403</v>
      </c>
      <c r="O625" s="33">
        <f>+'JRO''s Hours Information'!I625</f>
        <v>45.25</v>
      </c>
      <c r="P625" s="25">
        <f t="shared" si="107"/>
        <v>859.75</v>
      </c>
      <c r="Q625" s="16">
        <f>+'JRO''s Hours Information'!D625</f>
        <v>81.5</v>
      </c>
      <c r="R625" s="23">
        <f t="shared" si="108"/>
        <v>1670.75</v>
      </c>
      <c r="S625" s="16">
        <f>+'JRO''s Hours Information'!G625</f>
        <v>22.5</v>
      </c>
      <c r="T625" s="23">
        <f t="shared" si="109"/>
        <v>427.5</v>
      </c>
      <c r="U625" s="15">
        <f>+'JRO''s Hours Information'!J625</f>
        <v>45.25</v>
      </c>
      <c r="V625" s="25">
        <f t="shared" si="110"/>
        <v>859.75</v>
      </c>
      <c r="W625" s="23">
        <f t="shared" si="111"/>
        <v>12468.2035</v>
      </c>
    </row>
    <row r="626" spans="1:23" ht="14.85" customHeight="1" x14ac:dyDescent="0.15">
      <c r="A626" s="64" t="str">
        <f>'Employee ROP Information'!A626</f>
        <v>GAL</v>
      </c>
      <c r="B626" s="58" t="str">
        <f>+'Employee ROP Information'!C626</f>
        <v>SOLER, MELISSA</v>
      </c>
      <c r="C626" s="17">
        <f>+'Employee ROP Information'!M626</f>
        <v>19.72</v>
      </c>
      <c r="D626" s="17">
        <f>+'Employee ROP Information'!N626</f>
        <v>18.28</v>
      </c>
      <c r="E626" s="32">
        <f>+'JRO''s Hours Information'!B626</f>
        <v>85.09</v>
      </c>
      <c r="F626" s="23">
        <f t="shared" si="102"/>
        <v>1677.9748</v>
      </c>
      <c r="G626" s="32">
        <f>+'JRO''s Hours Information'!E626</f>
        <v>205.09</v>
      </c>
      <c r="H626" s="23">
        <f t="shared" si="103"/>
        <v>3749.0452000000005</v>
      </c>
      <c r="I626" s="32">
        <f>+'JRO''s Hours Information'!H626</f>
        <v>-2.5000000000000001E-2</v>
      </c>
      <c r="J626" s="25">
        <f t="shared" si="104"/>
        <v>-0.45700000000000007</v>
      </c>
      <c r="K626" s="33">
        <f>+'JRO''s Hours Information'!C626</f>
        <v>104.004</v>
      </c>
      <c r="L626" s="23">
        <f t="shared" si="105"/>
        <v>2050.9588800000001</v>
      </c>
      <c r="M626" s="33">
        <f>+'JRO''s Hours Information'!F626</f>
        <v>104.004</v>
      </c>
      <c r="N626" s="23">
        <f t="shared" si="106"/>
        <v>1901.1931200000001</v>
      </c>
      <c r="O626" s="33">
        <f>+'JRO''s Hours Information'!I626</f>
        <v>43.725000000000001</v>
      </c>
      <c r="P626" s="25">
        <f t="shared" si="107"/>
        <v>799.29300000000012</v>
      </c>
      <c r="Q626" s="16">
        <f>+'JRO''s Hours Information'!D626</f>
        <v>106.25</v>
      </c>
      <c r="R626" s="23">
        <f t="shared" si="108"/>
        <v>2095.25</v>
      </c>
      <c r="S626" s="16">
        <f>+'JRO''s Hours Information'!G626</f>
        <v>52</v>
      </c>
      <c r="T626" s="23">
        <f t="shared" si="109"/>
        <v>950.56000000000006</v>
      </c>
      <c r="U626" s="15">
        <f>+'JRO''s Hours Information'!J626</f>
        <v>43.75</v>
      </c>
      <c r="V626" s="25">
        <f t="shared" si="110"/>
        <v>799.75</v>
      </c>
      <c r="W626" s="23">
        <f t="shared" si="111"/>
        <v>5426.5630000000001</v>
      </c>
    </row>
    <row r="627" spans="1:23" ht="14.85" customHeight="1" x14ac:dyDescent="0.15">
      <c r="A627" s="64" t="str">
        <f>'Employee ROP Information'!A627</f>
        <v>GAL</v>
      </c>
      <c r="B627" s="58" t="str">
        <f>+'Employee ROP Information'!C627</f>
        <v>SOLOMON, KRISTEN</v>
      </c>
      <c r="C627" s="17">
        <f>+'Employee ROP Information'!M627</f>
        <v>53.34</v>
      </c>
      <c r="D627" s="17">
        <f>+'Employee ROP Information'!N627</f>
        <v>49.45</v>
      </c>
      <c r="E627" s="32">
        <f>+'JRO''s Hours Information'!B627</f>
        <v>451</v>
      </c>
      <c r="F627" s="23">
        <f t="shared" si="102"/>
        <v>24056.34</v>
      </c>
      <c r="G627" s="32">
        <f>+'JRO''s Hours Information'!E627</f>
        <v>480</v>
      </c>
      <c r="H627" s="23">
        <f t="shared" si="103"/>
        <v>23736</v>
      </c>
      <c r="I627" s="32">
        <f>+'JRO''s Hours Information'!H627</f>
        <v>0</v>
      </c>
      <c r="J627" s="25">
        <f t="shared" si="104"/>
        <v>0</v>
      </c>
      <c r="K627" s="33">
        <f>+'JRO''s Hours Information'!C627</f>
        <v>240</v>
      </c>
      <c r="L627" s="23">
        <f t="shared" si="105"/>
        <v>12801.6</v>
      </c>
      <c r="M627" s="33">
        <f>+'JRO''s Hours Information'!F627</f>
        <v>104.004</v>
      </c>
      <c r="N627" s="23">
        <f t="shared" si="106"/>
        <v>5142.9978000000001</v>
      </c>
      <c r="O627" s="33">
        <f>+'JRO''s Hours Information'!I627</f>
        <v>0</v>
      </c>
      <c r="P627" s="25">
        <f t="shared" si="107"/>
        <v>0</v>
      </c>
      <c r="Q627" s="16">
        <f>+'JRO''s Hours Information'!D627</f>
        <v>106</v>
      </c>
      <c r="R627" s="23">
        <f t="shared" si="108"/>
        <v>5654.04</v>
      </c>
      <c r="S627" s="16">
        <f>+'JRO''s Hours Information'!G627</f>
        <v>0</v>
      </c>
      <c r="T627" s="23">
        <f t="shared" si="109"/>
        <v>0</v>
      </c>
      <c r="U627" s="15">
        <f>+'JRO''s Hours Information'!J627</f>
        <v>0</v>
      </c>
      <c r="V627" s="25">
        <f t="shared" si="110"/>
        <v>0</v>
      </c>
      <c r="W627" s="23">
        <f t="shared" si="111"/>
        <v>47792.34</v>
      </c>
    </row>
    <row r="628" spans="1:23" ht="14.85" customHeight="1" x14ac:dyDescent="0.15">
      <c r="A628" s="64" t="str">
        <f>'Employee ROP Information'!A628</f>
        <v>GAL</v>
      </c>
      <c r="B628" s="58" t="str">
        <f>+'Employee ROP Information'!C628</f>
        <v>SOMERS, SUSAN</v>
      </c>
      <c r="C628" s="17">
        <f>+'Employee ROP Information'!M628</f>
        <v>35.840000000000003</v>
      </c>
      <c r="D628" s="17">
        <f>+'Employee ROP Information'!N628</f>
        <v>33.229999999999997</v>
      </c>
      <c r="E628" s="32">
        <f>+'JRO''s Hours Information'!B628</f>
        <v>219.25</v>
      </c>
      <c r="F628" s="23">
        <f t="shared" si="102"/>
        <v>7857.920000000001</v>
      </c>
      <c r="G628" s="32">
        <f>+'JRO''s Hours Information'!E628</f>
        <v>103.59</v>
      </c>
      <c r="H628" s="23">
        <f t="shared" si="103"/>
        <v>3442.2956999999997</v>
      </c>
      <c r="I628" s="32">
        <f>+'JRO''s Hours Information'!H628</f>
        <v>0</v>
      </c>
      <c r="J628" s="25">
        <f t="shared" si="104"/>
        <v>0</v>
      </c>
      <c r="K628" s="33">
        <f>+'JRO''s Hours Information'!C628</f>
        <v>156</v>
      </c>
      <c r="L628" s="23">
        <f t="shared" si="105"/>
        <v>5591.0400000000009</v>
      </c>
      <c r="M628" s="33">
        <f>+'JRO''s Hours Information'!F628</f>
        <v>104.004</v>
      </c>
      <c r="N628" s="23">
        <f t="shared" si="106"/>
        <v>3456.0529199999996</v>
      </c>
      <c r="O628" s="33">
        <f>+'JRO''s Hours Information'!I628</f>
        <v>0</v>
      </c>
      <c r="P628" s="25">
        <f t="shared" si="107"/>
        <v>0</v>
      </c>
      <c r="Q628" s="16">
        <f>+'JRO''s Hours Information'!D628</f>
        <v>112</v>
      </c>
      <c r="R628" s="23">
        <f t="shared" si="108"/>
        <v>4014.0800000000004</v>
      </c>
      <c r="S628" s="16">
        <f>+'JRO''s Hours Information'!G628</f>
        <v>149.5</v>
      </c>
      <c r="T628" s="23">
        <f t="shared" si="109"/>
        <v>4967.8849999999993</v>
      </c>
      <c r="U628" s="15">
        <f>+'JRO''s Hours Information'!J628</f>
        <v>0</v>
      </c>
      <c r="V628" s="25">
        <f t="shared" si="110"/>
        <v>0</v>
      </c>
      <c r="W628" s="23">
        <f t="shared" si="111"/>
        <v>11300.215700000001</v>
      </c>
    </row>
    <row r="629" spans="1:23" ht="14.85" customHeight="1" x14ac:dyDescent="0.15">
      <c r="A629" s="64" t="str">
        <f>'Employee ROP Information'!A629</f>
        <v>GAL</v>
      </c>
      <c r="B629" s="58" t="str">
        <f>+'Employee ROP Information'!C629</f>
        <v>SOTELO, PAMELA</v>
      </c>
      <c r="C629" s="17">
        <f>+'Employee ROP Information'!M629</f>
        <v>4.12</v>
      </c>
      <c r="D629" s="17">
        <f>+'Employee ROP Information'!N629</f>
        <v>3.82</v>
      </c>
      <c r="E629" s="32">
        <f>+'JRO''s Hours Information'!B629</f>
        <v>74.584000000000003</v>
      </c>
      <c r="F629" s="23">
        <f t="shared" si="102"/>
        <v>307.28608000000003</v>
      </c>
      <c r="G629" s="32">
        <f>+'JRO''s Hours Information'!E629</f>
        <v>280.16000000000003</v>
      </c>
      <c r="H629" s="23">
        <f t="shared" si="103"/>
        <v>1070.2112</v>
      </c>
      <c r="I629" s="32">
        <f>+'JRO''s Hours Information'!H629</f>
        <v>0</v>
      </c>
      <c r="J629" s="25">
        <f t="shared" si="104"/>
        <v>0</v>
      </c>
      <c r="K629" s="33">
        <f>+'JRO''s Hours Information'!C629</f>
        <v>63.92</v>
      </c>
      <c r="L629" s="23">
        <f t="shared" si="105"/>
        <v>263.35040000000004</v>
      </c>
      <c r="M629" s="33">
        <f>+'JRO''s Hours Information'!F629</f>
        <v>51.996000000000002</v>
      </c>
      <c r="N629" s="23">
        <f t="shared" si="106"/>
        <v>198.62472</v>
      </c>
      <c r="O629" s="33">
        <f>+'JRO''s Hours Information'!I629</f>
        <v>0</v>
      </c>
      <c r="P629" s="25">
        <f t="shared" si="107"/>
        <v>0</v>
      </c>
      <c r="Q629" s="16">
        <f>+'JRO''s Hours Information'!D629</f>
        <v>36</v>
      </c>
      <c r="R629" s="23">
        <f t="shared" si="108"/>
        <v>148.32</v>
      </c>
      <c r="S629" s="16">
        <f>+'JRO''s Hours Information'!G629</f>
        <v>3</v>
      </c>
      <c r="T629" s="23">
        <f t="shared" si="109"/>
        <v>11.459999999999999</v>
      </c>
      <c r="U629" s="15">
        <f>+'JRO''s Hours Information'!J629</f>
        <v>0</v>
      </c>
      <c r="V629" s="25">
        <f t="shared" si="110"/>
        <v>0</v>
      </c>
      <c r="W629" s="23">
        <f t="shared" si="111"/>
        <v>1377.49728</v>
      </c>
    </row>
    <row r="630" spans="1:23" ht="14.85" customHeight="1" x14ac:dyDescent="0.15">
      <c r="A630" s="64" t="str">
        <f>'Employee ROP Information'!A630</f>
        <v>GAL</v>
      </c>
      <c r="B630" s="58" t="str">
        <f>+'Employee ROP Information'!C630</f>
        <v>SPECTOR, LINDA</v>
      </c>
      <c r="C630" s="17">
        <f>+'Employee ROP Information'!M630</f>
        <v>6.99</v>
      </c>
      <c r="D630" s="17">
        <f>+'Employee ROP Information'!N630</f>
        <v>6.66</v>
      </c>
      <c r="E630" s="32">
        <f>+'JRO''s Hours Information'!B630</f>
        <v>330.5</v>
      </c>
      <c r="F630" s="23">
        <f t="shared" si="102"/>
        <v>2310.1950000000002</v>
      </c>
      <c r="G630" s="32">
        <f>+'JRO''s Hours Information'!E630</f>
        <v>303.66000000000003</v>
      </c>
      <c r="H630" s="23">
        <f t="shared" si="103"/>
        <v>2022.3756000000003</v>
      </c>
      <c r="I630" s="32">
        <f>+'JRO''s Hours Information'!H630</f>
        <v>3</v>
      </c>
      <c r="J630" s="25">
        <f t="shared" si="104"/>
        <v>19.98</v>
      </c>
      <c r="K630" s="33">
        <f>+'JRO''s Hours Information'!C630</f>
        <v>78</v>
      </c>
      <c r="L630" s="23">
        <f t="shared" si="105"/>
        <v>545.22</v>
      </c>
      <c r="M630" s="33">
        <f>+'JRO''s Hours Information'!F630</f>
        <v>51.996000000000002</v>
      </c>
      <c r="N630" s="23">
        <f t="shared" si="106"/>
        <v>346.29336000000001</v>
      </c>
      <c r="O630" s="33">
        <f>+'JRO''s Hours Information'!I630</f>
        <v>12</v>
      </c>
      <c r="P630" s="25">
        <f t="shared" si="107"/>
        <v>79.92</v>
      </c>
      <c r="Q630" s="16">
        <f>+'JRO''s Hours Information'!D630</f>
        <v>46</v>
      </c>
      <c r="R630" s="23">
        <f t="shared" si="108"/>
        <v>321.54000000000002</v>
      </c>
      <c r="S630" s="16">
        <f>+'JRO''s Hours Information'!G630</f>
        <v>0</v>
      </c>
      <c r="T630" s="23">
        <f t="shared" si="109"/>
        <v>0</v>
      </c>
      <c r="U630" s="15">
        <f>+'JRO''s Hours Information'!J630</f>
        <v>36</v>
      </c>
      <c r="V630" s="25">
        <f t="shared" si="110"/>
        <v>239.76</v>
      </c>
      <c r="W630" s="23">
        <f t="shared" si="111"/>
        <v>4352.5506000000005</v>
      </c>
    </row>
    <row r="631" spans="1:23" ht="14.85" customHeight="1" x14ac:dyDescent="0.15">
      <c r="A631" s="64" t="str">
        <f>'Employee ROP Information'!A631</f>
        <v>GAL</v>
      </c>
      <c r="B631" s="58" t="str">
        <f>+'Employee ROP Information'!C631</f>
        <v>SPEERS, AMBER</v>
      </c>
      <c r="C631" s="17">
        <f>+'Employee ROP Information'!M631</f>
        <v>30.15</v>
      </c>
      <c r="D631" s="17">
        <f>+'Employee ROP Information'!N631</f>
        <v>27.95</v>
      </c>
      <c r="E631" s="32">
        <f>+'JRO''s Hours Information'!B631</f>
        <v>414.16500000000002</v>
      </c>
      <c r="F631" s="23">
        <f t="shared" si="102"/>
        <v>12487.07475</v>
      </c>
      <c r="G631" s="32">
        <f>+'JRO''s Hours Information'!E631</f>
        <v>480</v>
      </c>
      <c r="H631" s="23">
        <f t="shared" si="103"/>
        <v>13416</v>
      </c>
      <c r="I631" s="32">
        <f>+'JRO''s Hours Information'!H631</f>
        <v>95</v>
      </c>
      <c r="J631" s="25">
        <f t="shared" si="104"/>
        <v>2655.25</v>
      </c>
      <c r="K631" s="33">
        <f>+'JRO''s Hours Information'!C631</f>
        <v>129.99600000000001</v>
      </c>
      <c r="L631" s="23">
        <f t="shared" si="105"/>
        <v>3919.3794000000003</v>
      </c>
      <c r="M631" s="33">
        <f>+'JRO''s Hours Information'!F631</f>
        <v>104.004</v>
      </c>
      <c r="N631" s="23">
        <f t="shared" si="106"/>
        <v>2906.9117999999999</v>
      </c>
      <c r="O631" s="33">
        <f>+'JRO''s Hours Information'!I631</f>
        <v>124.5</v>
      </c>
      <c r="P631" s="25">
        <f t="shared" si="107"/>
        <v>3479.7750000000001</v>
      </c>
      <c r="Q631" s="16">
        <f>+'JRO''s Hours Information'!D631</f>
        <v>0</v>
      </c>
      <c r="R631" s="23">
        <f t="shared" si="108"/>
        <v>0</v>
      </c>
      <c r="S631" s="16">
        <f>+'JRO''s Hours Information'!G631</f>
        <v>0</v>
      </c>
      <c r="T631" s="23">
        <f t="shared" si="109"/>
        <v>0</v>
      </c>
      <c r="U631" s="15">
        <f>+'JRO''s Hours Information'!J631</f>
        <v>124</v>
      </c>
      <c r="V631" s="25">
        <f t="shared" si="110"/>
        <v>3465.7999999999997</v>
      </c>
      <c r="W631" s="23">
        <f t="shared" si="111"/>
        <v>28558.32475</v>
      </c>
    </row>
    <row r="632" spans="1:23" ht="14.85" customHeight="1" x14ac:dyDescent="0.15">
      <c r="A632" s="64" t="str">
        <f>'Employee ROP Information'!A632</f>
        <v>GAL</v>
      </c>
      <c r="B632" s="58" t="str">
        <f>+'Employee ROP Information'!C632</f>
        <v>SPEERS, ASHLEY</v>
      </c>
      <c r="C632" s="17">
        <f>+'Employee ROP Information'!M632</f>
        <v>28.75</v>
      </c>
      <c r="D632" s="17">
        <f>+'Employee ROP Information'!N632</f>
        <v>26.66</v>
      </c>
      <c r="E632" s="32">
        <f>+'JRO''s Hours Information'!B632</f>
        <v>414.16500000000002</v>
      </c>
      <c r="F632" s="23">
        <f t="shared" si="102"/>
        <v>11907.243750000001</v>
      </c>
      <c r="G632" s="32">
        <f>+'JRO''s Hours Information'!E632</f>
        <v>480</v>
      </c>
      <c r="H632" s="23">
        <f t="shared" si="103"/>
        <v>12796.8</v>
      </c>
      <c r="I632" s="32">
        <f>+'JRO''s Hours Information'!H632</f>
        <v>220.5</v>
      </c>
      <c r="J632" s="25">
        <f t="shared" si="104"/>
        <v>5878.53</v>
      </c>
      <c r="K632" s="33">
        <f>+'JRO''s Hours Information'!C632</f>
        <v>129.99600000000001</v>
      </c>
      <c r="L632" s="23">
        <f t="shared" si="105"/>
        <v>3737.3850000000002</v>
      </c>
      <c r="M632" s="33">
        <f>+'JRO''s Hours Information'!F632</f>
        <v>104.004</v>
      </c>
      <c r="N632" s="23">
        <f t="shared" si="106"/>
        <v>2772.7466400000003</v>
      </c>
      <c r="O632" s="33">
        <f>+'JRO''s Hours Information'!I632</f>
        <v>155.75</v>
      </c>
      <c r="P632" s="25">
        <f t="shared" si="107"/>
        <v>4152.2950000000001</v>
      </c>
      <c r="Q632" s="16">
        <f>+'JRO''s Hours Information'!D632</f>
        <v>0</v>
      </c>
      <c r="R632" s="23">
        <f t="shared" si="108"/>
        <v>0</v>
      </c>
      <c r="S632" s="16">
        <f>+'JRO''s Hours Information'!G632</f>
        <v>0</v>
      </c>
      <c r="T632" s="23">
        <f t="shared" si="109"/>
        <v>0</v>
      </c>
      <c r="U632" s="15">
        <f>+'JRO''s Hours Information'!J632</f>
        <v>104</v>
      </c>
      <c r="V632" s="25">
        <f t="shared" si="110"/>
        <v>2772.64</v>
      </c>
      <c r="W632" s="23">
        <f t="shared" si="111"/>
        <v>30582.57375</v>
      </c>
    </row>
    <row r="633" spans="1:23" ht="14.85" customHeight="1" x14ac:dyDescent="0.15">
      <c r="A633" s="64" t="str">
        <f>'Employee ROP Information'!A633</f>
        <v>GAL</v>
      </c>
      <c r="B633" s="58" t="str">
        <f>+'Employee ROP Information'!C633</f>
        <v>SPRADLEY, STEPHEN</v>
      </c>
      <c r="C633" s="17">
        <f>+'Employee ROP Information'!M633</f>
        <v>3.35</v>
      </c>
      <c r="D633" s="17">
        <f>+'Employee ROP Information'!N633</f>
        <v>3.2</v>
      </c>
      <c r="E633" s="32">
        <f>+'JRO''s Hours Information'!B633</f>
        <v>97.417000000000002</v>
      </c>
      <c r="F633" s="23">
        <f t="shared" si="102"/>
        <v>326.34694999999999</v>
      </c>
      <c r="G633" s="32">
        <f>+'JRO''s Hours Information'!E633</f>
        <v>80.412000000000006</v>
      </c>
      <c r="H633" s="23">
        <f t="shared" si="103"/>
        <v>257.31840000000005</v>
      </c>
      <c r="I633" s="32">
        <f>+'JRO''s Hours Information'!H633</f>
        <v>0</v>
      </c>
      <c r="J633" s="25">
        <f t="shared" si="104"/>
        <v>0</v>
      </c>
      <c r="K633" s="33">
        <f>+'JRO''s Hours Information'!C633</f>
        <v>96.417000000000002</v>
      </c>
      <c r="L633" s="23">
        <f t="shared" si="105"/>
        <v>322.99695000000003</v>
      </c>
      <c r="M633" s="33">
        <f>+'JRO''s Hours Information'!F633</f>
        <v>70.412999999999997</v>
      </c>
      <c r="N633" s="23">
        <f t="shared" si="106"/>
        <v>225.32159999999999</v>
      </c>
      <c r="O633" s="33">
        <f>+'JRO''s Hours Information'!I633</f>
        <v>0</v>
      </c>
      <c r="P633" s="25">
        <f t="shared" si="107"/>
        <v>0</v>
      </c>
      <c r="Q633" s="16">
        <f>+'JRO''s Hours Information'!D633</f>
        <v>18.5</v>
      </c>
      <c r="R633" s="23">
        <f t="shared" si="108"/>
        <v>61.975000000000001</v>
      </c>
      <c r="S633" s="16">
        <f>+'JRO''s Hours Information'!G633</f>
        <v>3</v>
      </c>
      <c r="T633" s="23">
        <f t="shared" si="109"/>
        <v>9.6000000000000014</v>
      </c>
      <c r="U633" s="15">
        <f>+'JRO''s Hours Information'!J633</f>
        <v>0</v>
      </c>
      <c r="V633" s="25">
        <f t="shared" si="110"/>
        <v>0</v>
      </c>
      <c r="W633" s="23">
        <f t="shared" si="111"/>
        <v>583.66534999999999</v>
      </c>
    </row>
    <row r="634" spans="1:23" ht="14.85" customHeight="1" x14ac:dyDescent="0.15">
      <c r="A634" s="64" t="str">
        <f>'Employee ROP Information'!A634</f>
        <v>GAL</v>
      </c>
      <c r="B634" s="58" t="str">
        <f>+'Employee ROP Information'!C634</f>
        <v>STAPLETON, SHAWN</v>
      </c>
      <c r="C634" s="17">
        <f>+'Employee ROP Information'!M634</f>
        <v>21.26</v>
      </c>
      <c r="D634" s="17">
        <f>+'Employee ROP Information'!N634</f>
        <v>19.71</v>
      </c>
      <c r="E634" s="32">
        <f>+'JRO''s Hours Information'!B634</f>
        <v>89.09</v>
      </c>
      <c r="F634" s="23">
        <f t="shared" si="102"/>
        <v>1894.0534000000002</v>
      </c>
      <c r="G634" s="32">
        <f>+'JRO''s Hours Information'!E634</f>
        <v>129.59</v>
      </c>
      <c r="H634" s="23">
        <f t="shared" si="103"/>
        <v>2554.2189000000003</v>
      </c>
      <c r="I634" s="32">
        <f>+'JRO''s Hours Information'!H634</f>
        <v>0</v>
      </c>
      <c r="J634" s="25">
        <f t="shared" si="104"/>
        <v>0</v>
      </c>
      <c r="K634" s="33">
        <f>+'JRO''s Hours Information'!C634</f>
        <v>104.004</v>
      </c>
      <c r="L634" s="23">
        <f t="shared" si="105"/>
        <v>2211.1250400000004</v>
      </c>
      <c r="M634" s="33">
        <f>+'JRO''s Hours Information'!F634</f>
        <v>104.004</v>
      </c>
      <c r="N634" s="23">
        <f t="shared" si="106"/>
        <v>2049.9188400000003</v>
      </c>
      <c r="O634" s="33">
        <f>+'JRO''s Hours Information'!I634</f>
        <v>0</v>
      </c>
      <c r="P634" s="25">
        <f t="shared" si="107"/>
        <v>0</v>
      </c>
      <c r="Q634" s="16">
        <f>+'JRO''s Hours Information'!D634</f>
        <v>83.5</v>
      </c>
      <c r="R634" s="23">
        <f t="shared" si="108"/>
        <v>1775.21</v>
      </c>
      <c r="S634" s="16">
        <f>+'JRO''s Hours Information'!G634</f>
        <v>57</v>
      </c>
      <c r="T634" s="23">
        <f t="shared" si="109"/>
        <v>1123.47</v>
      </c>
      <c r="U634" s="15">
        <f>+'JRO''s Hours Information'!J634</f>
        <v>0</v>
      </c>
      <c r="V634" s="25">
        <f t="shared" si="110"/>
        <v>0</v>
      </c>
      <c r="W634" s="23">
        <f t="shared" si="111"/>
        <v>4448.2723000000005</v>
      </c>
    </row>
    <row r="635" spans="1:23" ht="14.85" customHeight="1" x14ac:dyDescent="0.15">
      <c r="A635" s="64" t="str">
        <f>'Employee ROP Information'!A635</f>
        <v>GAL</v>
      </c>
      <c r="B635" s="58" t="str">
        <f>+'Employee ROP Information'!C635</f>
        <v>STARR, DAWN</v>
      </c>
      <c r="C635" s="17">
        <f>+'Employee ROP Information'!M635</f>
        <v>19.72</v>
      </c>
      <c r="D635" s="17">
        <f>+'Employee ROP Information'!N635</f>
        <v>18.28</v>
      </c>
      <c r="E635" s="32">
        <f>+'JRO''s Hours Information'!B635</f>
        <v>26.001000000000001</v>
      </c>
      <c r="F635" s="23">
        <f t="shared" si="102"/>
        <v>512.73972000000003</v>
      </c>
      <c r="G635" s="32">
        <f>+'JRO''s Hours Information'!E635</f>
        <v>14.334</v>
      </c>
      <c r="H635" s="23">
        <f t="shared" si="103"/>
        <v>262.02552000000003</v>
      </c>
      <c r="I635" s="32">
        <f>+'JRO''s Hours Information'!H635</f>
        <v>0</v>
      </c>
      <c r="J635" s="25">
        <f t="shared" si="104"/>
        <v>0</v>
      </c>
      <c r="K635" s="33">
        <f>+'JRO''s Hours Information'!C635</f>
        <v>26.001000000000001</v>
      </c>
      <c r="L635" s="23">
        <f t="shared" si="105"/>
        <v>512.73972000000003</v>
      </c>
      <c r="M635" s="33">
        <f>+'JRO''s Hours Information'!F635</f>
        <v>30.334</v>
      </c>
      <c r="N635" s="23">
        <f t="shared" si="106"/>
        <v>554.50552000000005</v>
      </c>
      <c r="O635" s="33">
        <f>+'JRO''s Hours Information'!I635</f>
        <v>0</v>
      </c>
      <c r="P635" s="25">
        <f t="shared" si="107"/>
        <v>0</v>
      </c>
      <c r="Q635" s="16">
        <f>+'JRO''s Hours Information'!D635</f>
        <v>0</v>
      </c>
      <c r="R635" s="23">
        <f t="shared" si="108"/>
        <v>0</v>
      </c>
      <c r="S635" s="16">
        <f>+'JRO''s Hours Information'!G635</f>
        <v>16</v>
      </c>
      <c r="T635" s="23">
        <f t="shared" si="109"/>
        <v>292.48</v>
      </c>
      <c r="U635" s="15">
        <f>+'JRO''s Hours Information'!J635</f>
        <v>0</v>
      </c>
      <c r="V635" s="25">
        <f t="shared" si="110"/>
        <v>0</v>
      </c>
      <c r="W635" s="23">
        <f t="shared" si="111"/>
        <v>774.76524000000006</v>
      </c>
    </row>
    <row r="636" spans="1:23" ht="14.85" customHeight="1" x14ac:dyDescent="0.15">
      <c r="A636" s="64" t="str">
        <f>'Employee ROP Information'!A636</f>
        <v>GAL</v>
      </c>
      <c r="B636" s="58" t="str">
        <f>+'Employee ROP Information'!C636</f>
        <v>STEINSALTZ, DEBRA</v>
      </c>
      <c r="C636" s="17">
        <f>+'Employee ROP Information'!M636</f>
        <v>28.75</v>
      </c>
      <c r="D636" s="17">
        <f>+'Employee ROP Information'!N636</f>
        <v>26.66</v>
      </c>
      <c r="E636" s="32">
        <f>+'JRO''s Hours Information'!B636</f>
        <v>65.25</v>
      </c>
      <c r="F636" s="23">
        <f t="shared" si="102"/>
        <v>1875.9375</v>
      </c>
      <c r="G636" s="32">
        <f>+'JRO''s Hours Information'!E636</f>
        <v>27.84</v>
      </c>
      <c r="H636" s="23">
        <f t="shared" si="103"/>
        <v>742.21439999999996</v>
      </c>
      <c r="I636" s="32">
        <f>+'JRO''s Hours Information'!H636</f>
        <v>3</v>
      </c>
      <c r="J636" s="25">
        <f t="shared" si="104"/>
        <v>79.98</v>
      </c>
      <c r="K636" s="33">
        <f>+'JRO''s Hours Information'!C636</f>
        <v>156</v>
      </c>
      <c r="L636" s="23">
        <f t="shared" si="105"/>
        <v>4485</v>
      </c>
      <c r="M636" s="33">
        <f>+'JRO''s Hours Information'!F636</f>
        <v>104.004</v>
      </c>
      <c r="N636" s="23">
        <f t="shared" si="106"/>
        <v>2772.7466400000003</v>
      </c>
      <c r="O636" s="33">
        <f>+'JRO''s Hours Information'!I636</f>
        <v>24.75</v>
      </c>
      <c r="P636" s="25">
        <f t="shared" si="107"/>
        <v>659.83500000000004</v>
      </c>
      <c r="Q636" s="16">
        <f>+'JRO''s Hours Information'!D636</f>
        <v>126.5</v>
      </c>
      <c r="R636" s="23">
        <f t="shared" si="108"/>
        <v>3636.875</v>
      </c>
      <c r="S636" s="16">
        <f>+'JRO''s Hours Information'!G636</f>
        <v>73</v>
      </c>
      <c r="T636" s="23">
        <f t="shared" si="109"/>
        <v>1946.18</v>
      </c>
      <c r="U636" s="15">
        <f>+'JRO''s Hours Information'!J636</f>
        <v>21.75</v>
      </c>
      <c r="V636" s="25">
        <f t="shared" si="110"/>
        <v>579.85500000000002</v>
      </c>
      <c r="W636" s="23">
        <f t="shared" si="111"/>
        <v>2698.1318999999999</v>
      </c>
    </row>
    <row r="637" spans="1:23" ht="14.85" customHeight="1" x14ac:dyDescent="0.15">
      <c r="A637" s="64" t="str">
        <f>'Employee ROP Information'!A637</f>
        <v>GAL</v>
      </c>
      <c r="B637" s="58" t="str">
        <f>+'Employee ROP Information'!C637</f>
        <v>STEVENSON, ANGELA</v>
      </c>
      <c r="C637" s="17">
        <f>+'Employee ROP Information'!M637</f>
        <v>21.93</v>
      </c>
      <c r="D637" s="17">
        <f>+'Employee ROP Information'!N637</f>
        <v>20.329999999999998</v>
      </c>
      <c r="E637" s="32">
        <f>+'JRO''s Hours Information'!B637</f>
        <v>72.335999999999999</v>
      </c>
      <c r="F637" s="23">
        <f t="shared" si="102"/>
        <v>1586.3284799999999</v>
      </c>
      <c r="G637" s="32">
        <f>+'JRO''s Hours Information'!E637</f>
        <v>366.09</v>
      </c>
      <c r="H637" s="23">
        <f t="shared" si="103"/>
        <v>7442.6096999999991</v>
      </c>
      <c r="I637" s="32">
        <f>+'JRO''s Hours Information'!H637</f>
        <v>0</v>
      </c>
      <c r="J637" s="25">
        <f t="shared" si="104"/>
        <v>0</v>
      </c>
      <c r="K637" s="33">
        <f>+'JRO''s Hours Information'!C637</f>
        <v>117</v>
      </c>
      <c r="L637" s="23">
        <f t="shared" si="105"/>
        <v>2565.81</v>
      </c>
      <c r="M637" s="33">
        <f>+'JRO''s Hours Information'!F637</f>
        <v>104.004</v>
      </c>
      <c r="N637" s="23">
        <f t="shared" si="106"/>
        <v>2114.4013199999999</v>
      </c>
      <c r="O637" s="33">
        <f>+'JRO''s Hours Information'!I637</f>
        <v>0</v>
      </c>
      <c r="P637" s="25">
        <f t="shared" si="107"/>
        <v>0</v>
      </c>
      <c r="Q637" s="16">
        <f>+'JRO''s Hours Information'!D637</f>
        <v>57.5</v>
      </c>
      <c r="R637" s="23">
        <f t="shared" si="108"/>
        <v>1260.9749999999999</v>
      </c>
      <c r="S637" s="16">
        <f>+'JRO''s Hours Information'!G637</f>
        <v>15</v>
      </c>
      <c r="T637" s="23">
        <f t="shared" si="109"/>
        <v>304.95</v>
      </c>
      <c r="U637" s="15">
        <f>+'JRO''s Hours Information'!J637</f>
        <v>0</v>
      </c>
      <c r="V637" s="25">
        <f t="shared" si="110"/>
        <v>0</v>
      </c>
      <c r="W637" s="23">
        <f t="shared" si="111"/>
        <v>9028.9381799999992</v>
      </c>
    </row>
    <row r="638" spans="1:23" ht="14.85" customHeight="1" x14ac:dyDescent="0.15">
      <c r="A638" s="64" t="str">
        <f>'Employee ROP Information'!A638</f>
        <v>GAL</v>
      </c>
      <c r="B638" s="58" t="str">
        <f>+'Employee ROP Information'!C638</f>
        <v>STILL, EVELIEN</v>
      </c>
      <c r="C638" s="17">
        <f>+'Employee ROP Information'!M638</f>
        <v>26.8</v>
      </c>
      <c r="D638" s="17">
        <f>+'Employee ROP Information'!N638</f>
        <v>24.85</v>
      </c>
      <c r="E638" s="32">
        <f>+'JRO''s Hours Information'!B638</f>
        <v>380</v>
      </c>
      <c r="F638" s="23">
        <f t="shared" si="102"/>
        <v>10184</v>
      </c>
      <c r="G638" s="32">
        <f>+'JRO''s Hours Information'!E638</f>
        <v>480</v>
      </c>
      <c r="H638" s="23">
        <f t="shared" si="103"/>
        <v>11928</v>
      </c>
      <c r="I638" s="32">
        <f>+'JRO''s Hours Information'!H638</f>
        <v>-0.27500000000000002</v>
      </c>
      <c r="J638" s="25">
        <f t="shared" si="104"/>
        <v>-6.8337500000000011</v>
      </c>
      <c r="K638" s="33">
        <f>+'JRO''s Hours Information'!C638</f>
        <v>156</v>
      </c>
      <c r="L638" s="23">
        <f t="shared" si="105"/>
        <v>4180.8</v>
      </c>
      <c r="M638" s="33">
        <f>+'JRO''s Hours Information'!F638</f>
        <v>104.004</v>
      </c>
      <c r="N638" s="23">
        <f t="shared" si="106"/>
        <v>2584.4994000000002</v>
      </c>
      <c r="O638" s="33">
        <f>+'JRO''s Hours Information'!I638</f>
        <v>63.1</v>
      </c>
      <c r="P638" s="25">
        <f t="shared" si="107"/>
        <v>1568.0350000000001</v>
      </c>
      <c r="Q638" s="16">
        <f>+'JRO''s Hours Information'!D638</f>
        <v>48.75</v>
      </c>
      <c r="R638" s="23">
        <f t="shared" si="108"/>
        <v>1306.5</v>
      </c>
      <c r="S638" s="16">
        <f>+'JRO''s Hours Information'!G638</f>
        <v>0</v>
      </c>
      <c r="T638" s="23">
        <f t="shared" si="109"/>
        <v>0</v>
      </c>
      <c r="U638" s="15">
        <f>+'JRO''s Hours Information'!J638</f>
        <v>117</v>
      </c>
      <c r="V638" s="25">
        <f t="shared" si="110"/>
        <v>2907.4500000000003</v>
      </c>
      <c r="W638" s="23">
        <f t="shared" si="111"/>
        <v>22105.166249999998</v>
      </c>
    </row>
    <row r="639" spans="1:23" ht="14.85" customHeight="1" x14ac:dyDescent="0.15">
      <c r="A639" s="64" t="str">
        <f>'Employee ROP Information'!A639</f>
        <v>GAL</v>
      </c>
      <c r="B639" s="58" t="str">
        <f>+'Employee ROP Information'!C639</f>
        <v>STIRKS, STEPHEN</v>
      </c>
      <c r="C639" s="17">
        <f>+'Employee ROP Information'!M639</f>
        <v>19.72</v>
      </c>
      <c r="D639" s="17">
        <f>+'Employee ROP Information'!N639</f>
        <v>18.28</v>
      </c>
      <c r="E639" s="32">
        <f>+'JRO''s Hours Information'!B639</f>
        <v>264.67099999999999</v>
      </c>
      <c r="F639" s="23">
        <f t="shared" si="102"/>
        <v>5219.3121199999996</v>
      </c>
      <c r="G639" s="32">
        <f>+'JRO''s Hours Information'!E639</f>
        <v>194.67099999999999</v>
      </c>
      <c r="H639" s="23">
        <f t="shared" si="103"/>
        <v>3558.5858800000001</v>
      </c>
      <c r="I639" s="32">
        <f>+'JRO''s Hours Information'!H639</f>
        <v>0</v>
      </c>
      <c r="J639" s="25">
        <f t="shared" si="104"/>
        <v>0</v>
      </c>
      <c r="K639" s="33">
        <f>+'JRO''s Hours Information'!C639</f>
        <v>104.004</v>
      </c>
      <c r="L639" s="23">
        <f t="shared" si="105"/>
        <v>2050.9588800000001</v>
      </c>
      <c r="M639" s="33">
        <f>+'JRO''s Hours Information'!F639</f>
        <v>104.004</v>
      </c>
      <c r="N639" s="23">
        <f t="shared" si="106"/>
        <v>1901.1931200000001</v>
      </c>
      <c r="O639" s="33">
        <f>+'JRO''s Hours Information'!I639</f>
        <v>0</v>
      </c>
      <c r="P639" s="25">
        <f t="shared" si="107"/>
        <v>0</v>
      </c>
      <c r="Q639" s="16">
        <f>+'JRO''s Hours Information'!D639</f>
        <v>72</v>
      </c>
      <c r="R639" s="23">
        <f t="shared" si="108"/>
        <v>1419.84</v>
      </c>
      <c r="S639" s="16">
        <f>+'JRO''s Hours Information'!G639</f>
        <v>38</v>
      </c>
      <c r="T639" s="23">
        <f t="shared" si="109"/>
        <v>694.6400000000001</v>
      </c>
      <c r="U639" s="15">
        <f>+'JRO''s Hours Information'!J639</f>
        <v>0</v>
      </c>
      <c r="V639" s="25">
        <f t="shared" si="110"/>
        <v>0</v>
      </c>
      <c r="W639" s="23">
        <f t="shared" si="111"/>
        <v>8777.8979999999992</v>
      </c>
    </row>
    <row r="640" spans="1:23" ht="14.85" customHeight="1" x14ac:dyDescent="0.15">
      <c r="A640" s="64" t="str">
        <f>'Employee ROP Information'!A640</f>
        <v>GAL</v>
      </c>
      <c r="B640" s="58" t="str">
        <f>+'Employee ROP Information'!C640</f>
        <v>STONECIPHER, CARMEN</v>
      </c>
      <c r="C640" s="17">
        <f>+'Employee ROP Information'!M640</f>
        <v>20.5</v>
      </c>
      <c r="D640" s="17">
        <f>+'Employee ROP Information'!N640</f>
        <v>19</v>
      </c>
      <c r="E640" s="32">
        <f>+'JRO''s Hours Information'!B640</f>
        <v>98.5</v>
      </c>
      <c r="F640" s="23">
        <f t="shared" si="102"/>
        <v>2019.25</v>
      </c>
      <c r="G640" s="32">
        <f>+'JRO''s Hours Information'!E640</f>
        <v>188.84</v>
      </c>
      <c r="H640" s="23">
        <f t="shared" si="103"/>
        <v>3587.96</v>
      </c>
      <c r="I640" s="32">
        <f>+'JRO''s Hours Information'!H640</f>
        <v>0</v>
      </c>
      <c r="J640" s="25">
        <f t="shared" si="104"/>
        <v>0</v>
      </c>
      <c r="K640" s="33">
        <f>+'JRO''s Hours Information'!C640</f>
        <v>156</v>
      </c>
      <c r="L640" s="23">
        <f t="shared" si="105"/>
        <v>3198</v>
      </c>
      <c r="M640" s="33">
        <f>+'JRO''s Hours Information'!F640</f>
        <v>104.004</v>
      </c>
      <c r="N640" s="23">
        <f t="shared" si="106"/>
        <v>1976.076</v>
      </c>
      <c r="O640" s="33">
        <f>+'JRO''s Hours Information'!I640</f>
        <v>18.125</v>
      </c>
      <c r="P640" s="25">
        <f t="shared" si="107"/>
        <v>344.375</v>
      </c>
      <c r="Q640" s="16">
        <f>+'JRO''s Hours Information'!D640</f>
        <v>108.5</v>
      </c>
      <c r="R640" s="23">
        <f t="shared" si="108"/>
        <v>2224.25</v>
      </c>
      <c r="S640" s="16">
        <f>+'JRO''s Hours Information'!G640</f>
        <v>74.75</v>
      </c>
      <c r="T640" s="23">
        <f t="shared" si="109"/>
        <v>1420.25</v>
      </c>
      <c r="U640" s="15">
        <f>+'JRO''s Hours Information'!J640</f>
        <v>15.25</v>
      </c>
      <c r="V640" s="25">
        <f t="shared" si="110"/>
        <v>289.75</v>
      </c>
      <c r="W640" s="23">
        <f t="shared" si="111"/>
        <v>5607.21</v>
      </c>
    </row>
    <row r="641" spans="1:23" ht="14.85" customHeight="1" x14ac:dyDescent="0.15">
      <c r="A641" s="64" t="str">
        <f>'Employee ROP Information'!A641</f>
        <v>GAL</v>
      </c>
      <c r="B641" s="58" t="str">
        <f>+'Employee ROP Information'!C641</f>
        <v>STOOTHOFF, CAROL</v>
      </c>
      <c r="C641" s="17">
        <f>+'Employee ROP Information'!M641</f>
        <v>21.17</v>
      </c>
      <c r="D641" s="17">
        <f>+'Employee ROP Information'!N641</f>
        <v>19.63</v>
      </c>
      <c r="E641" s="32">
        <f>+'JRO''s Hours Information'!B641</f>
        <v>220.66</v>
      </c>
      <c r="F641" s="23">
        <f t="shared" si="102"/>
        <v>4671.3722000000007</v>
      </c>
      <c r="G641" s="32">
        <f>+'JRO''s Hours Information'!E641</f>
        <v>134.34</v>
      </c>
      <c r="H641" s="23">
        <f t="shared" si="103"/>
        <v>2637.0942</v>
      </c>
      <c r="I641" s="32">
        <f>+'JRO''s Hours Information'!H641</f>
        <v>0</v>
      </c>
      <c r="J641" s="25">
        <f t="shared" si="104"/>
        <v>0</v>
      </c>
      <c r="K641" s="33">
        <f>+'JRO''s Hours Information'!C641</f>
        <v>129.99600000000001</v>
      </c>
      <c r="L641" s="23">
        <f t="shared" si="105"/>
        <v>2752.0153200000004</v>
      </c>
      <c r="M641" s="33">
        <f>+'JRO''s Hours Information'!F641</f>
        <v>104.004</v>
      </c>
      <c r="N641" s="23">
        <f t="shared" si="106"/>
        <v>2041.59852</v>
      </c>
      <c r="O641" s="33">
        <f>+'JRO''s Hours Information'!I641</f>
        <v>0</v>
      </c>
      <c r="P641" s="25">
        <f t="shared" si="107"/>
        <v>0</v>
      </c>
      <c r="Q641" s="16">
        <f>+'JRO''s Hours Information'!D641</f>
        <v>42</v>
      </c>
      <c r="R641" s="23">
        <f t="shared" si="108"/>
        <v>889.1400000000001</v>
      </c>
      <c r="S641" s="16">
        <f>+'JRO''s Hours Information'!G641</f>
        <v>54.5</v>
      </c>
      <c r="T641" s="23">
        <f t="shared" si="109"/>
        <v>1069.835</v>
      </c>
      <c r="U641" s="15">
        <f>+'JRO''s Hours Information'!J641</f>
        <v>0</v>
      </c>
      <c r="V641" s="25">
        <f t="shared" si="110"/>
        <v>0</v>
      </c>
      <c r="W641" s="23">
        <f t="shared" si="111"/>
        <v>7308.4664000000012</v>
      </c>
    </row>
    <row r="642" spans="1:23" ht="14.85" customHeight="1" x14ac:dyDescent="0.15">
      <c r="A642" s="64" t="str">
        <f>'Employee ROP Information'!A642</f>
        <v>GAL</v>
      </c>
      <c r="B642" s="58" t="str">
        <f>+'Employee ROP Information'!C642</f>
        <v>STUART, MABEL</v>
      </c>
      <c r="C642" s="17">
        <f>+'Employee ROP Information'!M642</f>
        <v>4.12</v>
      </c>
      <c r="D642" s="17">
        <f>+'Employee ROP Information'!N642</f>
        <v>3.82</v>
      </c>
      <c r="E642" s="32">
        <f>+'JRO''s Hours Information'!B642</f>
        <v>37.834000000000003</v>
      </c>
      <c r="F642" s="23">
        <f t="shared" si="102"/>
        <v>155.87608000000003</v>
      </c>
      <c r="G642" s="32">
        <f>+'JRO''s Hours Information'!E642</f>
        <v>62.41</v>
      </c>
      <c r="H642" s="23">
        <f t="shared" si="103"/>
        <v>238.40619999999998</v>
      </c>
      <c r="I642" s="32">
        <f>+'JRO''s Hours Information'!H642</f>
        <v>0</v>
      </c>
      <c r="J642" s="25">
        <f t="shared" si="104"/>
        <v>0</v>
      </c>
      <c r="K642" s="33">
        <f>+'JRO''s Hours Information'!C642</f>
        <v>63.92</v>
      </c>
      <c r="L642" s="23">
        <f t="shared" si="105"/>
        <v>263.35040000000004</v>
      </c>
      <c r="M642" s="33">
        <f>+'JRO''s Hours Information'!F642</f>
        <v>51.996000000000002</v>
      </c>
      <c r="N642" s="23">
        <f t="shared" si="106"/>
        <v>198.62472</v>
      </c>
      <c r="O642" s="33">
        <f>+'JRO''s Hours Information'!I642</f>
        <v>0</v>
      </c>
      <c r="P642" s="25">
        <f t="shared" si="107"/>
        <v>0</v>
      </c>
      <c r="Q642" s="16">
        <f>+'JRO''s Hours Information'!D642</f>
        <v>88.25</v>
      </c>
      <c r="R642" s="23">
        <f t="shared" si="108"/>
        <v>363.59000000000003</v>
      </c>
      <c r="S642" s="16">
        <f>+'JRO''s Hours Information'!G642</f>
        <v>80.75</v>
      </c>
      <c r="T642" s="23">
        <f t="shared" si="109"/>
        <v>308.46499999999997</v>
      </c>
      <c r="U642" s="15">
        <f>+'JRO''s Hours Information'!J642</f>
        <v>0</v>
      </c>
      <c r="V642" s="25">
        <f t="shared" si="110"/>
        <v>0</v>
      </c>
      <c r="W642" s="23">
        <f t="shared" si="111"/>
        <v>394.28228000000001</v>
      </c>
    </row>
    <row r="643" spans="1:23" ht="14.85" customHeight="1" x14ac:dyDescent="0.15">
      <c r="A643" s="64" t="str">
        <f>'Employee ROP Information'!A643</f>
        <v>GAL</v>
      </c>
      <c r="B643" s="58" t="str">
        <f>+'Employee ROP Information'!C643</f>
        <v>SUGG, EVA</v>
      </c>
      <c r="C643" s="17">
        <f>+'Employee ROP Information'!M643</f>
        <v>28.75</v>
      </c>
      <c r="D643" s="17">
        <f>+'Employee ROP Information'!N643</f>
        <v>26.66</v>
      </c>
      <c r="E643" s="32">
        <f>+'JRO''s Hours Information'!B643</f>
        <v>414.16500000000002</v>
      </c>
      <c r="F643" s="23">
        <f t="shared" si="102"/>
        <v>11907.243750000001</v>
      </c>
      <c r="G643" s="32">
        <f>+'JRO''s Hours Information'!E643</f>
        <v>234.09100000000001</v>
      </c>
      <c r="H643" s="23">
        <f t="shared" si="103"/>
        <v>6240.8660600000003</v>
      </c>
      <c r="I643" s="32">
        <f>+'JRO''s Hours Information'!H643</f>
        <v>12</v>
      </c>
      <c r="J643" s="25">
        <f t="shared" si="104"/>
        <v>319.92</v>
      </c>
      <c r="K643" s="33">
        <f>+'JRO''s Hours Information'!C643</f>
        <v>127.83</v>
      </c>
      <c r="L643" s="23">
        <f t="shared" si="105"/>
        <v>3675.1124999999997</v>
      </c>
      <c r="M643" s="33">
        <f>+'JRO''s Hours Information'!F643</f>
        <v>104.004</v>
      </c>
      <c r="N643" s="23">
        <f t="shared" si="106"/>
        <v>2772.7466400000003</v>
      </c>
      <c r="O643" s="33">
        <f>+'JRO''s Hours Information'!I643</f>
        <v>49</v>
      </c>
      <c r="P643" s="25">
        <f t="shared" si="107"/>
        <v>1306.3399999999999</v>
      </c>
      <c r="Q643" s="16">
        <f>+'JRO''s Hours Information'!D643</f>
        <v>0</v>
      </c>
      <c r="R643" s="23">
        <f t="shared" si="108"/>
        <v>0</v>
      </c>
      <c r="S643" s="16">
        <f>+'JRO''s Hours Information'!G643</f>
        <v>20</v>
      </c>
      <c r="T643" s="23">
        <f t="shared" si="109"/>
        <v>533.20000000000005</v>
      </c>
      <c r="U643" s="15">
        <f>+'JRO''s Hours Information'!J643</f>
        <v>97.25</v>
      </c>
      <c r="V643" s="25">
        <f t="shared" si="110"/>
        <v>2592.6849999999999</v>
      </c>
      <c r="W643" s="23">
        <f t="shared" si="111"/>
        <v>18468.02981</v>
      </c>
    </row>
    <row r="644" spans="1:23" ht="14.85" customHeight="1" x14ac:dyDescent="0.15">
      <c r="A644" s="64" t="str">
        <f>'Employee ROP Information'!A644</f>
        <v>GAL</v>
      </c>
      <c r="B644" s="58" t="str">
        <f>+'Employee ROP Information'!C644</f>
        <v>SULLIVAN, SEAN</v>
      </c>
      <c r="C644" s="17">
        <f>+'Employee ROP Information'!M644</f>
        <v>28.75</v>
      </c>
      <c r="D644" s="17">
        <f>+'Employee ROP Information'!N644</f>
        <v>26.66</v>
      </c>
      <c r="E644" s="32">
        <f>+'JRO''s Hours Information'!B644</f>
        <v>398.59</v>
      </c>
      <c r="F644" s="23">
        <f t="shared" si="102"/>
        <v>11459.4625</v>
      </c>
      <c r="G644" s="32">
        <f>+'JRO''s Hours Information'!E644</f>
        <v>390.59</v>
      </c>
      <c r="H644" s="23">
        <f t="shared" si="103"/>
        <v>10413.1294</v>
      </c>
      <c r="I644" s="32">
        <f>+'JRO''s Hours Information'!H644</f>
        <v>54</v>
      </c>
      <c r="J644" s="25">
        <f t="shared" si="104"/>
        <v>1439.64</v>
      </c>
      <c r="K644" s="33">
        <f>+'JRO''s Hours Information'!C644</f>
        <v>104.004</v>
      </c>
      <c r="L644" s="23">
        <f t="shared" si="105"/>
        <v>2990.1150000000002</v>
      </c>
      <c r="M644" s="33">
        <f>+'JRO''s Hours Information'!F644</f>
        <v>104.004</v>
      </c>
      <c r="N644" s="23">
        <f t="shared" si="106"/>
        <v>2772.7466400000003</v>
      </c>
      <c r="O644" s="33">
        <f>+'JRO''s Hours Information'!I644</f>
        <v>69.5</v>
      </c>
      <c r="P644" s="25">
        <f t="shared" si="107"/>
        <v>1852.8700000000001</v>
      </c>
      <c r="Q644" s="16">
        <f>+'JRO''s Hours Information'!D644</f>
        <v>0</v>
      </c>
      <c r="R644" s="23">
        <f t="shared" si="108"/>
        <v>0</v>
      </c>
      <c r="S644" s="16">
        <f>+'JRO''s Hours Information'!G644</f>
        <v>8</v>
      </c>
      <c r="T644" s="23">
        <f t="shared" si="109"/>
        <v>213.28</v>
      </c>
      <c r="U644" s="15">
        <f>+'JRO''s Hours Information'!J644</f>
        <v>118</v>
      </c>
      <c r="V644" s="25">
        <f t="shared" si="110"/>
        <v>3145.88</v>
      </c>
      <c r="W644" s="23">
        <f t="shared" si="111"/>
        <v>23312.231899999999</v>
      </c>
    </row>
    <row r="645" spans="1:23" ht="14.85" customHeight="1" x14ac:dyDescent="0.15">
      <c r="A645" s="64" t="str">
        <f>'Employee ROP Information'!A645</f>
        <v>GAL</v>
      </c>
      <c r="B645" s="58" t="str">
        <f>+'Employee ROP Information'!C645</f>
        <v>SULLIVAN, VANORA</v>
      </c>
      <c r="C645" s="17">
        <f>+'Employee ROP Information'!M645</f>
        <v>14.49</v>
      </c>
      <c r="D645" s="17">
        <f>+'Employee ROP Information'!N645</f>
        <v>13.43</v>
      </c>
      <c r="E645" s="32">
        <f>+'JRO''s Hours Information'!B645</f>
        <v>104.004</v>
      </c>
      <c r="F645" s="23">
        <f t="shared" si="102"/>
        <v>1507.0179600000001</v>
      </c>
      <c r="G645" s="32">
        <f>+'JRO''s Hours Information'!E645</f>
        <v>88.004000000000005</v>
      </c>
      <c r="H645" s="23">
        <f t="shared" si="103"/>
        <v>1181.89372</v>
      </c>
      <c r="I645" s="32">
        <f>+'JRO''s Hours Information'!H645</f>
        <v>0</v>
      </c>
      <c r="J645" s="25">
        <f t="shared" si="104"/>
        <v>0</v>
      </c>
      <c r="K645" s="33">
        <f>+'JRO''s Hours Information'!C645</f>
        <v>104.004</v>
      </c>
      <c r="L645" s="23">
        <f t="shared" si="105"/>
        <v>1507.0179600000001</v>
      </c>
      <c r="M645" s="33">
        <f>+'JRO''s Hours Information'!F645</f>
        <v>104.004</v>
      </c>
      <c r="N645" s="23">
        <f t="shared" si="106"/>
        <v>1396.7737200000001</v>
      </c>
      <c r="O645" s="33">
        <f>+'JRO''s Hours Information'!I645</f>
        <v>0</v>
      </c>
      <c r="P645" s="25">
        <f t="shared" si="107"/>
        <v>0</v>
      </c>
      <c r="Q645" s="16">
        <f>+'JRO''s Hours Information'!D645</f>
        <v>0</v>
      </c>
      <c r="R645" s="23">
        <f t="shared" si="108"/>
        <v>0</v>
      </c>
      <c r="S645" s="16">
        <f>+'JRO''s Hours Information'!G645</f>
        <v>16</v>
      </c>
      <c r="T645" s="23">
        <f t="shared" si="109"/>
        <v>214.88</v>
      </c>
      <c r="U645" s="15">
        <f>+'JRO''s Hours Information'!J645</f>
        <v>0</v>
      </c>
      <c r="V645" s="25">
        <f t="shared" si="110"/>
        <v>0</v>
      </c>
      <c r="W645" s="23">
        <f t="shared" si="111"/>
        <v>2688.9116800000002</v>
      </c>
    </row>
    <row r="646" spans="1:23" ht="14.85" customHeight="1" x14ac:dyDescent="0.15">
      <c r="A646" s="64" t="str">
        <f>'Employee ROP Information'!A646</f>
        <v>GAL</v>
      </c>
      <c r="B646" s="58" t="str">
        <f>+'Employee ROP Information'!C646</f>
        <v>SUMILANG, NINA</v>
      </c>
      <c r="C646" s="17">
        <f>+'Employee ROP Information'!M646</f>
        <v>28.75</v>
      </c>
      <c r="D646" s="17">
        <f>+'Employee ROP Information'!N646</f>
        <v>26.66</v>
      </c>
      <c r="E646" s="32">
        <f>+'JRO''s Hours Information'!B646</f>
        <v>387.41</v>
      </c>
      <c r="F646" s="23">
        <f t="shared" si="102"/>
        <v>11138.0375</v>
      </c>
      <c r="G646" s="32">
        <f>+'JRO''s Hours Information'!E646</f>
        <v>480</v>
      </c>
      <c r="H646" s="23">
        <f t="shared" si="103"/>
        <v>12796.8</v>
      </c>
      <c r="I646" s="32">
        <f>+'JRO''s Hours Information'!H646</f>
        <v>74.5</v>
      </c>
      <c r="J646" s="25">
        <f t="shared" si="104"/>
        <v>1986.17</v>
      </c>
      <c r="K646" s="33">
        <f>+'JRO''s Hours Information'!C646</f>
        <v>129.99600000000001</v>
      </c>
      <c r="L646" s="23">
        <f t="shared" si="105"/>
        <v>3737.3850000000002</v>
      </c>
      <c r="M646" s="33">
        <f>+'JRO''s Hours Information'!F646</f>
        <v>104.004</v>
      </c>
      <c r="N646" s="23">
        <f t="shared" si="106"/>
        <v>2772.7466400000003</v>
      </c>
      <c r="O646" s="33">
        <f>+'JRO''s Hours Information'!I646</f>
        <v>10.5</v>
      </c>
      <c r="P646" s="25">
        <f t="shared" si="107"/>
        <v>279.93</v>
      </c>
      <c r="Q646" s="16">
        <f>+'JRO''s Hours Information'!D646</f>
        <v>39</v>
      </c>
      <c r="R646" s="23">
        <f t="shared" si="108"/>
        <v>1121.25</v>
      </c>
      <c r="S646" s="16">
        <f>+'JRO''s Hours Information'!G646</f>
        <v>34.5</v>
      </c>
      <c r="T646" s="23">
        <f t="shared" si="109"/>
        <v>919.77</v>
      </c>
      <c r="U646" s="15">
        <f>+'JRO''s Hours Information'!J646</f>
        <v>10</v>
      </c>
      <c r="V646" s="25">
        <f t="shared" si="110"/>
        <v>266.60000000000002</v>
      </c>
      <c r="W646" s="23">
        <f t="shared" si="111"/>
        <v>25921.0075</v>
      </c>
    </row>
    <row r="647" spans="1:23" ht="14.85" customHeight="1" x14ac:dyDescent="0.15">
      <c r="A647" s="64" t="str">
        <f>'Employee ROP Information'!A647</f>
        <v>GAL</v>
      </c>
      <c r="B647" s="58" t="str">
        <f>+'Employee ROP Information'!C647</f>
        <v>SUMMERS, JOANNA</v>
      </c>
      <c r="C647" s="17">
        <f>+'Employee ROP Information'!M647</f>
        <v>32.24</v>
      </c>
      <c r="D647" s="17">
        <f>+'Employee ROP Information'!N647</f>
        <v>29.89</v>
      </c>
      <c r="E647" s="32">
        <f>+'JRO''s Hours Information'!B647</f>
        <v>137.923</v>
      </c>
      <c r="F647" s="23">
        <f t="shared" si="102"/>
        <v>4446.6375200000002</v>
      </c>
      <c r="G647" s="32">
        <f>+'JRO''s Hours Information'!E647</f>
        <v>161.423</v>
      </c>
      <c r="H647" s="23">
        <f t="shared" si="103"/>
        <v>4824.9334699999999</v>
      </c>
      <c r="I647" s="32">
        <f>+'JRO''s Hours Information'!H647</f>
        <v>4</v>
      </c>
      <c r="J647" s="25">
        <f t="shared" si="104"/>
        <v>119.56</v>
      </c>
      <c r="K647" s="33">
        <f>+'JRO''s Hours Information'!C647</f>
        <v>104.004</v>
      </c>
      <c r="L647" s="23">
        <f t="shared" si="105"/>
        <v>3353.0889600000005</v>
      </c>
      <c r="M647" s="33">
        <f>+'JRO''s Hours Information'!F647</f>
        <v>104.004</v>
      </c>
      <c r="N647" s="23">
        <f t="shared" si="106"/>
        <v>3108.67956</v>
      </c>
      <c r="O647" s="33">
        <f>+'JRO''s Hours Information'!I647</f>
        <v>12</v>
      </c>
      <c r="P647" s="25">
        <f t="shared" si="107"/>
        <v>358.68</v>
      </c>
      <c r="Q647" s="16">
        <f>+'JRO''s Hours Information'!D647</f>
        <v>32</v>
      </c>
      <c r="R647" s="23">
        <f t="shared" si="108"/>
        <v>1031.68</v>
      </c>
      <c r="S647" s="16">
        <f>+'JRO''s Hours Information'!G647</f>
        <v>4</v>
      </c>
      <c r="T647" s="23">
        <f t="shared" si="109"/>
        <v>119.56</v>
      </c>
      <c r="U647" s="15">
        <f>+'JRO''s Hours Information'!J647</f>
        <v>8</v>
      </c>
      <c r="V647" s="25">
        <f t="shared" si="110"/>
        <v>239.12</v>
      </c>
      <c r="W647" s="23">
        <f t="shared" si="111"/>
        <v>9391.1309899999997</v>
      </c>
    </row>
    <row r="648" spans="1:23" ht="14.85" customHeight="1" x14ac:dyDescent="0.15">
      <c r="A648" s="64" t="str">
        <f>'Employee ROP Information'!A648</f>
        <v>GAL</v>
      </c>
      <c r="B648" s="58" t="str">
        <f>+'Employee ROP Information'!C648</f>
        <v>SUTTER, SONYA</v>
      </c>
      <c r="C648" s="17">
        <f>+'Employee ROP Information'!M648</f>
        <v>21.26</v>
      </c>
      <c r="D648" s="17">
        <f>+'Employee ROP Information'!N648</f>
        <v>19.71</v>
      </c>
      <c r="E648" s="32">
        <f>+'JRO''s Hours Information'!B648</f>
        <v>106.83799999999999</v>
      </c>
      <c r="F648" s="23">
        <f t="shared" si="102"/>
        <v>2271.3758800000001</v>
      </c>
      <c r="G648" s="32">
        <f>+'JRO''s Hours Information'!E648</f>
        <v>102.83799999999999</v>
      </c>
      <c r="H648" s="23">
        <f t="shared" si="103"/>
        <v>2026.9369799999999</v>
      </c>
      <c r="I648" s="32">
        <f>+'JRO''s Hours Information'!H648</f>
        <v>4.875</v>
      </c>
      <c r="J648" s="25">
        <f t="shared" si="104"/>
        <v>96.086250000000007</v>
      </c>
      <c r="K648" s="33">
        <f>+'JRO''s Hours Information'!C648</f>
        <v>95.337000000000003</v>
      </c>
      <c r="L648" s="23">
        <f t="shared" si="105"/>
        <v>2026.8646200000003</v>
      </c>
      <c r="M648" s="33">
        <f>+'JRO''s Hours Information'!F648</f>
        <v>95.337000000000003</v>
      </c>
      <c r="N648" s="23">
        <f t="shared" si="106"/>
        <v>1879.0922700000001</v>
      </c>
      <c r="O648" s="33">
        <f>+'JRO''s Hours Information'!I648</f>
        <v>131.375</v>
      </c>
      <c r="P648" s="25">
        <f t="shared" si="107"/>
        <v>2589.4012499999999</v>
      </c>
      <c r="Q648" s="16">
        <f>+'JRO''s Hours Information'!D648</f>
        <v>8</v>
      </c>
      <c r="R648" s="23">
        <f t="shared" si="108"/>
        <v>170.08</v>
      </c>
      <c r="S648" s="16">
        <f>+'JRO''s Hours Information'!G648</f>
        <v>8</v>
      </c>
      <c r="T648" s="23">
        <f t="shared" si="109"/>
        <v>157.68</v>
      </c>
      <c r="U648" s="15">
        <f>+'JRO''s Hours Information'!J648</f>
        <v>151.5</v>
      </c>
      <c r="V648" s="25">
        <f t="shared" si="110"/>
        <v>2986.0650000000001</v>
      </c>
      <c r="W648" s="23">
        <f t="shared" si="111"/>
        <v>4394.3991100000003</v>
      </c>
    </row>
    <row r="649" spans="1:23" ht="14.85" customHeight="1" x14ac:dyDescent="0.15">
      <c r="A649" s="64" t="str">
        <f>'Employee ROP Information'!A649</f>
        <v>GAL</v>
      </c>
      <c r="B649" s="58" t="str">
        <f>+'Employee ROP Information'!C649</f>
        <v>SUTTON, FAYE</v>
      </c>
      <c r="C649" s="17">
        <f>+'Employee ROP Information'!M649</f>
        <v>25.38</v>
      </c>
      <c r="D649" s="17">
        <f>+'Employee ROP Information'!N649</f>
        <v>23.53</v>
      </c>
      <c r="E649" s="32">
        <f>+'JRO''s Hours Information'!B649</f>
        <v>1.333</v>
      </c>
      <c r="F649" s="23">
        <f t="shared" si="102"/>
        <v>33.831539999999997</v>
      </c>
      <c r="G649" s="32">
        <f>+'JRO''s Hours Information'!E649</f>
        <v>4.3330000000000002</v>
      </c>
      <c r="H649" s="23">
        <f t="shared" si="103"/>
        <v>101.95549000000001</v>
      </c>
      <c r="I649" s="32">
        <f>+'JRO''s Hours Information'!H649</f>
        <v>0</v>
      </c>
      <c r="J649" s="25">
        <f t="shared" si="104"/>
        <v>0</v>
      </c>
      <c r="K649" s="33">
        <f>+'JRO''s Hours Information'!C649</f>
        <v>4.3330000000000002</v>
      </c>
      <c r="L649" s="23">
        <f t="shared" si="105"/>
        <v>109.97154</v>
      </c>
      <c r="M649" s="33">
        <f>+'JRO''s Hours Information'!F649</f>
        <v>4.3330000000000002</v>
      </c>
      <c r="N649" s="23">
        <f t="shared" si="106"/>
        <v>101.95549000000001</v>
      </c>
      <c r="O649" s="33">
        <f>+'JRO''s Hours Information'!I649</f>
        <v>0</v>
      </c>
      <c r="P649" s="25">
        <f t="shared" si="107"/>
        <v>0</v>
      </c>
      <c r="Q649" s="16">
        <f>+'JRO''s Hours Information'!D649</f>
        <v>3</v>
      </c>
      <c r="R649" s="23">
        <f t="shared" si="108"/>
        <v>76.14</v>
      </c>
      <c r="S649" s="16">
        <f>+'JRO''s Hours Information'!G649</f>
        <v>0</v>
      </c>
      <c r="T649" s="23">
        <f t="shared" si="109"/>
        <v>0</v>
      </c>
      <c r="U649" s="15">
        <f>+'JRO''s Hours Information'!J649</f>
        <v>0</v>
      </c>
      <c r="V649" s="25">
        <f t="shared" si="110"/>
        <v>0</v>
      </c>
      <c r="W649" s="23">
        <f t="shared" si="111"/>
        <v>135.78703000000002</v>
      </c>
    </row>
    <row r="650" spans="1:23" ht="14.85" customHeight="1" x14ac:dyDescent="0.15">
      <c r="A650" s="64" t="str">
        <f>'Employee ROP Information'!A650</f>
        <v>GAL</v>
      </c>
      <c r="B650" s="58" t="str">
        <f>+'Employee ROP Information'!C650</f>
        <v>SWAIN, KASINDA</v>
      </c>
      <c r="C650" s="17">
        <f>+'Employee ROP Information'!M650</f>
        <v>28.75</v>
      </c>
      <c r="D650" s="17">
        <f>+'Employee ROP Information'!N650</f>
        <v>26.66</v>
      </c>
      <c r="E650" s="32">
        <f>+'JRO''s Hours Information'!B650</f>
        <v>304.83999999999997</v>
      </c>
      <c r="F650" s="23">
        <f t="shared" si="102"/>
        <v>8764.15</v>
      </c>
      <c r="G650" s="32">
        <f>+'JRO''s Hours Information'!E650</f>
        <v>300.33999999999997</v>
      </c>
      <c r="H650" s="23">
        <f t="shared" si="103"/>
        <v>8007.0643999999993</v>
      </c>
      <c r="I650" s="32">
        <f>+'JRO''s Hours Information'!H650</f>
        <v>53</v>
      </c>
      <c r="J650" s="25">
        <f t="shared" si="104"/>
        <v>1412.98</v>
      </c>
      <c r="K650" s="33">
        <f>+'JRO''s Hours Information'!C650</f>
        <v>104.004</v>
      </c>
      <c r="L650" s="23">
        <f t="shared" si="105"/>
        <v>2990.1150000000002</v>
      </c>
      <c r="M650" s="33">
        <f>+'JRO''s Hours Information'!F650</f>
        <v>104.004</v>
      </c>
      <c r="N650" s="23">
        <f t="shared" si="106"/>
        <v>2772.7466400000003</v>
      </c>
      <c r="O650" s="33">
        <f>+'JRO''s Hours Information'!I650</f>
        <v>74.75</v>
      </c>
      <c r="P650" s="25">
        <f t="shared" si="107"/>
        <v>1992.835</v>
      </c>
      <c r="Q650" s="16">
        <f>+'JRO''s Hours Information'!D650</f>
        <v>20.75</v>
      </c>
      <c r="R650" s="23">
        <f t="shared" si="108"/>
        <v>596.5625</v>
      </c>
      <c r="S650" s="16">
        <f>+'JRO''s Hours Information'!G650</f>
        <v>15.5</v>
      </c>
      <c r="T650" s="23">
        <f t="shared" si="109"/>
        <v>413.23</v>
      </c>
      <c r="U650" s="15">
        <f>+'JRO''s Hours Information'!J650</f>
        <v>100.25</v>
      </c>
      <c r="V650" s="25">
        <f t="shared" si="110"/>
        <v>2672.665</v>
      </c>
      <c r="W650" s="23">
        <f t="shared" si="111"/>
        <v>18184.194399999997</v>
      </c>
    </row>
    <row r="651" spans="1:23" ht="14.85" customHeight="1" x14ac:dyDescent="0.15">
      <c r="A651" s="64" t="str">
        <f>'Employee ROP Information'!A651</f>
        <v>GAL</v>
      </c>
      <c r="B651" s="58" t="str">
        <f>+'Employee ROP Information'!C651</f>
        <v>SWANN, REBECCA</v>
      </c>
      <c r="C651" s="17">
        <f>+'Employee ROP Information'!M651</f>
        <v>21.26</v>
      </c>
      <c r="D651" s="17">
        <f>+'Employee ROP Information'!N651</f>
        <v>19.71</v>
      </c>
      <c r="E651" s="32">
        <f>+'JRO''s Hours Information'!B651</f>
        <v>54.506</v>
      </c>
      <c r="F651" s="23">
        <f t="shared" si="102"/>
        <v>1158.7975600000002</v>
      </c>
      <c r="G651" s="32">
        <f>+'JRO''s Hours Information'!E651</f>
        <v>62.34</v>
      </c>
      <c r="H651" s="23">
        <f t="shared" si="103"/>
        <v>1228.7214000000001</v>
      </c>
      <c r="I651" s="32">
        <f>+'JRO''s Hours Information'!H651</f>
        <v>0</v>
      </c>
      <c r="J651" s="25">
        <f t="shared" si="104"/>
        <v>0</v>
      </c>
      <c r="K651" s="33">
        <f>+'JRO''s Hours Information'!C651</f>
        <v>106.17</v>
      </c>
      <c r="L651" s="23">
        <f t="shared" si="105"/>
        <v>2257.1742000000004</v>
      </c>
      <c r="M651" s="33">
        <f>+'JRO''s Hours Information'!F651</f>
        <v>104.004</v>
      </c>
      <c r="N651" s="23">
        <f t="shared" si="106"/>
        <v>2049.9188400000003</v>
      </c>
      <c r="O651" s="33">
        <f>+'JRO''s Hours Information'!I651</f>
        <v>0</v>
      </c>
      <c r="P651" s="25">
        <f t="shared" si="107"/>
        <v>0</v>
      </c>
      <c r="Q651" s="16">
        <f>+'JRO''s Hours Information'!D651</f>
        <v>100</v>
      </c>
      <c r="R651" s="23">
        <f t="shared" si="108"/>
        <v>2126</v>
      </c>
      <c r="S651" s="16">
        <f>+'JRO''s Hours Information'!G651</f>
        <v>56</v>
      </c>
      <c r="T651" s="23">
        <f t="shared" si="109"/>
        <v>1103.76</v>
      </c>
      <c r="U651" s="15">
        <f>+'JRO''s Hours Information'!J651</f>
        <v>0</v>
      </c>
      <c r="V651" s="25">
        <f t="shared" si="110"/>
        <v>0</v>
      </c>
      <c r="W651" s="23">
        <f t="shared" si="111"/>
        <v>2387.5189600000003</v>
      </c>
    </row>
    <row r="652" spans="1:23" ht="14.85" customHeight="1" x14ac:dyDescent="0.15">
      <c r="A652" s="64" t="str">
        <f>'Employee ROP Information'!A652</f>
        <v>GAL</v>
      </c>
      <c r="B652" s="58" t="str">
        <f>+'Employee ROP Information'!C652</f>
        <v>SWICHKOW, RITA</v>
      </c>
      <c r="C652" s="17">
        <f>+'Employee ROP Information'!M652</f>
        <v>6.24</v>
      </c>
      <c r="D652" s="17">
        <f>+'Employee ROP Information'!N652</f>
        <v>5.79</v>
      </c>
      <c r="E652" s="32">
        <f>+'JRO''s Hours Information'!B652</f>
        <v>392.5</v>
      </c>
      <c r="F652" s="23">
        <f t="shared" si="102"/>
        <v>2449.2000000000003</v>
      </c>
      <c r="G652" s="32">
        <f>+'JRO''s Hours Information'!E652</f>
        <v>428.161</v>
      </c>
      <c r="H652" s="23">
        <f t="shared" si="103"/>
        <v>2479.0521899999999</v>
      </c>
      <c r="I652" s="32">
        <f>+'JRO''s Hours Information'!H652</f>
        <v>0</v>
      </c>
      <c r="J652" s="25">
        <f t="shared" si="104"/>
        <v>0</v>
      </c>
      <c r="K652" s="33">
        <f>+'JRO''s Hours Information'!C652</f>
        <v>78</v>
      </c>
      <c r="L652" s="23">
        <f t="shared" si="105"/>
        <v>486.72</v>
      </c>
      <c r="M652" s="33">
        <f>+'JRO''s Hours Information'!F652</f>
        <v>51.996000000000002</v>
      </c>
      <c r="N652" s="23">
        <f t="shared" si="106"/>
        <v>301.05684000000002</v>
      </c>
      <c r="O652" s="33">
        <f>+'JRO''s Hours Information'!I652</f>
        <v>0</v>
      </c>
      <c r="P652" s="25">
        <f t="shared" si="107"/>
        <v>0</v>
      </c>
      <c r="Q652" s="16">
        <f>+'JRO''s Hours Information'!D652</f>
        <v>4</v>
      </c>
      <c r="R652" s="23">
        <f t="shared" si="108"/>
        <v>24.96</v>
      </c>
      <c r="S652" s="16">
        <f>+'JRO''s Hours Information'!G652</f>
        <v>124</v>
      </c>
      <c r="T652" s="23">
        <f t="shared" si="109"/>
        <v>717.96</v>
      </c>
      <c r="U652" s="15">
        <f>+'JRO''s Hours Information'!J652</f>
        <v>8</v>
      </c>
      <c r="V652" s="25">
        <f t="shared" si="110"/>
        <v>46.32</v>
      </c>
      <c r="W652" s="23">
        <f t="shared" si="111"/>
        <v>4928.2521900000002</v>
      </c>
    </row>
    <row r="653" spans="1:23" ht="14.85" customHeight="1" x14ac:dyDescent="0.15">
      <c r="A653" s="64" t="str">
        <f>'Employee ROP Information'!A653</f>
        <v>GAL</v>
      </c>
      <c r="B653" s="58" t="str">
        <f>+'Employee ROP Information'!C653</f>
        <v>TAIBL, MONICA</v>
      </c>
      <c r="C653" s="17">
        <f>+'Employee ROP Information'!M653</f>
        <v>7.19</v>
      </c>
      <c r="D653" s="17">
        <f>+'Employee ROP Information'!N653</f>
        <v>6.66</v>
      </c>
      <c r="E653" s="32">
        <f>+'JRO''s Hours Information'!B653</f>
        <v>189.75</v>
      </c>
      <c r="F653" s="23">
        <f t="shared" si="102"/>
        <v>1364.3025</v>
      </c>
      <c r="G653" s="32">
        <f>+'JRO''s Hours Information'!E653</f>
        <v>237.41</v>
      </c>
      <c r="H653" s="23">
        <f t="shared" si="103"/>
        <v>1581.1505999999999</v>
      </c>
      <c r="I653" s="32">
        <f>+'JRO''s Hours Information'!H653</f>
        <v>7</v>
      </c>
      <c r="J653" s="25">
        <f t="shared" si="104"/>
        <v>46.620000000000005</v>
      </c>
      <c r="K653" s="33">
        <f>+'JRO''s Hours Information'!C653</f>
        <v>78</v>
      </c>
      <c r="L653" s="23">
        <f t="shared" si="105"/>
        <v>560.82000000000005</v>
      </c>
      <c r="M653" s="33">
        <f>+'JRO''s Hours Information'!F653</f>
        <v>51.996000000000002</v>
      </c>
      <c r="N653" s="23">
        <f t="shared" si="106"/>
        <v>346.29336000000001</v>
      </c>
      <c r="O653" s="33">
        <f>+'JRO''s Hours Information'!I653</f>
        <v>24.5</v>
      </c>
      <c r="P653" s="25">
        <f t="shared" si="107"/>
        <v>163.17000000000002</v>
      </c>
      <c r="Q653" s="16">
        <f>+'JRO''s Hours Information'!D653</f>
        <v>61</v>
      </c>
      <c r="R653" s="23">
        <f t="shared" si="108"/>
        <v>438.59000000000003</v>
      </c>
      <c r="S653" s="16">
        <f>+'JRO''s Hours Information'!G653</f>
        <v>14.5</v>
      </c>
      <c r="T653" s="23">
        <f t="shared" si="109"/>
        <v>96.570000000000007</v>
      </c>
      <c r="U653" s="15">
        <f>+'JRO''s Hours Information'!J653</f>
        <v>27</v>
      </c>
      <c r="V653" s="25">
        <f t="shared" si="110"/>
        <v>179.82</v>
      </c>
      <c r="W653" s="23">
        <f t="shared" si="111"/>
        <v>2992.0730999999996</v>
      </c>
    </row>
    <row r="654" spans="1:23" ht="14.85" customHeight="1" x14ac:dyDescent="0.15">
      <c r="A654" s="64" t="str">
        <f>'Employee ROP Information'!A654</f>
        <v>GAL</v>
      </c>
      <c r="B654" s="58" t="str">
        <f>+'Employee ROP Information'!C654</f>
        <v>TALLIS, SUSAN</v>
      </c>
      <c r="C654" s="17">
        <f>+'Employee ROP Information'!M654</f>
        <v>16.93</v>
      </c>
      <c r="D654" s="17">
        <f>+'Employee ROP Information'!N654</f>
        <v>15.69</v>
      </c>
      <c r="E654" s="32">
        <f>+'JRO''s Hours Information'!B654</f>
        <v>21.667000000000002</v>
      </c>
      <c r="F654" s="23">
        <f t="shared" si="102"/>
        <v>366.82231000000002</v>
      </c>
      <c r="G654" s="32">
        <f>+'JRO''s Hours Information'!E654</f>
        <v>13.667</v>
      </c>
      <c r="H654" s="23">
        <f t="shared" si="103"/>
        <v>214.43522999999999</v>
      </c>
      <c r="I654" s="32">
        <f>+'JRO''s Hours Information'!H654</f>
        <v>0</v>
      </c>
      <c r="J654" s="25">
        <f t="shared" si="104"/>
        <v>0</v>
      </c>
      <c r="K654" s="33">
        <f>+'JRO''s Hours Information'!C654</f>
        <v>21.667000000000002</v>
      </c>
      <c r="L654" s="23">
        <f t="shared" si="105"/>
        <v>366.82231000000002</v>
      </c>
      <c r="M654" s="33">
        <f>+'JRO''s Hours Information'!F654</f>
        <v>21.667000000000002</v>
      </c>
      <c r="N654" s="23">
        <f t="shared" si="106"/>
        <v>339.95523000000003</v>
      </c>
      <c r="O654" s="33">
        <f>+'JRO''s Hours Information'!I654</f>
        <v>0</v>
      </c>
      <c r="P654" s="25">
        <f t="shared" si="107"/>
        <v>0</v>
      </c>
      <c r="Q654" s="16">
        <f>+'JRO''s Hours Information'!D654</f>
        <v>0</v>
      </c>
      <c r="R654" s="23">
        <f t="shared" si="108"/>
        <v>0</v>
      </c>
      <c r="S654" s="16">
        <f>+'JRO''s Hours Information'!G654</f>
        <v>8</v>
      </c>
      <c r="T654" s="23">
        <f t="shared" si="109"/>
        <v>125.52</v>
      </c>
      <c r="U654" s="15">
        <f>+'JRO''s Hours Information'!J654</f>
        <v>0</v>
      </c>
      <c r="V654" s="25">
        <f t="shared" si="110"/>
        <v>0</v>
      </c>
      <c r="W654" s="23">
        <f t="shared" si="111"/>
        <v>581.25754000000006</v>
      </c>
    </row>
    <row r="655" spans="1:23" ht="14.85" customHeight="1" x14ac:dyDescent="0.15">
      <c r="A655" s="64" t="str">
        <f>'Employee ROP Information'!A655</f>
        <v>GAL</v>
      </c>
      <c r="B655" s="58" t="str">
        <f>+'Employee ROP Information'!C655</f>
        <v>TANGNEY, JUDY</v>
      </c>
      <c r="C655" s="17">
        <f>+'Employee ROP Information'!M655</f>
        <v>25.99</v>
      </c>
      <c r="D655" s="17">
        <f>+'Employee ROP Information'!N655</f>
        <v>22.89</v>
      </c>
      <c r="E655" s="32">
        <f>+'JRO''s Hours Information'!B655</f>
        <v>262.75</v>
      </c>
      <c r="F655" s="23">
        <f t="shared" si="102"/>
        <v>6828.8724999999995</v>
      </c>
      <c r="G655" s="32">
        <f>+'JRO''s Hours Information'!E655</f>
        <v>480</v>
      </c>
      <c r="H655" s="23">
        <f t="shared" si="103"/>
        <v>10987.2</v>
      </c>
      <c r="I655" s="32">
        <f>+'JRO''s Hours Information'!H655</f>
        <v>0.125</v>
      </c>
      <c r="J655" s="25">
        <f t="shared" si="104"/>
        <v>2.8612500000000001</v>
      </c>
      <c r="K655" s="33">
        <f>+'JRO''s Hours Information'!C655</f>
        <v>156</v>
      </c>
      <c r="L655" s="23">
        <f t="shared" si="105"/>
        <v>4054.4399999999996</v>
      </c>
      <c r="M655" s="33">
        <f>+'JRO''s Hours Information'!F655</f>
        <v>104.004</v>
      </c>
      <c r="N655" s="23">
        <f t="shared" si="106"/>
        <v>2380.6515600000002</v>
      </c>
      <c r="O655" s="33">
        <f>+'JRO''s Hours Information'!I655</f>
        <v>87.5</v>
      </c>
      <c r="P655" s="25">
        <f t="shared" si="107"/>
        <v>2002.875</v>
      </c>
      <c r="Q655" s="16">
        <f>+'JRO''s Hours Information'!D655</f>
        <v>78.25</v>
      </c>
      <c r="R655" s="23">
        <f t="shared" si="108"/>
        <v>2033.7175</v>
      </c>
      <c r="S655" s="16">
        <f>+'JRO''s Hours Information'!G655</f>
        <v>0</v>
      </c>
      <c r="T655" s="23">
        <f t="shared" si="109"/>
        <v>0</v>
      </c>
      <c r="U655" s="15">
        <f>+'JRO''s Hours Information'!J655</f>
        <v>95.75</v>
      </c>
      <c r="V655" s="25">
        <f t="shared" si="110"/>
        <v>2191.7175000000002</v>
      </c>
      <c r="W655" s="23">
        <f t="shared" si="111"/>
        <v>17818.933750000004</v>
      </c>
    </row>
    <row r="656" spans="1:23" ht="14.85" customHeight="1" x14ac:dyDescent="0.15">
      <c r="A656" s="64" t="str">
        <f>'Employee ROP Information'!A656</f>
        <v>GAL</v>
      </c>
      <c r="B656" s="58" t="str">
        <f>+'Employee ROP Information'!C656</f>
        <v>TARRANT, ALICIA</v>
      </c>
      <c r="C656" s="17">
        <f>+'Employee ROP Information'!M656</f>
        <v>28.75</v>
      </c>
      <c r="D656" s="17">
        <f>+'Employee ROP Information'!N656</f>
        <v>26.66</v>
      </c>
      <c r="E656" s="32">
        <f>+'JRO''s Hours Information'!B656</f>
        <v>183.09</v>
      </c>
      <c r="F656" s="23">
        <f t="shared" si="102"/>
        <v>5263.8375000000005</v>
      </c>
      <c r="G656" s="32">
        <f>+'JRO''s Hours Information'!E656</f>
        <v>86.34</v>
      </c>
      <c r="H656" s="23">
        <f t="shared" si="103"/>
        <v>2301.8244</v>
      </c>
      <c r="I656" s="32">
        <f>+'JRO''s Hours Information'!H656</f>
        <v>15.75</v>
      </c>
      <c r="J656" s="25">
        <f t="shared" si="104"/>
        <v>419.89499999999998</v>
      </c>
      <c r="K656" s="33">
        <f>+'JRO''s Hours Information'!C656</f>
        <v>104.004</v>
      </c>
      <c r="L656" s="23">
        <f t="shared" si="105"/>
        <v>2990.1150000000002</v>
      </c>
      <c r="M656" s="33">
        <f>+'JRO''s Hours Information'!F656</f>
        <v>104.004</v>
      </c>
      <c r="N656" s="23">
        <f t="shared" si="106"/>
        <v>2772.7466400000003</v>
      </c>
      <c r="O656" s="33">
        <f>+'JRO''s Hours Information'!I656</f>
        <v>73.5</v>
      </c>
      <c r="P656" s="25">
        <f t="shared" si="107"/>
        <v>1959.51</v>
      </c>
      <c r="Q656" s="16">
        <f>+'JRO''s Hours Information'!D656</f>
        <v>0</v>
      </c>
      <c r="R656" s="23">
        <f t="shared" si="108"/>
        <v>0</v>
      </c>
      <c r="S656" s="16">
        <f>+'JRO''s Hours Information'!G656</f>
        <v>127.5</v>
      </c>
      <c r="T656" s="23">
        <f t="shared" si="109"/>
        <v>3399.15</v>
      </c>
      <c r="U656" s="15">
        <f>+'JRO''s Hours Information'!J656</f>
        <v>116.75</v>
      </c>
      <c r="V656" s="25">
        <f t="shared" si="110"/>
        <v>3112.5549999999998</v>
      </c>
      <c r="W656" s="23">
        <f t="shared" si="111"/>
        <v>7985.5569000000014</v>
      </c>
    </row>
    <row r="657" spans="1:23" ht="14.85" customHeight="1" x14ac:dyDescent="0.15">
      <c r="A657" s="64" t="str">
        <f>'Employee ROP Information'!A657</f>
        <v>GAL</v>
      </c>
      <c r="B657" s="58" t="str">
        <f>+'Employee ROP Information'!C657</f>
        <v>TARTARILLA, SABRINA</v>
      </c>
      <c r="C657" s="17">
        <f>+'Employee ROP Information'!M657</f>
        <v>19.72</v>
      </c>
      <c r="D657" s="17">
        <f>+'Employee ROP Information'!N657</f>
        <v>18.28</v>
      </c>
      <c r="E657" s="32">
        <f>+'JRO''s Hours Information'!B657</f>
        <v>121.09</v>
      </c>
      <c r="F657" s="23">
        <f t="shared" si="102"/>
        <v>2387.8948</v>
      </c>
      <c r="G657" s="32">
        <f>+'JRO''s Hours Information'!E657</f>
        <v>174.59</v>
      </c>
      <c r="H657" s="23">
        <f t="shared" si="103"/>
        <v>3191.5052000000001</v>
      </c>
      <c r="I657" s="32">
        <f>+'JRO''s Hours Information'!H657</f>
        <v>0</v>
      </c>
      <c r="J657" s="25">
        <f t="shared" si="104"/>
        <v>0</v>
      </c>
      <c r="K657" s="33">
        <f>+'JRO''s Hours Information'!C657</f>
        <v>104.004</v>
      </c>
      <c r="L657" s="23">
        <f t="shared" si="105"/>
        <v>2050.9588800000001</v>
      </c>
      <c r="M657" s="33">
        <f>+'JRO''s Hours Information'!F657</f>
        <v>104.004</v>
      </c>
      <c r="N657" s="23">
        <f t="shared" si="106"/>
        <v>1901.1931200000001</v>
      </c>
      <c r="O657" s="33">
        <f>+'JRO''s Hours Information'!I657</f>
        <v>0</v>
      </c>
      <c r="P657" s="25">
        <f t="shared" si="107"/>
        <v>0</v>
      </c>
      <c r="Q657" s="16">
        <f>+'JRO''s Hours Information'!D657</f>
        <v>92</v>
      </c>
      <c r="R657" s="23">
        <f t="shared" si="108"/>
        <v>1814.2399999999998</v>
      </c>
      <c r="S657" s="16">
        <f>+'JRO''s Hours Information'!G657</f>
        <v>64.5</v>
      </c>
      <c r="T657" s="23">
        <f t="shared" si="109"/>
        <v>1179.0600000000002</v>
      </c>
      <c r="U657" s="15">
        <f>+'JRO''s Hours Information'!J657</f>
        <v>0</v>
      </c>
      <c r="V657" s="25">
        <f t="shared" si="110"/>
        <v>0</v>
      </c>
      <c r="W657" s="23">
        <f t="shared" si="111"/>
        <v>5579.4</v>
      </c>
    </row>
    <row r="658" spans="1:23" ht="14.85" customHeight="1" x14ac:dyDescent="0.15">
      <c r="A658" s="64" t="str">
        <f>'Employee ROP Information'!A658</f>
        <v>GAL</v>
      </c>
      <c r="B658" s="58" t="str">
        <f>+'Employee ROP Information'!C658</f>
        <v>TAYLOR, JAY</v>
      </c>
      <c r="C658" s="17">
        <f>+'Employee ROP Information'!M658</f>
        <v>20.5</v>
      </c>
      <c r="D658" s="17">
        <f>+'Employee ROP Information'!N658</f>
        <v>19</v>
      </c>
      <c r="E658" s="32">
        <f>+'JRO''s Hours Information'!B658</f>
        <v>260.5</v>
      </c>
      <c r="F658" s="23">
        <f t="shared" si="102"/>
        <v>5340.25</v>
      </c>
      <c r="G658" s="32">
        <f>+'JRO''s Hours Information'!E658</f>
        <v>480</v>
      </c>
      <c r="H658" s="23">
        <f t="shared" si="103"/>
        <v>9120</v>
      </c>
      <c r="I658" s="32">
        <f>+'JRO''s Hours Information'!H658</f>
        <v>0</v>
      </c>
      <c r="J658" s="25">
        <f t="shared" si="104"/>
        <v>0</v>
      </c>
      <c r="K658" s="33">
        <f>+'JRO''s Hours Information'!C658</f>
        <v>156</v>
      </c>
      <c r="L658" s="23">
        <f t="shared" si="105"/>
        <v>3198</v>
      </c>
      <c r="M658" s="33">
        <f>+'JRO''s Hours Information'!F658</f>
        <v>104.004</v>
      </c>
      <c r="N658" s="23">
        <f t="shared" si="106"/>
        <v>1976.076</v>
      </c>
      <c r="O658" s="33">
        <f>+'JRO''s Hours Information'!I658</f>
        <v>0</v>
      </c>
      <c r="P658" s="25">
        <f t="shared" si="107"/>
        <v>0</v>
      </c>
      <c r="Q658" s="16">
        <f>+'JRO''s Hours Information'!D658</f>
        <v>236.5</v>
      </c>
      <c r="R658" s="23">
        <f t="shared" si="108"/>
        <v>4848.25</v>
      </c>
      <c r="S658" s="16">
        <f>+'JRO''s Hours Information'!G658</f>
        <v>21</v>
      </c>
      <c r="T658" s="23">
        <f t="shared" si="109"/>
        <v>399</v>
      </c>
      <c r="U658" s="15">
        <f>+'JRO''s Hours Information'!J658</f>
        <v>0</v>
      </c>
      <c r="V658" s="25">
        <f t="shared" si="110"/>
        <v>0</v>
      </c>
      <c r="W658" s="23">
        <f t="shared" si="111"/>
        <v>14460.25</v>
      </c>
    </row>
    <row r="659" spans="1:23" ht="14.85" customHeight="1" x14ac:dyDescent="0.15">
      <c r="A659" s="64" t="str">
        <f>'Employee ROP Information'!A659</f>
        <v>GAL</v>
      </c>
      <c r="B659" s="58" t="str">
        <f>+'Employee ROP Information'!C659</f>
        <v>TAYLOR, SUZANNE</v>
      </c>
      <c r="C659" s="17">
        <f>+'Employee ROP Information'!M659</f>
        <v>30.15</v>
      </c>
      <c r="D659" s="17">
        <f>+'Employee ROP Information'!N659</f>
        <v>27.95</v>
      </c>
      <c r="E659" s="32">
        <f>+'JRO''s Hours Information'!B659</f>
        <v>123.25</v>
      </c>
      <c r="F659" s="23">
        <f t="shared" si="102"/>
        <v>3715.9874999999997</v>
      </c>
      <c r="G659" s="32">
        <f>+'JRO''s Hours Information'!E659</f>
        <v>464.09</v>
      </c>
      <c r="H659" s="23">
        <f t="shared" si="103"/>
        <v>12971.315499999999</v>
      </c>
      <c r="I659" s="32">
        <f>+'JRO''s Hours Information'!H659</f>
        <v>0</v>
      </c>
      <c r="J659" s="25">
        <f t="shared" si="104"/>
        <v>0</v>
      </c>
      <c r="K659" s="33">
        <f>+'JRO''s Hours Information'!C659</f>
        <v>156</v>
      </c>
      <c r="L659" s="23">
        <f t="shared" si="105"/>
        <v>4703.3999999999996</v>
      </c>
      <c r="M659" s="33">
        <f>+'JRO''s Hours Information'!F659</f>
        <v>104.004</v>
      </c>
      <c r="N659" s="23">
        <f t="shared" si="106"/>
        <v>2906.9117999999999</v>
      </c>
      <c r="O659" s="33">
        <f>+'JRO''s Hours Information'!I659</f>
        <v>0</v>
      </c>
      <c r="P659" s="25">
        <f t="shared" si="107"/>
        <v>0</v>
      </c>
      <c r="Q659" s="16">
        <f>+'JRO''s Hours Information'!D659</f>
        <v>144</v>
      </c>
      <c r="R659" s="23">
        <f t="shared" si="108"/>
        <v>4341.5999999999995</v>
      </c>
      <c r="S659" s="16">
        <f>+'JRO''s Hours Information'!G659</f>
        <v>17</v>
      </c>
      <c r="T659" s="23">
        <f t="shared" si="109"/>
        <v>475.15</v>
      </c>
      <c r="U659" s="15">
        <f>+'JRO''s Hours Information'!J659</f>
        <v>0</v>
      </c>
      <c r="V659" s="25">
        <f t="shared" si="110"/>
        <v>0</v>
      </c>
      <c r="W659" s="23">
        <f t="shared" si="111"/>
        <v>16687.303</v>
      </c>
    </row>
    <row r="660" spans="1:23" ht="14.85" customHeight="1" x14ac:dyDescent="0.15">
      <c r="A660" s="64" t="str">
        <f>'Employee ROP Information'!A660</f>
        <v>GAL</v>
      </c>
      <c r="B660" s="58" t="str">
        <f>+'Employee ROP Information'!C660</f>
        <v>THEN, ROSARIO</v>
      </c>
      <c r="C660" s="17">
        <f>+'Employee ROP Information'!M660</f>
        <v>15.27</v>
      </c>
      <c r="D660" s="17">
        <f>+'Employee ROP Information'!N660</f>
        <v>14.16</v>
      </c>
      <c r="E660" s="32">
        <f>+'JRO''s Hours Information'!B660</f>
        <v>184.59</v>
      </c>
      <c r="F660" s="23">
        <f t="shared" si="102"/>
        <v>2818.6893</v>
      </c>
      <c r="G660" s="32">
        <f>+'JRO''s Hours Information'!E660</f>
        <v>99.34</v>
      </c>
      <c r="H660" s="23">
        <f t="shared" si="103"/>
        <v>1406.6544000000001</v>
      </c>
      <c r="I660" s="32">
        <f>+'JRO''s Hours Information'!H660</f>
        <v>0</v>
      </c>
      <c r="J660" s="25">
        <f t="shared" si="104"/>
        <v>0</v>
      </c>
      <c r="K660" s="33">
        <f>+'JRO''s Hours Information'!C660</f>
        <v>104.004</v>
      </c>
      <c r="L660" s="23">
        <f t="shared" si="105"/>
        <v>1588.1410800000001</v>
      </c>
      <c r="M660" s="33">
        <f>+'JRO''s Hours Information'!F660</f>
        <v>104.004</v>
      </c>
      <c r="N660" s="23">
        <f t="shared" si="106"/>
        <v>1472.6966400000001</v>
      </c>
      <c r="O660" s="33">
        <f>+'JRO''s Hours Information'!I660</f>
        <v>0</v>
      </c>
      <c r="P660" s="25">
        <f t="shared" si="107"/>
        <v>0</v>
      </c>
      <c r="Q660" s="16">
        <f>+'JRO''s Hours Information'!D660</f>
        <v>44</v>
      </c>
      <c r="R660" s="23">
        <f t="shared" si="108"/>
        <v>671.88</v>
      </c>
      <c r="S660" s="16">
        <f>+'JRO''s Hours Information'!G660</f>
        <v>60</v>
      </c>
      <c r="T660" s="23">
        <f t="shared" si="109"/>
        <v>849.6</v>
      </c>
      <c r="U660" s="15">
        <f>+'JRO''s Hours Information'!J660</f>
        <v>0</v>
      </c>
      <c r="V660" s="25">
        <f t="shared" si="110"/>
        <v>0</v>
      </c>
      <c r="W660" s="23">
        <f t="shared" si="111"/>
        <v>4225.3437000000004</v>
      </c>
    </row>
    <row r="661" spans="1:23" ht="14.85" customHeight="1" x14ac:dyDescent="0.15">
      <c r="A661" s="64" t="str">
        <f>'Employee ROP Information'!A661</f>
        <v>GAL</v>
      </c>
      <c r="B661" s="58" t="str">
        <f>+'Employee ROP Information'!C661</f>
        <v>THOMAS, CAROL</v>
      </c>
      <c r="C661" s="17">
        <f>+'Employee ROP Information'!M661</f>
        <v>21.26</v>
      </c>
      <c r="D661" s="17">
        <f>+'Employee ROP Information'!N661</f>
        <v>19.71</v>
      </c>
      <c r="E661" s="32">
        <f>+'JRO''s Hours Information'!B661</f>
        <v>109.84</v>
      </c>
      <c r="F661" s="23">
        <f t="shared" si="102"/>
        <v>2335.1984000000002</v>
      </c>
      <c r="G661" s="32">
        <f>+'JRO''s Hours Information'!E661</f>
        <v>214.84</v>
      </c>
      <c r="H661" s="23">
        <f t="shared" si="103"/>
        <v>4234.4964</v>
      </c>
      <c r="I661" s="32">
        <f>+'JRO''s Hours Information'!H661</f>
        <v>0</v>
      </c>
      <c r="J661" s="25">
        <f t="shared" si="104"/>
        <v>0</v>
      </c>
      <c r="K661" s="33">
        <f>+'JRO''s Hours Information'!C661</f>
        <v>104.004</v>
      </c>
      <c r="L661" s="23">
        <f t="shared" si="105"/>
        <v>2211.1250400000004</v>
      </c>
      <c r="M661" s="33">
        <f>+'JRO''s Hours Information'!F661</f>
        <v>104.004</v>
      </c>
      <c r="N661" s="23">
        <f t="shared" si="106"/>
        <v>2049.9188400000003</v>
      </c>
      <c r="O661" s="33">
        <f>+'JRO''s Hours Information'!I661</f>
        <v>0</v>
      </c>
      <c r="P661" s="25">
        <f t="shared" si="107"/>
        <v>0</v>
      </c>
      <c r="Q661" s="16">
        <f>+'JRO''s Hours Information'!D661</f>
        <v>102</v>
      </c>
      <c r="R661" s="23">
        <f t="shared" si="108"/>
        <v>2168.52</v>
      </c>
      <c r="S661" s="16">
        <f>+'JRO''s Hours Information'!G661</f>
        <v>115</v>
      </c>
      <c r="T661" s="23">
        <f t="shared" si="109"/>
        <v>2266.65</v>
      </c>
      <c r="U661" s="15">
        <f>+'JRO''s Hours Information'!J661</f>
        <v>0</v>
      </c>
      <c r="V661" s="25">
        <f t="shared" si="110"/>
        <v>0</v>
      </c>
      <c r="W661" s="23">
        <f t="shared" si="111"/>
        <v>6569.6948000000002</v>
      </c>
    </row>
    <row r="662" spans="1:23" ht="14.85" customHeight="1" x14ac:dyDescent="0.15">
      <c r="A662" s="64" t="str">
        <f>'Employee ROP Information'!A662</f>
        <v>GAL</v>
      </c>
      <c r="B662" s="58" t="str">
        <f>+'Employee ROP Information'!C662</f>
        <v>THOMAS, CELIA</v>
      </c>
      <c r="C662" s="17">
        <f>+'Employee ROP Information'!M662</f>
        <v>24.15</v>
      </c>
      <c r="D662" s="17">
        <f>+'Employee ROP Information'!N662</f>
        <v>22.39</v>
      </c>
      <c r="E662" s="32">
        <f>+'JRO''s Hours Information'!B662</f>
        <v>57.59</v>
      </c>
      <c r="F662" s="23">
        <f t="shared" si="102"/>
        <v>1390.7985000000001</v>
      </c>
      <c r="G662" s="32">
        <f>+'JRO''s Hours Information'!E662</f>
        <v>208.59</v>
      </c>
      <c r="H662" s="23">
        <f t="shared" si="103"/>
        <v>4670.3301000000001</v>
      </c>
      <c r="I662" s="32">
        <f>+'JRO''s Hours Information'!H662</f>
        <v>0</v>
      </c>
      <c r="J662" s="25">
        <f t="shared" si="104"/>
        <v>0</v>
      </c>
      <c r="K662" s="33">
        <f>+'JRO''s Hours Information'!C662</f>
        <v>121.33799999999999</v>
      </c>
      <c r="L662" s="23">
        <f t="shared" si="105"/>
        <v>2930.3126999999995</v>
      </c>
      <c r="M662" s="33">
        <f>+'JRO''s Hours Information'!F662</f>
        <v>137.33799999999999</v>
      </c>
      <c r="N662" s="23">
        <f t="shared" si="106"/>
        <v>3074.99782</v>
      </c>
      <c r="O662" s="33">
        <f>+'JRO''s Hours Information'!I662</f>
        <v>0</v>
      </c>
      <c r="P662" s="25">
        <f t="shared" si="107"/>
        <v>0</v>
      </c>
      <c r="Q662" s="16">
        <f>+'JRO''s Hours Information'!D662</f>
        <v>112</v>
      </c>
      <c r="R662" s="23">
        <f t="shared" si="108"/>
        <v>2704.7999999999997</v>
      </c>
      <c r="S662" s="16">
        <f>+'JRO''s Hours Information'!G662</f>
        <v>43.75</v>
      </c>
      <c r="T662" s="23">
        <f t="shared" si="109"/>
        <v>979.5625</v>
      </c>
      <c r="U662" s="15">
        <f>+'JRO''s Hours Information'!J662</f>
        <v>0</v>
      </c>
      <c r="V662" s="25">
        <f t="shared" si="110"/>
        <v>0</v>
      </c>
      <c r="W662" s="23">
        <f t="shared" si="111"/>
        <v>6061.1286</v>
      </c>
    </row>
    <row r="663" spans="1:23" ht="14.85" customHeight="1" x14ac:dyDescent="0.15">
      <c r="A663" s="64" t="str">
        <f>'Employee ROP Information'!A663</f>
        <v>GAL</v>
      </c>
      <c r="B663" s="58" t="str">
        <f>+'Employee ROP Information'!C663</f>
        <v>THOMAS, PATRICIA</v>
      </c>
      <c r="C663" s="17">
        <f>+'Employee ROP Information'!M663</f>
        <v>31.54</v>
      </c>
      <c r="D663" s="17">
        <f>+'Employee ROP Information'!N663</f>
        <v>29.24</v>
      </c>
      <c r="E663" s="32">
        <f>+'JRO''s Hours Information'!B663</f>
        <v>272.82799999999997</v>
      </c>
      <c r="F663" s="23">
        <f t="shared" si="102"/>
        <v>8604.9951199999996</v>
      </c>
      <c r="G663" s="32">
        <f>+'JRO''s Hours Information'!E663</f>
        <v>203.59</v>
      </c>
      <c r="H663" s="23">
        <f t="shared" si="103"/>
        <v>5952.9715999999999</v>
      </c>
      <c r="I663" s="32">
        <f>+'JRO''s Hours Information'!H663</f>
        <v>25.25</v>
      </c>
      <c r="J663" s="25">
        <f t="shared" si="104"/>
        <v>738.31</v>
      </c>
      <c r="K663" s="33">
        <f>+'JRO''s Hours Information'!C663</f>
        <v>166.66399999999999</v>
      </c>
      <c r="L663" s="23">
        <f t="shared" si="105"/>
        <v>5256.5825599999998</v>
      </c>
      <c r="M663" s="33">
        <f>+'JRO''s Hours Information'!F663</f>
        <v>104.004</v>
      </c>
      <c r="N663" s="23">
        <f t="shared" si="106"/>
        <v>3041.0769599999999</v>
      </c>
      <c r="O663" s="33">
        <f>+'JRO''s Hours Information'!I663</f>
        <v>59.75</v>
      </c>
      <c r="P663" s="25">
        <f t="shared" si="107"/>
        <v>1747.09</v>
      </c>
      <c r="Q663" s="16">
        <f>+'JRO''s Hours Information'!D663</f>
        <v>23.75</v>
      </c>
      <c r="R663" s="23">
        <f t="shared" si="108"/>
        <v>749.07499999999993</v>
      </c>
      <c r="S663" s="16">
        <f>+'JRO''s Hours Information'!G663</f>
        <v>11.5</v>
      </c>
      <c r="T663" s="23">
        <f t="shared" si="109"/>
        <v>336.26</v>
      </c>
      <c r="U663" s="15">
        <f>+'JRO''s Hours Information'!J663</f>
        <v>71</v>
      </c>
      <c r="V663" s="25">
        <f t="shared" si="110"/>
        <v>2076.04</v>
      </c>
      <c r="W663" s="23">
        <f t="shared" si="111"/>
        <v>15296.27672</v>
      </c>
    </row>
    <row r="664" spans="1:23" ht="14.85" customHeight="1" x14ac:dyDescent="0.15">
      <c r="A664" s="64" t="str">
        <f>'Employee ROP Information'!A664</f>
        <v>GAL</v>
      </c>
      <c r="B664" s="58" t="str">
        <f>+'Employee ROP Information'!C664</f>
        <v>THOME, AMY</v>
      </c>
      <c r="C664" s="17">
        <f>+'Employee ROP Information'!M664</f>
        <v>31.37</v>
      </c>
      <c r="D664" s="17">
        <f>+'Employee ROP Information'!N664</f>
        <v>29.09</v>
      </c>
      <c r="E664" s="32">
        <f>+'JRO''s Hours Information'!B664</f>
        <v>104.84</v>
      </c>
      <c r="F664" s="23">
        <f t="shared" si="102"/>
        <v>3288.8308000000002</v>
      </c>
      <c r="G664" s="32">
        <f>+'JRO''s Hours Information'!E664</f>
        <v>248.84</v>
      </c>
      <c r="H664" s="23">
        <f t="shared" si="103"/>
        <v>7238.7556000000004</v>
      </c>
      <c r="I664" s="32">
        <f>+'JRO''s Hours Information'!H664</f>
        <v>0</v>
      </c>
      <c r="J664" s="25">
        <f t="shared" si="104"/>
        <v>0</v>
      </c>
      <c r="K664" s="33">
        <f>+'JRO''s Hours Information'!C664</f>
        <v>104.004</v>
      </c>
      <c r="L664" s="23">
        <f t="shared" si="105"/>
        <v>3262.6054800000002</v>
      </c>
      <c r="M664" s="33">
        <f>+'JRO''s Hours Information'!F664</f>
        <v>104.004</v>
      </c>
      <c r="N664" s="23">
        <f t="shared" si="106"/>
        <v>3025.4763600000001</v>
      </c>
      <c r="O664" s="33">
        <f>+'JRO''s Hours Information'!I664</f>
        <v>67.75</v>
      </c>
      <c r="P664" s="25">
        <f t="shared" si="107"/>
        <v>1970.8475000000001</v>
      </c>
      <c r="Q664" s="16">
        <f>+'JRO''s Hours Information'!D664</f>
        <v>63</v>
      </c>
      <c r="R664" s="23">
        <f t="shared" si="108"/>
        <v>1976.3100000000002</v>
      </c>
      <c r="S664" s="16">
        <f>+'JRO''s Hours Information'!G664</f>
        <v>10.5</v>
      </c>
      <c r="T664" s="23">
        <f t="shared" si="109"/>
        <v>305.44499999999999</v>
      </c>
      <c r="U664" s="15">
        <f>+'JRO''s Hours Information'!J664</f>
        <v>87.25</v>
      </c>
      <c r="V664" s="25">
        <f t="shared" si="110"/>
        <v>2538.1025</v>
      </c>
      <c r="W664" s="23">
        <f t="shared" si="111"/>
        <v>10527.5864</v>
      </c>
    </row>
    <row r="665" spans="1:23" ht="14.85" customHeight="1" x14ac:dyDescent="0.15">
      <c r="A665" s="64" t="str">
        <f>'Employee ROP Information'!A665</f>
        <v>GAL</v>
      </c>
      <c r="B665" s="58" t="str">
        <f>+'Employee ROP Information'!C665</f>
        <v>THOMPSON, MARIA</v>
      </c>
      <c r="C665" s="17">
        <f>+'Employee ROP Information'!M665</f>
        <v>28.75</v>
      </c>
      <c r="D665" s="17">
        <f>+'Employee ROP Information'!N665</f>
        <v>26.66</v>
      </c>
      <c r="E665" s="32">
        <f>+'JRO''s Hours Information'!B665</f>
        <v>398.16500000000002</v>
      </c>
      <c r="F665" s="23">
        <f t="shared" si="102"/>
        <v>11447.243750000001</v>
      </c>
      <c r="G665" s="32">
        <f>+'JRO''s Hours Information'!E665</f>
        <v>480</v>
      </c>
      <c r="H665" s="23">
        <f t="shared" si="103"/>
        <v>12796.8</v>
      </c>
      <c r="I665" s="32">
        <f>+'JRO''s Hours Information'!H665</f>
        <v>0</v>
      </c>
      <c r="J665" s="25">
        <f t="shared" si="104"/>
        <v>0</v>
      </c>
      <c r="K665" s="33">
        <f>+'JRO''s Hours Information'!C665</f>
        <v>129.99600000000001</v>
      </c>
      <c r="L665" s="23">
        <f t="shared" si="105"/>
        <v>3737.3850000000002</v>
      </c>
      <c r="M665" s="33">
        <f>+'JRO''s Hours Information'!F665</f>
        <v>104.004</v>
      </c>
      <c r="N665" s="23">
        <f t="shared" si="106"/>
        <v>2772.7466400000003</v>
      </c>
      <c r="O665" s="33">
        <f>+'JRO''s Hours Information'!I665</f>
        <v>25.5</v>
      </c>
      <c r="P665" s="25">
        <f t="shared" si="107"/>
        <v>679.83</v>
      </c>
      <c r="Q665" s="16">
        <f>+'JRO''s Hours Information'!D665</f>
        <v>55.5</v>
      </c>
      <c r="R665" s="23">
        <f t="shared" si="108"/>
        <v>1595.625</v>
      </c>
      <c r="S665" s="16">
        <f>+'JRO''s Hours Information'!G665</f>
        <v>71.5</v>
      </c>
      <c r="T665" s="23">
        <f t="shared" si="109"/>
        <v>1906.19</v>
      </c>
      <c r="U665" s="15">
        <f>+'JRO''s Hours Information'!J665</f>
        <v>25.5</v>
      </c>
      <c r="V665" s="25">
        <f t="shared" si="110"/>
        <v>679.83</v>
      </c>
      <c r="W665" s="23">
        <f t="shared" si="111"/>
        <v>24244.043750000001</v>
      </c>
    </row>
    <row r="666" spans="1:23" ht="14.85" customHeight="1" x14ac:dyDescent="0.15">
      <c r="A666" s="64" t="str">
        <f>'Employee ROP Information'!A666</f>
        <v>GAL</v>
      </c>
      <c r="B666" s="58" t="str">
        <f>+'Employee ROP Information'!C666</f>
        <v>THOMPSON, TURA</v>
      </c>
      <c r="C666" s="17">
        <f>+'Employee ROP Information'!M666</f>
        <v>19.72</v>
      </c>
      <c r="D666" s="17">
        <f>+'Employee ROP Information'!N666</f>
        <v>18.28</v>
      </c>
      <c r="E666" s="32">
        <f>+'JRO''s Hours Information'!B666</f>
        <v>124.5</v>
      </c>
      <c r="F666" s="23">
        <f t="shared" si="102"/>
        <v>2455.14</v>
      </c>
      <c r="G666" s="32">
        <f>+'JRO''s Hours Information'!E666</f>
        <v>125</v>
      </c>
      <c r="H666" s="23">
        <f t="shared" si="103"/>
        <v>2285</v>
      </c>
      <c r="I666" s="32">
        <f>+'JRO''s Hours Information'!H666</f>
        <v>0</v>
      </c>
      <c r="J666" s="25">
        <f t="shared" si="104"/>
        <v>0</v>
      </c>
      <c r="K666" s="33">
        <f>+'JRO''s Hours Information'!C666</f>
        <v>124.5</v>
      </c>
      <c r="L666" s="23">
        <f t="shared" si="105"/>
        <v>2455.14</v>
      </c>
      <c r="M666" s="33">
        <f>+'JRO''s Hours Information'!F666</f>
        <v>125</v>
      </c>
      <c r="N666" s="23">
        <f t="shared" si="106"/>
        <v>2285</v>
      </c>
      <c r="O666" s="33">
        <f>+'JRO''s Hours Information'!I666</f>
        <v>0</v>
      </c>
      <c r="P666" s="25">
        <f t="shared" si="107"/>
        <v>0</v>
      </c>
      <c r="Q666" s="16">
        <f>+'JRO''s Hours Information'!D666</f>
        <v>0</v>
      </c>
      <c r="R666" s="23">
        <f t="shared" si="108"/>
        <v>0</v>
      </c>
      <c r="S666" s="16">
        <f>+'JRO''s Hours Information'!G666</f>
        <v>0</v>
      </c>
      <c r="T666" s="23">
        <f t="shared" si="109"/>
        <v>0</v>
      </c>
      <c r="U666" s="15">
        <f>+'JRO''s Hours Information'!J666</f>
        <v>0</v>
      </c>
      <c r="V666" s="25">
        <f t="shared" si="110"/>
        <v>0</v>
      </c>
      <c r="W666" s="23">
        <f t="shared" si="111"/>
        <v>4740.1399999999994</v>
      </c>
    </row>
    <row r="667" spans="1:23" ht="14.85" customHeight="1" x14ac:dyDescent="0.15">
      <c r="A667" s="64" t="str">
        <f>'Employee ROP Information'!A667</f>
        <v>GAL</v>
      </c>
      <c r="B667" s="58" t="str">
        <f>+'Employee ROP Information'!C667</f>
        <v>THORNTON, LINDA</v>
      </c>
      <c r="C667" s="17">
        <f>+'Employee ROP Information'!M667</f>
        <v>25.38</v>
      </c>
      <c r="D667" s="17">
        <f>+'Employee ROP Information'!N667</f>
        <v>23.53</v>
      </c>
      <c r="E667" s="32">
        <f>+'JRO''s Hours Information'!B667</f>
        <v>34.667999999999999</v>
      </c>
      <c r="F667" s="23">
        <f t="shared" si="102"/>
        <v>879.87383999999997</v>
      </c>
      <c r="G667" s="32">
        <f>+'JRO''s Hours Information'!E667</f>
        <v>34.667999999999999</v>
      </c>
      <c r="H667" s="23">
        <f t="shared" si="103"/>
        <v>815.73804000000007</v>
      </c>
      <c r="I667" s="32">
        <f>+'JRO''s Hours Information'!H667</f>
        <v>20</v>
      </c>
      <c r="J667" s="25">
        <f t="shared" si="104"/>
        <v>470.6</v>
      </c>
      <c r="K667" s="33">
        <f>+'JRO''s Hours Information'!C667</f>
        <v>34.667999999999999</v>
      </c>
      <c r="L667" s="23">
        <f t="shared" si="105"/>
        <v>879.87383999999997</v>
      </c>
      <c r="M667" s="33">
        <f>+'JRO''s Hours Information'!F667</f>
        <v>34.667999999999999</v>
      </c>
      <c r="N667" s="23">
        <f t="shared" si="106"/>
        <v>815.73804000000007</v>
      </c>
      <c r="O667" s="33">
        <f>+'JRO''s Hours Information'!I667</f>
        <v>30.5</v>
      </c>
      <c r="P667" s="25">
        <f t="shared" si="107"/>
        <v>717.66500000000008</v>
      </c>
      <c r="Q667" s="16">
        <f>+'JRO''s Hours Information'!D667</f>
        <v>0</v>
      </c>
      <c r="R667" s="23">
        <f t="shared" si="108"/>
        <v>0</v>
      </c>
      <c r="S667" s="16">
        <f>+'JRO''s Hours Information'!G667</f>
        <v>0</v>
      </c>
      <c r="T667" s="23">
        <f t="shared" si="109"/>
        <v>0</v>
      </c>
      <c r="U667" s="15">
        <f>+'JRO''s Hours Information'!J667</f>
        <v>10.5</v>
      </c>
      <c r="V667" s="25">
        <f t="shared" si="110"/>
        <v>247.065</v>
      </c>
      <c r="W667" s="23">
        <f t="shared" si="111"/>
        <v>2166.2118799999998</v>
      </c>
    </row>
    <row r="668" spans="1:23" ht="14.85" customHeight="1" x14ac:dyDescent="0.15">
      <c r="A668" s="64" t="str">
        <f>'Employee ROP Information'!A668</f>
        <v>GAL</v>
      </c>
      <c r="B668" s="58" t="str">
        <f>+'Employee ROP Information'!C668</f>
        <v>THORP, CATHERINE</v>
      </c>
      <c r="C668" s="17">
        <f>+'Employee ROP Information'!M668</f>
        <v>20.5</v>
      </c>
      <c r="D668" s="17">
        <f>+'Employee ROP Information'!N668</f>
        <v>19</v>
      </c>
      <c r="E668" s="32">
        <f>+'JRO''s Hours Information'!B668</f>
        <v>135.577</v>
      </c>
      <c r="F668" s="23">
        <f t="shared" si="102"/>
        <v>2779.3285000000001</v>
      </c>
      <c r="G668" s="32">
        <f>+'JRO''s Hours Information'!E668</f>
        <v>155.173</v>
      </c>
      <c r="H668" s="23">
        <f t="shared" si="103"/>
        <v>2948.2870000000003</v>
      </c>
      <c r="I668" s="32">
        <f>+'JRO''s Hours Information'!H668</f>
        <v>0</v>
      </c>
      <c r="J668" s="25">
        <f t="shared" si="104"/>
        <v>0</v>
      </c>
      <c r="K668" s="33">
        <f>+'JRO''s Hours Information'!C668</f>
        <v>129.99600000000001</v>
      </c>
      <c r="L668" s="23">
        <f t="shared" si="105"/>
        <v>2664.9180000000001</v>
      </c>
      <c r="M668" s="33">
        <f>+'JRO''s Hours Information'!F668</f>
        <v>104.004</v>
      </c>
      <c r="N668" s="23">
        <f t="shared" si="106"/>
        <v>1976.076</v>
      </c>
      <c r="O668" s="33">
        <f>+'JRO''s Hours Information'!I668</f>
        <v>0</v>
      </c>
      <c r="P668" s="25">
        <f t="shared" si="107"/>
        <v>0</v>
      </c>
      <c r="Q668" s="16">
        <f>+'JRO''s Hours Information'!D668</f>
        <v>48</v>
      </c>
      <c r="R668" s="23">
        <f t="shared" si="108"/>
        <v>984</v>
      </c>
      <c r="S668" s="16">
        <f>+'JRO''s Hours Information'!G668</f>
        <v>75.5</v>
      </c>
      <c r="T668" s="23">
        <f t="shared" si="109"/>
        <v>1434.5</v>
      </c>
      <c r="U668" s="15">
        <f>+'JRO''s Hours Information'!J668</f>
        <v>0</v>
      </c>
      <c r="V668" s="25">
        <f t="shared" si="110"/>
        <v>0</v>
      </c>
      <c r="W668" s="23">
        <f t="shared" si="111"/>
        <v>5727.6154999999999</v>
      </c>
    </row>
    <row r="669" spans="1:23" ht="14.85" customHeight="1" x14ac:dyDescent="0.15">
      <c r="A669" s="64" t="str">
        <f>'Employee ROP Information'!A669</f>
        <v>GAL</v>
      </c>
      <c r="B669" s="58" t="str">
        <f>+'Employee ROP Information'!C669</f>
        <v>THREATTS, FELICIA</v>
      </c>
      <c r="C669" s="17">
        <f>+'Employee ROP Information'!M669</f>
        <v>32.53</v>
      </c>
      <c r="D669" s="17">
        <f>+'Employee ROP Information'!N669</f>
        <v>30.15</v>
      </c>
      <c r="E669" s="32">
        <f>+'JRO''s Hours Information'!B669</f>
        <v>396.75</v>
      </c>
      <c r="F669" s="23">
        <f t="shared" si="102"/>
        <v>12906.2775</v>
      </c>
      <c r="G669" s="32">
        <f>+'JRO''s Hours Information'!E669</f>
        <v>455.84</v>
      </c>
      <c r="H669" s="23">
        <f t="shared" si="103"/>
        <v>13743.575999999999</v>
      </c>
      <c r="I669" s="32">
        <f>+'JRO''s Hours Information'!H669</f>
        <v>0</v>
      </c>
      <c r="J669" s="25">
        <f t="shared" si="104"/>
        <v>0</v>
      </c>
      <c r="K669" s="33">
        <f>+'JRO''s Hours Information'!C669</f>
        <v>240</v>
      </c>
      <c r="L669" s="23">
        <f t="shared" si="105"/>
        <v>7807.2000000000007</v>
      </c>
      <c r="M669" s="33">
        <f>+'JRO''s Hours Information'!F669</f>
        <v>104.004</v>
      </c>
      <c r="N669" s="23">
        <f t="shared" si="106"/>
        <v>3135.7206000000001</v>
      </c>
      <c r="O669" s="33">
        <f>+'JRO''s Hours Information'!I669</f>
        <v>0</v>
      </c>
      <c r="P669" s="25">
        <f t="shared" si="107"/>
        <v>0</v>
      </c>
      <c r="Q669" s="16">
        <f>+'JRO''s Hours Information'!D669</f>
        <v>136</v>
      </c>
      <c r="R669" s="23">
        <f t="shared" si="108"/>
        <v>4424.08</v>
      </c>
      <c r="S669" s="16">
        <f>+'JRO''s Hours Information'!G669</f>
        <v>43.5</v>
      </c>
      <c r="T669" s="23">
        <f t="shared" si="109"/>
        <v>1311.5249999999999</v>
      </c>
      <c r="U669" s="15">
        <f>+'JRO''s Hours Information'!J669</f>
        <v>0</v>
      </c>
      <c r="V669" s="25">
        <f t="shared" si="110"/>
        <v>0</v>
      </c>
      <c r="W669" s="23">
        <f t="shared" si="111"/>
        <v>26649.853499999997</v>
      </c>
    </row>
    <row r="670" spans="1:23" ht="14.85" customHeight="1" x14ac:dyDescent="0.15">
      <c r="A670" s="64" t="str">
        <f>'Employee ROP Information'!A670</f>
        <v>GAL</v>
      </c>
      <c r="B670" s="58" t="str">
        <f>+'Employee ROP Information'!C670</f>
        <v>TORRANCE, BRITTNEY</v>
      </c>
      <c r="C670" s="17">
        <f>+'Employee ROP Information'!M670</f>
        <v>19.72</v>
      </c>
      <c r="D670" s="17">
        <f>+'Employee ROP Information'!N670</f>
        <v>18.28</v>
      </c>
      <c r="E670" s="32">
        <f>+'JRO''s Hours Information'!B670</f>
        <v>83.34</v>
      </c>
      <c r="F670" s="23">
        <f t="shared" si="102"/>
        <v>1643.4648</v>
      </c>
      <c r="G670" s="32">
        <f>+'JRO''s Hours Information'!E670</f>
        <v>104.34</v>
      </c>
      <c r="H670" s="23">
        <f t="shared" si="103"/>
        <v>1907.3352000000002</v>
      </c>
      <c r="I670" s="32">
        <f>+'JRO''s Hours Information'!H670</f>
        <v>0</v>
      </c>
      <c r="J670" s="25">
        <f t="shared" si="104"/>
        <v>0</v>
      </c>
      <c r="K670" s="33">
        <f>+'JRO''s Hours Information'!C670</f>
        <v>104.004</v>
      </c>
      <c r="L670" s="23">
        <f t="shared" si="105"/>
        <v>2050.9588800000001</v>
      </c>
      <c r="M670" s="33">
        <f>+'JRO''s Hours Information'!F670</f>
        <v>104.004</v>
      </c>
      <c r="N670" s="23">
        <f t="shared" si="106"/>
        <v>1901.1931200000001</v>
      </c>
      <c r="O670" s="33">
        <f>+'JRO''s Hours Information'!I670</f>
        <v>0</v>
      </c>
      <c r="P670" s="25">
        <f t="shared" si="107"/>
        <v>0</v>
      </c>
      <c r="Q670" s="16">
        <f>+'JRO''s Hours Information'!D670</f>
        <v>56</v>
      </c>
      <c r="R670" s="23">
        <f t="shared" si="108"/>
        <v>1104.32</v>
      </c>
      <c r="S670" s="16">
        <f>+'JRO''s Hours Information'!G670</f>
        <v>48</v>
      </c>
      <c r="T670" s="23">
        <f t="shared" si="109"/>
        <v>877.44</v>
      </c>
      <c r="U670" s="15">
        <f>+'JRO''s Hours Information'!J670</f>
        <v>0</v>
      </c>
      <c r="V670" s="25">
        <f t="shared" si="110"/>
        <v>0</v>
      </c>
      <c r="W670" s="23">
        <f t="shared" si="111"/>
        <v>3550.8</v>
      </c>
    </row>
    <row r="671" spans="1:23" ht="14.85" customHeight="1" x14ac:dyDescent="0.15">
      <c r="A671" s="64" t="str">
        <f>'Employee ROP Information'!A671</f>
        <v>GAL</v>
      </c>
      <c r="B671" s="58" t="str">
        <f>+'Employee ROP Information'!C671</f>
        <v>TOWASNICKI, DEBRA</v>
      </c>
      <c r="C671" s="17">
        <f>+'Employee ROP Information'!M671</f>
        <v>19.72</v>
      </c>
      <c r="D671" s="17">
        <f>+'Employee ROP Information'!N671</f>
        <v>18.28</v>
      </c>
      <c r="E671" s="32">
        <f>+'JRO''s Hours Information'!B671</f>
        <v>95.337000000000003</v>
      </c>
      <c r="F671" s="23">
        <f t="shared" si="102"/>
        <v>1880.04564</v>
      </c>
      <c r="G671" s="32">
        <f>+'JRO''s Hours Information'!E671</f>
        <v>87.337000000000003</v>
      </c>
      <c r="H671" s="23">
        <f t="shared" si="103"/>
        <v>1596.5203600000002</v>
      </c>
      <c r="I671" s="32">
        <f>+'JRO''s Hours Information'!H671</f>
        <v>19.5</v>
      </c>
      <c r="J671" s="25">
        <f t="shared" si="104"/>
        <v>356.46000000000004</v>
      </c>
      <c r="K671" s="33">
        <f>+'JRO''s Hours Information'!C671</f>
        <v>95.337000000000003</v>
      </c>
      <c r="L671" s="23">
        <f t="shared" si="105"/>
        <v>1880.04564</v>
      </c>
      <c r="M671" s="33">
        <f>+'JRO''s Hours Information'!F671</f>
        <v>95.337000000000003</v>
      </c>
      <c r="N671" s="23">
        <f t="shared" si="106"/>
        <v>1742.7603600000002</v>
      </c>
      <c r="O671" s="33">
        <f>+'JRO''s Hours Information'!I671</f>
        <v>68</v>
      </c>
      <c r="P671" s="25">
        <f t="shared" si="107"/>
        <v>1243.04</v>
      </c>
      <c r="Q671" s="16">
        <f>+'JRO''s Hours Information'!D671</f>
        <v>0</v>
      </c>
      <c r="R671" s="23">
        <f t="shared" si="108"/>
        <v>0</v>
      </c>
      <c r="S671" s="16">
        <f>+'JRO''s Hours Information'!G671</f>
        <v>8</v>
      </c>
      <c r="T671" s="23">
        <f t="shared" si="109"/>
        <v>146.24</v>
      </c>
      <c r="U671" s="15">
        <f>+'JRO''s Hours Information'!J671</f>
        <v>48.5</v>
      </c>
      <c r="V671" s="25">
        <f t="shared" si="110"/>
        <v>886.58</v>
      </c>
      <c r="W671" s="23">
        <f t="shared" si="111"/>
        <v>3833.0260000000003</v>
      </c>
    </row>
    <row r="672" spans="1:23" ht="14.85" customHeight="1" x14ac:dyDescent="0.15">
      <c r="A672" s="64" t="str">
        <f>'Employee ROP Information'!A672</f>
        <v>GAL</v>
      </c>
      <c r="B672" s="58" t="str">
        <f>+'Employee ROP Information'!C672</f>
        <v>TOWNES, MARY</v>
      </c>
      <c r="C672" s="17">
        <f>+'Employee ROP Information'!M672</f>
        <v>6.1</v>
      </c>
      <c r="D672" s="17">
        <f>+'Employee ROP Information'!N672</f>
        <v>5.66</v>
      </c>
      <c r="E672" s="32">
        <f>+'JRO''s Hours Information'!B672</f>
        <v>143</v>
      </c>
      <c r="F672" s="23">
        <f t="shared" si="102"/>
        <v>872.3</v>
      </c>
      <c r="G672" s="32">
        <f>+'JRO''s Hours Information'!E672</f>
        <v>480</v>
      </c>
      <c r="H672" s="23">
        <f t="shared" si="103"/>
        <v>2716.8</v>
      </c>
      <c r="I672" s="32">
        <f>+'JRO''s Hours Information'!H672</f>
        <v>2</v>
      </c>
      <c r="J672" s="25">
        <f t="shared" si="104"/>
        <v>11.32</v>
      </c>
      <c r="K672" s="33">
        <f>+'JRO''s Hours Information'!C672</f>
        <v>78</v>
      </c>
      <c r="L672" s="23">
        <f t="shared" si="105"/>
        <v>475.79999999999995</v>
      </c>
      <c r="M672" s="33">
        <f>+'JRO''s Hours Information'!F672</f>
        <v>51.996000000000002</v>
      </c>
      <c r="N672" s="23">
        <f t="shared" si="106"/>
        <v>294.29736000000003</v>
      </c>
      <c r="O672" s="33">
        <f>+'JRO''s Hours Information'!I672</f>
        <v>5</v>
      </c>
      <c r="P672" s="25">
        <f t="shared" si="107"/>
        <v>28.3</v>
      </c>
      <c r="Q672" s="16">
        <f>+'JRO''s Hours Information'!D672</f>
        <v>65</v>
      </c>
      <c r="R672" s="23">
        <f t="shared" si="108"/>
        <v>396.5</v>
      </c>
      <c r="S672" s="16">
        <f>+'JRO''s Hours Information'!G672</f>
        <v>15</v>
      </c>
      <c r="T672" s="23">
        <f t="shared" si="109"/>
        <v>84.9</v>
      </c>
      <c r="U672" s="15">
        <f>+'JRO''s Hours Information'!J672</f>
        <v>3</v>
      </c>
      <c r="V672" s="25">
        <f t="shared" si="110"/>
        <v>16.98</v>
      </c>
      <c r="W672" s="23">
        <f t="shared" si="111"/>
        <v>3600.4200000000005</v>
      </c>
    </row>
    <row r="673" spans="1:23" ht="14.85" customHeight="1" x14ac:dyDescent="0.15">
      <c r="A673" s="64" t="str">
        <f>'Employee ROP Information'!A673</f>
        <v>GAL</v>
      </c>
      <c r="B673" s="58" t="str">
        <f>+'Employee ROP Information'!C673</f>
        <v>TRIPP, DEBRA</v>
      </c>
      <c r="C673" s="17">
        <f>+'Employee ROP Information'!M673</f>
        <v>21.8</v>
      </c>
      <c r="D673" s="17">
        <f>+'Employee ROP Information'!N673</f>
        <v>19.2</v>
      </c>
      <c r="E673" s="32">
        <f>+'JRO''s Hours Information'!B673</f>
        <v>75</v>
      </c>
      <c r="F673" s="23">
        <f t="shared" ref="F673:F736" si="112">C673*E673</f>
        <v>1635</v>
      </c>
      <c r="G673" s="32">
        <f>+'JRO''s Hours Information'!E673</f>
        <v>41.09</v>
      </c>
      <c r="H673" s="23">
        <f t="shared" ref="H673:H736" si="113">D673*G673</f>
        <v>788.928</v>
      </c>
      <c r="I673" s="32">
        <f>+'JRO''s Hours Information'!H673</f>
        <v>0.125</v>
      </c>
      <c r="J673" s="25">
        <f t="shared" ref="J673:J736" si="114">D673*I673</f>
        <v>2.4</v>
      </c>
      <c r="K673" s="33">
        <f>+'JRO''s Hours Information'!C673</f>
        <v>156</v>
      </c>
      <c r="L673" s="23">
        <f t="shared" ref="L673:L736" si="115">C673*K673</f>
        <v>3400.8</v>
      </c>
      <c r="M673" s="33">
        <f>+'JRO''s Hours Information'!F673</f>
        <v>104.004</v>
      </c>
      <c r="N673" s="23">
        <f t="shared" ref="N673:N736" si="116">D673*M673</f>
        <v>1996.8768</v>
      </c>
      <c r="O673" s="33">
        <f>+'JRO''s Hours Information'!I673</f>
        <v>3.25</v>
      </c>
      <c r="P673" s="25">
        <f t="shared" ref="P673:P736" si="117">D673*O673</f>
        <v>62.4</v>
      </c>
      <c r="Q673" s="16">
        <f>+'JRO''s Hours Information'!D673</f>
        <v>114</v>
      </c>
      <c r="R673" s="23">
        <f t="shared" ref="R673:R736" si="118">C673*Q673</f>
        <v>2485.2000000000003</v>
      </c>
      <c r="S673" s="16">
        <f>+'JRO''s Hours Information'!G673</f>
        <v>72.25</v>
      </c>
      <c r="T673" s="23">
        <f t="shared" ref="T673:T736" si="119">D673*S673</f>
        <v>1387.2</v>
      </c>
      <c r="U673" s="15">
        <f>+'JRO''s Hours Information'!J673</f>
        <v>3.25</v>
      </c>
      <c r="V673" s="25">
        <f t="shared" ref="V673:V736" si="120">D673*U673</f>
        <v>62.4</v>
      </c>
      <c r="W673" s="23">
        <f t="shared" ref="W673:W736" si="121">F673+H673+J673</f>
        <v>2426.328</v>
      </c>
    </row>
    <row r="674" spans="1:23" ht="14.85" customHeight="1" x14ac:dyDescent="0.15">
      <c r="A674" s="64" t="str">
        <f>'Employee ROP Information'!A674</f>
        <v>GAL</v>
      </c>
      <c r="B674" s="58" t="str">
        <f>+'Employee ROP Information'!C674</f>
        <v>TRIVENTO, VANESSA</v>
      </c>
      <c r="C674" s="17">
        <f>+'Employee ROP Information'!M674</f>
        <v>35.340000000000003</v>
      </c>
      <c r="D674" s="17">
        <f>+'Employee ROP Information'!N674</f>
        <v>32.76</v>
      </c>
      <c r="E674" s="32">
        <f>+'JRO''s Hours Information'!B674</f>
        <v>247.25</v>
      </c>
      <c r="F674" s="23">
        <f t="shared" si="112"/>
        <v>8737.8150000000005</v>
      </c>
      <c r="G674" s="32">
        <f>+'JRO''s Hours Information'!E674</f>
        <v>168.923</v>
      </c>
      <c r="H674" s="23">
        <f t="shared" si="113"/>
        <v>5533.9174800000001</v>
      </c>
      <c r="I674" s="32">
        <f>+'JRO''s Hours Information'!H674</f>
        <v>0</v>
      </c>
      <c r="J674" s="25">
        <f t="shared" si="114"/>
        <v>0</v>
      </c>
      <c r="K674" s="33">
        <f>+'JRO''s Hours Information'!C674</f>
        <v>220</v>
      </c>
      <c r="L674" s="23">
        <f t="shared" si="115"/>
        <v>7774.8000000000011</v>
      </c>
      <c r="M674" s="33">
        <f>+'JRO''s Hours Information'!F674</f>
        <v>95.337000000000003</v>
      </c>
      <c r="N674" s="23">
        <f t="shared" si="116"/>
        <v>3123.2401199999999</v>
      </c>
      <c r="O674" s="33">
        <f>+'JRO''s Hours Information'!I674</f>
        <v>0</v>
      </c>
      <c r="P674" s="25">
        <f t="shared" si="117"/>
        <v>0</v>
      </c>
      <c r="Q674" s="16">
        <f>+'JRO''s Hours Information'!D674</f>
        <v>162</v>
      </c>
      <c r="R674" s="23">
        <f t="shared" si="118"/>
        <v>5725.0800000000008</v>
      </c>
      <c r="S674" s="16">
        <f>+'JRO''s Hours Information'!G674</f>
        <v>32</v>
      </c>
      <c r="T674" s="23">
        <f t="shared" si="119"/>
        <v>1048.32</v>
      </c>
      <c r="U674" s="15">
        <f>+'JRO''s Hours Information'!J674</f>
        <v>0</v>
      </c>
      <c r="V674" s="25">
        <f t="shared" si="120"/>
        <v>0</v>
      </c>
      <c r="W674" s="23">
        <f t="shared" si="121"/>
        <v>14271.732480000001</v>
      </c>
    </row>
    <row r="675" spans="1:23" ht="14.85" customHeight="1" x14ac:dyDescent="0.15">
      <c r="A675" s="64" t="str">
        <f>'Employee ROP Information'!A675</f>
        <v>GAL</v>
      </c>
      <c r="B675" s="58" t="str">
        <f>+'Employee ROP Information'!C675</f>
        <v>TROJCA, TIFFANY</v>
      </c>
      <c r="C675" s="17">
        <f>+'Employee ROP Information'!M675</f>
        <v>19.72</v>
      </c>
      <c r="D675" s="17">
        <f>+'Employee ROP Information'!N675</f>
        <v>18.28</v>
      </c>
      <c r="E675" s="32">
        <f>+'JRO''s Hours Information'!B675</f>
        <v>24.501000000000001</v>
      </c>
      <c r="F675" s="23">
        <f t="shared" si="112"/>
        <v>483.15971999999999</v>
      </c>
      <c r="G675" s="32">
        <f>+'JRO''s Hours Information'!E675</f>
        <v>21.501000000000001</v>
      </c>
      <c r="H675" s="23">
        <f t="shared" si="113"/>
        <v>393.03828000000004</v>
      </c>
      <c r="I675" s="32">
        <f>+'JRO''s Hours Information'!H675</f>
        <v>0</v>
      </c>
      <c r="J675" s="25">
        <f t="shared" si="114"/>
        <v>0</v>
      </c>
      <c r="K675" s="33">
        <f>+'JRO''s Hours Information'!C675</f>
        <v>32.500999999999998</v>
      </c>
      <c r="L675" s="23">
        <f t="shared" si="115"/>
        <v>640.91971999999987</v>
      </c>
      <c r="M675" s="33">
        <f>+'JRO''s Hours Information'!F675</f>
        <v>32.500999999999998</v>
      </c>
      <c r="N675" s="23">
        <f t="shared" si="116"/>
        <v>594.11828000000003</v>
      </c>
      <c r="O675" s="33">
        <f>+'JRO''s Hours Information'!I675</f>
        <v>0</v>
      </c>
      <c r="P675" s="25">
        <f t="shared" si="117"/>
        <v>0</v>
      </c>
      <c r="Q675" s="16">
        <f>+'JRO''s Hours Information'!D675</f>
        <v>8</v>
      </c>
      <c r="R675" s="23">
        <f t="shared" si="118"/>
        <v>157.76</v>
      </c>
      <c r="S675" s="16">
        <f>+'JRO''s Hours Information'!G675</f>
        <v>11</v>
      </c>
      <c r="T675" s="23">
        <f t="shared" si="119"/>
        <v>201.08</v>
      </c>
      <c r="U675" s="15">
        <f>+'JRO''s Hours Information'!J675</f>
        <v>0</v>
      </c>
      <c r="V675" s="25">
        <f t="shared" si="120"/>
        <v>0</v>
      </c>
      <c r="W675" s="23">
        <f t="shared" si="121"/>
        <v>876.19800000000009</v>
      </c>
    </row>
    <row r="676" spans="1:23" ht="14.85" customHeight="1" x14ac:dyDescent="0.15">
      <c r="A676" s="64" t="str">
        <f>'Employee ROP Information'!A676</f>
        <v>GAL</v>
      </c>
      <c r="B676" s="58" t="str">
        <f>+'Employee ROP Information'!C676</f>
        <v>TROTTER, TRACY</v>
      </c>
      <c r="C676" s="17">
        <f>+'Employee ROP Information'!M676</f>
        <v>18.239999999999998</v>
      </c>
      <c r="D676" s="17">
        <f>+'Employee ROP Information'!N676</f>
        <v>16.91</v>
      </c>
      <c r="E676" s="32">
        <f>+'JRO''s Hours Information'!B676</f>
        <v>272</v>
      </c>
      <c r="F676" s="23">
        <f t="shared" si="112"/>
        <v>4961.28</v>
      </c>
      <c r="G676" s="32">
        <f>+'JRO''s Hours Information'!E676</f>
        <v>480</v>
      </c>
      <c r="H676" s="23">
        <f t="shared" si="113"/>
        <v>8116.8</v>
      </c>
      <c r="I676" s="32">
        <f>+'JRO''s Hours Information'!H676</f>
        <v>0</v>
      </c>
      <c r="J676" s="25">
        <f t="shared" si="114"/>
        <v>0</v>
      </c>
      <c r="K676" s="33">
        <f>+'JRO''s Hours Information'!C676</f>
        <v>156</v>
      </c>
      <c r="L676" s="23">
        <f t="shared" si="115"/>
        <v>2845.4399999999996</v>
      </c>
      <c r="M676" s="33">
        <f>+'JRO''s Hours Information'!F676</f>
        <v>104.004</v>
      </c>
      <c r="N676" s="23">
        <f t="shared" si="116"/>
        <v>1758.7076400000001</v>
      </c>
      <c r="O676" s="33">
        <f>+'JRO''s Hours Information'!I676</f>
        <v>0</v>
      </c>
      <c r="P676" s="25">
        <f t="shared" si="117"/>
        <v>0</v>
      </c>
      <c r="Q676" s="16">
        <f>+'JRO''s Hours Information'!D676</f>
        <v>141</v>
      </c>
      <c r="R676" s="23">
        <f t="shared" si="118"/>
        <v>2571.8399999999997</v>
      </c>
      <c r="S676" s="16">
        <f>+'JRO''s Hours Information'!G676</f>
        <v>49.25</v>
      </c>
      <c r="T676" s="23">
        <f t="shared" si="119"/>
        <v>832.8175</v>
      </c>
      <c r="U676" s="15">
        <f>+'JRO''s Hours Information'!J676</f>
        <v>0</v>
      </c>
      <c r="V676" s="25">
        <f t="shared" si="120"/>
        <v>0</v>
      </c>
      <c r="W676" s="23">
        <f t="shared" si="121"/>
        <v>13078.08</v>
      </c>
    </row>
    <row r="677" spans="1:23" ht="14.85" customHeight="1" x14ac:dyDescent="0.15">
      <c r="A677" s="64" t="str">
        <f>'Employee ROP Information'!A677</f>
        <v>GAL</v>
      </c>
      <c r="B677" s="58" t="str">
        <f>+'Employee ROP Information'!C677</f>
        <v>TRUE, JENNIFER</v>
      </c>
      <c r="C677" s="17">
        <f>+'Employee ROP Information'!M677</f>
        <v>28.75</v>
      </c>
      <c r="D677" s="17">
        <f>+'Employee ROP Information'!N677</f>
        <v>26.66</v>
      </c>
      <c r="E677" s="32">
        <f>+'JRO''s Hours Information'!B677</f>
        <v>69.506</v>
      </c>
      <c r="F677" s="23">
        <f t="shared" si="112"/>
        <v>1998.2974999999999</v>
      </c>
      <c r="G677" s="32">
        <f>+'JRO''s Hours Information'!E677</f>
        <v>180.34</v>
      </c>
      <c r="H677" s="23">
        <f t="shared" si="113"/>
        <v>4807.8644000000004</v>
      </c>
      <c r="I677" s="32">
        <f>+'JRO''s Hours Information'!H677</f>
        <v>0</v>
      </c>
      <c r="J677" s="25">
        <f t="shared" si="114"/>
        <v>0</v>
      </c>
      <c r="K677" s="33">
        <f>+'JRO''s Hours Information'!C677</f>
        <v>106.17</v>
      </c>
      <c r="L677" s="23">
        <f t="shared" si="115"/>
        <v>3052.3875000000003</v>
      </c>
      <c r="M677" s="33">
        <f>+'JRO''s Hours Information'!F677</f>
        <v>104.004</v>
      </c>
      <c r="N677" s="23">
        <f t="shared" si="116"/>
        <v>2772.7466400000003</v>
      </c>
      <c r="O677" s="33">
        <f>+'JRO''s Hours Information'!I677</f>
        <v>0</v>
      </c>
      <c r="P677" s="25">
        <f t="shared" si="117"/>
        <v>0</v>
      </c>
      <c r="Q677" s="16">
        <f>+'JRO''s Hours Information'!D677</f>
        <v>78.5</v>
      </c>
      <c r="R677" s="23">
        <f t="shared" si="118"/>
        <v>2256.875</v>
      </c>
      <c r="S677" s="16">
        <f>+'JRO''s Hours Information'!G677</f>
        <v>106.75</v>
      </c>
      <c r="T677" s="23">
        <f t="shared" si="119"/>
        <v>2845.9549999999999</v>
      </c>
      <c r="U677" s="15">
        <f>+'JRO''s Hours Information'!J677</f>
        <v>0</v>
      </c>
      <c r="V677" s="25">
        <f t="shared" si="120"/>
        <v>0</v>
      </c>
      <c r="W677" s="23">
        <f t="shared" si="121"/>
        <v>6806.1619000000001</v>
      </c>
    </row>
    <row r="678" spans="1:23" ht="14.85" customHeight="1" x14ac:dyDescent="0.15">
      <c r="A678" s="64" t="str">
        <f>'Employee ROP Information'!A678</f>
        <v>GAL</v>
      </c>
      <c r="B678" s="58" t="str">
        <f>+'Employee ROP Information'!C678</f>
        <v>TRUETT, DANIELLA</v>
      </c>
      <c r="C678" s="17">
        <f>+'Employee ROP Information'!M678</f>
        <v>19.72</v>
      </c>
      <c r="D678" s="17">
        <f>+'Employee ROP Information'!N678</f>
        <v>18.28</v>
      </c>
      <c r="E678" s="32">
        <f>+'JRO''s Hours Information'!B678</f>
        <v>35.917999999999999</v>
      </c>
      <c r="F678" s="23">
        <f t="shared" si="112"/>
        <v>708.30295999999998</v>
      </c>
      <c r="G678" s="32">
        <f>+'JRO''s Hours Information'!E678</f>
        <v>31.417999999999999</v>
      </c>
      <c r="H678" s="23">
        <f t="shared" si="113"/>
        <v>574.32104000000004</v>
      </c>
      <c r="I678" s="32">
        <f>+'JRO''s Hours Information'!H678</f>
        <v>0</v>
      </c>
      <c r="J678" s="25">
        <f t="shared" si="114"/>
        <v>0</v>
      </c>
      <c r="K678" s="33">
        <f>+'JRO''s Hours Information'!C678</f>
        <v>47.667999999999999</v>
      </c>
      <c r="L678" s="23">
        <f t="shared" si="115"/>
        <v>940.01295999999991</v>
      </c>
      <c r="M678" s="33">
        <f>+'JRO''s Hours Information'!F678</f>
        <v>47.667999999999999</v>
      </c>
      <c r="N678" s="23">
        <f t="shared" si="116"/>
        <v>871.37103999999999</v>
      </c>
      <c r="O678" s="33">
        <f>+'JRO''s Hours Information'!I678</f>
        <v>0</v>
      </c>
      <c r="P678" s="25">
        <f t="shared" si="117"/>
        <v>0</v>
      </c>
      <c r="Q678" s="16">
        <f>+'JRO''s Hours Information'!D678</f>
        <v>11.75</v>
      </c>
      <c r="R678" s="23">
        <f t="shared" si="118"/>
        <v>231.70999999999998</v>
      </c>
      <c r="S678" s="16">
        <f>+'JRO''s Hours Information'!G678</f>
        <v>16.25</v>
      </c>
      <c r="T678" s="23">
        <f t="shared" si="119"/>
        <v>297.05</v>
      </c>
      <c r="U678" s="15">
        <f>+'JRO''s Hours Information'!J678</f>
        <v>0</v>
      </c>
      <c r="V678" s="25">
        <f t="shared" si="120"/>
        <v>0</v>
      </c>
      <c r="W678" s="23">
        <f t="shared" si="121"/>
        <v>1282.624</v>
      </c>
    </row>
    <row r="679" spans="1:23" ht="14.85" customHeight="1" x14ac:dyDescent="0.15">
      <c r="A679" s="64" t="str">
        <f>'Employee ROP Information'!A679</f>
        <v>GAL</v>
      </c>
      <c r="B679" s="58" t="str">
        <f>+'Employee ROP Information'!C679</f>
        <v>TRUMP, SUSAN</v>
      </c>
      <c r="C679" s="17">
        <f>+'Employee ROP Information'!M679</f>
        <v>19.72</v>
      </c>
      <c r="D679" s="17">
        <f>+'Employee ROP Information'!N679</f>
        <v>18.28</v>
      </c>
      <c r="E679" s="32">
        <f>+'JRO''s Hours Information'!B679</f>
        <v>191.66200000000001</v>
      </c>
      <c r="F679" s="23">
        <f t="shared" si="112"/>
        <v>3779.5746399999998</v>
      </c>
      <c r="G679" s="32">
        <f>+'JRO''s Hours Information'!E679</f>
        <v>452.34</v>
      </c>
      <c r="H679" s="23">
        <f t="shared" si="113"/>
        <v>8268.7752</v>
      </c>
      <c r="I679" s="32">
        <f>+'JRO''s Hours Information'!H679</f>
        <v>0</v>
      </c>
      <c r="J679" s="25">
        <f t="shared" si="114"/>
        <v>0</v>
      </c>
      <c r="K679" s="33">
        <f>+'JRO''s Hours Information'!C679</f>
        <v>129.99600000000001</v>
      </c>
      <c r="L679" s="23">
        <f t="shared" si="115"/>
        <v>2563.5211199999999</v>
      </c>
      <c r="M679" s="33">
        <f>+'JRO''s Hours Information'!F679</f>
        <v>104.004</v>
      </c>
      <c r="N679" s="23">
        <f t="shared" si="116"/>
        <v>1901.1931200000001</v>
      </c>
      <c r="O679" s="33">
        <f>+'JRO''s Hours Information'!I679</f>
        <v>0</v>
      </c>
      <c r="P679" s="25">
        <f t="shared" si="117"/>
        <v>0</v>
      </c>
      <c r="Q679" s="16">
        <f>+'JRO''s Hours Information'!D679</f>
        <v>74</v>
      </c>
      <c r="R679" s="23">
        <f t="shared" si="118"/>
        <v>1459.28</v>
      </c>
      <c r="S679" s="16">
        <f>+'JRO''s Hours Information'!G679</f>
        <v>44</v>
      </c>
      <c r="T679" s="23">
        <f t="shared" si="119"/>
        <v>804.32</v>
      </c>
      <c r="U679" s="15">
        <f>+'JRO''s Hours Information'!J679</f>
        <v>0</v>
      </c>
      <c r="V679" s="25">
        <f t="shared" si="120"/>
        <v>0</v>
      </c>
      <c r="W679" s="23">
        <f t="shared" si="121"/>
        <v>12048.349839999999</v>
      </c>
    </row>
    <row r="680" spans="1:23" ht="14.85" customHeight="1" x14ac:dyDescent="0.15">
      <c r="A680" s="64" t="str">
        <f>'Employee ROP Information'!A680</f>
        <v>GAL</v>
      </c>
      <c r="B680" s="58" t="str">
        <f>+'Employee ROP Information'!C680</f>
        <v>TUGGERSON, JENNIFER</v>
      </c>
      <c r="C680" s="17">
        <f>+'Employee ROP Information'!M680</f>
        <v>20.5</v>
      </c>
      <c r="D680" s="17">
        <f>+'Employee ROP Information'!N680</f>
        <v>19</v>
      </c>
      <c r="E680" s="32">
        <f>+'JRO''s Hours Information'!B680</f>
        <v>83</v>
      </c>
      <c r="F680" s="23">
        <f t="shared" si="112"/>
        <v>1701.5</v>
      </c>
      <c r="G680" s="32">
        <f>+'JRO''s Hours Information'!E680</f>
        <v>49.59</v>
      </c>
      <c r="H680" s="23">
        <f t="shared" si="113"/>
        <v>942.21</v>
      </c>
      <c r="I680" s="32">
        <f>+'JRO''s Hours Information'!H680</f>
        <v>0</v>
      </c>
      <c r="J680" s="25">
        <f t="shared" si="114"/>
        <v>0</v>
      </c>
      <c r="K680" s="33">
        <f>+'JRO''s Hours Information'!C680</f>
        <v>156</v>
      </c>
      <c r="L680" s="23">
        <f t="shared" si="115"/>
        <v>3198</v>
      </c>
      <c r="M680" s="33">
        <f>+'JRO''s Hours Information'!F680</f>
        <v>104.004</v>
      </c>
      <c r="N680" s="23">
        <f t="shared" si="116"/>
        <v>1976.076</v>
      </c>
      <c r="O680" s="33">
        <f>+'JRO''s Hours Information'!I680</f>
        <v>4.5</v>
      </c>
      <c r="P680" s="25">
        <f t="shared" si="117"/>
        <v>85.5</v>
      </c>
      <c r="Q680" s="16">
        <f>+'JRO''s Hours Information'!D680</f>
        <v>106.5</v>
      </c>
      <c r="R680" s="23">
        <f t="shared" si="118"/>
        <v>2183.25</v>
      </c>
      <c r="S680" s="16">
        <f>+'JRO''s Hours Information'!G680</f>
        <v>69.5</v>
      </c>
      <c r="T680" s="23">
        <f t="shared" si="119"/>
        <v>1320.5</v>
      </c>
      <c r="U680" s="15">
        <f>+'JRO''s Hours Information'!J680</f>
        <v>4.5</v>
      </c>
      <c r="V680" s="25">
        <f t="shared" si="120"/>
        <v>85.5</v>
      </c>
      <c r="W680" s="23">
        <f t="shared" si="121"/>
        <v>2643.71</v>
      </c>
    </row>
    <row r="681" spans="1:23" ht="14.85" customHeight="1" x14ac:dyDescent="0.15">
      <c r="A681" s="64" t="str">
        <f>'Employee ROP Information'!A681</f>
        <v>GAL</v>
      </c>
      <c r="B681" s="58" t="str">
        <f>+'Employee ROP Information'!C681</f>
        <v>TURCO, ELINOR</v>
      </c>
      <c r="C681" s="17">
        <f>+'Employee ROP Information'!M681</f>
        <v>21.17</v>
      </c>
      <c r="D681" s="17">
        <f>+'Employee ROP Information'!N681</f>
        <v>19.63</v>
      </c>
      <c r="E681" s="32">
        <f>+'JRO''s Hours Information'!B681</f>
        <v>226.74600000000001</v>
      </c>
      <c r="F681" s="23">
        <f t="shared" si="112"/>
        <v>4800.2128200000006</v>
      </c>
      <c r="G681" s="32">
        <f>+'JRO''s Hours Information'!E681</f>
        <v>193.59</v>
      </c>
      <c r="H681" s="23">
        <f t="shared" si="113"/>
        <v>3800.1716999999999</v>
      </c>
      <c r="I681" s="32">
        <f>+'JRO''s Hours Information'!H681</f>
        <v>0</v>
      </c>
      <c r="J681" s="25">
        <f t="shared" si="114"/>
        <v>0</v>
      </c>
      <c r="K681" s="33">
        <f>+'JRO''s Hours Information'!C681</f>
        <v>147.33199999999999</v>
      </c>
      <c r="L681" s="23">
        <f t="shared" si="115"/>
        <v>3119.0184400000003</v>
      </c>
      <c r="M681" s="33">
        <f>+'JRO''s Hours Information'!F681</f>
        <v>104.004</v>
      </c>
      <c r="N681" s="23">
        <f t="shared" si="116"/>
        <v>2041.59852</v>
      </c>
      <c r="O681" s="33">
        <f>+'JRO''s Hours Information'!I681</f>
        <v>0</v>
      </c>
      <c r="P681" s="25">
        <f t="shared" si="117"/>
        <v>0</v>
      </c>
      <c r="Q681" s="16">
        <f>+'JRO''s Hours Information'!D681</f>
        <v>107</v>
      </c>
      <c r="R681" s="23">
        <f t="shared" si="118"/>
        <v>2265.19</v>
      </c>
      <c r="S681" s="16">
        <f>+'JRO''s Hours Information'!G681</f>
        <v>68.25</v>
      </c>
      <c r="T681" s="23">
        <f t="shared" si="119"/>
        <v>1339.7474999999999</v>
      </c>
      <c r="U681" s="15">
        <f>+'JRO''s Hours Information'!J681</f>
        <v>0</v>
      </c>
      <c r="V681" s="25">
        <f t="shared" si="120"/>
        <v>0</v>
      </c>
      <c r="W681" s="23">
        <f t="shared" si="121"/>
        <v>8600.3845199999996</v>
      </c>
    </row>
    <row r="682" spans="1:23" ht="14.85" customHeight="1" x14ac:dyDescent="0.15">
      <c r="A682" s="64" t="str">
        <f>'Employee ROP Information'!A682</f>
        <v>GAL</v>
      </c>
      <c r="B682" s="58" t="str">
        <f>+'Employee ROP Information'!C682</f>
        <v>TURCOTTE, THOMAS</v>
      </c>
      <c r="C682" s="17">
        <f>+'Employee ROP Information'!M682</f>
        <v>30.15</v>
      </c>
      <c r="D682" s="17">
        <f>+'Employee ROP Information'!N682</f>
        <v>27.95</v>
      </c>
      <c r="E682" s="32">
        <f>+'JRO''s Hours Information'!B682</f>
        <v>422.75</v>
      </c>
      <c r="F682" s="23">
        <f t="shared" si="112"/>
        <v>12745.912499999999</v>
      </c>
      <c r="G682" s="32">
        <f>+'JRO''s Hours Information'!E682</f>
        <v>480</v>
      </c>
      <c r="H682" s="23">
        <f t="shared" si="113"/>
        <v>13416</v>
      </c>
      <c r="I682" s="32">
        <f>+'JRO''s Hours Information'!H682</f>
        <v>18.25</v>
      </c>
      <c r="J682" s="25">
        <f t="shared" si="114"/>
        <v>510.08749999999998</v>
      </c>
      <c r="K682" s="33">
        <f>+'JRO''s Hours Information'!C682</f>
        <v>156</v>
      </c>
      <c r="L682" s="23">
        <f t="shared" si="115"/>
        <v>4703.3999999999996</v>
      </c>
      <c r="M682" s="33">
        <f>+'JRO''s Hours Information'!F682</f>
        <v>104.004</v>
      </c>
      <c r="N682" s="23">
        <f t="shared" si="116"/>
        <v>2906.9117999999999</v>
      </c>
      <c r="O682" s="33">
        <f>+'JRO''s Hours Information'!I682</f>
        <v>37.5</v>
      </c>
      <c r="P682" s="25">
        <f t="shared" si="117"/>
        <v>1048.125</v>
      </c>
      <c r="Q682" s="16">
        <f>+'JRO''s Hours Information'!D682</f>
        <v>55</v>
      </c>
      <c r="R682" s="23">
        <f t="shared" si="118"/>
        <v>1658.25</v>
      </c>
      <c r="S682" s="16">
        <f>+'JRO''s Hours Information'!G682</f>
        <v>16.75</v>
      </c>
      <c r="T682" s="23">
        <f t="shared" si="119"/>
        <v>468.16249999999997</v>
      </c>
      <c r="U682" s="15">
        <f>+'JRO''s Hours Information'!J682</f>
        <v>24.75</v>
      </c>
      <c r="V682" s="25">
        <f t="shared" si="120"/>
        <v>691.76249999999993</v>
      </c>
      <c r="W682" s="23">
        <f t="shared" si="121"/>
        <v>26672</v>
      </c>
    </row>
    <row r="683" spans="1:23" ht="14.85" customHeight="1" x14ac:dyDescent="0.15">
      <c r="A683" s="64" t="str">
        <f>'Employee ROP Information'!A683</f>
        <v>GAL</v>
      </c>
      <c r="B683" s="58" t="str">
        <f>+'Employee ROP Information'!C683</f>
        <v>TURNER, ARI</v>
      </c>
      <c r="C683" s="17">
        <f>+'Employee ROP Information'!M683</f>
        <v>28.75</v>
      </c>
      <c r="D683" s="17">
        <f>+'Employee ROP Information'!N683</f>
        <v>26.66</v>
      </c>
      <c r="E683" s="32">
        <f>+'JRO''s Hours Information'!B683</f>
        <v>279.58999999999997</v>
      </c>
      <c r="F683" s="23">
        <f t="shared" si="112"/>
        <v>8038.2124999999996</v>
      </c>
      <c r="G683" s="32">
        <f>+'JRO''s Hours Information'!E683</f>
        <v>196.09</v>
      </c>
      <c r="H683" s="23">
        <f t="shared" si="113"/>
        <v>5227.7593999999999</v>
      </c>
      <c r="I683" s="32">
        <f>+'JRO''s Hours Information'!H683</f>
        <v>0</v>
      </c>
      <c r="J683" s="25">
        <f t="shared" si="114"/>
        <v>0</v>
      </c>
      <c r="K683" s="33">
        <f>+'JRO''s Hours Information'!C683</f>
        <v>104.004</v>
      </c>
      <c r="L683" s="23">
        <f t="shared" si="115"/>
        <v>2990.1150000000002</v>
      </c>
      <c r="M683" s="33">
        <f>+'JRO''s Hours Information'!F683</f>
        <v>104.004</v>
      </c>
      <c r="N683" s="23">
        <f t="shared" si="116"/>
        <v>2772.7466400000003</v>
      </c>
      <c r="O683" s="33">
        <f>+'JRO''s Hours Information'!I683</f>
        <v>40</v>
      </c>
      <c r="P683" s="25">
        <f t="shared" si="117"/>
        <v>1066.4000000000001</v>
      </c>
      <c r="Q683" s="16">
        <f>+'JRO''s Hours Information'!D683</f>
        <v>17</v>
      </c>
      <c r="R683" s="23">
        <f t="shared" si="118"/>
        <v>488.75</v>
      </c>
      <c r="S683" s="16">
        <f>+'JRO''s Hours Information'!G683</f>
        <v>66.5</v>
      </c>
      <c r="T683" s="23">
        <f t="shared" si="119"/>
        <v>1772.89</v>
      </c>
      <c r="U683" s="15">
        <f>+'JRO''s Hours Information'!J683</f>
        <v>83.75</v>
      </c>
      <c r="V683" s="25">
        <f t="shared" si="120"/>
        <v>2232.7750000000001</v>
      </c>
      <c r="W683" s="23">
        <f t="shared" si="121"/>
        <v>13265.9719</v>
      </c>
    </row>
    <row r="684" spans="1:23" ht="14.85" customHeight="1" x14ac:dyDescent="0.15">
      <c r="A684" s="64" t="str">
        <f>'Employee ROP Information'!A684</f>
        <v>GAL</v>
      </c>
      <c r="B684" s="58" t="str">
        <f>+'Employee ROP Information'!C684</f>
        <v>TURNER, DOMINIQUE</v>
      </c>
      <c r="C684" s="17">
        <f>+'Employee ROP Information'!M684</f>
        <v>21.93</v>
      </c>
      <c r="D684" s="17">
        <f>+'Employee ROP Information'!N684</f>
        <v>20.329999999999998</v>
      </c>
      <c r="E684" s="32">
        <f>+'JRO''s Hours Information'!B684</f>
        <v>-8.577</v>
      </c>
      <c r="F684" s="23">
        <f t="shared" si="112"/>
        <v>-188.09360999999998</v>
      </c>
      <c r="G684" s="32">
        <f>+'JRO''s Hours Information'!E684</f>
        <v>90.423000000000002</v>
      </c>
      <c r="H684" s="23">
        <f t="shared" si="113"/>
        <v>1838.2995899999999</v>
      </c>
      <c r="I684" s="32">
        <f>+'JRO''s Hours Information'!H684</f>
        <v>0</v>
      </c>
      <c r="J684" s="25">
        <f t="shared" si="114"/>
        <v>0</v>
      </c>
      <c r="K684" s="33">
        <f>+'JRO''s Hours Information'!C684</f>
        <v>101.837</v>
      </c>
      <c r="L684" s="23">
        <f t="shared" si="115"/>
        <v>2233.28541</v>
      </c>
      <c r="M684" s="33">
        <f>+'JRO''s Hours Information'!F684</f>
        <v>101.837</v>
      </c>
      <c r="N684" s="23">
        <f t="shared" si="116"/>
        <v>2070.3462099999997</v>
      </c>
      <c r="O684" s="33">
        <f>+'JRO''s Hours Information'!I684</f>
        <v>0</v>
      </c>
      <c r="P684" s="25">
        <f t="shared" si="117"/>
        <v>0</v>
      </c>
      <c r="Q684" s="16">
        <f>+'JRO''s Hours Information'!D684</f>
        <v>235</v>
      </c>
      <c r="R684" s="23">
        <f t="shared" si="118"/>
        <v>5153.55</v>
      </c>
      <c r="S684" s="16">
        <f>+'JRO''s Hours Information'!G684</f>
        <v>176</v>
      </c>
      <c r="T684" s="23">
        <f t="shared" si="119"/>
        <v>3578.08</v>
      </c>
      <c r="U684" s="15">
        <f>+'JRO''s Hours Information'!J684</f>
        <v>0</v>
      </c>
      <c r="V684" s="25">
        <f t="shared" si="120"/>
        <v>0</v>
      </c>
      <c r="W684" s="23">
        <f t="shared" si="121"/>
        <v>1650.20598</v>
      </c>
    </row>
    <row r="685" spans="1:23" ht="14.85" customHeight="1" x14ac:dyDescent="0.15">
      <c r="A685" s="64" t="str">
        <f>'Employee ROP Information'!A685</f>
        <v>GAL</v>
      </c>
      <c r="B685" s="58" t="str">
        <f>+'Employee ROP Information'!C685</f>
        <v>TYSON, CHRISTELLA</v>
      </c>
      <c r="C685" s="17">
        <f>+'Employee ROP Information'!M685</f>
        <v>22.6</v>
      </c>
      <c r="D685" s="17">
        <f>+'Employee ROP Information'!N685</f>
        <v>20.95</v>
      </c>
      <c r="E685" s="32">
        <f>+'JRO''s Hours Information'!B685</f>
        <v>135.166</v>
      </c>
      <c r="F685" s="23">
        <f t="shared" si="112"/>
        <v>3054.7516000000001</v>
      </c>
      <c r="G685" s="32">
        <f>+'JRO''s Hours Information'!E685</f>
        <v>393.34</v>
      </c>
      <c r="H685" s="23">
        <f t="shared" si="113"/>
        <v>8240.473</v>
      </c>
      <c r="I685" s="32">
        <f>+'JRO''s Hours Information'!H685</f>
        <v>0</v>
      </c>
      <c r="J685" s="25">
        <f t="shared" si="114"/>
        <v>0</v>
      </c>
      <c r="K685" s="33">
        <f>+'JRO''s Hours Information'!C685</f>
        <v>127.83</v>
      </c>
      <c r="L685" s="23">
        <f t="shared" si="115"/>
        <v>2888.9580000000001</v>
      </c>
      <c r="M685" s="33">
        <f>+'JRO''s Hours Information'!F685</f>
        <v>104.004</v>
      </c>
      <c r="N685" s="23">
        <f t="shared" si="116"/>
        <v>2178.8838000000001</v>
      </c>
      <c r="O685" s="33">
        <f>+'JRO''s Hours Information'!I685</f>
        <v>0</v>
      </c>
      <c r="P685" s="25">
        <f t="shared" si="117"/>
        <v>0</v>
      </c>
      <c r="Q685" s="16">
        <f>+'JRO''s Hours Information'!D685</f>
        <v>32</v>
      </c>
      <c r="R685" s="23">
        <f t="shared" si="118"/>
        <v>723.2</v>
      </c>
      <c r="S685" s="16">
        <f>+'JRO''s Hours Information'!G685</f>
        <v>68</v>
      </c>
      <c r="T685" s="23">
        <f t="shared" si="119"/>
        <v>1424.6</v>
      </c>
      <c r="U685" s="15">
        <f>+'JRO''s Hours Information'!J685</f>
        <v>0</v>
      </c>
      <c r="V685" s="25">
        <f t="shared" si="120"/>
        <v>0</v>
      </c>
      <c r="W685" s="23">
        <f t="shared" si="121"/>
        <v>11295.2246</v>
      </c>
    </row>
    <row r="686" spans="1:23" ht="14.85" customHeight="1" x14ac:dyDescent="0.15">
      <c r="A686" s="64" t="str">
        <f>'Employee ROP Information'!A686</f>
        <v>GAL</v>
      </c>
      <c r="B686" s="58" t="str">
        <f>+'Employee ROP Information'!C686</f>
        <v>UGARTE, RITA</v>
      </c>
      <c r="C686" s="17">
        <f>+'Employee ROP Information'!M686</f>
        <v>25.38</v>
      </c>
      <c r="D686" s="17">
        <f>+'Employee ROP Information'!N686</f>
        <v>23.53</v>
      </c>
      <c r="E686" s="32">
        <f>+'JRO''s Hours Information'!B686</f>
        <v>132.333</v>
      </c>
      <c r="F686" s="23">
        <f t="shared" si="112"/>
        <v>3358.6115399999999</v>
      </c>
      <c r="G686" s="32">
        <f>+'JRO''s Hours Information'!E686</f>
        <v>61.002000000000002</v>
      </c>
      <c r="H686" s="23">
        <f t="shared" si="113"/>
        <v>1435.37706</v>
      </c>
      <c r="I686" s="32">
        <f>+'JRO''s Hours Information'!H686</f>
        <v>0</v>
      </c>
      <c r="J686" s="25">
        <f t="shared" si="114"/>
        <v>0</v>
      </c>
      <c r="K686" s="33">
        <f>+'JRO''s Hours Information'!C686</f>
        <v>145.333</v>
      </c>
      <c r="L686" s="23">
        <f t="shared" si="115"/>
        <v>3688.5515399999999</v>
      </c>
      <c r="M686" s="33">
        <f>+'JRO''s Hours Information'!F686</f>
        <v>61.002000000000002</v>
      </c>
      <c r="N686" s="23">
        <f t="shared" si="116"/>
        <v>1435.37706</v>
      </c>
      <c r="O686" s="33">
        <f>+'JRO''s Hours Information'!I686</f>
        <v>0</v>
      </c>
      <c r="P686" s="25">
        <f t="shared" si="117"/>
        <v>0</v>
      </c>
      <c r="Q686" s="16">
        <f>+'JRO''s Hours Information'!D686</f>
        <v>32</v>
      </c>
      <c r="R686" s="23">
        <f t="shared" si="118"/>
        <v>812.16</v>
      </c>
      <c r="S686" s="16">
        <f>+'JRO''s Hours Information'!G686</f>
        <v>0</v>
      </c>
      <c r="T686" s="23">
        <f t="shared" si="119"/>
        <v>0</v>
      </c>
      <c r="U686" s="15">
        <f>+'JRO''s Hours Information'!J686</f>
        <v>0</v>
      </c>
      <c r="V686" s="25">
        <f t="shared" si="120"/>
        <v>0</v>
      </c>
      <c r="W686" s="23">
        <f t="shared" si="121"/>
        <v>4793.9885999999997</v>
      </c>
    </row>
    <row r="687" spans="1:23" ht="14.85" customHeight="1" x14ac:dyDescent="0.15">
      <c r="A687" s="64" t="str">
        <f>'Employee ROP Information'!A687</f>
        <v>GAL</v>
      </c>
      <c r="B687" s="58" t="str">
        <f>+'Employee ROP Information'!C687</f>
        <v>ULM, CONSTANCE</v>
      </c>
      <c r="C687" s="17">
        <f>+'Employee ROP Information'!M687</f>
        <v>16.8</v>
      </c>
      <c r="D687" s="17">
        <f>+'Employee ROP Information'!N687</f>
        <v>15.58</v>
      </c>
      <c r="E687" s="32">
        <f>+'JRO''s Hours Information'!B687</f>
        <v>85.09</v>
      </c>
      <c r="F687" s="23">
        <f t="shared" si="112"/>
        <v>1429.5120000000002</v>
      </c>
      <c r="G687" s="32">
        <f>+'JRO''s Hours Information'!E687</f>
        <v>175.84</v>
      </c>
      <c r="H687" s="23">
        <f t="shared" si="113"/>
        <v>2739.5871999999999</v>
      </c>
      <c r="I687" s="32">
        <f>+'JRO''s Hours Information'!H687</f>
        <v>0</v>
      </c>
      <c r="J687" s="25">
        <f t="shared" si="114"/>
        <v>0</v>
      </c>
      <c r="K687" s="33">
        <f>+'JRO''s Hours Information'!C687</f>
        <v>104.004</v>
      </c>
      <c r="L687" s="23">
        <f t="shared" si="115"/>
        <v>1747.2672000000002</v>
      </c>
      <c r="M687" s="33">
        <f>+'JRO''s Hours Information'!F687</f>
        <v>104.004</v>
      </c>
      <c r="N687" s="23">
        <f t="shared" si="116"/>
        <v>1620.3823200000002</v>
      </c>
      <c r="O687" s="33">
        <f>+'JRO''s Hours Information'!I687</f>
        <v>0</v>
      </c>
      <c r="P687" s="25">
        <f t="shared" si="117"/>
        <v>0</v>
      </c>
      <c r="Q687" s="16">
        <f>+'JRO''s Hours Information'!D687</f>
        <v>84.5</v>
      </c>
      <c r="R687" s="23">
        <f t="shared" si="118"/>
        <v>1419.6000000000001</v>
      </c>
      <c r="S687" s="16">
        <f>+'JRO''s Hours Information'!G687</f>
        <v>79.75</v>
      </c>
      <c r="T687" s="23">
        <f t="shared" si="119"/>
        <v>1242.5050000000001</v>
      </c>
      <c r="U687" s="15">
        <f>+'JRO''s Hours Information'!J687</f>
        <v>0</v>
      </c>
      <c r="V687" s="25">
        <f t="shared" si="120"/>
        <v>0</v>
      </c>
      <c r="W687" s="23">
        <f t="shared" si="121"/>
        <v>4169.0992000000006</v>
      </c>
    </row>
    <row r="688" spans="1:23" ht="14.85" customHeight="1" x14ac:dyDescent="0.15">
      <c r="A688" s="64" t="str">
        <f>'Employee ROP Information'!A688</f>
        <v>GAL</v>
      </c>
      <c r="B688" s="58" t="str">
        <f>+'Employee ROP Information'!C688</f>
        <v>VALLADARES, SONIA</v>
      </c>
      <c r="C688" s="17">
        <f>+'Employee ROP Information'!M688</f>
        <v>40.159999999999997</v>
      </c>
      <c r="D688" s="17">
        <f>+'Employee ROP Information'!N688</f>
        <v>37.24</v>
      </c>
      <c r="E688" s="32">
        <f>+'JRO''s Hours Information'!B688</f>
        <v>404</v>
      </c>
      <c r="F688" s="23">
        <f t="shared" si="112"/>
        <v>16224.64</v>
      </c>
      <c r="G688" s="32">
        <f>+'JRO''s Hours Information'!E688</f>
        <v>480</v>
      </c>
      <c r="H688" s="23">
        <f t="shared" si="113"/>
        <v>17875.2</v>
      </c>
      <c r="I688" s="32">
        <f>+'JRO''s Hours Information'!H688</f>
        <v>0</v>
      </c>
      <c r="J688" s="25">
        <f t="shared" si="114"/>
        <v>0</v>
      </c>
      <c r="K688" s="33">
        <f>+'JRO''s Hours Information'!C688</f>
        <v>240</v>
      </c>
      <c r="L688" s="23">
        <f t="shared" si="115"/>
        <v>9638.4</v>
      </c>
      <c r="M688" s="33">
        <f>+'JRO''s Hours Information'!F688</f>
        <v>104.004</v>
      </c>
      <c r="N688" s="23">
        <f t="shared" si="116"/>
        <v>3873.1089600000005</v>
      </c>
      <c r="O688" s="33">
        <f>+'JRO''s Hours Information'!I688</f>
        <v>0</v>
      </c>
      <c r="P688" s="25">
        <f t="shared" si="117"/>
        <v>0</v>
      </c>
      <c r="Q688" s="16">
        <f>+'JRO''s Hours Information'!D688</f>
        <v>204</v>
      </c>
      <c r="R688" s="23">
        <f t="shared" si="118"/>
        <v>8192.64</v>
      </c>
      <c r="S688" s="16">
        <f>+'JRO''s Hours Information'!G688</f>
        <v>14</v>
      </c>
      <c r="T688" s="23">
        <f t="shared" si="119"/>
        <v>521.36</v>
      </c>
      <c r="U688" s="15">
        <f>+'JRO''s Hours Information'!J688</f>
        <v>0</v>
      </c>
      <c r="V688" s="25">
        <f t="shared" si="120"/>
        <v>0</v>
      </c>
      <c r="W688" s="23">
        <f t="shared" si="121"/>
        <v>34099.839999999997</v>
      </c>
    </row>
    <row r="689" spans="1:23" ht="14.85" customHeight="1" x14ac:dyDescent="0.15">
      <c r="A689" s="64" t="str">
        <f>'Employee ROP Information'!A689</f>
        <v>GAL</v>
      </c>
      <c r="B689" s="58" t="str">
        <f>+'Employee ROP Information'!C689</f>
        <v>VALLEY, SAMANTHA</v>
      </c>
      <c r="C689" s="17">
        <f>+'Employee ROP Information'!M689</f>
        <v>32.24</v>
      </c>
      <c r="D689" s="17">
        <f>+'Employee ROP Information'!N689</f>
        <v>29.89</v>
      </c>
      <c r="E689" s="32">
        <f>+'JRO''s Hours Information'!B689</f>
        <v>52.503</v>
      </c>
      <c r="F689" s="23">
        <f t="shared" si="112"/>
        <v>1692.6967200000001</v>
      </c>
      <c r="G689" s="32">
        <f>+'JRO''s Hours Information'!E689</f>
        <v>74.003</v>
      </c>
      <c r="H689" s="23">
        <f t="shared" si="113"/>
        <v>2211.94967</v>
      </c>
      <c r="I689" s="32">
        <f>+'JRO''s Hours Information'!H689</f>
        <v>29</v>
      </c>
      <c r="J689" s="25">
        <f t="shared" si="114"/>
        <v>866.81000000000006</v>
      </c>
      <c r="K689" s="33">
        <f>+'JRO''s Hours Information'!C689</f>
        <v>78.003</v>
      </c>
      <c r="L689" s="23">
        <f t="shared" si="115"/>
        <v>2514.8167200000003</v>
      </c>
      <c r="M689" s="33">
        <f>+'JRO''s Hours Information'!F689</f>
        <v>78.003</v>
      </c>
      <c r="N689" s="23">
        <f t="shared" si="116"/>
        <v>2331.5096699999999</v>
      </c>
      <c r="O689" s="33">
        <f>+'JRO''s Hours Information'!I689</f>
        <v>51.5</v>
      </c>
      <c r="P689" s="25">
        <f t="shared" si="117"/>
        <v>1539.335</v>
      </c>
      <c r="Q689" s="16">
        <f>+'JRO''s Hours Information'!D689</f>
        <v>25.5</v>
      </c>
      <c r="R689" s="23">
        <f t="shared" si="118"/>
        <v>822.12</v>
      </c>
      <c r="S689" s="16">
        <f>+'JRO''s Hours Information'!G689</f>
        <v>4</v>
      </c>
      <c r="T689" s="23">
        <f t="shared" si="119"/>
        <v>119.56</v>
      </c>
      <c r="U689" s="15">
        <f>+'JRO''s Hours Information'!J689</f>
        <v>22.5</v>
      </c>
      <c r="V689" s="25">
        <f t="shared" si="120"/>
        <v>672.52499999999998</v>
      </c>
      <c r="W689" s="23">
        <f t="shared" si="121"/>
        <v>4771.4563900000003</v>
      </c>
    </row>
    <row r="690" spans="1:23" ht="14.85" customHeight="1" x14ac:dyDescent="0.15">
      <c r="A690" s="64" t="str">
        <f>'Employee ROP Information'!A690</f>
        <v>GAL</v>
      </c>
      <c r="B690" s="58" t="str">
        <f>+'Employee ROP Information'!C690</f>
        <v>VAN SLUYTMAN, MICHAEL</v>
      </c>
      <c r="C690" s="17">
        <f>+'Employee ROP Information'!M690</f>
        <v>25.38</v>
      </c>
      <c r="D690" s="17">
        <f>+'Employee ROP Information'!N690</f>
        <v>23.53</v>
      </c>
      <c r="E690" s="32">
        <f>+'JRO''s Hours Information'!B690</f>
        <v>53.337000000000003</v>
      </c>
      <c r="F690" s="23">
        <f t="shared" si="112"/>
        <v>1353.6930600000001</v>
      </c>
      <c r="G690" s="32">
        <f>+'JRO''s Hours Information'!E690</f>
        <v>35.837000000000003</v>
      </c>
      <c r="H690" s="23">
        <f t="shared" si="113"/>
        <v>843.24461000000008</v>
      </c>
      <c r="I690" s="32">
        <f>+'JRO''s Hours Information'!H690</f>
        <v>0</v>
      </c>
      <c r="J690" s="25">
        <f t="shared" si="114"/>
        <v>0</v>
      </c>
      <c r="K690" s="33">
        <f>+'JRO''s Hours Information'!C690</f>
        <v>88.837000000000003</v>
      </c>
      <c r="L690" s="23">
        <f t="shared" si="115"/>
        <v>2254.6830599999998</v>
      </c>
      <c r="M690" s="33">
        <f>+'JRO''s Hours Information'!F690</f>
        <v>88.837000000000003</v>
      </c>
      <c r="N690" s="23">
        <f t="shared" si="116"/>
        <v>2090.3346100000003</v>
      </c>
      <c r="O690" s="33">
        <f>+'JRO''s Hours Information'!I690</f>
        <v>0.5</v>
      </c>
      <c r="P690" s="25">
        <f t="shared" si="117"/>
        <v>11.765000000000001</v>
      </c>
      <c r="Q690" s="16">
        <f>+'JRO''s Hours Information'!D690</f>
        <v>35.5</v>
      </c>
      <c r="R690" s="23">
        <f t="shared" si="118"/>
        <v>900.99</v>
      </c>
      <c r="S690" s="16">
        <f>+'JRO''s Hours Information'!G690</f>
        <v>53</v>
      </c>
      <c r="T690" s="23">
        <f t="shared" si="119"/>
        <v>1247.0900000000001</v>
      </c>
      <c r="U690" s="15">
        <f>+'JRO''s Hours Information'!J690</f>
        <v>0.5</v>
      </c>
      <c r="V690" s="25">
        <f t="shared" si="120"/>
        <v>11.765000000000001</v>
      </c>
      <c r="W690" s="23">
        <f t="shared" si="121"/>
        <v>2196.9376700000003</v>
      </c>
    </row>
    <row r="691" spans="1:23" ht="14.85" customHeight="1" x14ac:dyDescent="0.15">
      <c r="A691" s="64" t="str">
        <f>'Employee ROP Information'!A691</f>
        <v>GAL</v>
      </c>
      <c r="B691" s="58" t="str">
        <f>+'Employee ROP Information'!C691</f>
        <v>VANBIBBER, KIMBERLY</v>
      </c>
      <c r="C691" s="17">
        <f>+'Employee ROP Information'!M691</f>
        <v>28.75</v>
      </c>
      <c r="D691" s="17">
        <f>+'Employee ROP Information'!N691</f>
        <v>26.66</v>
      </c>
      <c r="E691" s="32">
        <f>+'JRO''s Hours Information'!B691</f>
        <v>92.007000000000005</v>
      </c>
      <c r="F691" s="23">
        <f t="shared" si="112"/>
        <v>2645.2012500000001</v>
      </c>
      <c r="G691" s="32">
        <f>+'JRO''s Hours Information'!E691</f>
        <v>273.33999999999997</v>
      </c>
      <c r="H691" s="23">
        <f t="shared" si="113"/>
        <v>7287.2443999999996</v>
      </c>
      <c r="I691" s="32">
        <f>+'JRO''s Hours Information'!H691</f>
        <v>0</v>
      </c>
      <c r="J691" s="25">
        <f t="shared" si="114"/>
        <v>0</v>
      </c>
      <c r="K691" s="33">
        <f>+'JRO''s Hours Information'!C691</f>
        <v>104.004</v>
      </c>
      <c r="L691" s="23">
        <f t="shared" si="115"/>
        <v>2990.1150000000002</v>
      </c>
      <c r="M691" s="33">
        <f>+'JRO''s Hours Information'!F691</f>
        <v>104.004</v>
      </c>
      <c r="N691" s="23">
        <f t="shared" si="116"/>
        <v>2772.7466400000003</v>
      </c>
      <c r="O691" s="33">
        <f>+'JRO''s Hours Information'!I691</f>
        <v>3</v>
      </c>
      <c r="P691" s="25">
        <f t="shared" si="117"/>
        <v>79.98</v>
      </c>
      <c r="Q691" s="16">
        <f>+'JRO''s Hours Information'!D691</f>
        <v>81.5</v>
      </c>
      <c r="R691" s="23">
        <f t="shared" si="118"/>
        <v>2343.125</v>
      </c>
      <c r="S691" s="16">
        <f>+'JRO''s Hours Information'!G691</f>
        <v>56</v>
      </c>
      <c r="T691" s="23">
        <f t="shared" si="119"/>
        <v>1492.96</v>
      </c>
      <c r="U691" s="15">
        <f>+'JRO''s Hours Information'!J691</f>
        <v>3</v>
      </c>
      <c r="V691" s="25">
        <f t="shared" si="120"/>
        <v>79.98</v>
      </c>
      <c r="W691" s="23">
        <f t="shared" si="121"/>
        <v>9932.4456499999997</v>
      </c>
    </row>
    <row r="692" spans="1:23" ht="14.85" customHeight="1" x14ac:dyDescent="0.15">
      <c r="A692" s="64" t="str">
        <f>'Employee ROP Information'!A692</f>
        <v>GAL</v>
      </c>
      <c r="B692" s="58" t="str">
        <f>+'Employee ROP Information'!C692</f>
        <v>VANWHY, DONNA</v>
      </c>
      <c r="C692" s="17">
        <f>+'Employee ROP Information'!M692</f>
        <v>19.72</v>
      </c>
      <c r="D692" s="17">
        <f>+'Employee ROP Information'!N692</f>
        <v>18.28</v>
      </c>
      <c r="E692" s="32">
        <f>+'JRO''s Hours Information'!B692</f>
        <v>47.076000000000001</v>
      </c>
      <c r="F692" s="23">
        <f t="shared" si="112"/>
        <v>928.33871999999997</v>
      </c>
      <c r="G692" s="32">
        <f>+'JRO''s Hours Information'!E692</f>
        <v>243.67400000000001</v>
      </c>
      <c r="H692" s="23">
        <f t="shared" si="113"/>
        <v>4454.3607200000006</v>
      </c>
      <c r="I692" s="32">
        <f>+'JRO''s Hours Information'!H692</f>
        <v>0</v>
      </c>
      <c r="J692" s="25">
        <f t="shared" si="114"/>
        <v>0</v>
      </c>
      <c r="K692" s="33">
        <f>+'JRO''s Hours Information'!C692</f>
        <v>129.99600000000001</v>
      </c>
      <c r="L692" s="23">
        <f t="shared" si="115"/>
        <v>2563.5211199999999</v>
      </c>
      <c r="M692" s="33">
        <f>+'JRO''s Hours Information'!F692</f>
        <v>104.004</v>
      </c>
      <c r="N692" s="23">
        <f t="shared" si="116"/>
        <v>1901.1931200000001</v>
      </c>
      <c r="O692" s="33">
        <f>+'JRO''s Hours Information'!I692</f>
        <v>0</v>
      </c>
      <c r="P692" s="25">
        <f t="shared" si="117"/>
        <v>0</v>
      </c>
      <c r="Q692" s="16">
        <f>+'JRO''s Hours Information'!D692</f>
        <v>176</v>
      </c>
      <c r="R692" s="23">
        <f t="shared" si="118"/>
        <v>3470.72</v>
      </c>
      <c r="S692" s="16">
        <f>+'JRO''s Hours Information'!G692</f>
        <v>55.25</v>
      </c>
      <c r="T692" s="23">
        <f t="shared" si="119"/>
        <v>1009.97</v>
      </c>
      <c r="U692" s="15">
        <f>+'JRO''s Hours Information'!J692</f>
        <v>0</v>
      </c>
      <c r="V692" s="25">
        <f t="shared" si="120"/>
        <v>0</v>
      </c>
      <c r="W692" s="23">
        <f t="shared" si="121"/>
        <v>5382.6994400000003</v>
      </c>
    </row>
    <row r="693" spans="1:23" ht="14.85" customHeight="1" x14ac:dyDescent="0.15">
      <c r="A693" s="64" t="str">
        <f>'Employee ROP Information'!A693</f>
        <v>GAL</v>
      </c>
      <c r="B693" s="58" t="str">
        <f>+'Employee ROP Information'!C693</f>
        <v>VARGAS DE PEREZ CORU, JENNY</v>
      </c>
      <c r="C693" s="17">
        <f>+'Employee ROP Information'!M693</f>
        <v>4.45</v>
      </c>
      <c r="D693" s="17">
        <f>+'Employee ROP Information'!N693</f>
        <v>4.13</v>
      </c>
      <c r="E693" s="32">
        <f>+'JRO''s Hours Information'!B693</f>
        <v>36.831000000000003</v>
      </c>
      <c r="F693" s="23">
        <f t="shared" si="112"/>
        <v>163.89795000000001</v>
      </c>
      <c r="G693" s="32">
        <f>+'JRO''s Hours Information'!E693</f>
        <v>36.831000000000003</v>
      </c>
      <c r="H693" s="23">
        <f t="shared" si="113"/>
        <v>152.11203</v>
      </c>
      <c r="I693" s="32">
        <f>+'JRO''s Hours Information'!H693</f>
        <v>18</v>
      </c>
      <c r="J693" s="25">
        <f t="shared" si="114"/>
        <v>74.34</v>
      </c>
      <c r="K693" s="33">
        <f>+'JRO''s Hours Information'!C693</f>
        <v>36.831000000000003</v>
      </c>
      <c r="L693" s="23">
        <f t="shared" si="115"/>
        <v>163.89795000000001</v>
      </c>
      <c r="M693" s="33">
        <f>+'JRO''s Hours Information'!F693</f>
        <v>36.831000000000003</v>
      </c>
      <c r="N693" s="23">
        <f t="shared" si="116"/>
        <v>152.11203</v>
      </c>
      <c r="O693" s="33">
        <f>+'JRO''s Hours Information'!I693</f>
        <v>30</v>
      </c>
      <c r="P693" s="25">
        <f t="shared" si="117"/>
        <v>123.89999999999999</v>
      </c>
      <c r="Q693" s="16">
        <f>+'JRO''s Hours Information'!D693</f>
        <v>0</v>
      </c>
      <c r="R693" s="23">
        <f t="shared" si="118"/>
        <v>0</v>
      </c>
      <c r="S693" s="16">
        <f>+'JRO''s Hours Information'!G693</f>
        <v>0</v>
      </c>
      <c r="T693" s="23">
        <f t="shared" si="119"/>
        <v>0</v>
      </c>
      <c r="U693" s="15">
        <f>+'JRO''s Hours Information'!J693</f>
        <v>12</v>
      </c>
      <c r="V693" s="25">
        <f t="shared" si="120"/>
        <v>49.56</v>
      </c>
      <c r="W693" s="23">
        <f t="shared" si="121"/>
        <v>390.34998000000007</v>
      </c>
    </row>
    <row r="694" spans="1:23" ht="14.85" customHeight="1" x14ac:dyDescent="0.15">
      <c r="A694" s="64" t="str">
        <f>'Employee ROP Information'!A694</f>
        <v>GAL</v>
      </c>
      <c r="B694" s="58" t="str">
        <f>+'Employee ROP Information'!C694</f>
        <v>VEGA, ANNA</v>
      </c>
      <c r="C694" s="17">
        <f>+'Employee ROP Information'!M694</f>
        <v>15.02</v>
      </c>
      <c r="D694" s="17">
        <f>+'Employee ROP Information'!N694</f>
        <v>13.93</v>
      </c>
      <c r="E694" s="32">
        <f>+'JRO''s Hours Information'!B694</f>
        <v>169.34</v>
      </c>
      <c r="F694" s="23">
        <f t="shared" si="112"/>
        <v>2543.4868000000001</v>
      </c>
      <c r="G694" s="32">
        <f>+'JRO''s Hours Information'!E694</f>
        <v>130.84</v>
      </c>
      <c r="H694" s="23">
        <f t="shared" si="113"/>
        <v>1822.6012000000001</v>
      </c>
      <c r="I694" s="32">
        <f>+'JRO''s Hours Information'!H694</f>
        <v>3.125</v>
      </c>
      <c r="J694" s="25">
        <f t="shared" si="114"/>
        <v>43.53125</v>
      </c>
      <c r="K694" s="33">
        <f>+'JRO''s Hours Information'!C694</f>
        <v>104.004</v>
      </c>
      <c r="L694" s="23">
        <f t="shared" si="115"/>
        <v>1562.1400800000001</v>
      </c>
      <c r="M694" s="33">
        <f>+'JRO''s Hours Information'!F694</f>
        <v>104.004</v>
      </c>
      <c r="N694" s="23">
        <f t="shared" si="116"/>
        <v>1448.7757200000001</v>
      </c>
      <c r="O694" s="33">
        <f>+'JRO''s Hours Information'!I694</f>
        <v>52.75</v>
      </c>
      <c r="P694" s="25">
        <f t="shared" si="117"/>
        <v>734.8075</v>
      </c>
      <c r="Q694" s="16">
        <f>+'JRO''s Hours Information'!D694</f>
        <v>0</v>
      </c>
      <c r="R694" s="23">
        <f t="shared" si="118"/>
        <v>0</v>
      </c>
      <c r="S694" s="16">
        <f>+'JRO''s Hours Information'!G694</f>
        <v>85.5</v>
      </c>
      <c r="T694" s="23">
        <f t="shared" si="119"/>
        <v>1191.0149999999999</v>
      </c>
      <c r="U694" s="15">
        <f>+'JRO''s Hours Information'!J694</f>
        <v>53.75</v>
      </c>
      <c r="V694" s="25">
        <f t="shared" si="120"/>
        <v>748.73749999999995</v>
      </c>
      <c r="W694" s="23">
        <f t="shared" si="121"/>
        <v>4409.6192499999997</v>
      </c>
    </row>
    <row r="695" spans="1:23" ht="14.85" customHeight="1" x14ac:dyDescent="0.15">
      <c r="A695" s="64" t="str">
        <f>'Employee ROP Information'!A695</f>
        <v>GAL</v>
      </c>
      <c r="B695" s="58" t="str">
        <f>+'Employee ROP Information'!C695</f>
        <v>VICKERS, CHRISTINA</v>
      </c>
      <c r="C695" s="17">
        <f>+'Employee ROP Information'!M695</f>
        <v>19.72</v>
      </c>
      <c r="D695" s="17">
        <f>+'Employee ROP Information'!N695</f>
        <v>18.28</v>
      </c>
      <c r="E695" s="32">
        <f>+'JRO''s Hours Information'!B695</f>
        <v>18.335999999999999</v>
      </c>
      <c r="F695" s="23">
        <f t="shared" si="112"/>
        <v>361.58591999999993</v>
      </c>
      <c r="G695" s="32">
        <f>+'JRO''s Hours Information'!E695</f>
        <v>62.335999999999999</v>
      </c>
      <c r="H695" s="23">
        <f t="shared" si="113"/>
        <v>1139.50208</v>
      </c>
      <c r="I695" s="32">
        <f>+'JRO''s Hours Information'!H695</f>
        <v>0</v>
      </c>
      <c r="J695" s="25">
        <f t="shared" si="114"/>
        <v>0</v>
      </c>
      <c r="K695" s="33">
        <f>+'JRO''s Hours Information'!C695</f>
        <v>82.335999999999999</v>
      </c>
      <c r="L695" s="23">
        <f t="shared" si="115"/>
        <v>1623.6659199999999</v>
      </c>
      <c r="M695" s="33">
        <f>+'JRO''s Hours Information'!F695</f>
        <v>82.335999999999999</v>
      </c>
      <c r="N695" s="23">
        <f t="shared" si="116"/>
        <v>1505.1020800000001</v>
      </c>
      <c r="O695" s="33">
        <f>+'JRO''s Hours Information'!I695</f>
        <v>0</v>
      </c>
      <c r="P695" s="25">
        <f t="shared" si="117"/>
        <v>0</v>
      </c>
      <c r="Q695" s="16">
        <f>+'JRO''s Hours Information'!D695</f>
        <v>64</v>
      </c>
      <c r="R695" s="23">
        <f t="shared" si="118"/>
        <v>1262.08</v>
      </c>
      <c r="S695" s="16">
        <f>+'JRO''s Hours Information'!G695</f>
        <v>20</v>
      </c>
      <c r="T695" s="23">
        <f t="shared" si="119"/>
        <v>365.6</v>
      </c>
      <c r="U695" s="15">
        <f>+'JRO''s Hours Information'!J695</f>
        <v>0</v>
      </c>
      <c r="V695" s="25">
        <f t="shared" si="120"/>
        <v>0</v>
      </c>
      <c r="W695" s="23">
        <f t="shared" si="121"/>
        <v>1501.088</v>
      </c>
    </row>
    <row r="696" spans="1:23" ht="14.85" customHeight="1" x14ac:dyDescent="0.15">
      <c r="A696" s="64" t="str">
        <f>'Employee ROP Information'!A696</f>
        <v>GAL</v>
      </c>
      <c r="B696" s="58" t="str">
        <f>+'Employee ROP Information'!C696</f>
        <v>VILLARREAL, RACHEL</v>
      </c>
      <c r="C696" s="17">
        <f>+'Employee ROP Information'!M696</f>
        <v>19.72</v>
      </c>
      <c r="D696" s="17">
        <f>+'Employee ROP Information'!N696</f>
        <v>18.28</v>
      </c>
      <c r="E696" s="32">
        <f>+'JRO''s Hours Information'!B696</f>
        <v>427.37200000000001</v>
      </c>
      <c r="F696" s="23">
        <f t="shared" si="112"/>
        <v>8427.7758400000002</v>
      </c>
      <c r="G696" s="32">
        <f>+'JRO''s Hours Information'!E696</f>
        <v>440.00299999999999</v>
      </c>
      <c r="H696" s="23">
        <f t="shared" si="113"/>
        <v>8043.2548400000005</v>
      </c>
      <c r="I696" s="32">
        <f>+'JRO''s Hours Information'!H696</f>
        <v>0</v>
      </c>
      <c r="J696" s="25">
        <f t="shared" si="114"/>
        <v>0</v>
      </c>
      <c r="K696" s="33">
        <f>+'JRO''s Hours Information'!C696</f>
        <v>427.37200000000001</v>
      </c>
      <c r="L696" s="23">
        <f t="shared" si="115"/>
        <v>8427.7758400000002</v>
      </c>
      <c r="M696" s="33">
        <f>+'JRO''s Hours Information'!F696</f>
        <v>440.00299999999999</v>
      </c>
      <c r="N696" s="23">
        <f t="shared" si="116"/>
        <v>8043.2548400000005</v>
      </c>
      <c r="O696" s="33">
        <f>+'JRO''s Hours Information'!I696</f>
        <v>0</v>
      </c>
      <c r="P696" s="25">
        <f t="shared" si="117"/>
        <v>0</v>
      </c>
      <c r="Q696" s="16">
        <f>+'JRO''s Hours Information'!D696</f>
        <v>0</v>
      </c>
      <c r="R696" s="23">
        <f t="shared" si="118"/>
        <v>0</v>
      </c>
      <c r="S696" s="16">
        <f>+'JRO''s Hours Information'!G696</f>
        <v>0</v>
      </c>
      <c r="T696" s="23">
        <f t="shared" si="119"/>
        <v>0</v>
      </c>
      <c r="U696" s="15">
        <f>+'JRO''s Hours Information'!J696</f>
        <v>0</v>
      </c>
      <c r="V696" s="25">
        <f t="shared" si="120"/>
        <v>0</v>
      </c>
      <c r="W696" s="23">
        <f t="shared" si="121"/>
        <v>16471.03068</v>
      </c>
    </row>
    <row r="697" spans="1:23" ht="14.85" customHeight="1" x14ac:dyDescent="0.15">
      <c r="A697" s="64" t="str">
        <f>'Employee ROP Information'!A697</f>
        <v>GAL</v>
      </c>
      <c r="B697" s="58" t="str">
        <f>+'Employee ROP Information'!C697</f>
        <v>VINCENT, PATRICK</v>
      </c>
      <c r="C697" s="17">
        <f>+'Employee ROP Information'!M697</f>
        <v>29.31</v>
      </c>
      <c r="D697" s="17">
        <f>+'Employee ROP Information'!N697</f>
        <v>27.17</v>
      </c>
      <c r="E697" s="32">
        <f>+'JRO''s Hours Information'!B697</f>
        <v>159.24299999999999</v>
      </c>
      <c r="F697" s="23">
        <f t="shared" si="112"/>
        <v>4667.4123299999992</v>
      </c>
      <c r="G697" s="32">
        <f>+'JRO''s Hours Information'!E697</f>
        <v>313.58999999999997</v>
      </c>
      <c r="H697" s="23">
        <f t="shared" si="113"/>
        <v>8520.2402999999995</v>
      </c>
      <c r="I697" s="32">
        <f>+'JRO''s Hours Information'!H697</f>
        <v>0</v>
      </c>
      <c r="J697" s="25">
        <f t="shared" si="114"/>
        <v>0</v>
      </c>
      <c r="K697" s="33">
        <f>+'JRO''s Hours Information'!C697</f>
        <v>129.99600000000001</v>
      </c>
      <c r="L697" s="23">
        <f t="shared" si="115"/>
        <v>3810.1827600000001</v>
      </c>
      <c r="M697" s="33">
        <f>+'JRO''s Hours Information'!F697</f>
        <v>104.004</v>
      </c>
      <c r="N697" s="23">
        <f t="shared" si="116"/>
        <v>2825.7886800000001</v>
      </c>
      <c r="O697" s="33">
        <f>+'JRO''s Hours Information'!I697</f>
        <v>0</v>
      </c>
      <c r="P697" s="25">
        <f t="shared" si="117"/>
        <v>0</v>
      </c>
      <c r="Q697" s="16">
        <f>+'JRO''s Hours Information'!D697</f>
        <v>103</v>
      </c>
      <c r="R697" s="23">
        <f t="shared" si="118"/>
        <v>3018.93</v>
      </c>
      <c r="S697" s="16">
        <f>+'JRO''s Hours Information'!G697</f>
        <v>47</v>
      </c>
      <c r="T697" s="23">
        <f t="shared" si="119"/>
        <v>1276.99</v>
      </c>
      <c r="U697" s="15">
        <f>+'JRO''s Hours Information'!J697</f>
        <v>0</v>
      </c>
      <c r="V697" s="25">
        <f t="shared" si="120"/>
        <v>0</v>
      </c>
      <c r="W697" s="23">
        <f t="shared" si="121"/>
        <v>13187.652629999999</v>
      </c>
    </row>
    <row r="698" spans="1:23" ht="14.85" customHeight="1" x14ac:dyDescent="0.15">
      <c r="A698" s="64" t="str">
        <f>'Employee ROP Information'!A698</f>
        <v>GAL</v>
      </c>
      <c r="B698" s="58" t="str">
        <f>+'Employee ROP Information'!C698</f>
        <v>VINSON, DEBRA</v>
      </c>
      <c r="C698" s="17">
        <f>+'Employee ROP Information'!M698</f>
        <v>19.72</v>
      </c>
      <c r="D698" s="17">
        <f>+'Employee ROP Information'!N698</f>
        <v>18.28</v>
      </c>
      <c r="E698" s="32">
        <f>+'JRO''s Hours Information'!B698</f>
        <v>267.25</v>
      </c>
      <c r="F698" s="23">
        <f t="shared" si="112"/>
        <v>5270.17</v>
      </c>
      <c r="G698" s="32">
        <f>+'JRO''s Hours Information'!E698</f>
        <v>263.58999999999997</v>
      </c>
      <c r="H698" s="23">
        <f t="shared" si="113"/>
        <v>4818.4251999999997</v>
      </c>
      <c r="I698" s="32">
        <f>+'JRO''s Hours Information'!H698</f>
        <v>0</v>
      </c>
      <c r="J698" s="25">
        <f t="shared" si="114"/>
        <v>0</v>
      </c>
      <c r="K698" s="33">
        <f>+'JRO''s Hours Information'!C698</f>
        <v>156</v>
      </c>
      <c r="L698" s="23">
        <f t="shared" si="115"/>
        <v>3076.3199999999997</v>
      </c>
      <c r="M698" s="33">
        <f>+'JRO''s Hours Information'!F698</f>
        <v>104.004</v>
      </c>
      <c r="N698" s="23">
        <f t="shared" si="116"/>
        <v>1901.1931200000001</v>
      </c>
      <c r="O698" s="33">
        <f>+'JRO''s Hours Information'!I698</f>
        <v>0</v>
      </c>
      <c r="P698" s="25">
        <f t="shared" si="117"/>
        <v>0</v>
      </c>
      <c r="Q698" s="16">
        <f>+'JRO''s Hours Information'!D698</f>
        <v>149</v>
      </c>
      <c r="R698" s="23">
        <f t="shared" si="118"/>
        <v>2938.2799999999997</v>
      </c>
      <c r="S698" s="16">
        <f>+'JRO''s Hours Information'!G698</f>
        <v>60.5</v>
      </c>
      <c r="T698" s="23">
        <f t="shared" si="119"/>
        <v>1105.94</v>
      </c>
      <c r="U698" s="15">
        <f>+'JRO''s Hours Information'!J698</f>
        <v>0</v>
      </c>
      <c r="V698" s="25">
        <f t="shared" si="120"/>
        <v>0</v>
      </c>
      <c r="W698" s="23">
        <f t="shared" si="121"/>
        <v>10088.5952</v>
      </c>
    </row>
    <row r="699" spans="1:23" ht="14.85" customHeight="1" x14ac:dyDescent="0.15">
      <c r="A699" s="64" t="str">
        <f>'Employee ROP Information'!A699</f>
        <v>GAL</v>
      </c>
      <c r="B699" s="58" t="str">
        <f>+'Employee ROP Information'!C699</f>
        <v>VISNAW, DIANE</v>
      </c>
      <c r="C699" s="17">
        <f>+'Employee ROP Information'!M699</f>
        <v>25.38</v>
      </c>
      <c r="D699" s="17">
        <f>+'Employee ROP Information'!N699</f>
        <v>23.53</v>
      </c>
      <c r="E699" s="32">
        <f>+'JRO''s Hours Information'!B699</f>
        <v>126.33799999999999</v>
      </c>
      <c r="F699" s="23">
        <f t="shared" si="112"/>
        <v>3206.4584399999999</v>
      </c>
      <c r="G699" s="32">
        <f>+'JRO''s Hours Information'!E699</f>
        <v>79.837999999999994</v>
      </c>
      <c r="H699" s="23">
        <f t="shared" si="113"/>
        <v>1878.5881399999998</v>
      </c>
      <c r="I699" s="32">
        <f>+'JRO''s Hours Information'!H699</f>
        <v>19.5</v>
      </c>
      <c r="J699" s="25">
        <f t="shared" si="114"/>
        <v>458.83500000000004</v>
      </c>
      <c r="K699" s="33">
        <f>+'JRO''s Hours Information'!C699</f>
        <v>104.004</v>
      </c>
      <c r="L699" s="23">
        <f t="shared" si="115"/>
        <v>2639.6215200000001</v>
      </c>
      <c r="M699" s="33">
        <f>+'JRO''s Hours Information'!F699</f>
        <v>104.004</v>
      </c>
      <c r="N699" s="23">
        <f t="shared" si="116"/>
        <v>2447.2141200000001</v>
      </c>
      <c r="O699" s="33">
        <f>+'JRO''s Hours Information'!I699</f>
        <v>72.5</v>
      </c>
      <c r="P699" s="25">
        <f t="shared" si="117"/>
        <v>1705.9250000000002</v>
      </c>
      <c r="Q699" s="16">
        <f>+'JRO''s Hours Information'!D699</f>
        <v>1.5</v>
      </c>
      <c r="R699" s="23">
        <f t="shared" si="118"/>
        <v>38.07</v>
      </c>
      <c r="S699" s="16">
        <f>+'JRO''s Hours Information'!G699</f>
        <v>48</v>
      </c>
      <c r="T699" s="23">
        <f t="shared" si="119"/>
        <v>1129.44</v>
      </c>
      <c r="U699" s="15">
        <f>+'JRO''s Hours Information'!J699</f>
        <v>85</v>
      </c>
      <c r="V699" s="25">
        <f t="shared" si="120"/>
        <v>2000.0500000000002</v>
      </c>
      <c r="W699" s="23">
        <f t="shared" si="121"/>
        <v>5543.8815800000002</v>
      </c>
    </row>
    <row r="700" spans="1:23" ht="14.85" customHeight="1" x14ac:dyDescent="0.15">
      <c r="A700" s="64" t="str">
        <f>'Employee ROP Information'!A700</f>
        <v>GAL</v>
      </c>
      <c r="B700" s="58" t="str">
        <f>+'Employee ROP Information'!C700</f>
        <v>VITAL, MARCELINA</v>
      </c>
      <c r="C700" s="17">
        <f>+'Employee ROP Information'!M700</f>
        <v>17.149999999999999</v>
      </c>
      <c r="D700" s="17">
        <f>+'Employee ROP Information'!N700</f>
        <v>15.89</v>
      </c>
      <c r="E700" s="32">
        <f>+'JRO''s Hours Information'!B700</f>
        <v>161.917</v>
      </c>
      <c r="F700" s="23">
        <f t="shared" si="112"/>
        <v>2776.87655</v>
      </c>
      <c r="G700" s="32">
        <f>+'JRO''s Hours Information'!E700</f>
        <v>73.007000000000005</v>
      </c>
      <c r="H700" s="23">
        <f t="shared" si="113"/>
        <v>1160.0812300000002</v>
      </c>
      <c r="I700" s="32">
        <f>+'JRO''s Hours Information'!H700</f>
        <v>0</v>
      </c>
      <c r="J700" s="25">
        <f t="shared" si="114"/>
        <v>0</v>
      </c>
      <c r="K700" s="33">
        <f>+'JRO''s Hours Information'!C700</f>
        <v>164.667</v>
      </c>
      <c r="L700" s="23">
        <f t="shared" si="115"/>
        <v>2824.0390499999999</v>
      </c>
      <c r="M700" s="33">
        <f>+'JRO''s Hours Information'!F700</f>
        <v>112.67100000000001</v>
      </c>
      <c r="N700" s="23">
        <f t="shared" si="116"/>
        <v>1790.3421900000001</v>
      </c>
      <c r="O700" s="33">
        <f>+'JRO''s Hours Information'!I700</f>
        <v>0</v>
      </c>
      <c r="P700" s="25">
        <f t="shared" si="117"/>
        <v>0</v>
      </c>
      <c r="Q700" s="16">
        <f>+'JRO''s Hours Information'!D700</f>
        <v>108</v>
      </c>
      <c r="R700" s="23">
        <f t="shared" si="118"/>
        <v>1852.1999999999998</v>
      </c>
      <c r="S700" s="16">
        <f>+'JRO''s Hours Information'!G700</f>
        <v>58</v>
      </c>
      <c r="T700" s="23">
        <f t="shared" si="119"/>
        <v>921.62</v>
      </c>
      <c r="U700" s="15">
        <f>+'JRO''s Hours Information'!J700</f>
        <v>0</v>
      </c>
      <c r="V700" s="25">
        <f t="shared" si="120"/>
        <v>0</v>
      </c>
      <c r="W700" s="23">
        <f t="shared" si="121"/>
        <v>3936.9577800000002</v>
      </c>
    </row>
    <row r="701" spans="1:23" ht="14.85" customHeight="1" x14ac:dyDescent="0.15">
      <c r="A701" s="64" t="str">
        <f>'Employee ROP Information'!A701</f>
        <v>GAL</v>
      </c>
      <c r="B701" s="58" t="str">
        <f>+'Employee ROP Information'!C701</f>
        <v>VOCELLE, CHARLES</v>
      </c>
      <c r="C701" s="17">
        <f>+'Employee ROP Information'!M701</f>
        <v>29.96</v>
      </c>
      <c r="D701" s="17">
        <f>+'Employee ROP Information'!N701</f>
        <v>27.77</v>
      </c>
      <c r="E701" s="32">
        <f>+'JRO''s Hours Information'!B701</f>
        <v>403</v>
      </c>
      <c r="F701" s="23">
        <f t="shared" si="112"/>
        <v>12073.880000000001</v>
      </c>
      <c r="G701" s="32">
        <f>+'JRO''s Hours Information'!E701</f>
        <v>480</v>
      </c>
      <c r="H701" s="23">
        <f t="shared" si="113"/>
        <v>13329.6</v>
      </c>
      <c r="I701" s="32">
        <f>+'JRO''s Hours Information'!H701</f>
        <v>8</v>
      </c>
      <c r="J701" s="25">
        <f t="shared" si="114"/>
        <v>222.16</v>
      </c>
      <c r="K701" s="33">
        <f>+'JRO''s Hours Information'!C701</f>
        <v>156</v>
      </c>
      <c r="L701" s="23">
        <f t="shared" si="115"/>
        <v>4673.76</v>
      </c>
      <c r="M701" s="33">
        <f>+'JRO''s Hours Information'!F701</f>
        <v>104.004</v>
      </c>
      <c r="N701" s="23">
        <f t="shared" si="116"/>
        <v>2888.1910800000001</v>
      </c>
      <c r="O701" s="33">
        <f>+'JRO''s Hours Information'!I701</f>
        <v>8</v>
      </c>
      <c r="P701" s="25">
        <f t="shared" si="117"/>
        <v>222.16</v>
      </c>
      <c r="Q701" s="16">
        <f>+'JRO''s Hours Information'!D701</f>
        <v>42</v>
      </c>
      <c r="R701" s="23">
        <f t="shared" si="118"/>
        <v>1258.32</v>
      </c>
      <c r="S701" s="16">
        <f>+'JRO''s Hours Information'!G701</f>
        <v>31.5</v>
      </c>
      <c r="T701" s="23">
        <f t="shared" si="119"/>
        <v>874.755</v>
      </c>
      <c r="U701" s="15">
        <f>+'JRO''s Hours Information'!J701</f>
        <v>0</v>
      </c>
      <c r="V701" s="25">
        <f t="shared" si="120"/>
        <v>0</v>
      </c>
      <c r="W701" s="23">
        <f t="shared" si="121"/>
        <v>25625.640000000003</v>
      </c>
    </row>
    <row r="702" spans="1:23" ht="14.85" customHeight="1" x14ac:dyDescent="0.15">
      <c r="A702" s="64" t="str">
        <f>'Employee ROP Information'!A702</f>
        <v>GAL</v>
      </c>
      <c r="B702" s="58" t="str">
        <f>+'Employee ROP Information'!C702</f>
        <v>VOLLMER, KEITH</v>
      </c>
      <c r="C702" s="17">
        <f>+'Employee ROP Information'!M702</f>
        <v>19.72</v>
      </c>
      <c r="D702" s="17">
        <f>+'Employee ROP Information'!N702</f>
        <v>18.28</v>
      </c>
      <c r="E702" s="32">
        <f>+'JRO''s Hours Information'!B702</f>
        <v>97.33</v>
      </c>
      <c r="F702" s="23">
        <f t="shared" si="112"/>
        <v>1919.3475999999998</v>
      </c>
      <c r="G702" s="32">
        <f>+'JRO''s Hours Information'!E702</f>
        <v>480</v>
      </c>
      <c r="H702" s="23">
        <f t="shared" si="113"/>
        <v>8774.4000000000015</v>
      </c>
      <c r="I702" s="32">
        <f>+'JRO''s Hours Information'!H702</f>
        <v>0</v>
      </c>
      <c r="J702" s="25">
        <f t="shared" si="114"/>
        <v>0</v>
      </c>
      <c r="K702" s="33">
        <f>+'JRO''s Hours Information'!C702</f>
        <v>129.99600000000001</v>
      </c>
      <c r="L702" s="23">
        <f t="shared" si="115"/>
        <v>2563.5211199999999</v>
      </c>
      <c r="M702" s="33">
        <f>+'JRO''s Hours Information'!F702</f>
        <v>104.004</v>
      </c>
      <c r="N702" s="23">
        <f t="shared" si="116"/>
        <v>1901.1931200000001</v>
      </c>
      <c r="O702" s="33">
        <f>+'JRO''s Hours Information'!I702</f>
        <v>0</v>
      </c>
      <c r="P702" s="25">
        <f t="shared" si="117"/>
        <v>0</v>
      </c>
      <c r="Q702" s="16">
        <f>+'JRO''s Hours Information'!D702</f>
        <v>87</v>
      </c>
      <c r="R702" s="23">
        <f t="shared" si="118"/>
        <v>1715.6399999999999</v>
      </c>
      <c r="S702" s="16">
        <f>+'JRO''s Hours Information'!G702</f>
        <v>81.5</v>
      </c>
      <c r="T702" s="23">
        <f t="shared" si="119"/>
        <v>1489.8200000000002</v>
      </c>
      <c r="U702" s="15">
        <f>+'JRO''s Hours Information'!J702</f>
        <v>0</v>
      </c>
      <c r="V702" s="25">
        <f t="shared" si="120"/>
        <v>0</v>
      </c>
      <c r="W702" s="23">
        <f t="shared" si="121"/>
        <v>10693.747600000001</v>
      </c>
    </row>
    <row r="703" spans="1:23" ht="14.85" customHeight="1" x14ac:dyDescent="0.15">
      <c r="A703" s="64" t="str">
        <f>'Employee ROP Information'!A703</f>
        <v>GAL</v>
      </c>
      <c r="B703" s="58" t="str">
        <f>+'Employee ROP Information'!C703</f>
        <v>VON SKAL, GLENN</v>
      </c>
      <c r="C703" s="17">
        <f>+'Employee ROP Information'!M703</f>
        <v>19.72</v>
      </c>
      <c r="D703" s="17">
        <f>+'Employee ROP Information'!N703</f>
        <v>18.28</v>
      </c>
      <c r="E703" s="32">
        <f>+'JRO''s Hours Information'!B703</f>
        <v>117.123</v>
      </c>
      <c r="F703" s="23">
        <f t="shared" si="112"/>
        <v>2309.6655599999999</v>
      </c>
      <c r="G703" s="32">
        <f>+'JRO''s Hours Information'!E703</f>
        <v>37.92</v>
      </c>
      <c r="H703" s="23">
        <f t="shared" si="113"/>
        <v>693.1776000000001</v>
      </c>
      <c r="I703" s="32">
        <f>+'JRO''s Hours Information'!H703</f>
        <v>0</v>
      </c>
      <c r="J703" s="25">
        <f t="shared" si="114"/>
        <v>0</v>
      </c>
      <c r="K703" s="33">
        <f>+'JRO''s Hours Information'!C703</f>
        <v>125.123</v>
      </c>
      <c r="L703" s="23">
        <f t="shared" si="115"/>
        <v>2467.4255600000001</v>
      </c>
      <c r="M703" s="33">
        <f>+'JRO''s Hours Information'!F703</f>
        <v>93.17</v>
      </c>
      <c r="N703" s="23">
        <f t="shared" si="116"/>
        <v>1703.1476000000002</v>
      </c>
      <c r="O703" s="33">
        <f>+'JRO''s Hours Information'!I703</f>
        <v>0</v>
      </c>
      <c r="P703" s="25">
        <f t="shared" si="117"/>
        <v>0</v>
      </c>
      <c r="Q703" s="16">
        <f>+'JRO''s Hours Information'!D703</f>
        <v>8</v>
      </c>
      <c r="R703" s="23">
        <f t="shared" si="118"/>
        <v>157.76</v>
      </c>
      <c r="S703" s="16">
        <f>+'JRO''s Hours Information'!G703</f>
        <v>55.25</v>
      </c>
      <c r="T703" s="23">
        <f t="shared" si="119"/>
        <v>1009.97</v>
      </c>
      <c r="U703" s="15">
        <f>+'JRO''s Hours Information'!J703</f>
        <v>0</v>
      </c>
      <c r="V703" s="25">
        <f t="shared" si="120"/>
        <v>0</v>
      </c>
      <c r="W703" s="23">
        <f t="shared" si="121"/>
        <v>3002.8431599999999</v>
      </c>
    </row>
    <row r="704" spans="1:23" ht="14.85" customHeight="1" x14ac:dyDescent="0.15">
      <c r="A704" s="64" t="str">
        <f>'Employee ROP Information'!A704</f>
        <v>GAL</v>
      </c>
      <c r="B704" s="58" t="str">
        <f>+'Employee ROP Information'!C704</f>
        <v>WADDLE, MARITZA</v>
      </c>
      <c r="C704" s="17">
        <f>+'Employee ROP Information'!M704</f>
        <v>21.26</v>
      </c>
      <c r="D704" s="17">
        <f>+'Employee ROP Information'!N704</f>
        <v>19.71</v>
      </c>
      <c r="E704" s="32">
        <f>+'JRO''s Hours Information'!B704</f>
        <v>89.334000000000003</v>
      </c>
      <c r="F704" s="23">
        <f t="shared" si="112"/>
        <v>1899.2408400000002</v>
      </c>
      <c r="G704" s="32">
        <f>+'JRO''s Hours Information'!E704</f>
        <v>91.834000000000003</v>
      </c>
      <c r="H704" s="23">
        <f t="shared" si="113"/>
        <v>1810.0481400000001</v>
      </c>
      <c r="I704" s="32">
        <f>+'JRO''s Hours Information'!H704</f>
        <v>-16.5</v>
      </c>
      <c r="J704" s="25">
        <f t="shared" si="114"/>
        <v>-325.21500000000003</v>
      </c>
      <c r="K704" s="33">
        <f>+'JRO''s Hours Information'!C704</f>
        <v>86.668000000000006</v>
      </c>
      <c r="L704" s="23">
        <f t="shared" si="115"/>
        <v>1842.5616800000003</v>
      </c>
      <c r="M704" s="33">
        <f>+'JRO''s Hours Information'!F704</f>
        <v>86.668000000000006</v>
      </c>
      <c r="N704" s="23">
        <f t="shared" si="116"/>
        <v>1708.2262800000001</v>
      </c>
      <c r="O704" s="33">
        <f>+'JRO''s Hours Information'!I704</f>
        <v>31.5</v>
      </c>
      <c r="P704" s="25">
        <f t="shared" si="117"/>
        <v>620.86500000000001</v>
      </c>
      <c r="Q704" s="16">
        <f>+'JRO''s Hours Information'!D704</f>
        <v>8</v>
      </c>
      <c r="R704" s="23">
        <f t="shared" si="118"/>
        <v>170.08</v>
      </c>
      <c r="S704" s="16">
        <f>+'JRO''s Hours Information'!G704</f>
        <v>16.5</v>
      </c>
      <c r="T704" s="23">
        <f t="shared" si="119"/>
        <v>325.21500000000003</v>
      </c>
      <c r="U704" s="15">
        <f>+'JRO''s Hours Information'!J704</f>
        <v>48</v>
      </c>
      <c r="V704" s="25">
        <f t="shared" si="120"/>
        <v>946.08</v>
      </c>
      <c r="W704" s="23">
        <f t="shared" si="121"/>
        <v>3384.0739800000001</v>
      </c>
    </row>
    <row r="705" spans="1:23" ht="14.85" customHeight="1" x14ac:dyDescent="0.15">
      <c r="A705" s="64" t="str">
        <f>'Employee ROP Information'!A705</f>
        <v>GAL</v>
      </c>
      <c r="B705" s="58" t="str">
        <f>+'Employee ROP Information'!C705</f>
        <v>WALDER, JEAN</v>
      </c>
      <c r="C705" s="17">
        <f>+'Employee ROP Information'!M705</f>
        <v>18.13</v>
      </c>
      <c r="D705" s="17">
        <f>+'Employee ROP Information'!N705</f>
        <v>16.809999999999999</v>
      </c>
      <c r="E705" s="32">
        <f>+'JRO''s Hours Information'!B705</f>
        <v>416</v>
      </c>
      <c r="F705" s="23">
        <f t="shared" si="112"/>
        <v>7542.08</v>
      </c>
      <c r="G705" s="32">
        <f>+'JRO''s Hours Information'!E705</f>
        <v>419.08699999999999</v>
      </c>
      <c r="H705" s="23">
        <f t="shared" si="113"/>
        <v>7044.8524699999989</v>
      </c>
      <c r="I705" s="32">
        <f>+'JRO''s Hours Information'!H705</f>
        <v>0</v>
      </c>
      <c r="J705" s="25">
        <f t="shared" si="114"/>
        <v>0</v>
      </c>
      <c r="K705" s="33">
        <f>+'JRO''s Hours Information'!C705</f>
        <v>147.33199999999999</v>
      </c>
      <c r="L705" s="23">
        <f t="shared" si="115"/>
        <v>2671.12916</v>
      </c>
      <c r="M705" s="33">
        <f>+'JRO''s Hours Information'!F705</f>
        <v>104.004</v>
      </c>
      <c r="N705" s="23">
        <f t="shared" si="116"/>
        <v>1748.3072399999999</v>
      </c>
      <c r="O705" s="33">
        <f>+'JRO''s Hours Information'!I705</f>
        <v>15.5</v>
      </c>
      <c r="P705" s="25">
        <f t="shared" si="117"/>
        <v>260.55500000000001</v>
      </c>
      <c r="Q705" s="16">
        <f>+'JRO''s Hours Information'!D705</f>
        <v>60</v>
      </c>
      <c r="R705" s="23">
        <f t="shared" si="118"/>
        <v>1087.8</v>
      </c>
      <c r="S705" s="16">
        <f>+'JRO''s Hours Information'!G705</f>
        <v>160.5</v>
      </c>
      <c r="T705" s="23">
        <f t="shared" si="119"/>
        <v>2698.0049999999997</v>
      </c>
      <c r="U705" s="15">
        <f>+'JRO''s Hours Information'!J705</f>
        <v>53</v>
      </c>
      <c r="V705" s="25">
        <f t="shared" si="120"/>
        <v>890.93</v>
      </c>
      <c r="W705" s="23">
        <f t="shared" si="121"/>
        <v>14586.93247</v>
      </c>
    </row>
    <row r="706" spans="1:23" ht="14.85" customHeight="1" x14ac:dyDescent="0.15">
      <c r="A706" s="64" t="str">
        <f>'Employee ROP Information'!A706</f>
        <v>GAL</v>
      </c>
      <c r="B706" s="58" t="str">
        <f>+'Employee ROP Information'!C706</f>
        <v>WALKER, MONTOYA</v>
      </c>
      <c r="C706" s="17">
        <f>+'Employee ROP Information'!M706</f>
        <v>19.72</v>
      </c>
      <c r="D706" s="17">
        <f>+'Employee ROP Information'!N706</f>
        <v>18.28</v>
      </c>
      <c r="E706" s="32">
        <f>+'JRO''s Hours Information'!B706</f>
        <v>73.088999999999999</v>
      </c>
      <c r="F706" s="23">
        <f t="shared" si="112"/>
        <v>1441.3150799999999</v>
      </c>
      <c r="G706" s="32">
        <f>+'JRO''s Hours Information'!E706</f>
        <v>30.338999999999999</v>
      </c>
      <c r="H706" s="23">
        <f t="shared" si="113"/>
        <v>554.59691999999995</v>
      </c>
      <c r="I706" s="32">
        <f>+'JRO''s Hours Information'!H706</f>
        <v>0.1</v>
      </c>
      <c r="J706" s="25">
        <f t="shared" si="114"/>
        <v>1.8280000000000003</v>
      </c>
      <c r="K706" s="33">
        <f>+'JRO''s Hours Information'!C706</f>
        <v>104.004</v>
      </c>
      <c r="L706" s="23">
        <f t="shared" si="115"/>
        <v>2050.9588800000001</v>
      </c>
      <c r="M706" s="33">
        <f>+'JRO''s Hours Information'!F706</f>
        <v>104.004</v>
      </c>
      <c r="N706" s="23">
        <f t="shared" si="116"/>
        <v>1901.1931200000001</v>
      </c>
      <c r="O706" s="33">
        <f>+'JRO''s Hours Information'!I706</f>
        <v>53.5</v>
      </c>
      <c r="P706" s="25">
        <f t="shared" si="117"/>
        <v>977.98</v>
      </c>
      <c r="Q706" s="16">
        <f>+'JRO''s Hours Information'!D706</f>
        <v>80.75</v>
      </c>
      <c r="R706" s="23">
        <f t="shared" si="118"/>
        <v>1592.3899999999999</v>
      </c>
      <c r="S706" s="16">
        <f>+'JRO''s Hours Information'!G706</f>
        <v>120</v>
      </c>
      <c r="T706" s="23">
        <f t="shared" si="119"/>
        <v>2193.6000000000004</v>
      </c>
      <c r="U706" s="15">
        <f>+'JRO''s Hours Information'!J706</f>
        <v>60.5</v>
      </c>
      <c r="V706" s="25">
        <f t="shared" si="120"/>
        <v>1105.94</v>
      </c>
      <c r="W706" s="23">
        <f t="shared" si="121"/>
        <v>1997.7399999999998</v>
      </c>
    </row>
    <row r="707" spans="1:23" ht="14.85" customHeight="1" x14ac:dyDescent="0.15">
      <c r="A707" s="64" t="str">
        <f>'Employee ROP Information'!A707</f>
        <v>GAL</v>
      </c>
      <c r="B707" s="58" t="str">
        <f>+'Employee ROP Information'!C707</f>
        <v>WALKER-BURGOS, ISABEL</v>
      </c>
      <c r="C707" s="17">
        <f>+'Employee ROP Information'!M707</f>
        <v>28.75</v>
      </c>
      <c r="D707" s="17">
        <f>+'Employee ROP Information'!N707</f>
        <v>26.66</v>
      </c>
      <c r="E707" s="32">
        <f>+'JRO''s Hours Information'!B707</f>
        <v>116.34</v>
      </c>
      <c r="F707" s="23">
        <f t="shared" si="112"/>
        <v>3344.7750000000001</v>
      </c>
      <c r="G707" s="32">
        <f>+'JRO''s Hours Information'!E707</f>
        <v>158.84</v>
      </c>
      <c r="H707" s="23">
        <f t="shared" si="113"/>
        <v>4234.6743999999999</v>
      </c>
      <c r="I707" s="32">
        <f>+'JRO''s Hours Information'!H707</f>
        <v>0</v>
      </c>
      <c r="J707" s="25">
        <f t="shared" si="114"/>
        <v>0</v>
      </c>
      <c r="K707" s="33">
        <f>+'JRO''s Hours Information'!C707</f>
        <v>104.004</v>
      </c>
      <c r="L707" s="23">
        <f t="shared" si="115"/>
        <v>2990.1150000000002</v>
      </c>
      <c r="M707" s="33">
        <f>+'JRO''s Hours Information'!F707</f>
        <v>104.004</v>
      </c>
      <c r="N707" s="23">
        <f t="shared" si="116"/>
        <v>2772.7466400000003</v>
      </c>
      <c r="O707" s="33">
        <f>+'JRO''s Hours Information'!I707</f>
        <v>15</v>
      </c>
      <c r="P707" s="25">
        <f t="shared" si="117"/>
        <v>399.9</v>
      </c>
      <c r="Q707" s="16">
        <f>+'JRO''s Hours Information'!D707</f>
        <v>50.5</v>
      </c>
      <c r="R707" s="23">
        <f t="shared" si="118"/>
        <v>1451.875</v>
      </c>
      <c r="S707" s="16">
        <f>+'JRO''s Hours Information'!G707</f>
        <v>8</v>
      </c>
      <c r="T707" s="23">
        <f t="shared" si="119"/>
        <v>213.28</v>
      </c>
      <c r="U707" s="15">
        <f>+'JRO''s Hours Information'!J707</f>
        <v>35.5</v>
      </c>
      <c r="V707" s="25">
        <f t="shared" si="120"/>
        <v>946.43</v>
      </c>
      <c r="W707" s="23">
        <f t="shared" si="121"/>
        <v>7579.4493999999995</v>
      </c>
    </row>
    <row r="708" spans="1:23" ht="14.85" customHeight="1" x14ac:dyDescent="0.15">
      <c r="A708" s="64" t="str">
        <f>'Employee ROP Information'!A708</f>
        <v>GAL</v>
      </c>
      <c r="B708" s="58" t="str">
        <f>+'Employee ROP Information'!C708</f>
        <v>WALL, TAYLOR</v>
      </c>
      <c r="C708" s="17">
        <f>+'Employee ROP Information'!M708</f>
        <v>24.69</v>
      </c>
      <c r="D708" s="17">
        <f>+'Employee ROP Information'!N708</f>
        <v>22.89</v>
      </c>
      <c r="E708" s="32">
        <f>+'JRO''s Hours Information'!B708</f>
        <v>341</v>
      </c>
      <c r="F708" s="23">
        <f t="shared" si="112"/>
        <v>8419.2900000000009</v>
      </c>
      <c r="G708" s="32">
        <f>+'JRO''s Hours Information'!E708</f>
        <v>480</v>
      </c>
      <c r="H708" s="23">
        <f t="shared" si="113"/>
        <v>10987.2</v>
      </c>
      <c r="I708" s="32">
        <f>+'JRO''s Hours Information'!H708</f>
        <v>0</v>
      </c>
      <c r="J708" s="25">
        <f t="shared" si="114"/>
        <v>0</v>
      </c>
      <c r="K708" s="33">
        <f>+'JRO''s Hours Information'!C708</f>
        <v>156</v>
      </c>
      <c r="L708" s="23">
        <f t="shared" si="115"/>
        <v>3851.6400000000003</v>
      </c>
      <c r="M708" s="33">
        <f>+'JRO''s Hours Information'!F708</f>
        <v>104.004</v>
      </c>
      <c r="N708" s="23">
        <f t="shared" si="116"/>
        <v>2380.6515600000002</v>
      </c>
      <c r="O708" s="33">
        <f>+'JRO''s Hours Information'!I708</f>
        <v>0</v>
      </c>
      <c r="P708" s="25">
        <f t="shared" si="117"/>
        <v>0</v>
      </c>
      <c r="Q708" s="16">
        <f>+'JRO''s Hours Information'!D708</f>
        <v>158</v>
      </c>
      <c r="R708" s="23">
        <f t="shared" si="118"/>
        <v>3901.02</v>
      </c>
      <c r="S708" s="16">
        <f>+'JRO''s Hours Information'!G708</f>
        <v>107</v>
      </c>
      <c r="T708" s="23">
        <f t="shared" si="119"/>
        <v>2449.23</v>
      </c>
      <c r="U708" s="15">
        <f>+'JRO''s Hours Information'!J708</f>
        <v>0</v>
      </c>
      <c r="V708" s="25">
        <f t="shared" si="120"/>
        <v>0</v>
      </c>
      <c r="W708" s="23">
        <f t="shared" si="121"/>
        <v>19406.490000000002</v>
      </c>
    </row>
    <row r="709" spans="1:23" ht="14.85" customHeight="1" x14ac:dyDescent="0.15">
      <c r="A709" s="64" t="str">
        <f>'Employee ROP Information'!A709</f>
        <v>GAL</v>
      </c>
      <c r="B709" s="58" t="str">
        <f>+'Employee ROP Information'!C709</f>
        <v>WALSH, KEVIN</v>
      </c>
      <c r="C709" s="17">
        <f>+'Employee ROP Information'!M709</f>
        <v>29.31</v>
      </c>
      <c r="D709" s="17">
        <f>+'Employee ROP Information'!N709</f>
        <v>27.17</v>
      </c>
      <c r="E709" s="32">
        <f>+'JRO''s Hours Information'!B709</f>
        <v>101.247</v>
      </c>
      <c r="F709" s="23">
        <f t="shared" si="112"/>
        <v>2967.5495699999997</v>
      </c>
      <c r="G709" s="32">
        <f>+'JRO''s Hours Information'!E709</f>
        <v>89.423000000000002</v>
      </c>
      <c r="H709" s="23">
        <f t="shared" si="113"/>
        <v>2429.62291</v>
      </c>
      <c r="I709" s="32">
        <f>+'JRO''s Hours Information'!H709</f>
        <v>0</v>
      </c>
      <c r="J709" s="25">
        <f t="shared" si="114"/>
        <v>0</v>
      </c>
      <c r="K709" s="33">
        <f>+'JRO''s Hours Information'!C709</f>
        <v>140.833</v>
      </c>
      <c r="L709" s="23">
        <f t="shared" si="115"/>
        <v>4127.8152300000002</v>
      </c>
      <c r="M709" s="33">
        <f>+'JRO''s Hours Information'!F709</f>
        <v>95.337000000000003</v>
      </c>
      <c r="N709" s="23">
        <f t="shared" si="116"/>
        <v>2590.3062900000004</v>
      </c>
      <c r="O709" s="33">
        <f>+'JRO''s Hours Information'!I709</f>
        <v>1.5</v>
      </c>
      <c r="P709" s="25">
        <f t="shared" si="117"/>
        <v>40.755000000000003</v>
      </c>
      <c r="Q709" s="16">
        <f>+'JRO''s Hours Information'!D709</f>
        <v>93.5</v>
      </c>
      <c r="R709" s="23">
        <f t="shared" si="118"/>
        <v>2740.4849999999997</v>
      </c>
      <c r="S709" s="16">
        <f>+'JRO''s Hours Information'!G709</f>
        <v>133</v>
      </c>
      <c r="T709" s="23">
        <f t="shared" si="119"/>
        <v>3613.61</v>
      </c>
      <c r="U709" s="15">
        <f>+'JRO''s Hours Information'!J709</f>
        <v>1.5</v>
      </c>
      <c r="V709" s="25">
        <f t="shared" si="120"/>
        <v>40.755000000000003</v>
      </c>
      <c r="W709" s="23">
        <f t="shared" si="121"/>
        <v>5397.1724799999993</v>
      </c>
    </row>
    <row r="710" spans="1:23" ht="14.85" customHeight="1" x14ac:dyDescent="0.15">
      <c r="A710" s="64" t="str">
        <f>'Employee ROP Information'!A710</f>
        <v>GAL</v>
      </c>
      <c r="B710" s="58" t="str">
        <f>+'Employee ROP Information'!C710</f>
        <v>WALSH, LORI</v>
      </c>
      <c r="C710" s="17">
        <f>+'Employee ROP Information'!M710</f>
        <v>18.93</v>
      </c>
      <c r="D710" s="17">
        <f>+'Employee ROP Information'!N710</f>
        <v>17.55</v>
      </c>
      <c r="E710" s="32">
        <f>+'JRO''s Hours Information'!B710</f>
        <v>191.25</v>
      </c>
      <c r="F710" s="23">
        <f t="shared" si="112"/>
        <v>3620.3624999999997</v>
      </c>
      <c r="G710" s="32">
        <f>+'JRO''s Hours Information'!E710</f>
        <v>99.34</v>
      </c>
      <c r="H710" s="23">
        <f t="shared" si="113"/>
        <v>1743.4170000000001</v>
      </c>
      <c r="I710" s="32">
        <f>+'JRO''s Hours Information'!H710</f>
        <v>0</v>
      </c>
      <c r="J710" s="25">
        <f t="shared" si="114"/>
        <v>0</v>
      </c>
      <c r="K710" s="33">
        <f>+'JRO''s Hours Information'!C710</f>
        <v>156</v>
      </c>
      <c r="L710" s="23">
        <f t="shared" si="115"/>
        <v>2953.08</v>
      </c>
      <c r="M710" s="33">
        <f>+'JRO''s Hours Information'!F710</f>
        <v>104.004</v>
      </c>
      <c r="N710" s="23">
        <f t="shared" si="116"/>
        <v>1825.2702000000002</v>
      </c>
      <c r="O710" s="33">
        <f>+'JRO''s Hours Information'!I710</f>
        <v>7.5</v>
      </c>
      <c r="P710" s="25">
        <f t="shared" si="117"/>
        <v>131.625</v>
      </c>
      <c r="Q710" s="16">
        <f>+'JRO''s Hours Information'!D710</f>
        <v>72</v>
      </c>
      <c r="R710" s="23">
        <f t="shared" si="118"/>
        <v>1362.96</v>
      </c>
      <c r="S710" s="16">
        <f>+'JRO''s Hours Information'!G710</f>
        <v>73.25</v>
      </c>
      <c r="T710" s="23">
        <f t="shared" si="119"/>
        <v>1285.5375000000001</v>
      </c>
      <c r="U710" s="15">
        <f>+'JRO''s Hours Information'!J710</f>
        <v>10.5</v>
      </c>
      <c r="V710" s="25">
        <f t="shared" si="120"/>
        <v>184.27500000000001</v>
      </c>
      <c r="W710" s="23">
        <f t="shared" si="121"/>
        <v>5363.7794999999996</v>
      </c>
    </row>
    <row r="711" spans="1:23" ht="14.85" customHeight="1" x14ac:dyDescent="0.15">
      <c r="A711" s="64" t="str">
        <f>'Employee ROP Information'!A711</f>
        <v>GAL</v>
      </c>
      <c r="B711" s="58" t="str">
        <f>+'Employee ROP Information'!C711</f>
        <v>WARRINGTON, EMMA</v>
      </c>
      <c r="C711" s="17">
        <f>+'Employee ROP Information'!M711</f>
        <v>19.72</v>
      </c>
      <c r="D711" s="17">
        <f>+'Employee ROP Information'!N711</f>
        <v>18.28</v>
      </c>
      <c r="E711" s="32">
        <f>+'JRO''s Hours Information'!B711</f>
        <v>118.17100000000001</v>
      </c>
      <c r="F711" s="23">
        <f t="shared" si="112"/>
        <v>2330.33212</v>
      </c>
      <c r="G711" s="32">
        <f>+'JRO''s Hours Information'!E711</f>
        <v>152.67099999999999</v>
      </c>
      <c r="H711" s="23">
        <f t="shared" si="113"/>
        <v>2790.8258799999999</v>
      </c>
      <c r="I711" s="32">
        <f>+'JRO''s Hours Information'!H711</f>
        <v>0</v>
      </c>
      <c r="J711" s="25">
        <f t="shared" si="114"/>
        <v>0</v>
      </c>
      <c r="K711" s="33">
        <f>+'JRO''s Hours Information'!C711</f>
        <v>104.004</v>
      </c>
      <c r="L711" s="23">
        <f t="shared" si="115"/>
        <v>2050.9588800000001</v>
      </c>
      <c r="M711" s="33">
        <f>+'JRO''s Hours Information'!F711</f>
        <v>104.004</v>
      </c>
      <c r="N711" s="23">
        <f t="shared" si="116"/>
        <v>1901.1931200000001</v>
      </c>
      <c r="O711" s="33">
        <f>+'JRO''s Hours Information'!I711</f>
        <v>21</v>
      </c>
      <c r="P711" s="25">
        <f t="shared" si="117"/>
        <v>383.88</v>
      </c>
      <c r="Q711" s="16">
        <f>+'JRO''s Hours Information'!D711</f>
        <v>11</v>
      </c>
      <c r="R711" s="23">
        <f t="shared" si="118"/>
        <v>216.92</v>
      </c>
      <c r="S711" s="16">
        <f>+'JRO''s Hours Information'!G711</f>
        <v>32.5</v>
      </c>
      <c r="T711" s="23">
        <f t="shared" si="119"/>
        <v>594.1</v>
      </c>
      <c r="U711" s="15">
        <f>+'JRO''s Hours Information'!J711</f>
        <v>21</v>
      </c>
      <c r="V711" s="25">
        <f t="shared" si="120"/>
        <v>383.88</v>
      </c>
      <c r="W711" s="23">
        <f t="shared" si="121"/>
        <v>5121.1579999999994</v>
      </c>
    </row>
    <row r="712" spans="1:23" ht="14.85" customHeight="1" x14ac:dyDescent="0.15">
      <c r="A712" s="64" t="str">
        <f>'Employee ROP Information'!A712</f>
        <v>GAL</v>
      </c>
      <c r="B712" s="58" t="str">
        <f>+'Employee ROP Information'!C712</f>
        <v>WASHINGTON, ALICIA</v>
      </c>
      <c r="C712" s="17">
        <f>+'Employee ROP Information'!M712</f>
        <v>25.38</v>
      </c>
      <c r="D712" s="17">
        <f>+'Employee ROP Information'!N712</f>
        <v>23.53</v>
      </c>
      <c r="E712" s="32">
        <f>+'JRO''s Hours Information'!B712</f>
        <v>79.337000000000003</v>
      </c>
      <c r="F712" s="23">
        <f t="shared" si="112"/>
        <v>2013.5730599999999</v>
      </c>
      <c r="G712" s="32">
        <f>+'JRO''s Hours Information'!E712</f>
        <v>95.337000000000003</v>
      </c>
      <c r="H712" s="23">
        <f t="shared" si="113"/>
        <v>2243.27961</v>
      </c>
      <c r="I712" s="32">
        <f>+'JRO''s Hours Information'!H712</f>
        <v>-10</v>
      </c>
      <c r="J712" s="25">
        <f t="shared" si="114"/>
        <v>-235.3</v>
      </c>
      <c r="K712" s="33">
        <f>+'JRO''s Hours Information'!C712</f>
        <v>95.337000000000003</v>
      </c>
      <c r="L712" s="23">
        <f t="shared" si="115"/>
        <v>2419.6530600000001</v>
      </c>
      <c r="M712" s="33">
        <f>+'JRO''s Hours Information'!F712</f>
        <v>95.337000000000003</v>
      </c>
      <c r="N712" s="23">
        <f t="shared" si="116"/>
        <v>2243.27961</v>
      </c>
      <c r="O712" s="33">
        <f>+'JRO''s Hours Information'!I712</f>
        <v>29</v>
      </c>
      <c r="P712" s="25">
        <f t="shared" si="117"/>
        <v>682.37</v>
      </c>
      <c r="Q712" s="16">
        <f>+'JRO''s Hours Information'!D712</f>
        <v>16</v>
      </c>
      <c r="R712" s="23">
        <f t="shared" si="118"/>
        <v>406.08</v>
      </c>
      <c r="S712" s="16">
        <f>+'JRO''s Hours Information'!G712</f>
        <v>0</v>
      </c>
      <c r="T712" s="23">
        <f t="shared" si="119"/>
        <v>0</v>
      </c>
      <c r="U712" s="15">
        <f>+'JRO''s Hours Information'!J712</f>
        <v>39</v>
      </c>
      <c r="V712" s="25">
        <f t="shared" si="120"/>
        <v>917.67000000000007</v>
      </c>
      <c r="W712" s="23">
        <f t="shared" si="121"/>
        <v>4021.55267</v>
      </c>
    </row>
    <row r="713" spans="1:23" ht="14.85" customHeight="1" x14ac:dyDescent="0.15">
      <c r="A713" s="64" t="str">
        <f>'Employee ROP Information'!A713</f>
        <v>GAL</v>
      </c>
      <c r="B713" s="58" t="str">
        <f>+'Employee ROP Information'!C713</f>
        <v>WATERMAN, AMY</v>
      </c>
      <c r="C713" s="17">
        <f>+'Employee ROP Information'!M713</f>
        <v>19.72</v>
      </c>
      <c r="D713" s="17">
        <f>+'Employee ROP Information'!N713</f>
        <v>18.28</v>
      </c>
      <c r="E713" s="32">
        <f>+'JRO''s Hours Information'!B713</f>
        <v>67.424000000000007</v>
      </c>
      <c r="F713" s="23">
        <f t="shared" si="112"/>
        <v>1329.6012800000001</v>
      </c>
      <c r="G713" s="32">
        <f>+'JRO''s Hours Information'!E713</f>
        <v>26.09</v>
      </c>
      <c r="H713" s="23">
        <f t="shared" si="113"/>
        <v>476.92520000000002</v>
      </c>
      <c r="I713" s="32">
        <f>+'JRO''s Hours Information'!H713</f>
        <v>0</v>
      </c>
      <c r="J713" s="25">
        <f t="shared" si="114"/>
        <v>0</v>
      </c>
      <c r="K713" s="33">
        <f>+'JRO''s Hours Information'!C713</f>
        <v>104.004</v>
      </c>
      <c r="L713" s="23">
        <f t="shared" si="115"/>
        <v>2050.9588800000001</v>
      </c>
      <c r="M713" s="33">
        <f>+'JRO''s Hours Information'!F713</f>
        <v>104.004</v>
      </c>
      <c r="N713" s="23">
        <f t="shared" si="116"/>
        <v>1901.1931200000001</v>
      </c>
      <c r="O713" s="33">
        <f>+'JRO''s Hours Information'!I713</f>
        <v>0</v>
      </c>
      <c r="P713" s="25">
        <f t="shared" si="117"/>
        <v>0</v>
      </c>
      <c r="Q713" s="16">
        <f>+'JRO''s Hours Information'!D713</f>
        <v>64</v>
      </c>
      <c r="R713" s="23">
        <f t="shared" si="118"/>
        <v>1262.08</v>
      </c>
      <c r="S713" s="16">
        <f>+'JRO''s Hours Information'!G713</f>
        <v>129</v>
      </c>
      <c r="T713" s="23">
        <f t="shared" si="119"/>
        <v>2358.1200000000003</v>
      </c>
      <c r="U713" s="15">
        <f>+'JRO''s Hours Information'!J713</f>
        <v>0</v>
      </c>
      <c r="V713" s="25">
        <f t="shared" si="120"/>
        <v>0</v>
      </c>
      <c r="W713" s="23">
        <f t="shared" si="121"/>
        <v>1806.52648</v>
      </c>
    </row>
    <row r="714" spans="1:23" ht="14.85" customHeight="1" x14ac:dyDescent="0.15">
      <c r="A714" s="64" t="str">
        <f>'Employee ROP Information'!A714</f>
        <v>GAL</v>
      </c>
      <c r="B714" s="58" t="str">
        <f>+'Employee ROP Information'!C714</f>
        <v>WATERS JACOBS, LAVETTA</v>
      </c>
      <c r="C714" s="17">
        <f>+'Employee ROP Information'!M714</f>
        <v>20.5</v>
      </c>
      <c r="D714" s="17">
        <f>+'Employee ROP Information'!N714</f>
        <v>19</v>
      </c>
      <c r="E714" s="32">
        <f>+'JRO''s Hours Information'!B714</f>
        <v>139.16</v>
      </c>
      <c r="F714" s="23">
        <f t="shared" si="112"/>
        <v>2852.7799999999997</v>
      </c>
      <c r="G714" s="32">
        <f>+'JRO''s Hours Information'!E714</f>
        <v>131.09</v>
      </c>
      <c r="H714" s="23">
        <f t="shared" si="113"/>
        <v>2490.71</v>
      </c>
      <c r="I714" s="32">
        <f>+'JRO''s Hours Information'!H714</f>
        <v>0</v>
      </c>
      <c r="J714" s="25">
        <f t="shared" si="114"/>
        <v>0</v>
      </c>
      <c r="K714" s="33">
        <f>+'JRO''s Hours Information'!C714</f>
        <v>129.99600000000001</v>
      </c>
      <c r="L714" s="23">
        <f t="shared" si="115"/>
        <v>2664.9180000000001</v>
      </c>
      <c r="M714" s="33">
        <f>+'JRO''s Hours Information'!F714</f>
        <v>104.004</v>
      </c>
      <c r="N714" s="23">
        <f t="shared" si="116"/>
        <v>1976.076</v>
      </c>
      <c r="O714" s="33">
        <f>+'JRO''s Hours Information'!I714</f>
        <v>0</v>
      </c>
      <c r="P714" s="25">
        <f t="shared" si="117"/>
        <v>0</v>
      </c>
      <c r="Q714" s="16">
        <f>+'JRO''s Hours Information'!D714</f>
        <v>107.75</v>
      </c>
      <c r="R714" s="23">
        <f t="shared" si="118"/>
        <v>2208.875</v>
      </c>
      <c r="S714" s="16">
        <f>+'JRO''s Hours Information'!G714</f>
        <v>60.75</v>
      </c>
      <c r="T714" s="23">
        <f t="shared" si="119"/>
        <v>1154.25</v>
      </c>
      <c r="U714" s="15">
        <f>+'JRO''s Hours Information'!J714</f>
        <v>0</v>
      </c>
      <c r="V714" s="25">
        <f t="shared" si="120"/>
        <v>0</v>
      </c>
      <c r="W714" s="23">
        <f t="shared" si="121"/>
        <v>5343.49</v>
      </c>
    </row>
    <row r="715" spans="1:23" ht="14.85" customHeight="1" x14ac:dyDescent="0.15">
      <c r="A715" s="64" t="str">
        <f>'Employee ROP Information'!A715</f>
        <v>GAL</v>
      </c>
      <c r="B715" s="58" t="str">
        <f>+'Employee ROP Information'!C715</f>
        <v>WATERS, JUSTIN</v>
      </c>
      <c r="C715" s="17">
        <f>+'Employee ROP Information'!M715</f>
        <v>25.38</v>
      </c>
      <c r="D715" s="17">
        <f>+'Employee ROP Information'!N715</f>
        <v>23.53</v>
      </c>
      <c r="E715" s="32">
        <f>+'JRO''s Hours Information'!B715</f>
        <v>47.337000000000003</v>
      </c>
      <c r="F715" s="23">
        <f t="shared" si="112"/>
        <v>1201.4130600000001</v>
      </c>
      <c r="G715" s="32">
        <f>+'JRO''s Hours Information'!E715</f>
        <v>71.337000000000003</v>
      </c>
      <c r="H715" s="23">
        <f t="shared" si="113"/>
        <v>1678.5596100000002</v>
      </c>
      <c r="I715" s="32">
        <f>+'JRO''s Hours Information'!H715</f>
        <v>0</v>
      </c>
      <c r="J715" s="25">
        <f t="shared" si="114"/>
        <v>0</v>
      </c>
      <c r="K715" s="33">
        <f>+'JRO''s Hours Information'!C715</f>
        <v>95.337000000000003</v>
      </c>
      <c r="L715" s="23">
        <f t="shared" si="115"/>
        <v>2419.6530600000001</v>
      </c>
      <c r="M715" s="33">
        <f>+'JRO''s Hours Information'!F715</f>
        <v>95.337000000000003</v>
      </c>
      <c r="N715" s="23">
        <f t="shared" si="116"/>
        <v>2243.27961</v>
      </c>
      <c r="O715" s="33">
        <f>+'JRO''s Hours Information'!I715</f>
        <v>0</v>
      </c>
      <c r="P715" s="25">
        <f t="shared" si="117"/>
        <v>0</v>
      </c>
      <c r="Q715" s="16">
        <f>+'JRO''s Hours Information'!D715</f>
        <v>48</v>
      </c>
      <c r="R715" s="23">
        <f t="shared" si="118"/>
        <v>1218.24</v>
      </c>
      <c r="S715" s="16">
        <f>+'JRO''s Hours Information'!G715</f>
        <v>24</v>
      </c>
      <c r="T715" s="23">
        <f t="shared" si="119"/>
        <v>564.72</v>
      </c>
      <c r="U715" s="15">
        <f>+'JRO''s Hours Information'!J715</f>
        <v>8</v>
      </c>
      <c r="V715" s="25">
        <f t="shared" si="120"/>
        <v>188.24</v>
      </c>
      <c r="W715" s="23">
        <f t="shared" si="121"/>
        <v>2879.9726700000001</v>
      </c>
    </row>
    <row r="716" spans="1:23" ht="14.85" customHeight="1" x14ac:dyDescent="0.15">
      <c r="A716" s="64" t="str">
        <f>'Employee ROP Information'!A716</f>
        <v>GAL</v>
      </c>
      <c r="B716" s="58" t="str">
        <f>+'Employee ROP Information'!C716</f>
        <v>WEAVER, KASEY</v>
      </c>
      <c r="C716" s="17">
        <f>+'Employee ROP Information'!M716</f>
        <v>13.8</v>
      </c>
      <c r="D716" s="17">
        <f>+'Employee ROP Information'!N716</f>
        <v>12.8</v>
      </c>
      <c r="E716" s="32">
        <f>+'JRO''s Hours Information'!B716</f>
        <v>60.423000000000002</v>
      </c>
      <c r="F716" s="23">
        <f t="shared" si="112"/>
        <v>833.83740000000012</v>
      </c>
      <c r="G716" s="32">
        <f>+'JRO''s Hours Information'!E716</f>
        <v>82.006</v>
      </c>
      <c r="H716" s="23">
        <f t="shared" si="113"/>
        <v>1049.6768</v>
      </c>
      <c r="I716" s="32">
        <f>+'JRO''s Hours Information'!H716</f>
        <v>0</v>
      </c>
      <c r="J716" s="25">
        <f t="shared" si="114"/>
        <v>0</v>
      </c>
      <c r="K716" s="33">
        <f>+'JRO''s Hours Information'!C716</f>
        <v>104.004</v>
      </c>
      <c r="L716" s="23">
        <f t="shared" si="115"/>
        <v>1435.2552000000001</v>
      </c>
      <c r="M716" s="33">
        <f>+'JRO''s Hours Information'!F716</f>
        <v>104.004</v>
      </c>
      <c r="N716" s="23">
        <f t="shared" si="116"/>
        <v>1331.2512000000002</v>
      </c>
      <c r="O716" s="33">
        <f>+'JRO''s Hours Information'!I716</f>
        <v>0</v>
      </c>
      <c r="P716" s="25">
        <f t="shared" si="117"/>
        <v>0</v>
      </c>
      <c r="Q716" s="16">
        <f>+'JRO''s Hours Information'!D716</f>
        <v>50.75</v>
      </c>
      <c r="R716" s="23">
        <f t="shared" si="118"/>
        <v>700.35</v>
      </c>
      <c r="S716" s="16">
        <f>+'JRO''s Hours Information'!G716</f>
        <v>68</v>
      </c>
      <c r="T716" s="23">
        <f t="shared" si="119"/>
        <v>870.40000000000009</v>
      </c>
      <c r="U716" s="15">
        <f>+'JRO''s Hours Information'!J716</f>
        <v>0</v>
      </c>
      <c r="V716" s="25">
        <f t="shared" si="120"/>
        <v>0</v>
      </c>
      <c r="W716" s="23">
        <f t="shared" si="121"/>
        <v>1883.5142000000001</v>
      </c>
    </row>
    <row r="717" spans="1:23" ht="14.85" customHeight="1" x14ac:dyDescent="0.15">
      <c r="A717" s="64" t="str">
        <f>'Employee ROP Information'!A717</f>
        <v>GAL</v>
      </c>
      <c r="B717" s="58" t="str">
        <f>+'Employee ROP Information'!C717</f>
        <v>WEBB, SANDRA</v>
      </c>
      <c r="C717" s="17">
        <f>+'Employee ROP Information'!M717</f>
        <v>26.36</v>
      </c>
      <c r="D717" s="17">
        <f>+'Employee ROP Information'!N717</f>
        <v>24.44</v>
      </c>
      <c r="E717" s="32">
        <f>+'JRO''s Hours Information'!B717</f>
        <v>387</v>
      </c>
      <c r="F717" s="23">
        <f t="shared" si="112"/>
        <v>10201.32</v>
      </c>
      <c r="G717" s="32">
        <f>+'JRO''s Hours Information'!E717</f>
        <v>480</v>
      </c>
      <c r="H717" s="23">
        <f t="shared" si="113"/>
        <v>11731.2</v>
      </c>
      <c r="I717" s="32">
        <f>+'JRO''s Hours Information'!H717</f>
        <v>0</v>
      </c>
      <c r="J717" s="25">
        <f t="shared" si="114"/>
        <v>0</v>
      </c>
      <c r="K717" s="33">
        <f>+'JRO''s Hours Information'!C717</f>
        <v>156</v>
      </c>
      <c r="L717" s="23">
        <f t="shared" si="115"/>
        <v>4112.16</v>
      </c>
      <c r="M717" s="33">
        <f>+'JRO''s Hours Information'!F717</f>
        <v>104.004</v>
      </c>
      <c r="N717" s="23">
        <f t="shared" si="116"/>
        <v>2541.8577600000003</v>
      </c>
      <c r="O717" s="33">
        <f>+'JRO''s Hours Information'!I717</f>
        <v>0</v>
      </c>
      <c r="P717" s="25">
        <f t="shared" si="117"/>
        <v>0</v>
      </c>
      <c r="Q717" s="16">
        <f>+'JRO''s Hours Information'!D717</f>
        <v>74</v>
      </c>
      <c r="R717" s="23">
        <f t="shared" si="118"/>
        <v>1950.6399999999999</v>
      </c>
      <c r="S717" s="16">
        <f>+'JRO''s Hours Information'!G717</f>
        <v>20</v>
      </c>
      <c r="T717" s="23">
        <f t="shared" si="119"/>
        <v>488.8</v>
      </c>
      <c r="U717" s="15">
        <f>+'JRO''s Hours Information'!J717</f>
        <v>0</v>
      </c>
      <c r="V717" s="25">
        <f t="shared" si="120"/>
        <v>0</v>
      </c>
      <c r="W717" s="23">
        <f t="shared" si="121"/>
        <v>21932.52</v>
      </c>
    </row>
    <row r="718" spans="1:23" ht="14.85" customHeight="1" x14ac:dyDescent="0.15">
      <c r="A718" s="64" t="str">
        <f>'Employee ROP Information'!A718</f>
        <v>GAL</v>
      </c>
      <c r="B718" s="58" t="str">
        <f>+'Employee ROP Information'!C718</f>
        <v>WELCH, ANNE</v>
      </c>
      <c r="C718" s="17">
        <f>+'Employee ROP Information'!M718</f>
        <v>13.8</v>
      </c>
      <c r="D718" s="17">
        <f>+'Employee ROP Information'!N718</f>
        <v>12.79</v>
      </c>
      <c r="E718" s="32">
        <f>+'JRO''s Hours Information'!B718</f>
        <v>0</v>
      </c>
      <c r="F718" s="23">
        <f t="shared" si="112"/>
        <v>0</v>
      </c>
      <c r="G718" s="32">
        <f>+'JRO''s Hours Information'!E718</f>
        <v>0</v>
      </c>
      <c r="H718" s="23">
        <f t="shared" si="113"/>
        <v>0</v>
      </c>
      <c r="I718" s="32">
        <f>+'JRO''s Hours Information'!H718</f>
        <v>0</v>
      </c>
      <c r="J718" s="25">
        <f t="shared" si="114"/>
        <v>0</v>
      </c>
      <c r="K718" s="33">
        <f>+'JRO''s Hours Information'!C718</f>
        <v>0</v>
      </c>
      <c r="L718" s="23">
        <f t="shared" si="115"/>
        <v>0</v>
      </c>
      <c r="M718" s="33">
        <f>+'JRO''s Hours Information'!F718</f>
        <v>0</v>
      </c>
      <c r="N718" s="23">
        <f t="shared" si="116"/>
        <v>0</v>
      </c>
      <c r="O718" s="33">
        <f>+'JRO''s Hours Information'!I718</f>
        <v>0</v>
      </c>
      <c r="P718" s="25">
        <f t="shared" si="117"/>
        <v>0</v>
      </c>
      <c r="Q718" s="16">
        <f>+'JRO''s Hours Information'!D718</f>
        <v>0</v>
      </c>
      <c r="R718" s="23">
        <f t="shared" si="118"/>
        <v>0</v>
      </c>
      <c r="S718" s="16">
        <f>+'JRO''s Hours Information'!G718</f>
        <v>0</v>
      </c>
      <c r="T718" s="23">
        <f t="shared" si="119"/>
        <v>0</v>
      </c>
      <c r="U718" s="15">
        <f>+'JRO''s Hours Information'!J718</f>
        <v>0</v>
      </c>
      <c r="V718" s="25">
        <f t="shared" si="120"/>
        <v>0</v>
      </c>
      <c r="W718" s="23">
        <f t="shared" si="121"/>
        <v>0</v>
      </c>
    </row>
    <row r="719" spans="1:23" ht="14.85" customHeight="1" x14ac:dyDescent="0.15">
      <c r="A719" s="64" t="str">
        <f>'Employee ROP Information'!A719</f>
        <v>GAL</v>
      </c>
      <c r="B719" s="58" t="str">
        <f>+'Employee ROP Information'!C719</f>
        <v>WELLS, DEBORAH</v>
      </c>
      <c r="C719" s="17">
        <f>+'Employee ROP Information'!M719</f>
        <v>25.38</v>
      </c>
      <c r="D719" s="17">
        <f>+'Employee ROP Information'!N719</f>
        <v>23.53</v>
      </c>
      <c r="E719" s="32">
        <f>+'JRO''s Hours Information'!B719</f>
        <v>55.585999999999999</v>
      </c>
      <c r="F719" s="23">
        <f t="shared" si="112"/>
        <v>1410.7726799999998</v>
      </c>
      <c r="G719" s="32">
        <f>+'JRO''s Hours Information'!E719</f>
        <v>69.335999999999999</v>
      </c>
      <c r="H719" s="23">
        <f t="shared" si="113"/>
        <v>1631.4760800000001</v>
      </c>
      <c r="I719" s="32">
        <f>+'JRO''s Hours Information'!H719</f>
        <v>1.625</v>
      </c>
      <c r="J719" s="25">
        <f t="shared" si="114"/>
        <v>38.236249999999998</v>
      </c>
      <c r="K719" s="33">
        <f>+'JRO''s Hours Information'!C719</f>
        <v>69.335999999999999</v>
      </c>
      <c r="L719" s="23">
        <f t="shared" si="115"/>
        <v>1759.7476799999999</v>
      </c>
      <c r="M719" s="33">
        <f>+'JRO''s Hours Information'!F719</f>
        <v>69.335999999999999</v>
      </c>
      <c r="N719" s="23">
        <f t="shared" si="116"/>
        <v>1631.4760800000001</v>
      </c>
      <c r="O719" s="33">
        <f>+'JRO''s Hours Information'!I719</f>
        <v>8.625</v>
      </c>
      <c r="P719" s="25">
        <f t="shared" si="117"/>
        <v>202.94625000000002</v>
      </c>
      <c r="Q719" s="16">
        <f>+'JRO''s Hours Information'!D719</f>
        <v>13.75</v>
      </c>
      <c r="R719" s="23">
        <f t="shared" si="118"/>
        <v>348.97499999999997</v>
      </c>
      <c r="S719" s="16">
        <f>+'JRO''s Hours Information'!G719</f>
        <v>0</v>
      </c>
      <c r="T719" s="23">
        <f t="shared" si="119"/>
        <v>0</v>
      </c>
      <c r="U719" s="15">
        <f>+'JRO''s Hours Information'!J719</f>
        <v>7</v>
      </c>
      <c r="V719" s="25">
        <f t="shared" si="120"/>
        <v>164.71</v>
      </c>
      <c r="W719" s="23">
        <f t="shared" si="121"/>
        <v>3080.4850099999999</v>
      </c>
    </row>
    <row r="720" spans="1:23" ht="14.85" customHeight="1" x14ac:dyDescent="0.15">
      <c r="A720" s="64" t="str">
        <f>'Employee ROP Information'!A720</f>
        <v>GAL</v>
      </c>
      <c r="B720" s="58" t="str">
        <f>+'Employee ROP Information'!C720</f>
        <v>WETHERELL, LISA</v>
      </c>
      <c r="C720" s="17">
        <f>+'Employee ROP Information'!M720</f>
        <v>19.72</v>
      </c>
      <c r="D720" s="17">
        <f>+'Employee ROP Information'!N720</f>
        <v>18.28</v>
      </c>
      <c r="E720" s="32">
        <f>+'JRO''s Hours Information'!B720</f>
        <v>34.667999999999999</v>
      </c>
      <c r="F720" s="23">
        <f t="shared" si="112"/>
        <v>683.65295999999989</v>
      </c>
      <c r="G720" s="32">
        <f>+'JRO''s Hours Information'!E720</f>
        <v>34.667999999999999</v>
      </c>
      <c r="H720" s="23">
        <f t="shared" si="113"/>
        <v>633.73104000000001</v>
      </c>
      <c r="I720" s="32">
        <f>+'JRO''s Hours Information'!H720</f>
        <v>0</v>
      </c>
      <c r="J720" s="25">
        <f t="shared" si="114"/>
        <v>0</v>
      </c>
      <c r="K720" s="33">
        <f>+'JRO''s Hours Information'!C720</f>
        <v>34.667999999999999</v>
      </c>
      <c r="L720" s="23">
        <f t="shared" si="115"/>
        <v>683.65295999999989</v>
      </c>
      <c r="M720" s="33">
        <f>+'JRO''s Hours Information'!F720</f>
        <v>34.667999999999999</v>
      </c>
      <c r="N720" s="23">
        <f t="shared" si="116"/>
        <v>633.73104000000001</v>
      </c>
      <c r="O720" s="33">
        <f>+'JRO''s Hours Information'!I720</f>
        <v>3.75</v>
      </c>
      <c r="P720" s="25">
        <f t="shared" si="117"/>
        <v>68.550000000000011</v>
      </c>
      <c r="Q720" s="16">
        <f>+'JRO''s Hours Information'!D720</f>
        <v>0</v>
      </c>
      <c r="R720" s="23">
        <f t="shared" si="118"/>
        <v>0</v>
      </c>
      <c r="S720" s="16">
        <f>+'JRO''s Hours Information'!G720</f>
        <v>0</v>
      </c>
      <c r="T720" s="23">
        <f t="shared" si="119"/>
        <v>0</v>
      </c>
      <c r="U720" s="15">
        <f>+'JRO''s Hours Information'!J720</f>
        <v>3.75</v>
      </c>
      <c r="V720" s="25">
        <f t="shared" si="120"/>
        <v>68.550000000000011</v>
      </c>
      <c r="W720" s="23">
        <f t="shared" si="121"/>
        <v>1317.384</v>
      </c>
    </row>
    <row r="721" spans="1:23" ht="14.85" customHeight="1" x14ac:dyDescent="0.15">
      <c r="A721" s="64" t="str">
        <f>'Employee ROP Information'!A721</f>
        <v>GAL</v>
      </c>
      <c r="B721" s="58" t="str">
        <f>+'Employee ROP Information'!C721</f>
        <v>WHILDEN, KATIE</v>
      </c>
      <c r="C721" s="17">
        <f>+'Employee ROP Information'!M721</f>
        <v>19.72</v>
      </c>
      <c r="D721" s="17">
        <f>+'Employee ROP Information'!N721</f>
        <v>18.28</v>
      </c>
      <c r="E721" s="32">
        <f>+'JRO''s Hours Information'!B721</f>
        <v>97.506</v>
      </c>
      <c r="F721" s="23">
        <f t="shared" si="112"/>
        <v>1922.8183199999999</v>
      </c>
      <c r="G721" s="32">
        <f>+'JRO''s Hours Information'!E721</f>
        <v>35.340000000000003</v>
      </c>
      <c r="H721" s="23">
        <f t="shared" si="113"/>
        <v>646.01520000000005</v>
      </c>
      <c r="I721" s="32">
        <f>+'JRO''s Hours Information'!H721</f>
        <v>0</v>
      </c>
      <c r="J721" s="25">
        <f t="shared" si="114"/>
        <v>0</v>
      </c>
      <c r="K721" s="33">
        <f>+'JRO''s Hours Information'!C721</f>
        <v>104.004</v>
      </c>
      <c r="L721" s="23">
        <f t="shared" si="115"/>
        <v>2050.9588800000001</v>
      </c>
      <c r="M721" s="33">
        <f>+'JRO''s Hours Information'!F721</f>
        <v>104.004</v>
      </c>
      <c r="N721" s="23">
        <f t="shared" si="116"/>
        <v>1901.1931200000001</v>
      </c>
      <c r="O721" s="33">
        <f>+'JRO''s Hours Information'!I721</f>
        <v>0</v>
      </c>
      <c r="P721" s="25">
        <f t="shared" si="117"/>
        <v>0</v>
      </c>
      <c r="Q721" s="16">
        <f>+'JRO''s Hours Information'!D721</f>
        <v>87.5</v>
      </c>
      <c r="R721" s="23">
        <f t="shared" si="118"/>
        <v>1725.5</v>
      </c>
      <c r="S721" s="16">
        <f>+'JRO''s Hours Information'!G721</f>
        <v>109.5</v>
      </c>
      <c r="T721" s="23">
        <f t="shared" si="119"/>
        <v>2001.66</v>
      </c>
      <c r="U721" s="15">
        <f>+'JRO''s Hours Information'!J721</f>
        <v>0</v>
      </c>
      <c r="V721" s="25">
        <f t="shared" si="120"/>
        <v>0</v>
      </c>
      <c r="W721" s="23">
        <f t="shared" si="121"/>
        <v>2568.8335200000001</v>
      </c>
    </row>
    <row r="722" spans="1:23" ht="14.85" customHeight="1" x14ac:dyDescent="0.15">
      <c r="A722" s="64" t="str">
        <f>'Employee ROP Information'!A722</f>
        <v>GAL</v>
      </c>
      <c r="B722" s="58" t="str">
        <f>+'Employee ROP Information'!C722</f>
        <v>WHITE, PAULETTE</v>
      </c>
      <c r="C722" s="17">
        <f>+'Employee ROP Information'!M722</f>
        <v>21.26</v>
      </c>
      <c r="D722" s="17">
        <f>+'Employee ROP Information'!N722</f>
        <v>19.71</v>
      </c>
      <c r="E722" s="32">
        <f>+'JRO''s Hours Information'!B722</f>
        <v>246</v>
      </c>
      <c r="F722" s="23">
        <f t="shared" si="112"/>
        <v>5229.96</v>
      </c>
      <c r="G722" s="32">
        <f>+'JRO''s Hours Information'!E722</f>
        <v>327.84</v>
      </c>
      <c r="H722" s="23">
        <f t="shared" si="113"/>
        <v>6461.7263999999996</v>
      </c>
      <c r="I722" s="32">
        <f>+'JRO''s Hours Information'!H722</f>
        <v>0</v>
      </c>
      <c r="J722" s="25">
        <f t="shared" si="114"/>
        <v>0</v>
      </c>
      <c r="K722" s="33">
        <f>+'JRO''s Hours Information'!C722</f>
        <v>156</v>
      </c>
      <c r="L722" s="23">
        <f t="shared" si="115"/>
        <v>3316.5600000000004</v>
      </c>
      <c r="M722" s="33">
        <f>+'JRO''s Hours Information'!F722</f>
        <v>104.004</v>
      </c>
      <c r="N722" s="23">
        <f t="shared" si="116"/>
        <v>2049.9188400000003</v>
      </c>
      <c r="O722" s="33">
        <f>+'JRO''s Hours Information'!I722</f>
        <v>62</v>
      </c>
      <c r="P722" s="25">
        <f t="shared" si="117"/>
        <v>1222.02</v>
      </c>
      <c r="Q722" s="16">
        <f>+'JRO''s Hours Information'!D722</f>
        <v>101</v>
      </c>
      <c r="R722" s="23">
        <f t="shared" si="118"/>
        <v>2147.2600000000002</v>
      </c>
      <c r="S722" s="16">
        <f>+'JRO''s Hours Information'!G722</f>
        <v>94.5</v>
      </c>
      <c r="T722" s="23">
        <f t="shared" si="119"/>
        <v>1862.595</v>
      </c>
      <c r="U722" s="15">
        <f>+'JRO''s Hours Information'!J722</f>
        <v>63.5</v>
      </c>
      <c r="V722" s="25">
        <f t="shared" si="120"/>
        <v>1251.585</v>
      </c>
      <c r="W722" s="23">
        <f t="shared" si="121"/>
        <v>11691.686399999999</v>
      </c>
    </row>
    <row r="723" spans="1:23" ht="14.85" customHeight="1" x14ac:dyDescent="0.15">
      <c r="A723" s="64" t="str">
        <f>'Employee ROP Information'!A723</f>
        <v>GAL</v>
      </c>
      <c r="B723" s="58" t="str">
        <f>+'Employee ROP Information'!C723</f>
        <v>WICKENHAUSER, JENNA</v>
      </c>
      <c r="C723" s="17">
        <f>+'Employee ROP Information'!M723</f>
        <v>28.75</v>
      </c>
      <c r="D723" s="17">
        <f>+'Employee ROP Information'!N723</f>
        <v>26.66</v>
      </c>
      <c r="E723" s="32">
        <f>+'JRO''s Hours Information'!B723</f>
        <v>157.09</v>
      </c>
      <c r="F723" s="23">
        <f t="shared" si="112"/>
        <v>4516.3375000000005</v>
      </c>
      <c r="G723" s="32">
        <f>+'JRO''s Hours Information'!E723</f>
        <v>278.08999999999997</v>
      </c>
      <c r="H723" s="23">
        <f t="shared" si="113"/>
        <v>7413.8793999999998</v>
      </c>
      <c r="I723" s="32">
        <f>+'JRO''s Hours Information'!H723</f>
        <v>8</v>
      </c>
      <c r="J723" s="25">
        <f t="shared" si="114"/>
        <v>213.28</v>
      </c>
      <c r="K723" s="33">
        <f>+'JRO''s Hours Information'!C723</f>
        <v>104.004</v>
      </c>
      <c r="L723" s="23">
        <f t="shared" si="115"/>
        <v>2990.1150000000002</v>
      </c>
      <c r="M723" s="33">
        <f>+'JRO''s Hours Information'!F723</f>
        <v>104.004</v>
      </c>
      <c r="N723" s="23">
        <f t="shared" si="116"/>
        <v>2772.7466400000003</v>
      </c>
      <c r="O723" s="33">
        <f>+'JRO''s Hours Information'!I723</f>
        <v>8.5</v>
      </c>
      <c r="P723" s="25">
        <f t="shared" si="117"/>
        <v>226.61</v>
      </c>
      <c r="Q723" s="16">
        <f>+'JRO''s Hours Information'!D723</f>
        <v>35</v>
      </c>
      <c r="R723" s="23">
        <f t="shared" si="118"/>
        <v>1006.25</v>
      </c>
      <c r="S723" s="16">
        <f>+'JRO''s Hours Information'!G723</f>
        <v>34</v>
      </c>
      <c r="T723" s="23">
        <f t="shared" si="119"/>
        <v>906.44</v>
      </c>
      <c r="U723" s="15">
        <f>+'JRO''s Hours Information'!J723</f>
        <v>0.5</v>
      </c>
      <c r="V723" s="25">
        <f t="shared" si="120"/>
        <v>13.33</v>
      </c>
      <c r="W723" s="23">
        <f t="shared" si="121"/>
        <v>12143.4969</v>
      </c>
    </row>
    <row r="724" spans="1:23" ht="14.85" customHeight="1" x14ac:dyDescent="0.15">
      <c r="A724" s="64" t="str">
        <f>'Employee ROP Information'!A724</f>
        <v>GAL</v>
      </c>
      <c r="B724" s="58" t="str">
        <f>+'Employee ROP Information'!C724</f>
        <v>WILCOX, KENISHA</v>
      </c>
      <c r="C724" s="17">
        <f>+'Employee ROP Information'!M724</f>
        <v>20.39</v>
      </c>
      <c r="D724" s="17">
        <f>+'Employee ROP Information'!N724</f>
        <v>18.899999999999999</v>
      </c>
      <c r="E724" s="32">
        <f>+'JRO''s Hours Information'!B724</f>
        <v>61.335999999999999</v>
      </c>
      <c r="F724" s="23">
        <f t="shared" si="112"/>
        <v>1250.64104</v>
      </c>
      <c r="G724" s="32">
        <f>+'JRO''s Hours Information'!E724</f>
        <v>53.335999999999999</v>
      </c>
      <c r="H724" s="23">
        <f t="shared" si="113"/>
        <v>1008.0503999999999</v>
      </c>
      <c r="I724" s="32">
        <f>+'JRO''s Hours Information'!H724</f>
        <v>0</v>
      </c>
      <c r="J724" s="25">
        <f t="shared" si="114"/>
        <v>0</v>
      </c>
      <c r="K724" s="33">
        <f>+'JRO''s Hours Information'!C724</f>
        <v>69.335999999999999</v>
      </c>
      <c r="L724" s="23">
        <f t="shared" si="115"/>
        <v>1413.7610400000001</v>
      </c>
      <c r="M724" s="33">
        <f>+'JRO''s Hours Information'!F724</f>
        <v>69.335999999999999</v>
      </c>
      <c r="N724" s="23">
        <f t="shared" si="116"/>
        <v>1310.4503999999999</v>
      </c>
      <c r="O724" s="33">
        <f>+'JRO''s Hours Information'!I724</f>
        <v>0</v>
      </c>
      <c r="P724" s="25">
        <f t="shared" si="117"/>
        <v>0</v>
      </c>
      <c r="Q724" s="16">
        <f>+'JRO''s Hours Information'!D724</f>
        <v>8</v>
      </c>
      <c r="R724" s="23">
        <f t="shared" si="118"/>
        <v>163.12</v>
      </c>
      <c r="S724" s="16">
        <f>+'JRO''s Hours Information'!G724</f>
        <v>16</v>
      </c>
      <c r="T724" s="23">
        <f t="shared" si="119"/>
        <v>302.39999999999998</v>
      </c>
      <c r="U724" s="15">
        <f>+'JRO''s Hours Information'!J724</f>
        <v>0</v>
      </c>
      <c r="V724" s="25">
        <f t="shared" si="120"/>
        <v>0</v>
      </c>
      <c r="W724" s="23">
        <f t="shared" si="121"/>
        <v>2258.6914399999996</v>
      </c>
    </row>
    <row r="725" spans="1:23" ht="14.85" customHeight="1" x14ac:dyDescent="0.15">
      <c r="A725" s="64" t="str">
        <f>'Employee ROP Information'!A725</f>
        <v>GAL</v>
      </c>
      <c r="B725" s="58" t="str">
        <f>+'Employee ROP Information'!C725</f>
        <v>WILD, HANI</v>
      </c>
      <c r="C725" s="17">
        <f>+'Employee ROP Information'!M725</f>
        <v>19.72</v>
      </c>
      <c r="D725" s="17">
        <f>+'Employee ROP Information'!N725</f>
        <v>18.28</v>
      </c>
      <c r="E725" s="32">
        <f>+'JRO''s Hours Information'!B725</f>
        <v>66.671000000000006</v>
      </c>
      <c r="F725" s="23">
        <f t="shared" si="112"/>
        <v>1314.7521200000001</v>
      </c>
      <c r="G725" s="32">
        <f>+'JRO''s Hours Information'!E725</f>
        <v>58.170999999999999</v>
      </c>
      <c r="H725" s="23">
        <f t="shared" si="113"/>
        <v>1063.3658800000001</v>
      </c>
      <c r="I725" s="32">
        <f>+'JRO''s Hours Information'!H725</f>
        <v>0</v>
      </c>
      <c r="J725" s="25">
        <f t="shared" si="114"/>
        <v>0</v>
      </c>
      <c r="K725" s="33">
        <f>+'JRO''s Hours Information'!C725</f>
        <v>104.004</v>
      </c>
      <c r="L725" s="23">
        <f t="shared" si="115"/>
        <v>2050.9588800000001</v>
      </c>
      <c r="M725" s="33">
        <f>+'JRO''s Hours Information'!F725</f>
        <v>104.004</v>
      </c>
      <c r="N725" s="23">
        <f t="shared" si="116"/>
        <v>1901.1931200000001</v>
      </c>
      <c r="O725" s="33">
        <f>+'JRO''s Hours Information'!I725</f>
        <v>0</v>
      </c>
      <c r="P725" s="25">
        <f t="shared" si="117"/>
        <v>0</v>
      </c>
      <c r="Q725" s="16">
        <f>+'JRO''s Hours Information'!D725</f>
        <v>46</v>
      </c>
      <c r="R725" s="23">
        <f t="shared" si="118"/>
        <v>907.11999999999989</v>
      </c>
      <c r="S725" s="16">
        <f>+'JRO''s Hours Information'!G725</f>
        <v>54.5</v>
      </c>
      <c r="T725" s="23">
        <f t="shared" si="119"/>
        <v>996.2600000000001</v>
      </c>
      <c r="U725" s="15">
        <f>+'JRO''s Hours Information'!J725</f>
        <v>0</v>
      </c>
      <c r="V725" s="25">
        <f t="shared" si="120"/>
        <v>0</v>
      </c>
      <c r="W725" s="23">
        <f t="shared" si="121"/>
        <v>2378.1180000000004</v>
      </c>
    </row>
    <row r="726" spans="1:23" ht="14.85" customHeight="1" x14ac:dyDescent="0.15">
      <c r="A726" s="64" t="str">
        <f>'Employee ROP Information'!A726</f>
        <v>GAL</v>
      </c>
      <c r="B726" s="58" t="str">
        <f>+'Employee ROP Information'!C726</f>
        <v>WILKES, SAFFA</v>
      </c>
      <c r="C726" s="17">
        <f>+'Employee ROP Information'!M726</f>
        <v>4.93</v>
      </c>
      <c r="D726" s="17">
        <f>+'Employee ROP Information'!N726</f>
        <v>4.57</v>
      </c>
      <c r="E726" s="32">
        <f>+'JRO''s Hours Information'!B726</f>
        <v>0</v>
      </c>
      <c r="F726" s="23">
        <f t="shared" si="112"/>
        <v>0</v>
      </c>
      <c r="G726" s="32">
        <f>+'JRO''s Hours Information'!E726</f>
        <v>0</v>
      </c>
      <c r="H726" s="23">
        <f t="shared" si="113"/>
        <v>0</v>
      </c>
      <c r="I726" s="32">
        <f>+'JRO''s Hours Information'!H726</f>
        <v>0</v>
      </c>
      <c r="J726" s="25">
        <f t="shared" si="114"/>
        <v>0</v>
      </c>
      <c r="K726" s="33">
        <f>+'JRO''s Hours Information'!C726</f>
        <v>0</v>
      </c>
      <c r="L726" s="23">
        <f t="shared" si="115"/>
        <v>0</v>
      </c>
      <c r="M726" s="33">
        <f>+'JRO''s Hours Information'!F726</f>
        <v>0</v>
      </c>
      <c r="N726" s="23">
        <f t="shared" si="116"/>
        <v>0</v>
      </c>
      <c r="O726" s="33">
        <f>+'JRO''s Hours Information'!I726</f>
        <v>0</v>
      </c>
      <c r="P726" s="25">
        <f t="shared" si="117"/>
        <v>0</v>
      </c>
      <c r="Q726" s="16">
        <f>+'JRO''s Hours Information'!D726</f>
        <v>0</v>
      </c>
      <c r="R726" s="23">
        <f t="shared" si="118"/>
        <v>0</v>
      </c>
      <c r="S726" s="16">
        <f>+'JRO''s Hours Information'!G726</f>
        <v>0</v>
      </c>
      <c r="T726" s="23">
        <f t="shared" si="119"/>
        <v>0</v>
      </c>
      <c r="U726" s="15">
        <f>+'JRO''s Hours Information'!J726</f>
        <v>0</v>
      </c>
      <c r="V726" s="25">
        <f t="shared" si="120"/>
        <v>0</v>
      </c>
      <c r="W726" s="23">
        <f t="shared" si="121"/>
        <v>0</v>
      </c>
    </row>
    <row r="727" spans="1:23" ht="14.85" customHeight="1" x14ac:dyDescent="0.15">
      <c r="A727" s="64" t="str">
        <f>'Employee ROP Information'!A727</f>
        <v>GAL</v>
      </c>
      <c r="B727" s="58" t="str">
        <f>+'Employee ROP Information'!C727</f>
        <v>WILLIAMS, ALICE</v>
      </c>
      <c r="C727" s="17">
        <f>+'Employee ROP Information'!M727</f>
        <v>16.46</v>
      </c>
      <c r="D727" s="17">
        <f>+'Employee ROP Information'!N727</f>
        <v>15.26</v>
      </c>
      <c r="E727" s="32">
        <f>+'JRO''s Hours Information'!B727</f>
        <v>397</v>
      </c>
      <c r="F727" s="23">
        <f t="shared" si="112"/>
        <v>6534.62</v>
      </c>
      <c r="G727" s="32">
        <f>+'JRO''s Hours Information'!E727</f>
        <v>480</v>
      </c>
      <c r="H727" s="23">
        <f t="shared" si="113"/>
        <v>7324.8</v>
      </c>
      <c r="I727" s="32">
        <f>+'JRO''s Hours Information'!H727</f>
        <v>0</v>
      </c>
      <c r="J727" s="25">
        <f t="shared" si="114"/>
        <v>0</v>
      </c>
      <c r="K727" s="33">
        <f>+'JRO''s Hours Information'!C727</f>
        <v>156</v>
      </c>
      <c r="L727" s="23">
        <f t="shared" si="115"/>
        <v>2567.7600000000002</v>
      </c>
      <c r="M727" s="33">
        <f>+'JRO''s Hours Information'!F727</f>
        <v>104.004</v>
      </c>
      <c r="N727" s="23">
        <f t="shared" si="116"/>
        <v>1587.10104</v>
      </c>
      <c r="O727" s="33">
        <f>+'JRO''s Hours Information'!I727</f>
        <v>0</v>
      </c>
      <c r="P727" s="25">
        <f t="shared" si="117"/>
        <v>0</v>
      </c>
      <c r="Q727" s="16">
        <f>+'JRO''s Hours Information'!D727</f>
        <v>116</v>
      </c>
      <c r="R727" s="23">
        <f t="shared" si="118"/>
        <v>1909.3600000000001</v>
      </c>
      <c r="S727" s="16">
        <f>+'JRO''s Hours Information'!G727</f>
        <v>24</v>
      </c>
      <c r="T727" s="23">
        <f t="shared" si="119"/>
        <v>366.24</v>
      </c>
      <c r="U727" s="15">
        <f>+'JRO''s Hours Information'!J727</f>
        <v>0</v>
      </c>
      <c r="V727" s="25">
        <f t="shared" si="120"/>
        <v>0</v>
      </c>
      <c r="W727" s="23">
        <f t="shared" si="121"/>
        <v>13859.42</v>
      </c>
    </row>
    <row r="728" spans="1:23" ht="14.85" customHeight="1" x14ac:dyDescent="0.15">
      <c r="A728" s="64" t="str">
        <f>'Employee ROP Information'!A728</f>
        <v>GAL</v>
      </c>
      <c r="B728" s="58" t="str">
        <f>+'Employee ROP Information'!C728</f>
        <v>WILLIAMS, DOMINIQUE</v>
      </c>
      <c r="C728" s="17">
        <f>+'Employee ROP Information'!M728</f>
        <v>15.02</v>
      </c>
      <c r="D728" s="17">
        <f>+'Employee ROP Information'!N728</f>
        <v>13.93</v>
      </c>
      <c r="E728" s="32">
        <f>+'JRO''s Hours Information'!B728</f>
        <v>50.34</v>
      </c>
      <c r="F728" s="23">
        <f t="shared" si="112"/>
        <v>756.10680000000002</v>
      </c>
      <c r="G728" s="32">
        <f>+'JRO''s Hours Information'!E728</f>
        <v>52.09</v>
      </c>
      <c r="H728" s="23">
        <f t="shared" si="113"/>
        <v>725.61369999999999</v>
      </c>
      <c r="I728" s="32">
        <f>+'JRO''s Hours Information'!H728</f>
        <v>0</v>
      </c>
      <c r="J728" s="25">
        <f t="shared" si="114"/>
        <v>0</v>
      </c>
      <c r="K728" s="33">
        <f>+'JRO''s Hours Information'!C728</f>
        <v>104.004</v>
      </c>
      <c r="L728" s="23">
        <f t="shared" si="115"/>
        <v>1562.1400800000001</v>
      </c>
      <c r="M728" s="33">
        <f>+'JRO''s Hours Information'!F728</f>
        <v>104.004</v>
      </c>
      <c r="N728" s="23">
        <f t="shared" si="116"/>
        <v>1448.7757200000001</v>
      </c>
      <c r="O728" s="33">
        <f>+'JRO''s Hours Information'!I728</f>
        <v>0</v>
      </c>
      <c r="P728" s="25">
        <f t="shared" si="117"/>
        <v>0</v>
      </c>
      <c r="Q728" s="16">
        <f>+'JRO''s Hours Information'!D728</f>
        <v>112</v>
      </c>
      <c r="R728" s="23">
        <f t="shared" si="118"/>
        <v>1682.24</v>
      </c>
      <c r="S728" s="16">
        <f>+'JRO''s Hours Information'!G728</f>
        <v>97.75</v>
      </c>
      <c r="T728" s="23">
        <f t="shared" si="119"/>
        <v>1361.6575</v>
      </c>
      <c r="U728" s="15">
        <f>+'JRO''s Hours Information'!J728</f>
        <v>0</v>
      </c>
      <c r="V728" s="25">
        <f t="shared" si="120"/>
        <v>0</v>
      </c>
      <c r="W728" s="23">
        <f t="shared" si="121"/>
        <v>1481.7204999999999</v>
      </c>
    </row>
    <row r="729" spans="1:23" ht="14.85" customHeight="1" x14ac:dyDescent="0.15">
      <c r="A729" s="64" t="str">
        <f>'Employee ROP Information'!A729</f>
        <v>GAL</v>
      </c>
      <c r="B729" s="58" t="str">
        <f>+'Employee ROP Information'!C729</f>
        <v>WILLIAMS, ERICA</v>
      </c>
      <c r="C729" s="17">
        <f>+'Employee ROP Information'!M729</f>
        <v>19.72</v>
      </c>
      <c r="D729" s="17">
        <f>+'Employee ROP Information'!N729</f>
        <v>18.28</v>
      </c>
      <c r="E729" s="32">
        <f>+'JRO''s Hours Information'!B729</f>
        <v>104.59</v>
      </c>
      <c r="F729" s="23">
        <f t="shared" si="112"/>
        <v>2062.5147999999999</v>
      </c>
      <c r="G729" s="32">
        <f>+'JRO''s Hours Information'!E729</f>
        <v>85.34</v>
      </c>
      <c r="H729" s="23">
        <f t="shared" si="113"/>
        <v>1560.0152</v>
      </c>
      <c r="I729" s="32">
        <f>+'JRO''s Hours Information'!H729</f>
        <v>0</v>
      </c>
      <c r="J729" s="25">
        <f t="shared" si="114"/>
        <v>0</v>
      </c>
      <c r="K729" s="33">
        <f>+'JRO''s Hours Information'!C729</f>
        <v>104.004</v>
      </c>
      <c r="L729" s="23">
        <f t="shared" si="115"/>
        <v>2050.9588800000001</v>
      </c>
      <c r="M729" s="33">
        <f>+'JRO''s Hours Information'!F729</f>
        <v>104.004</v>
      </c>
      <c r="N729" s="23">
        <f t="shared" si="116"/>
        <v>1901.1931200000001</v>
      </c>
      <c r="O729" s="33">
        <f>+'JRO''s Hours Information'!I729</f>
        <v>0</v>
      </c>
      <c r="P729" s="25">
        <f t="shared" si="117"/>
        <v>0</v>
      </c>
      <c r="Q729" s="16">
        <f>+'JRO''s Hours Information'!D729</f>
        <v>50.5</v>
      </c>
      <c r="R729" s="23">
        <f t="shared" si="118"/>
        <v>995.8599999999999</v>
      </c>
      <c r="S729" s="16">
        <f>+'JRO''s Hours Information'!G729</f>
        <v>68.25</v>
      </c>
      <c r="T729" s="23">
        <f t="shared" si="119"/>
        <v>1247.6100000000001</v>
      </c>
      <c r="U729" s="15">
        <f>+'JRO''s Hours Information'!J729</f>
        <v>0</v>
      </c>
      <c r="V729" s="25">
        <f t="shared" si="120"/>
        <v>0</v>
      </c>
      <c r="W729" s="23">
        <f t="shared" si="121"/>
        <v>3622.5299999999997</v>
      </c>
    </row>
    <row r="730" spans="1:23" ht="14.85" customHeight="1" x14ac:dyDescent="0.15">
      <c r="A730" s="64" t="str">
        <f>'Employee ROP Information'!A730</f>
        <v>GAL</v>
      </c>
      <c r="B730" s="58" t="str">
        <f>+'Employee ROP Information'!C730</f>
        <v>WILLIAMS, HEATHER</v>
      </c>
      <c r="C730" s="17">
        <f>+'Employee ROP Information'!M730</f>
        <v>19.72</v>
      </c>
      <c r="D730" s="17">
        <f>+'Employee ROP Information'!N730</f>
        <v>18.28</v>
      </c>
      <c r="E730" s="32">
        <f>+'JRO''s Hours Information'!B730</f>
        <v>137.00700000000001</v>
      </c>
      <c r="F730" s="23">
        <f t="shared" si="112"/>
        <v>2701.7780400000001</v>
      </c>
      <c r="G730" s="32">
        <f>+'JRO''s Hours Information'!E730</f>
        <v>93.507000000000005</v>
      </c>
      <c r="H730" s="23">
        <f t="shared" si="113"/>
        <v>1709.3079600000001</v>
      </c>
      <c r="I730" s="32">
        <f>+'JRO''s Hours Information'!H730</f>
        <v>0</v>
      </c>
      <c r="J730" s="25">
        <f t="shared" si="114"/>
        <v>0</v>
      </c>
      <c r="K730" s="33">
        <f>+'JRO''s Hours Information'!C730</f>
        <v>104.004</v>
      </c>
      <c r="L730" s="23">
        <f t="shared" si="115"/>
        <v>2050.9588800000001</v>
      </c>
      <c r="M730" s="33">
        <f>+'JRO''s Hours Information'!F730</f>
        <v>104.004</v>
      </c>
      <c r="N730" s="23">
        <f t="shared" si="116"/>
        <v>1901.1931200000001</v>
      </c>
      <c r="O730" s="33">
        <f>+'JRO''s Hours Information'!I730</f>
        <v>0</v>
      </c>
      <c r="P730" s="25">
        <f t="shared" si="117"/>
        <v>0</v>
      </c>
      <c r="Q730" s="16">
        <f>+'JRO''s Hours Information'!D730</f>
        <v>72</v>
      </c>
      <c r="R730" s="23">
        <f t="shared" si="118"/>
        <v>1419.84</v>
      </c>
      <c r="S730" s="16">
        <f>+'JRO''s Hours Information'!G730</f>
        <v>35</v>
      </c>
      <c r="T730" s="23">
        <f t="shared" si="119"/>
        <v>639.80000000000007</v>
      </c>
      <c r="U730" s="15">
        <f>+'JRO''s Hours Information'!J730</f>
        <v>0</v>
      </c>
      <c r="V730" s="25">
        <f t="shared" si="120"/>
        <v>0</v>
      </c>
      <c r="W730" s="23">
        <f t="shared" si="121"/>
        <v>4411.0860000000002</v>
      </c>
    </row>
    <row r="731" spans="1:23" ht="14.85" customHeight="1" x14ac:dyDescent="0.15">
      <c r="A731" s="64" t="str">
        <f>'Employee ROP Information'!A731</f>
        <v>GAL</v>
      </c>
      <c r="B731" s="58" t="str">
        <f>+'Employee ROP Information'!C731</f>
        <v>WILLIAMS, INDIA</v>
      </c>
      <c r="C731" s="17">
        <f>+'Employee ROP Information'!M731</f>
        <v>19.72</v>
      </c>
      <c r="D731" s="17">
        <f>+'Employee ROP Information'!N731</f>
        <v>18.28</v>
      </c>
      <c r="E731" s="32">
        <f>+'JRO''s Hours Information'!B731</f>
        <v>55.503</v>
      </c>
      <c r="F731" s="23">
        <f t="shared" si="112"/>
        <v>1094.5191599999998</v>
      </c>
      <c r="G731" s="32">
        <f>+'JRO''s Hours Information'!E731</f>
        <v>84.503</v>
      </c>
      <c r="H731" s="23">
        <f t="shared" si="113"/>
        <v>1544.7148400000001</v>
      </c>
      <c r="I731" s="32">
        <f>+'JRO''s Hours Information'!H731</f>
        <v>0</v>
      </c>
      <c r="J731" s="25">
        <f t="shared" si="114"/>
        <v>0</v>
      </c>
      <c r="K731" s="33">
        <f>+'JRO''s Hours Information'!C731</f>
        <v>84.503</v>
      </c>
      <c r="L731" s="23">
        <f t="shared" si="115"/>
        <v>1666.3991599999999</v>
      </c>
      <c r="M731" s="33">
        <f>+'JRO''s Hours Information'!F731</f>
        <v>84.503</v>
      </c>
      <c r="N731" s="23">
        <f t="shared" si="116"/>
        <v>1544.7148400000001</v>
      </c>
      <c r="O731" s="33">
        <f>+'JRO''s Hours Information'!I731</f>
        <v>1</v>
      </c>
      <c r="P731" s="25">
        <f t="shared" si="117"/>
        <v>18.28</v>
      </c>
      <c r="Q731" s="16">
        <f>+'JRO''s Hours Information'!D731</f>
        <v>29</v>
      </c>
      <c r="R731" s="23">
        <f t="shared" si="118"/>
        <v>571.88</v>
      </c>
      <c r="S731" s="16">
        <f>+'JRO''s Hours Information'!G731</f>
        <v>0</v>
      </c>
      <c r="T731" s="23">
        <f t="shared" si="119"/>
        <v>0</v>
      </c>
      <c r="U731" s="15">
        <f>+'JRO''s Hours Information'!J731</f>
        <v>1</v>
      </c>
      <c r="V731" s="25">
        <f t="shared" si="120"/>
        <v>18.28</v>
      </c>
      <c r="W731" s="23">
        <f t="shared" si="121"/>
        <v>2639.2339999999999</v>
      </c>
    </row>
    <row r="732" spans="1:23" ht="14.85" customHeight="1" x14ac:dyDescent="0.15">
      <c r="A732" s="64" t="str">
        <f>'Employee ROP Information'!A732</f>
        <v>GAL</v>
      </c>
      <c r="B732" s="58" t="str">
        <f>+'Employee ROP Information'!C732</f>
        <v>WILLIAMS, KELWYN</v>
      </c>
      <c r="C732" s="17">
        <f>+'Employee ROP Information'!M732</f>
        <v>21.17</v>
      </c>
      <c r="D732" s="17">
        <f>+'Employee ROP Information'!N732</f>
        <v>19.63</v>
      </c>
      <c r="E732" s="32">
        <f>+'JRO''s Hours Information'!B732</f>
        <v>281.91000000000003</v>
      </c>
      <c r="F732" s="23">
        <f t="shared" si="112"/>
        <v>5968.0347000000011</v>
      </c>
      <c r="G732" s="32">
        <f>+'JRO''s Hours Information'!E732</f>
        <v>126.59</v>
      </c>
      <c r="H732" s="23">
        <f t="shared" si="113"/>
        <v>2484.9616999999998</v>
      </c>
      <c r="I732" s="32">
        <f>+'JRO''s Hours Information'!H732</f>
        <v>8</v>
      </c>
      <c r="J732" s="25">
        <f t="shared" si="114"/>
        <v>157.04</v>
      </c>
      <c r="K732" s="33">
        <f>+'JRO''s Hours Information'!C732</f>
        <v>129.99600000000001</v>
      </c>
      <c r="L732" s="23">
        <f t="shared" si="115"/>
        <v>2752.0153200000004</v>
      </c>
      <c r="M732" s="33">
        <f>+'JRO''s Hours Information'!F732</f>
        <v>104.004</v>
      </c>
      <c r="N732" s="23">
        <f t="shared" si="116"/>
        <v>2041.59852</v>
      </c>
      <c r="O732" s="33">
        <f>+'JRO''s Hours Information'!I732</f>
        <v>8</v>
      </c>
      <c r="P732" s="25">
        <f t="shared" si="117"/>
        <v>157.04</v>
      </c>
      <c r="Q732" s="16">
        <f>+'JRO''s Hours Information'!D732</f>
        <v>81.5</v>
      </c>
      <c r="R732" s="23">
        <f t="shared" si="118"/>
        <v>1725.3550000000002</v>
      </c>
      <c r="S732" s="16">
        <f>+'JRO''s Hours Information'!G732</f>
        <v>108</v>
      </c>
      <c r="T732" s="23">
        <f t="shared" si="119"/>
        <v>2120.04</v>
      </c>
      <c r="U732" s="15">
        <f>+'JRO''s Hours Information'!J732</f>
        <v>0</v>
      </c>
      <c r="V732" s="25">
        <f t="shared" si="120"/>
        <v>0</v>
      </c>
      <c r="W732" s="23">
        <f t="shared" si="121"/>
        <v>8610.0364000000009</v>
      </c>
    </row>
    <row r="733" spans="1:23" ht="14.85" customHeight="1" x14ac:dyDescent="0.15">
      <c r="A733" s="64" t="str">
        <f>'Employee ROP Information'!A733</f>
        <v>GAL</v>
      </c>
      <c r="B733" s="58" t="str">
        <f>+'Employee ROP Information'!C733</f>
        <v>WILLIAMS, LAURIE</v>
      </c>
      <c r="C733" s="17">
        <f>+'Employee ROP Information'!M733</f>
        <v>23.12</v>
      </c>
      <c r="D733" s="17">
        <f>+'Employee ROP Information'!N733</f>
        <v>20.36</v>
      </c>
      <c r="E733" s="32">
        <f>+'JRO''s Hours Information'!B733</f>
        <v>96.75</v>
      </c>
      <c r="F733" s="23">
        <f t="shared" si="112"/>
        <v>2236.86</v>
      </c>
      <c r="G733" s="32">
        <f>+'JRO''s Hours Information'!E733</f>
        <v>105.34</v>
      </c>
      <c r="H733" s="23">
        <f t="shared" si="113"/>
        <v>2144.7224000000001</v>
      </c>
      <c r="I733" s="32">
        <f>+'JRO''s Hours Information'!H733</f>
        <v>0.125</v>
      </c>
      <c r="J733" s="25">
        <f t="shared" si="114"/>
        <v>2.5449999999999999</v>
      </c>
      <c r="K733" s="33">
        <f>+'JRO''s Hours Information'!C733</f>
        <v>156</v>
      </c>
      <c r="L733" s="23">
        <f t="shared" si="115"/>
        <v>3606.7200000000003</v>
      </c>
      <c r="M733" s="33">
        <f>+'JRO''s Hours Information'!F733</f>
        <v>104.004</v>
      </c>
      <c r="N733" s="23">
        <f t="shared" si="116"/>
        <v>2117.52144</v>
      </c>
      <c r="O733" s="33">
        <f>+'JRO''s Hours Information'!I733</f>
        <v>3</v>
      </c>
      <c r="P733" s="25">
        <f t="shared" si="117"/>
        <v>61.08</v>
      </c>
      <c r="Q733" s="16">
        <f>+'JRO''s Hours Information'!D733</f>
        <v>140.75</v>
      </c>
      <c r="R733" s="23">
        <f t="shared" si="118"/>
        <v>3254.1400000000003</v>
      </c>
      <c r="S733" s="16">
        <f>+'JRO''s Hours Information'!G733</f>
        <v>66.75</v>
      </c>
      <c r="T733" s="23">
        <f t="shared" si="119"/>
        <v>1359.03</v>
      </c>
      <c r="U733" s="15">
        <f>+'JRO''s Hours Information'!J733</f>
        <v>3</v>
      </c>
      <c r="V733" s="25">
        <f t="shared" si="120"/>
        <v>61.08</v>
      </c>
      <c r="W733" s="23">
        <f t="shared" si="121"/>
        <v>4384.1274000000003</v>
      </c>
    </row>
    <row r="734" spans="1:23" ht="14.85" customHeight="1" x14ac:dyDescent="0.15">
      <c r="A734" s="64" t="str">
        <f>'Employee ROP Information'!A734</f>
        <v>GAL</v>
      </c>
      <c r="B734" s="58" t="str">
        <f>+'Employee ROP Information'!C734</f>
        <v>WILLIAMS, NIA</v>
      </c>
      <c r="C734" s="17">
        <f>+'Employee ROP Information'!M734</f>
        <v>14.49</v>
      </c>
      <c r="D734" s="17">
        <f>+'Employee ROP Information'!N734</f>
        <v>13.43</v>
      </c>
      <c r="E734" s="32">
        <f>+'JRO''s Hours Information'!B734</f>
        <v>17.172999999999998</v>
      </c>
      <c r="F734" s="23">
        <f t="shared" si="112"/>
        <v>248.83676999999997</v>
      </c>
      <c r="G734" s="32">
        <f>+'JRO''s Hours Information'!E734</f>
        <v>24.422999999999998</v>
      </c>
      <c r="H734" s="23">
        <f t="shared" si="113"/>
        <v>328.00088999999997</v>
      </c>
      <c r="I734" s="32">
        <f>+'JRO''s Hours Information'!H734</f>
        <v>0</v>
      </c>
      <c r="J734" s="25">
        <f t="shared" si="114"/>
        <v>0</v>
      </c>
      <c r="K734" s="33">
        <f>+'JRO''s Hours Information'!C734</f>
        <v>101.837</v>
      </c>
      <c r="L734" s="23">
        <f t="shared" si="115"/>
        <v>1475.6181300000001</v>
      </c>
      <c r="M734" s="33">
        <f>+'JRO''s Hours Information'!F734</f>
        <v>101.837</v>
      </c>
      <c r="N734" s="23">
        <f t="shared" si="116"/>
        <v>1367.67091</v>
      </c>
      <c r="O734" s="33">
        <f>+'JRO''s Hours Information'!I734</f>
        <v>0</v>
      </c>
      <c r="P734" s="25">
        <f t="shared" si="117"/>
        <v>0</v>
      </c>
      <c r="Q734" s="16">
        <f>+'JRO''s Hours Information'!D734</f>
        <v>95</v>
      </c>
      <c r="R734" s="23">
        <f t="shared" si="118"/>
        <v>1376.55</v>
      </c>
      <c r="S734" s="16">
        <f>+'JRO''s Hours Information'!G734</f>
        <v>78.25</v>
      </c>
      <c r="T734" s="23">
        <f t="shared" si="119"/>
        <v>1050.8975</v>
      </c>
      <c r="U734" s="15">
        <f>+'JRO''s Hours Information'!J734</f>
        <v>0</v>
      </c>
      <c r="V734" s="25">
        <f t="shared" si="120"/>
        <v>0</v>
      </c>
      <c r="W734" s="23">
        <f t="shared" si="121"/>
        <v>576.83765999999991</v>
      </c>
    </row>
    <row r="735" spans="1:23" ht="14.85" customHeight="1" x14ac:dyDescent="0.15">
      <c r="A735" s="64" t="str">
        <f>'Employee ROP Information'!A735</f>
        <v>GAL</v>
      </c>
      <c r="B735" s="58" t="str">
        <f>+'Employee ROP Information'!C735</f>
        <v>WILSON, ADENA</v>
      </c>
      <c r="C735" s="17">
        <f>+'Employee ROP Information'!M735</f>
        <v>22.6</v>
      </c>
      <c r="D735" s="17">
        <f>+'Employee ROP Information'!N735</f>
        <v>20.95</v>
      </c>
      <c r="E735" s="32">
        <f>+'JRO''s Hours Information'!B735</f>
        <v>47.338000000000001</v>
      </c>
      <c r="F735" s="23">
        <f t="shared" si="112"/>
        <v>1069.8388</v>
      </c>
      <c r="G735" s="32">
        <f>+'JRO''s Hours Information'!E735</f>
        <v>54.588000000000001</v>
      </c>
      <c r="H735" s="23">
        <f t="shared" si="113"/>
        <v>1143.6186</v>
      </c>
      <c r="I735" s="32">
        <f>+'JRO''s Hours Information'!H735</f>
        <v>0</v>
      </c>
      <c r="J735" s="25">
        <f t="shared" si="114"/>
        <v>0</v>
      </c>
      <c r="K735" s="33">
        <f>+'JRO''s Hours Information'!C735</f>
        <v>104.004</v>
      </c>
      <c r="L735" s="23">
        <f t="shared" si="115"/>
        <v>2350.4904000000001</v>
      </c>
      <c r="M735" s="33">
        <f>+'JRO''s Hours Information'!F735</f>
        <v>104.004</v>
      </c>
      <c r="N735" s="23">
        <f t="shared" si="116"/>
        <v>2178.8838000000001</v>
      </c>
      <c r="O735" s="33">
        <f>+'JRO''s Hours Information'!I735</f>
        <v>0</v>
      </c>
      <c r="P735" s="25">
        <f t="shared" si="117"/>
        <v>0</v>
      </c>
      <c r="Q735" s="16">
        <f>+'JRO''s Hours Information'!D735</f>
        <v>87</v>
      </c>
      <c r="R735" s="23">
        <f t="shared" si="118"/>
        <v>1966.2</v>
      </c>
      <c r="S735" s="16">
        <f>+'JRO''s Hours Information'!G735</f>
        <v>62.25</v>
      </c>
      <c r="T735" s="23">
        <f t="shared" si="119"/>
        <v>1304.1375</v>
      </c>
      <c r="U735" s="15">
        <f>+'JRO''s Hours Information'!J735</f>
        <v>0</v>
      </c>
      <c r="V735" s="25">
        <f t="shared" si="120"/>
        <v>0</v>
      </c>
      <c r="W735" s="23">
        <f t="shared" si="121"/>
        <v>2213.4574000000002</v>
      </c>
    </row>
    <row r="736" spans="1:23" ht="14.85" customHeight="1" x14ac:dyDescent="0.15">
      <c r="A736" s="64" t="str">
        <f>'Employee ROP Information'!A736</f>
        <v>GAL</v>
      </c>
      <c r="B736" s="58" t="str">
        <f>+'Employee ROP Information'!C736</f>
        <v>WILSON, JILLIAN</v>
      </c>
      <c r="C736" s="17">
        <f>+'Employee ROP Information'!M736</f>
        <v>28.75</v>
      </c>
      <c r="D736" s="17">
        <f>+'Employee ROP Information'!N736</f>
        <v>26.66</v>
      </c>
      <c r="E736" s="32">
        <f>+'JRO''s Hours Information'!B736</f>
        <v>347.91300000000001</v>
      </c>
      <c r="F736" s="23">
        <f t="shared" si="112"/>
        <v>10002.498750000001</v>
      </c>
      <c r="G736" s="32">
        <f>+'JRO''s Hours Information'!E736</f>
        <v>480</v>
      </c>
      <c r="H736" s="23">
        <f t="shared" si="113"/>
        <v>12796.8</v>
      </c>
      <c r="I736" s="32">
        <f>+'JRO''s Hours Information'!H736</f>
        <v>0</v>
      </c>
      <c r="J736" s="25">
        <f t="shared" si="114"/>
        <v>0</v>
      </c>
      <c r="K736" s="33">
        <f>+'JRO''s Hours Information'!C736</f>
        <v>119.163</v>
      </c>
      <c r="L736" s="23">
        <f t="shared" si="115"/>
        <v>3425.9362499999997</v>
      </c>
      <c r="M736" s="33">
        <f>+'JRO''s Hours Information'!F736</f>
        <v>95.337000000000003</v>
      </c>
      <c r="N736" s="23">
        <f t="shared" si="116"/>
        <v>2541.68442</v>
      </c>
      <c r="O736" s="33">
        <f>+'JRO''s Hours Information'!I736</f>
        <v>0</v>
      </c>
      <c r="P736" s="25">
        <f t="shared" si="117"/>
        <v>0</v>
      </c>
      <c r="Q736" s="16">
        <f>+'JRO''s Hours Information'!D736</f>
        <v>152</v>
      </c>
      <c r="R736" s="23">
        <f t="shared" si="118"/>
        <v>4370</v>
      </c>
      <c r="S736" s="16">
        <f>+'JRO''s Hours Information'!G736</f>
        <v>8</v>
      </c>
      <c r="T736" s="23">
        <f t="shared" si="119"/>
        <v>213.28</v>
      </c>
      <c r="U736" s="15">
        <f>+'JRO''s Hours Information'!J736</f>
        <v>0</v>
      </c>
      <c r="V736" s="25">
        <f t="shared" si="120"/>
        <v>0</v>
      </c>
      <c r="W736" s="23">
        <f t="shared" si="121"/>
        <v>22799.298750000002</v>
      </c>
    </row>
    <row r="737" spans="1:23" ht="14.85" customHeight="1" x14ac:dyDescent="0.15">
      <c r="A737" s="64" t="str">
        <f>'Employee ROP Information'!A737</f>
        <v>GAL</v>
      </c>
      <c r="B737" s="58" t="str">
        <f>+'Employee ROP Information'!C737</f>
        <v>WILSON, KAREN</v>
      </c>
      <c r="C737" s="17">
        <f>+'Employee ROP Information'!M737</f>
        <v>19.72</v>
      </c>
      <c r="D737" s="17">
        <f>+'Employee ROP Information'!N737</f>
        <v>18.28</v>
      </c>
      <c r="E737" s="32">
        <f>+'JRO''s Hours Information'!B737</f>
        <v>54.006</v>
      </c>
      <c r="F737" s="23">
        <f t="shared" ref="F737:F800" si="122">C737*E737</f>
        <v>1064.9983199999999</v>
      </c>
      <c r="G737" s="32">
        <f>+'JRO''s Hours Information'!E737</f>
        <v>51.006</v>
      </c>
      <c r="H737" s="23">
        <f t="shared" ref="H737:H800" si="123">D737*G737</f>
        <v>932.38968000000011</v>
      </c>
      <c r="I737" s="32">
        <f>+'JRO''s Hours Information'!H737</f>
        <v>0</v>
      </c>
      <c r="J737" s="25">
        <f t="shared" ref="J737:J800" si="124">D737*I737</f>
        <v>0</v>
      </c>
      <c r="K737" s="33">
        <f>+'JRO''s Hours Information'!C737</f>
        <v>104.004</v>
      </c>
      <c r="L737" s="23">
        <f t="shared" ref="L737:L800" si="125">C737*K737</f>
        <v>2050.9588800000001</v>
      </c>
      <c r="M737" s="33">
        <f>+'JRO''s Hours Information'!F737</f>
        <v>104.004</v>
      </c>
      <c r="N737" s="23">
        <f t="shared" ref="N737:N800" si="126">D737*M737</f>
        <v>1901.1931200000001</v>
      </c>
      <c r="O737" s="33">
        <f>+'JRO''s Hours Information'!I737</f>
        <v>0</v>
      </c>
      <c r="P737" s="25">
        <f t="shared" ref="P737:P800" si="127">D737*O737</f>
        <v>0</v>
      </c>
      <c r="Q737" s="16">
        <f>+'JRO''s Hours Information'!D737</f>
        <v>96</v>
      </c>
      <c r="R737" s="23">
        <f t="shared" ref="R737:R800" si="128">C737*Q737</f>
        <v>1893.12</v>
      </c>
      <c r="S737" s="16">
        <f>+'JRO''s Hours Information'!G737</f>
        <v>71</v>
      </c>
      <c r="T737" s="23">
        <f t="shared" ref="T737:T800" si="129">D737*S737</f>
        <v>1297.8800000000001</v>
      </c>
      <c r="U737" s="15">
        <f>+'JRO''s Hours Information'!J737</f>
        <v>0</v>
      </c>
      <c r="V737" s="25">
        <f t="shared" ref="V737:V800" si="130">D737*U737</f>
        <v>0</v>
      </c>
      <c r="W737" s="23">
        <f t="shared" ref="W737:W800" si="131">F737+H737+J737</f>
        <v>1997.3879999999999</v>
      </c>
    </row>
    <row r="738" spans="1:23" ht="14.85" customHeight="1" x14ac:dyDescent="0.15">
      <c r="A738" s="64" t="str">
        <f>'Employee ROP Information'!A738</f>
        <v>GAL</v>
      </c>
      <c r="B738" s="58" t="str">
        <f>+'Employee ROP Information'!C738</f>
        <v>WILSON, PAIGE</v>
      </c>
      <c r="C738" s="17">
        <f>+'Employee ROP Information'!M738</f>
        <v>3.45</v>
      </c>
      <c r="D738" s="17">
        <f>+'Employee ROP Information'!N738</f>
        <v>3.2</v>
      </c>
      <c r="E738" s="32">
        <f>+'JRO''s Hours Information'!B738</f>
        <v>19.995999999999999</v>
      </c>
      <c r="F738" s="23">
        <f t="shared" si="122"/>
        <v>68.986199999999997</v>
      </c>
      <c r="G738" s="32">
        <f>+'JRO''s Hours Information'!E738</f>
        <v>17.995999999999999</v>
      </c>
      <c r="H738" s="23">
        <f t="shared" si="123"/>
        <v>57.587199999999996</v>
      </c>
      <c r="I738" s="32">
        <f>+'JRO''s Hours Information'!H738</f>
        <v>0</v>
      </c>
      <c r="J738" s="25">
        <f t="shared" si="124"/>
        <v>0</v>
      </c>
      <c r="K738" s="33">
        <f>+'JRO''s Hours Information'!C738</f>
        <v>51.996000000000002</v>
      </c>
      <c r="L738" s="23">
        <f t="shared" si="125"/>
        <v>179.38620000000003</v>
      </c>
      <c r="M738" s="33">
        <f>+'JRO''s Hours Information'!F738</f>
        <v>51.996000000000002</v>
      </c>
      <c r="N738" s="23">
        <f t="shared" si="126"/>
        <v>166.38720000000001</v>
      </c>
      <c r="O738" s="33">
        <f>+'JRO''s Hours Information'!I738</f>
        <v>0</v>
      </c>
      <c r="P738" s="25">
        <f t="shared" si="127"/>
        <v>0</v>
      </c>
      <c r="Q738" s="16">
        <f>+'JRO''s Hours Information'!D738</f>
        <v>34.5</v>
      </c>
      <c r="R738" s="23">
        <f t="shared" si="128"/>
        <v>119.02500000000001</v>
      </c>
      <c r="S738" s="16">
        <f>+'JRO''s Hours Information'!G738</f>
        <v>34.5</v>
      </c>
      <c r="T738" s="23">
        <f t="shared" si="129"/>
        <v>110.4</v>
      </c>
      <c r="U738" s="15">
        <f>+'JRO''s Hours Information'!J738</f>
        <v>0</v>
      </c>
      <c r="V738" s="25">
        <f t="shared" si="130"/>
        <v>0</v>
      </c>
      <c r="W738" s="23">
        <f t="shared" si="131"/>
        <v>126.57339999999999</v>
      </c>
    </row>
    <row r="739" spans="1:23" ht="14.85" customHeight="1" x14ac:dyDescent="0.15">
      <c r="A739" s="64" t="str">
        <f>'Employee ROP Information'!A739</f>
        <v>GAL</v>
      </c>
      <c r="B739" s="58" t="str">
        <f>+'Employee ROP Information'!C739</f>
        <v>WIMSETT, MARY</v>
      </c>
      <c r="C739" s="17">
        <f>+'Employee ROP Information'!M739</f>
        <v>7.39</v>
      </c>
      <c r="D739" s="17">
        <f>+'Employee ROP Information'!N739</f>
        <v>6.85</v>
      </c>
      <c r="E739" s="32">
        <f>+'JRO''s Hours Information'!B739</f>
        <v>212</v>
      </c>
      <c r="F739" s="23">
        <f t="shared" si="122"/>
        <v>1566.6799999999998</v>
      </c>
      <c r="G739" s="32">
        <f>+'JRO''s Hours Information'!E739</f>
        <v>480</v>
      </c>
      <c r="H739" s="23">
        <f t="shared" si="123"/>
        <v>3288</v>
      </c>
      <c r="I739" s="32">
        <f>+'JRO''s Hours Information'!H739</f>
        <v>0</v>
      </c>
      <c r="J739" s="25">
        <f t="shared" si="124"/>
        <v>0</v>
      </c>
      <c r="K739" s="33">
        <f>+'JRO''s Hours Information'!C739</f>
        <v>78</v>
      </c>
      <c r="L739" s="23">
        <f t="shared" si="125"/>
        <v>576.41999999999996</v>
      </c>
      <c r="M739" s="33">
        <f>+'JRO''s Hours Information'!F739</f>
        <v>51.996000000000002</v>
      </c>
      <c r="N739" s="23">
        <f t="shared" si="126"/>
        <v>356.17259999999999</v>
      </c>
      <c r="O739" s="33">
        <f>+'JRO''s Hours Information'!I739</f>
        <v>0</v>
      </c>
      <c r="P739" s="25">
        <f t="shared" si="127"/>
        <v>0</v>
      </c>
      <c r="Q739" s="16">
        <f>+'JRO''s Hours Information'!D739</f>
        <v>36</v>
      </c>
      <c r="R739" s="23">
        <f t="shared" si="128"/>
        <v>266.03999999999996</v>
      </c>
      <c r="S739" s="16">
        <f>+'JRO''s Hours Information'!G739</f>
        <v>0</v>
      </c>
      <c r="T739" s="23">
        <f t="shared" si="129"/>
        <v>0</v>
      </c>
      <c r="U739" s="15">
        <f>+'JRO''s Hours Information'!J739</f>
        <v>4</v>
      </c>
      <c r="V739" s="25">
        <f t="shared" si="130"/>
        <v>27.4</v>
      </c>
      <c r="W739" s="23">
        <f t="shared" si="131"/>
        <v>4854.68</v>
      </c>
    </row>
    <row r="740" spans="1:23" ht="14.85" customHeight="1" x14ac:dyDescent="0.15">
      <c r="A740" s="64" t="str">
        <f>'Employee ROP Information'!A740</f>
        <v>GAL</v>
      </c>
      <c r="B740" s="58" t="str">
        <f>+'Employee ROP Information'!C740</f>
        <v>WINDLE, DAVID</v>
      </c>
      <c r="C740" s="17">
        <f>+'Employee ROP Information'!M740</f>
        <v>40.450000000000003</v>
      </c>
      <c r="D740" s="17">
        <f>+'Employee ROP Information'!N740</f>
        <v>37.5</v>
      </c>
      <c r="E740" s="32">
        <f>+'JRO''s Hours Information'!B740</f>
        <v>432</v>
      </c>
      <c r="F740" s="23">
        <f t="shared" si="122"/>
        <v>17474.400000000001</v>
      </c>
      <c r="G740" s="32">
        <f>+'JRO''s Hours Information'!E740</f>
        <v>480</v>
      </c>
      <c r="H740" s="23">
        <f t="shared" si="123"/>
        <v>18000</v>
      </c>
      <c r="I740" s="32">
        <f>+'JRO''s Hours Information'!H740</f>
        <v>0</v>
      </c>
      <c r="J740" s="25">
        <f t="shared" si="124"/>
        <v>0</v>
      </c>
      <c r="K740" s="33">
        <f>+'JRO''s Hours Information'!C740</f>
        <v>220</v>
      </c>
      <c r="L740" s="23">
        <f t="shared" si="125"/>
        <v>8899</v>
      </c>
      <c r="M740" s="33">
        <f>+'JRO''s Hours Information'!F740</f>
        <v>95.337000000000003</v>
      </c>
      <c r="N740" s="23">
        <f t="shared" si="126"/>
        <v>3575.1375000000003</v>
      </c>
      <c r="O740" s="33">
        <f>+'JRO''s Hours Information'!I740</f>
        <v>0</v>
      </c>
      <c r="P740" s="25">
        <f t="shared" si="127"/>
        <v>0</v>
      </c>
      <c r="Q740" s="16">
        <f>+'JRO''s Hours Information'!D740</f>
        <v>94</v>
      </c>
      <c r="R740" s="23">
        <f t="shared" si="128"/>
        <v>3802.3</v>
      </c>
      <c r="S740" s="16">
        <f>+'JRO''s Hours Information'!G740</f>
        <v>0</v>
      </c>
      <c r="T740" s="23">
        <f t="shared" si="129"/>
        <v>0</v>
      </c>
      <c r="U740" s="15">
        <f>+'JRO''s Hours Information'!J740</f>
        <v>0</v>
      </c>
      <c r="V740" s="25">
        <f t="shared" si="130"/>
        <v>0</v>
      </c>
      <c r="W740" s="23">
        <f t="shared" si="131"/>
        <v>35474.400000000001</v>
      </c>
    </row>
    <row r="741" spans="1:23" ht="14.85" customHeight="1" x14ac:dyDescent="0.15">
      <c r="A741" s="64" t="str">
        <f>'Employee ROP Information'!A741</f>
        <v>GAL</v>
      </c>
      <c r="B741" s="58" t="str">
        <f>+'Employee ROP Information'!C741</f>
        <v>WITHEROW, AMY</v>
      </c>
      <c r="C741" s="17">
        <f>+'Employee ROP Information'!M741</f>
        <v>19.72</v>
      </c>
      <c r="D741" s="17">
        <f>+'Employee ROP Information'!N741</f>
        <v>18.28</v>
      </c>
      <c r="E741" s="32">
        <f>+'JRO''s Hours Information'!B741</f>
        <v>84.337999999999994</v>
      </c>
      <c r="F741" s="23">
        <f t="shared" si="122"/>
        <v>1663.1453599999998</v>
      </c>
      <c r="G741" s="32">
        <f>+'JRO''s Hours Information'!E741</f>
        <v>127.83799999999999</v>
      </c>
      <c r="H741" s="23">
        <f t="shared" si="123"/>
        <v>2336.8786399999999</v>
      </c>
      <c r="I741" s="32">
        <f>+'JRO''s Hours Information'!H741</f>
        <v>0</v>
      </c>
      <c r="J741" s="25">
        <f t="shared" si="124"/>
        <v>0</v>
      </c>
      <c r="K741" s="33">
        <f>+'JRO''s Hours Information'!C741</f>
        <v>104.004</v>
      </c>
      <c r="L741" s="23">
        <f t="shared" si="125"/>
        <v>2050.9588800000001</v>
      </c>
      <c r="M741" s="33">
        <f>+'JRO''s Hours Information'!F741</f>
        <v>104.004</v>
      </c>
      <c r="N741" s="23">
        <f t="shared" si="126"/>
        <v>1901.1931200000001</v>
      </c>
      <c r="O741" s="33">
        <f>+'JRO''s Hours Information'!I741</f>
        <v>0</v>
      </c>
      <c r="P741" s="25">
        <f t="shared" si="127"/>
        <v>0</v>
      </c>
      <c r="Q741" s="16">
        <f>+'JRO''s Hours Information'!D741</f>
        <v>35.5</v>
      </c>
      <c r="R741" s="23">
        <f t="shared" si="128"/>
        <v>700.06</v>
      </c>
      <c r="S741" s="16">
        <f>+'JRO''s Hours Information'!G741</f>
        <v>0</v>
      </c>
      <c r="T741" s="23">
        <f t="shared" si="129"/>
        <v>0</v>
      </c>
      <c r="U741" s="15">
        <f>+'JRO''s Hours Information'!J741</f>
        <v>0</v>
      </c>
      <c r="V741" s="25">
        <f t="shared" si="130"/>
        <v>0</v>
      </c>
      <c r="W741" s="23">
        <f t="shared" si="131"/>
        <v>4000.0239999999994</v>
      </c>
    </row>
    <row r="742" spans="1:23" ht="14.85" customHeight="1" x14ac:dyDescent="0.15">
      <c r="A742" s="64" t="str">
        <f>'Employee ROP Information'!A742</f>
        <v>GAL</v>
      </c>
      <c r="B742" s="58" t="str">
        <f>+'Employee ROP Information'!C742</f>
        <v>WOODS, MADELYN</v>
      </c>
      <c r="C742" s="17">
        <f>+'Employee ROP Information'!M742</f>
        <v>13.8</v>
      </c>
      <c r="D742" s="17">
        <f>+'Employee ROP Information'!N742</f>
        <v>12.8</v>
      </c>
      <c r="E742" s="32">
        <f>+'JRO''s Hours Information'!B742</f>
        <v>19.501000000000001</v>
      </c>
      <c r="F742" s="23">
        <f t="shared" si="122"/>
        <v>269.11380000000003</v>
      </c>
      <c r="G742" s="32">
        <f>+'JRO''s Hours Information'!E742</f>
        <v>19.501000000000001</v>
      </c>
      <c r="H742" s="23">
        <f t="shared" si="123"/>
        <v>249.61280000000002</v>
      </c>
      <c r="I742" s="32">
        <f>+'JRO''s Hours Information'!H742</f>
        <v>0</v>
      </c>
      <c r="J742" s="25">
        <f t="shared" si="124"/>
        <v>0</v>
      </c>
      <c r="K742" s="33">
        <f>+'JRO''s Hours Information'!C742</f>
        <v>19.501000000000001</v>
      </c>
      <c r="L742" s="23">
        <f t="shared" si="125"/>
        <v>269.11380000000003</v>
      </c>
      <c r="M742" s="33">
        <f>+'JRO''s Hours Information'!F742</f>
        <v>19.501000000000001</v>
      </c>
      <c r="N742" s="23">
        <f t="shared" si="126"/>
        <v>249.61280000000002</v>
      </c>
      <c r="O742" s="33">
        <f>+'JRO''s Hours Information'!I742</f>
        <v>0</v>
      </c>
      <c r="P742" s="25">
        <f t="shared" si="127"/>
        <v>0</v>
      </c>
      <c r="Q742" s="16">
        <f>+'JRO''s Hours Information'!D742</f>
        <v>0</v>
      </c>
      <c r="R742" s="23">
        <f t="shared" si="128"/>
        <v>0</v>
      </c>
      <c r="S742" s="16">
        <f>+'JRO''s Hours Information'!G742</f>
        <v>0</v>
      </c>
      <c r="T742" s="23">
        <f t="shared" si="129"/>
        <v>0</v>
      </c>
      <c r="U742" s="15">
        <f>+'JRO''s Hours Information'!J742</f>
        <v>0</v>
      </c>
      <c r="V742" s="25">
        <f t="shared" si="130"/>
        <v>0</v>
      </c>
      <c r="W742" s="23">
        <f t="shared" si="131"/>
        <v>518.72660000000008</v>
      </c>
    </row>
    <row r="743" spans="1:23" ht="14.85" customHeight="1" x14ac:dyDescent="0.15">
      <c r="A743" s="64" t="str">
        <f>'Employee ROP Information'!A743</f>
        <v>GAL</v>
      </c>
      <c r="B743" s="58" t="str">
        <f>+'Employee ROP Information'!C743</f>
        <v>WOODS, SANDRA</v>
      </c>
      <c r="C743" s="17">
        <f>+'Employee ROP Information'!M743</f>
        <v>22.92</v>
      </c>
      <c r="D743" s="17">
        <f>+'Employee ROP Information'!N743</f>
        <v>21.25</v>
      </c>
      <c r="E743" s="32">
        <f>+'JRO''s Hours Information'!B743</f>
        <v>219.75</v>
      </c>
      <c r="F743" s="23">
        <f t="shared" si="122"/>
        <v>5036.67</v>
      </c>
      <c r="G743" s="32">
        <f>+'JRO''s Hours Information'!E743</f>
        <v>480</v>
      </c>
      <c r="H743" s="23">
        <f t="shared" si="123"/>
        <v>10200</v>
      </c>
      <c r="I743" s="32">
        <f>+'JRO''s Hours Information'!H743</f>
        <v>0</v>
      </c>
      <c r="J743" s="25">
        <f t="shared" si="124"/>
        <v>0</v>
      </c>
      <c r="K743" s="33">
        <f>+'JRO''s Hours Information'!C743</f>
        <v>156</v>
      </c>
      <c r="L743" s="23">
        <f t="shared" si="125"/>
        <v>3575.5200000000004</v>
      </c>
      <c r="M743" s="33">
        <f>+'JRO''s Hours Information'!F743</f>
        <v>104.004</v>
      </c>
      <c r="N743" s="23">
        <f t="shared" si="126"/>
        <v>2210.085</v>
      </c>
      <c r="O743" s="33">
        <f>+'JRO''s Hours Information'!I743</f>
        <v>0</v>
      </c>
      <c r="P743" s="25">
        <f t="shared" si="127"/>
        <v>0</v>
      </c>
      <c r="Q743" s="16">
        <f>+'JRO''s Hours Information'!D743</f>
        <v>180</v>
      </c>
      <c r="R743" s="23">
        <f t="shared" si="128"/>
        <v>4125.6000000000004</v>
      </c>
      <c r="S743" s="16">
        <f>+'JRO''s Hours Information'!G743</f>
        <v>57.5</v>
      </c>
      <c r="T743" s="23">
        <f t="shared" si="129"/>
        <v>1221.875</v>
      </c>
      <c r="U743" s="15">
        <f>+'JRO''s Hours Information'!J743</f>
        <v>0</v>
      </c>
      <c r="V743" s="25">
        <f t="shared" si="130"/>
        <v>0</v>
      </c>
      <c r="W743" s="23">
        <f t="shared" si="131"/>
        <v>15236.67</v>
      </c>
    </row>
    <row r="744" spans="1:23" ht="14.85" customHeight="1" x14ac:dyDescent="0.15">
      <c r="A744" s="64" t="str">
        <f>'Employee ROP Information'!A744</f>
        <v>GAL</v>
      </c>
      <c r="B744" s="58" t="str">
        <f>+'Employee ROP Information'!C744</f>
        <v>WRIGHT, ANDREA</v>
      </c>
      <c r="C744" s="17">
        <f>+'Employee ROP Information'!M744</f>
        <v>6.35</v>
      </c>
      <c r="D744" s="17">
        <f>+'Employee ROP Information'!N744</f>
        <v>5.88</v>
      </c>
      <c r="E744" s="32">
        <f>+'JRO''s Hours Information'!B744</f>
        <v>10.833</v>
      </c>
      <c r="F744" s="23">
        <f t="shared" si="122"/>
        <v>68.789549999999991</v>
      </c>
      <c r="G744" s="32">
        <f>+'JRO''s Hours Information'!E744</f>
        <v>10.833</v>
      </c>
      <c r="H744" s="23">
        <f t="shared" si="123"/>
        <v>63.698039999999999</v>
      </c>
      <c r="I744" s="32">
        <f>+'JRO''s Hours Information'!H744</f>
        <v>45.5</v>
      </c>
      <c r="J744" s="25">
        <f t="shared" si="124"/>
        <v>267.54000000000002</v>
      </c>
      <c r="K744" s="33">
        <f>+'JRO''s Hours Information'!C744</f>
        <v>10.833</v>
      </c>
      <c r="L744" s="23">
        <f t="shared" si="125"/>
        <v>68.789549999999991</v>
      </c>
      <c r="M744" s="33">
        <f>+'JRO''s Hours Information'!F744</f>
        <v>10.833</v>
      </c>
      <c r="N744" s="23">
        <f t="shared" si="126"/>
        <v>63.698039999999999</v>
      </c>
      <c r="O744" s="33">
        <f>+'JRO''s Hours Information'!I744</f>
        <v>45.5</v>
      </c>
      <c r="P744" s="25">
        <f t="shared" si="127"/>
        <v>267.54000000000002</v>
      </c>
      <c r="Q744" s="16">
        <f>+'JRO''s Hours Information'!D744</f>
        <v>0</v>
      </c>
      <c r="R744" s="23">
        <f t="shared" si="128"/>
        <v>0</v>
      </c>
      <c r="S744" s="16">
        <f>+'JRO''s Hours Information'!G744</f>
        <v>0</v>
      </c>
      <c r="T744" s="23">
        <f t="shared" si="129"/>
        <v>0</v>
      </c>
      <c r="U744" s="15">
        <f>+'JRO''s Hours Information'!J744</f>
        <v>0</v>
      </c>
      <c r="V744" s="25">
        <f t="shared" si="130"/>
        <v>0</v>
      </c>
      <c r="W744" s="23">
        <f t="shared" si="131"/>
        <v>400.02759000000003</v>
      </c>
    </row>
    <row r="745" spans="1:23" ht="14.85" customHeight="1" x14ac:dyDescent="0.15">
      <c r="A745" s="64" t="str">
        <f>'Employee ROP Information'!A745</f>
        <v>GAL</v>
      </c>
      <c r="B745" s="58" t="str">
        <f>+'Employee ROP Information'!C745</f>
        <v>WRIGHT, ARTHUR</v>
      </c>
      <c r="C745" s="17">
        <f>+'Employee ROP Information'!M745</f>
        <v>22.04</v>
      </c>
      <c r="D745" s="17">
        <f>+'Employee ROP Information'!N745</f>
        <v>20.43</v>
      </c>
      <c r="E745" s="32">
        <f>+'JRO''s Hours Information'!B745</f>
        <v>425</v>
      </c>
      <c r="F745" s="23">
        <f t="shared" si="122"/>
        <v>9367</v>
      </c>
      <c r="G745" s="32">
        <f>+'JRO''s Hours Information'!E745</f>
        <v>480</v>
      </c>
      <c r="H745" s="23">
        <f t="shared" si="123"/>
        <v>9806.4</v>
      </c>
      <c r="I745" s="32">
        <f>+'JRO''s Hours Information'!H745</f>
        <v>40.75</v>
      </c>
      <c r="J745" s="25">
        <f t="shared" si="124"/>
        <v>832.52250000000004</v>
      </c>
      <c r="K745" s="33">
        <f>+'JRO''s Hours Information'!C745</f>
        <v>156</v>
      </c>
      <c r="L745" s="23">
        <f t="shared" si="125"/>
        <v>3438.24</v>
      </c>
      <c r="M745" s="33">
        <f>+'JRO''s Hours Information'!F745</f>
        <v>104.004</v>
      </c>
      <c r="N745" s="23">
        <f t="shared" si="126"/>
        <v>2124.8017199999999</v>
      </c>
      <c r="O745" s="33">
        <f>+'JRO''s Hours Information'!I745</f>
        <v>0</v>
      </c>
      <c r="P745" s="25">
        <f t="shared" si="127"/>
        <v>0</v>
      </c>
      <c r="Q745" s="16">
        <f>+'JRO''s Hours Information'!D745</f>
        <v>0</v>
      </c>
      <c r="R745" s="23">
        <f t="shared" si="128"/>
        <v>0</v>
      </c>
      <c r="S745" s="16">
        <f>+'JRO''s Hours Information'!G745</f>
        <v>40</v>
      </c>
      <c r="T745" s="23">
        <f t="shared" si="129"/>
        <v>817.2</v>
      </c>
      <c r="U745" s="15">
        <f>+'JRO''s Hours Information'!J745</f>
        <v>0</v>
      </c>
      <c r="V745" s="25">
        <f t="shared" si="130"/>
        <v>0</v>
      </c>
      <c r="W745" s="23">
        <f t="shared" si="131"/>
        <v>20005.922500000001</v>
      </c>
    </row>
    <row r="746" spans="1:23" ht="14.85" customHeight="1" x14ac:dyDescent="0.15">
      <c r="A746" s="64" t="str">
        <f>'Employee ROP Information'!A746</f>
        <v>GAL</v>
      </c>
      <c r="B746" s="58" t="str">
        <f>+'Employee ROP Information'!C746</f>
        <v>WRIGHT, BRIANCA</v>
      </c>
      <c r="C746" s="17">
        <f>+'Employee ROP Information'!M746</f>
        <v>19.72</v>
      </c>
      <c r="D746" s="17">
        <f>+'Employee ROP Information'!N746</f>
        <v>18.28</v>
      </c>
      <c r="E746" s="32">
        <f>+'JRO''s Hours Information'!B746</f>
        <v>83.67</v>
      </c>
      <c r="F746" s="23">
        <f t="shared" si="122"/>
        <v>1649.9723999999999</v>
      </c>
      <c r="G746" s="32">
        <f>+'JRO''s Hours Information'!E746</f>
        <v>89.67</v>
      </c>
      <c r="H746" s="23">
        <f t="shared" si="123"/>
        <v>1639.1676000000002</v>
      </c>
      <c r="I746" s="32">
        <f>+'JRO''s Hours Information'!H746</f>
        <v>0</v>
      </c>
      <c r="J746" s="25">
        <f t="shared" si="124"/>
        <v>0</v>
      </c>
      <c r="K746" s="33">
        <f>+'JRO''s Hours Information'!C746</f>
        <v>99.67</v>
      </c>
      <c r="L746" s="23">
        <f t="shared" si="125"/>
        <v>1965.4923999999999</v>
      </c>
      <c r="M746" s="33">
        <f>+'JRO''s Hours Information'!F746</f>
        <v>99.67</v>
      </c>
      <c r="N746" s="23">
        <f t="shared" si="126"/>
        <v>1821.9676000000002</v>
      </c>
      <c r="O746" s="33">
        <f>+'JRO''s Hours Information'!I746</f>
        <v>16</v>
      </c>
      <c r="P746" s="25">
        <f t="shared" si="127"/>
        <v>292.48</v>
      </c>
      <c r="Q746" s="16">
        <f>+'JRO''s Hours Information'!D746</f>
        <v>16</v>
      </c>
      <c r="R746" s="23">
        <f t="shared" si="128"/>
        <v>315.52</v>
      </c>
      <c r="S746" s="16">
        <f>+'JRO''s Hours Information'!G746</f>
        <v>10</v>
      </c>
      <c r="T746" s="23">
        <f t="shared" si="129"/>
        <v>182.8</v>
      </c>
      <c r="U746" s="15">
        <f>+'JRO''s Hours Information'!J746</f>
        <v>16</v>
      </c>
      <c r="V746" s="25">
        <f t="shared" si="130"/>
        <v>292.48</v>
      </c>
      <c r="W746" s="23">
        <f t="shared" si="131"/>
        <v>3289.1400000000003</v>
      </c>
    </row>
    <row r="747" spans="1:23" ht="14.85" customHeight="1" x14ac:dyDescent="0.15">
      <c r="A747" s="64" t="str">
        <f>'Employee ROP Information'!A747</f>
        <v>GAL</v>
      </c>
      <c r="B747" s="58" t="str">
        <f>+'Employee ROP Information'!C747</f>
        <v>WYCHE, EBONY</v>
      </c>
      <c r="C747" s="17">
        <f>+'Employee ROP Information'!M747</f>
        <v>17.489999999999998</v>
      </c>
      <c r="D747" s="17">
        <f>+'Employee ROP Information'!N747</f>
        <v>16.22</v>
      </c>
      <c r="E747" s="32">
        <f>+'JRO''s Hours Information'!B747</f>
        <v>43.006</v>
      </c>
      <c r="F747" s="23">
        <f t="shared" si="122"/>
        <v>752.17493999999999</v>
      </c>
      <c r="G747" s="32">
        <f>+'JRO''s Hours Information'!E747</f>
        <v>35.506</v>
      </c>
      <c r="H747" s="23">
        <f t="shared" si="123"/>
        <v>575.90731999999991</v>
      </c>
      <c r="I747" s="32">
        <f>+'JRO''s Hours Information'!H747</f>
        <v>0</v>
      </c>
      <c r="J747" s="25">
        <f t="shared" si="124"/>
        <v>0</v>
      </c>
      <c r="K747" s="33">
        <f>+'JRO''s Hours Information'!C747</f>
        <v>93.17</v>
      </c>
      <c r="L747" s="23">
        <f t="shared" si="125"/>
        <v>1629.5432999999998</v>
      </c>
      <c r="M747" s="33">
        <f>+'JRO''s Hours Information'!F747</f>
        <v>93.17</v>
      </c>
      <c r="N747" s="23">
        <f t="shared" si="126"/>
        <v>1511.2174</v>
      </c>
      <c r="O747" s="33">
        <f>+'JRO''s Hours Information'!I747</f>
        <v>0</v>
      </c>
      <c r="P747" s="25">
        <f t="shared" si="127"/>
        <v>0</v>
      </c>
      <c r="Q747" s="16">
        <f>+'JRO''s Hours Information'!D747</f>
        <v>68.25</v>
      </c>
      <c r="R747" s="23">
        <f t="shared" si="128"/>
        <v>1193.6924999999999</v>
      </c>
      <c r="S747" s="16">
        <f>+'JRO''s Hours Information'!G747</f>
        <v>65.5</v>
      </c>
      <c r="T747" s="23">
        <f t="shared" si="129"/>
        <v>1062.4099999999999</v>
      </c>
      <c r="U747" s="15">
        <f>+'JRO''s Hours Information'!J747</f>
        <v>0</v>
      </c>
      <c r="V747" s="25">
        <f t="shared" si="130"/>
        <v>0</v>
      </c>
      <c r="W747" s="23">
        <f t="shared" si="131"/>
        <v>1328.0822599999999</v>
      </c>
    </row>
    <row r="748" spans="1:23" ht="14.85" customHeight="1" x14ac:dyDescent="0.15">
      <c r="A748" s="64" t="str">
        <f>'Employee ROP Information'!A748</f>
        <v>GAL</v>
      </c>
      <c r="B748" s="58" t="str">
        <f>+'Employee ROP Information'!C748</f>
        <v>YOUNG, ASHLEY</v>
      </c>
      <c r="C748" s="17">
        <f>+'Employee ROP Information'!M748</f>
        <v>20.39</v>
      </c>
      <c r="D748" s="17">
        <f>+'Employee ROP Information'!N748</f>
        <v>18.899999999999999</v>
      </c>
      <c r="E748" s="32">
        <f>+'JRO''s Hours Information'!B748</f>
        <v>69.171999999999997</v>
      </c>
      <c r="F748" s="23">
        <f t="shared" si="122"/>
        <v>1410.4170799999999</v>
      </c>
      <c r="G748" s="32">
        <f>+'JRO''s Hours Information'!E748</f>
        <v>46.671999999999997</v>
      </c>
      <c r="H748" s="23">
        <f t="shared" si="123"/>
        <v>882.10079999999982</v>
      </c>
      <c r="I748" s="32">
        <f>+'JRO''s Hours Information'!H748</f>
        <v>0</v>
      </c>
      <c r="J748" s="25">
        <f t="shared" si="124"/>
        <v>0</v>
      </c>
      <c r="K748" s="33">
        <f>+'JRO''s Hours Information'!C748</f>
        <v>104.004</v>
      </c>
      <c r="L748" s="23">
        <f t="shared" si="125"/>
        <v>2120.64156</v>
      </c>
      <c r="M748" s="33">
        <f>+'JRO''s Hours Information'!F748</f>
        <v>104.004</v>
      </c>
      <c r="N748" s="23">
        <f t="shared" si="126"/>
        <v>1965.6756</v>
      </c>
      <c r="O748" s="33">
        <f>+'JRO''s Hours Information'!I748</f>
        <v>0</v>
      </c>
      <c r="P748" s="25">
        <f t="shared" si="127"/>
        <v>0</v>
      </c>
      <c r="Q748" s="16">
        <f>+'JRO''s Hours Information'!D748</f>
        <v>53.5</v>
      </c>
      <c r="R748" s="23">
        <f t="shared" si="128"/>
        <v>1090.865</v>
      </c>
      <c r="S748" s="16">
        <f>+'JRO''s Hours Information'!G748</f>
        <v>84</v>
      </c>
      <c r="T748" s="23">
        <f t="shared" si="129"/>
        <v>1587.6</v>
      </c>
      <c r="U748" s="15">
        <f>+'JRO''s Hours Information'!J748</f>
        <v>0</v>
      </c>
      <c r="V748" s="25">
        <f t="shared" si="130"/>
        <v>0</v>
      </c>
      <c r="W748" s="23">
        <f t="shared" si="131"/>
        <v>2292.5178799999999</v>
      </c>
    </row>
    <row r="749" spans="1:23" ht="14.85" customHeight="1" x14ac:dyDescent="0.15">
      <c r="A749" s="64" t="str">
        <f>'Employee ROP Information'!A749</f>
        <v>GAL</v>
      </c>
      <c r="B749" s="58" t="str">
        <f>+'Employee ROP Information'!C749</f>
        <v>YOUNG, TOYNA</v>
      </c>
      <c r="C749" s="17">
        <f>+'Employee ROP Information'!M749</f>
        <v>25.38</v>
      </c>
      <c r="D749" s="17">
        <f>+'Employee ROP Information'!N749</f>
        <v>23.53</v>
      </c>
      <c r="E749" s="32">
        <f>+'JRO''s Hours Information'!B749</f>
        <v>95.337000000000003</v>
      </c>
      <c r="F749" s="23">
        <f t="shared" si="122"/>
        <v>2419.6530600000001</v>
      </c>
      <c r="G749" s="32">
        <f>+'JRO''s Hours Information'!E749</f>
        <v>95.337000000000003</v>
      </c>
      <c r="H749" s="23">
        <f t="shared" si="123"/>
        <v>2243.27961</v>
      </c>
      <c r="I749" s="32">
        <f>+'JRO''s Hours Information'!H749</f>
        <v>38.75</v>
      </c>
      <c r="J749" s="25">
        <f t="shared" si="124"/>
        <v>911.78750000000002</v>
      </c>
      <c r="K749" s="33">
        <f>+'JRO''s Hours Information'!C749</f>
        <v>95.337000000000003</v>
      </c>
      <c r="L749" s="23">
        <f t="shared" si="125"/>
        <v>2419.6530600000001</v>
      </c>
      <c r="M749" s="33">
        <f>+'JRO''s Hours Information'!F749</f>
        <v>95.337000000000003</v>
      </c>
      <c r="N749" s="23">
        <f t="shared" si="126"/>
        <v>2243.27961</v>
      </c>
      <c r="O749" s="33">
        <f>+'JRO''s Hours Information'!I749</f>
        <v>38.75</v>
      </c>
      <c r="P749" s="25">
        <f t="shared" si="127"/>
        <v>911.78750000000002</v>
      </c>
      <c r="Q749" s="16">
        <f>+'JRO''s Hours Information'!D749</f>
        <v>0</v>
      </c>
      <c r="R749" s="23">
        <f t="shared" si="128"/>
        <v>0</v>
      </c>
      <c r="S749" s="16">
        <f>+'JRO''s Hours Information'!G749</f>
        <v>0</v>
      </c>
      <c r="T749" s="23">
        <f t="shared" si="129"/>
        <v>0</v>
      </c>
      <c r="U749" s="15">
        <f>+'JRO''s Hours Information'!J749</f>
        <v>0</v>
      </c>
      <c r="V749" s="25">
        <f t="shared" si="130"/>
        <v>0</v>
      </c>
      <c r="W749" s="23">
        <f t="shared" si="131"/>
        <v>5574.7201700000005</v>
      </c>
    </row>
    <row r="750" spans="1:23" ht="14.85" customHeight="1" x14ac:dyDescent="0.15">
      <c r="A750" s="64" t="str">
        <f>'Employee ROP Information'!A750</f>
        <v>GAL</v>
      </c>
      <c r="B750" s="58" t="str">
        <f>+'Employee ROP Information'!C750</f>
        <v>ZAMARRON, ERICA</v>
      </c>
      <c r="C750" s="17">
        <f>+'Employee ROP Information'!M750</f>
        <v>3.45</v>
      </c>
      <c r="D750" s="17">
        <f>+'Employee ROP Information'!N750</f>
        <v>3.2</v>
      </c>
      <c r="E750" s="32">
        <f>+'JRO''s Hours Information'!B750</f>
        <v>32.497999999999998</v>
      </c>
      <c r="F750" s="23">
        <f t="shared" si="122"/>
        <v>112.1181</v>
      </c>
      <c r="G750" s="32">
        <f>+'JRO''s Hours Information'!E750</f>
        <v>32.497999999999998</v>
      </c>
      <c r="H750" s="23">
        <f t="shared" si="123"/>
        <v>103.9936</v>
      </c>
      <c r="I750" s="32">
        <f>+'JRO''s Hours Information'!H750</f>
        <v>0</v>
      </c>
      <c r="J750" s="25">
        <f t="shared" si="124"/>
        <v>0</v>
      </c>
      <c r="K750" s="33">
        <f>+'JRO''s Hours Information'!C750</f>
        <v>32.497999999999998</v>
      </c>
      <c r="L750" s="23">
        <f t="shared" si="125"/>
        <v>112.1181</v>
      </c>
      <c r="M750" s="33">
        <f>+'JRO''s Hours Information'!F750</f>
        <v>32.497999999999998</v>
      </c>
      <c r="N750" s="23">
        <f t="shared" si="126"/>
        <v>103.9936</v>
      </c>
      <c r="O750" s="33">
        <f>+'JRO''s Hours Information'!I750</f>
        <v>0</v>
      </c>
      <c r="P750" s="25">
        <f t="shared" si="127"/>
        <v>0</v>
      </c>
      <c r="Q750" s="16">
        <f>+'JRO''s Hours Information'!D750</f>
        <v>0</v>
      </c>
      <c r="R750" s="23">
        <f t="shared" si="128"/>
        <v>0</v>
      </c>
      <c r="S750" s="16">
        <f>+'JRO''s Hours Information'!G750</f>
        <v>0</v>
      </c>
      <c r="T750" s="23">
        <f t="shared" si="129"/>
        <v>0</v>
      </c>
      <c r="U750" s="15">
        <f>+'JRO''s Hours Information'!J750</f>
        <v>0</v>
      </c>
      <c r="V750" s="25">
        <f t="shared" si="130"/>
        <v>0</v>
      </c>
      <c r="W750" s="23">
        <f t="shared" si="131"/>
        <v>216.11169999999998</v>
      </c>
    </row>
    <row r="751" spans="1:23" ht="14.85" customHeight="1" x14ac:dyDescent="0.15">
      <c r="A751" s="64" t="str">
        <f>'Employee ROP Information'!A751</f>
        <v>GAL</v>
      </c>
      <c r="B751" s="58" t="str">
        <f>+'Employee ROP Information'!C751</f>
        <v>ZEILE, KATHLEEN</v>
      </c>
      <c r="C751" s="17">
        <f>+'Employee ROP Information'!M751</f>
        <v>21.26</v>
      </c>
      <c r="D751" s="17">
        <f>+'Employee ROP Information'!N751</f>
        <v>19.71</v>
      </c>
      <c r="E751" s="32">
        <f>+'JRO''s Hours Information'!B751</f>
        <v>150.09</v>
      </c>
      <c r="F751" s="23">
        <f t="shared" si="122"/>
        <v>3190.9134000000004</v>
      </c>
      <c r="G751" s="32">
        <f>+'JRO''s Hours Information'!E751</f>
        <v>191.59</v>
      </c>
      <c r="H751" s="23">
        <f t="shared" si="123"/>
        <v>3776.2389000000003</v>
      </c>
      <c r="I751" s="32">
        <f>+'JRO''s Hours Information'!H751</f>
        <v>2</v>
      </c>
      <c r="J751" s="25">
        <f t="shared" si="124"/>
        <v>39.42</v>
      </c>
      <c r="K751" s="33">
        <f>+'JRO''s Hours Information'!C751</f>
        <v>104.004</v>
      </c>
      <c r="L751" s="23">
        <f t="shared" si="125"/>
        <v>2211.1250400000004</v>
      </c>
      <c r="M751" s="33">
        <f>+'JRO''s Hours Information'!F751</f>
        <v>104.004</v>
      </c>
      <c r="N751" s="23">
        <f t="shared" si="126"/>
        <v>2049.9188400000003</v>
      </c>
      <c r="O751" s="33">
        <f>+'JRO''s Hours Information'!I751</f>
        <v>48.5</v>
      </c>
      <c r="P751" s="25">
        <f t="shared" si="127"/>
        <v>955.93500000000006</v>
      </c>
      <c r="Q751" s="16">
        <f>+'JRO''s Hours Information'!D751</f>
        <v>18</v>
      </c>
      <c r="R751" s="23">
        <f t="shared" si="128"/>
        <v>382.68</v>
      </c>
      <c r="S751" s="16">
        <f>+'JRO''s Hours Information'!G751</f>
        <v>48</v>
      </c>
      <c r="T751" s="23">
        <f t="shared" si="129"/>
        <v>946.08</v>
      </c>
      <c r="U751" s="15">
        <f>+'JRO''s Hours Information'!J751</f>
        <v>46.5</v>
      </c>
      <c r="V751" s="25">
        <f t="shared" si="130"/>
        <v>916.51499999999999</v>
      </c>
      <c r="W751" s="23">
        <f t="shared" si="131"/>
        <v>7006.5723000000007</v>
      </c>
    </row>
    <row r="752" spans="1:23" ht="14.85" customHeight="1" x14ac:dyDescent="0.15">
      <c r="A752" s="64" t="str">
        <f>'Employee ROP Information'!A752</f>
        <v>GAL</v>
      </c>
      <c r="B752" s="58" t="str">
        <f>+'Employee ROP Information'!C752</f>
        <v>ZIGLER, BETH</v>
      </c>
      <c r="C752" s="17">
        <f>+'Employee ROP Information'!M752</f>
        <v>21.93</v>
      </c>
      <c r="D752" s="17">
        <f>+'Employee ROP Information'!N752</f>
        <v>20.329999999999998</v>
      </c>
      <c r="E752" s="32">
        <f>+'JRO''s Hours Information'!B752</f>
        <v>236.25</v>
      </c>
      <c r="F752" s="23">
        <f t="shared" si="122"/>
        <v>5180.9624999999996</v>
      </c>
      <c r="G752" s="32">
        <f>+'JRO''s Hours Information'!E752</f>
        <v>212.84</v>
      </c>
      <c r="H752" s="23">
        <f t="shared" si="123"/>
        <v>4327.0371999999998</v>
      </c>
      <c r="I752" s="32">
        <f>+'JRO''s Hours Information'!H752</f>
        <v>0</v>
      </c>
      <c r="J752" s="25">
        <f t="shared" si="124"/>
        <v>0</v>
      </c>
      <c r="K752" s="33">
        <f>+'JRO''s Hours Information'!C752</f>
        <v>156</v>
      </c>
      <c r="L752" s="23">
        <f t="shared" si="125"/>
        <v>3421.08</v>
      </c>
      <c r="M752" s="33">
        <f>+'JRO''s Hours Information'!F752</f>
        <v>104.004</v>
      </c>
      <c r="N752" s="23">
        <f t="shared" si="126"/>
        <v>2114.4013199999999</v>
      </c>
      <c r="O752" s="33">
        <f>+'JRO''s Hours Information'!I752</f>
        <v>0</v>
      </c>
      <c r="P752" s="25">
        <f t="shared" si="127"/>
        <v>0</v>
      </c>
      <c r="Q752" s="16">
        <f>+'JRO''s Hours Information'!D752</f>
        <v>57.5</v>
      </c>
      <c r="R752" s="23">
        <f t="shared" si="128"/>
        <v>1260.9749999999999</v>
      </c>
      <c r="S752" s="16">
        <f>+'JRO''s Hours Information'!G752</f>
        <v>81</v>
      </c>
      <c r="T752" s="23">
        <f t="shared" si="129"/>
        <v>1646.7299999999998</v>
      </c>
      <c r="U752" s="15">
        <f>+'JRO''s Hours Information'!J752</f>
        <v>0</v>
      </c>
      <c r="V752" s="25">
        <f t="shared" si="130"/>
        <v>0</v>
      </c>
      <c r="W752" s="23">
        <f t="shared" si="131"/>
        <v>9507.9997000000003</v>
      </c>
    </row>
    <row r="753" spans="1:23" ht="14.85" customHeight="1" x14ac:dyDescent="0.15">
      <c r="A753" s="64" t="str">
        <f>'Employee ROP Information'!A753</f>
        <v>GAL</v>
      </c>
      <c r="B753" s="58" t="str">
        <f>+'Employee ROP Information'!C753</f>
        <v>ZONA, DEAN</v>
      </c>
      <c r="C753" s="17">
        <f>+'Employee ROP Information'!M753</f>
        <v>29.31</v>
      </c>
      <c r="D753" s="17">
        <f>+'Employee ROP Information'!N753</f>
        <v>27.17</v>
      </c>
      <c r="E753" s="32">
        <f>+'JRO''s Hours Information'!B753</f>
        <v>153.16399999999999</v>
      </c>
      <c r="F753" s="23">
        <f t="shared" si="122"/>
        <v>4489.2368399999996</v>
      </c>
      <c r="G753" s="32">
        <f>+'JRO''s Hours Information'!E753</f>
        <v>112.00700000000001</v>
      </c>
      <c r="H753" s="23">
        <f t="shared" si="123"/>
        <v>3043.2301900000002</v>
      </c>
      <c r="I753" s="32">
        <f>+'JRO''s Hours Information'!H753</f>
        <v>12</v>
      </c>
      <c r="J753" s="25">
        <f t="shared" si="124"/>
        <v>326.04000000000002</v>
      </c>
      <c r="K753" s="33">
        <f>+'JRO''s Hours Information'!C753</f>
        <v>156</v>
      </c>
      <c r="L753" s="23">
        <f t="shared" si="125"/>
        <v>4572.3599999999997</v>
      </c>
      <c r="M753" s="33">
        <f>+'JRO''s Hours Information'!F753</f>
        <v>104.004</v>
      </c>
      <c r="N753" s="23">
        <f t="shared" si="126"/>
        <v>2825.7886800000001</v>
      </c>
      <c r="O753" s="33">
        <f>+'JRO''s Hours Information'!I753</f>
        <v>26</v>
      </c>
      <c r="P753" s="25">
        <f t="shared" si="127"/>
        <v>706.42000000000007</v>
      </c>
      <c r="Q753" s="16">
        <f>+'JRO''s Hours Information'!D753</f>
        <v>91</v>
      </c>
      <c r="R753" s="23">
        <f t="shared" si="128"/>
        <v>2667.21</v>
      </c>
      <c r="S753" s="16">
        <f>+'JRO''s Hours Information'!G753</f>
        <v>96.25</v>
      </c>
      <c r="T753" s="23">
        <f t="shared" si="129"/>
        <v>2615.1125000000002</v>
      </c>
      <c r="U753" s="15">
        <f>+'JRO''s Hours Information'!J753</f>
        <v>14.5</v>
      </c>
      <c r="V753" s="25">
        <f t="shared" si="130"/>
        <v>393.96500000000003</v>
      </c>
      <c r="W753" s="23">
        <f t="shared" si="131"/>
        <v>7858.5070299999998</v>
      </c>
    </row>
    <row r="754" spans="1:23" ht="14.85" customHeight="1" x14ac:dyDescent="0.15">
      <c r="A754" s="64">
        <f>'Employee ROP Information'!A754</f>
        <v>0</v>
      </c>
      <c r="B754" s="58">
        <f>+'Employee ROP Information'!C754</f>
        <v>0</v>
      </c>
      <c r="C754" s="17">
        <f>+'Employee ROP Information'!M754</f>
        <v>0</v>
      </c>
      <c r="D754" s="17">
        <f>+'Employee ROP Information'!N754</f>
        <v>0</v>
      </c>
      <c r="E754" s="32">
        <f>+'JRO''s Hours Information'!B754</f>
        <v>0</v>
      </c>
      <c r="F754" s="23">
        <f t="shared" si="122"/>
        <v>0</v>
      </c>
      <c r="G754" s="32">
        <f>+'JRO''s Hours Information'!E754</f>
        <v>0</v>
      </c>
      <c r="H754" s="23">
        <f t="shared" si="123"/>
        <v>0</v>
      </c>
      <c r="I754" s="32">
        <f>+'JRO''s Hours Information'!H754</f>
        <v>0</v>
      </c>
      <c r="J754" s="25">
        <f t="shared" si="124"/>
        <v>0</v>
      </c>
      <c r="K754" s="33">
        <f>+'JRO''s Hours Information'!C754</f>
        <v>0</v>
      </c>
      <c r="L754" s="23">
        <f t="shared" si="125"/>
        <v>0</v>
      </c>
      <c r="M754" s="33">
        <f>+'JRO''s Hours Information'!F754</f>
        <v>0</v>
      </c>
      <c r="N754" s="23">
        <f t="shared" si="126"/>
        <v>0</v>
      </c>
      <c r="O754" s="33">
        <f>+'JRO''s Hours Information'!I754</f>
        <v>0</v>
      </c>
      <c r="P754" s="25">
        <f t="shared" si="127"/>
        <v>0</v>
      </c>
      <c r="Q754" s="16">
        <f>+'JRO''s Hours Information'!D754</f>
        <v>0</v>
      </c>
      <c r="R754" s="23">
        <f t="shared" si="128"/>
        <v>0</v>
      </c>
      <c r="S754" s="16">
        <f>+'JRO''s Hours Information'!G754</f>
        <v>0</v>
      </c>
      <c r="T754" s="23">
        <f t="shared" si="129"/>
        <v>0</v>
      </c>
      <c r="U754" s="15">
        <f>+'JRO''s Hours Information'!J754</f>
        <v>0</v>
      </c>
      <c r="V754" s="25">
        <f t="shared" si="130"/>
        <v>0</v>
      </c>
      <c r="W754" s="23">
        <f t="shared" si="131"/>
        <v>0</v>
      </c>
    </row>
    <row r="755" spans="1:23" ht="14.85" hidden="1" customHeight="1" x14ac:dyDescent="0.15">
      <c r="A755" s="64">
        <f>'Employee ROP Information'!A755</f>
        <v>0</v>
      </c>
      <c r="B755" s="58">
        <f>+'Employee ROP Information'!C755</f>
        <v>0</v>
      </c>
      <c r="C755" s="17">
        <f>+'Employee ROP Information'!M755</f>
        <v>0</v>
      </c>
      <c r="D755" s="17">
        <f>+'Employee ROP Information'!N755</f>
        <v>0</v>
      </c>
      <c r="E755" s="32">
        <f>+'JRO''s Hours Information'!B755</f>
        <v>0</v>
      </c>
      <c r="F755" s="23">
        <f t="shared" si="122"/>
        <v>0</v>
      </c>
      <c r="G755" s="32">
        <f>+'JRO''s Hours Information'!E755</f>
        <v>0</v>
      </c>
      <c r="H755" s="23">
        <f t="shared" si="123"/>
        <v>0</v>
      </c>
      <c r="I755" s="32">
        <f>+'JRO''s Hours Information'!H755</f>
        <v>0</v>
      </c>
      <c r="J755" s="25">
        <f t="shared" si="124"/>
        <v>0</v>
      </c>
      <c r="K755" s="33">
        <f>+'JRO''s Hours Information'!C755</f>
        <v>0</v>
      </c>
      <c r="L755" s="23">
        <f t="shared" si="125"/>
        <v>0</v>
      </c>
      <c r="M755" s="33">
        <f>+'JRO''s Hours Information'!F755</f>
        <v>0</v>
      </c>
      <c r="N755" s="23">
        <f t="shared" si="126"/>
        <v>0</v>
      </c>
      <c r="O755" s="33">
        <f>+'JRO''s Hours Information'!I755</f>
        <v>0</v>
      </c>
      <c r="P755" s="25">
        <f t="shared" si="127"/>
        <v>0</v>
      </c>
      <c r="Q755" s="16">
        <f>+'JRO''s Hours Information'!D755</f>
        <v>0</v>
      </c>
      <c r="R755" s="23">
        <f t="shared" si="128"/>
        <v>0</v>
      </c>
      <c r="S755" s="16">
        <f>+'JRO''s Hours Information'!G755</f>
        <v>0</v>
      </c>
      <c r="T755" s="23">
        <f t="shared" si="129"/>
        <v>0</v>
      </c>
      <c r="U755" s="15">
        <f>+'JRO''s Hours Information'!J755</f>
        <v>0</v>
      </c>
      <c r="V755" s="25">
        <f t="shared" si="130"/>
        <v>0</v>
      </c>
      <c r="W755" s="23">
        <f t="shared" si="131"/>
        <v>0</v>
      </c>
    </row>
    <row r="756" spans="1:23" ht="14.85" hidden="1" customHeight="1" x14ac:dyDescent="0.15">
      <c r="A756" s="64">
        <f>'Employee ROP Information'!A756</f>
        <v>0</v>
      </c>
      <c r="B756" s="58">
        <f>+'Employee ROP Information'!C756</f>
        <v>0</v>
      </c>
      <c r="C756" s="17">
        <f>+'Employee ROP Information'!M756</f>
        <v>0</v>
      </c>
      <c r="D756" s="17">
        <f>+'Employee ROP Information'!N756</f>
        <v>0</v>
      </c>
      <c r="E756" s="32">
        <f>+'JRO''s Hours Information'!B756</f>
        <v>0</v>
      </c>
      <c r="F756" s="23">
        <f t="shared" si="122"/>
        <v>0</v>
      </c>
      <c r="G756" s="32">
        <f>+'JRO''s Hours Information'!E756</f>
        <v>0</v>
      </c>
      <c r="H756" s="23">
        <f t="shared" si="123"/>
        <v>0</v>
      </c>
      <c r="I756" s="32">
        <f>+'JRO''s Hours Information'!H756</f>
        <v>0</v>
      </c>
      <c r="J756" s="25">
        <f t="shared" si="124"/>
        <v>0</v>
      </c>
      <c r="K756" s="33">
        <f>+'JRO''s Hours Information'!C756</f>
        <v>0</v>
      </c>
      <c r="L756" s="23">
        <f t="shared" si="125"/>
        <v>0</v>
      </c>
      <c r="M756" s="33">
        <f>+'JRO''s Hours Information'!F756</f>
        <v>0</v>
      </c>
      <c r="N756" s="23">
        <f t="shared" si="126"/>
        <v>0</v>
      </c>
      <c r="O756" s="33">
        <f>+'JRO''s Hours Information'!I756</f>
        <v>0</v>
      </c>
      <c r="P756" s="25">
        <f t="shared" si="127"/>
        <v>0</v>
      </c>
      <c r="Q756" s="16">
        <f>+'JRO''s Hours Information'!D756</f>
        <v>0</v>
      </c>
      <c r="R756" s="23">
        <f t="shared" si="128"/>
        <v>0</v>
      </c>
      <c r="S756" s="16">
        <f>+'JRO''s Hours Information'!G756</f>
        <v>0</v>
      </c>
      <c r="T756" s="23">
        <f t="shared" si="129"/>
        <v>0</v>
      </c>
      <c r="U756" s="15">
        <f>+'JRO''s Hours Information'!J756</f>
        <v>0</v>
      </c>
      <c r="V756" s="25">
        <f t="shared" si="130"/>
        <v>0</v>
      </c>
      <c r="W756" s="23">
        <f t="shared" si="131"/>
        <v>0</v>
      </c>
    </row>
    <row r="757" spans="1:23" ht="14.85" hidden="1" customHeight="1" x14ac:dyDescent="0.15">
      <c r="A757" s="64">
        <f>'Employee ROP Information'!A757</f>
        <v>0</v>
      </c>
      <c r="B757" s="58">
        <f>+'Employee ROP Information'!C757</f>
        <v>0</v>
      </c>
      <c r="C757" s="17">
        <f>+'Employee ROP Information'!M757</f>
        <v>0</v>
      </c>
      <c r="D757" s="17">
        <f>+'Employee ROP Information'!N757</f>
        <v>0</v>
      </c>
      <c r="E757" s="32">
        <f>+'JRO''s Hours Information'!B757</f>
        <v>0</v>
      </c>
      <c r="F757" s="23">
        <f t="shared" si="122"/>
        <v>0</v>
      </c>
      <c r="G757" s="32">
        <f>+'JRO''s Hours Information'!E757</f>
        <v>0</v>
      </c>
      <c r="H757" s="23">
        <f t="shared" si="123"/>
        <v>0</v>
      </c>
      <c r="I757" s="32">
        <f>+'JRO''s Hours Information'!H757</f>
        <v>0</v>
      </c>
      <c r="J757" s="25">
        <f t="shared" si="124"/>
        <v>0</v>
      </c>
      <c r="K757" s="33">
        <f>+'JRO''s Hours Information'!C757</f>
        <v>0</v>
      </c>
      <c r="L757" s="23">
        <f t="shared" si="125"/>
        <v>0</v>
      </c>
      <c r="M757" s="33">
        <f>+'JRO''s Hours Information'!F757</f>
        <v>0</v>
      </c>
      <c r="N757" s="23">
        <f t="shared" si="126"/>
        <v>0</v>
      </c>
      <c r="O757" s="33">
        <f>+'JRO''s Hours Information'!I757</f>
        <v>0</v>
      </c>
      <c r="P757" s="25">
        <f t="shared" si="127"/>
        <v>0</v>
      </c>
      <c r="Q757" s="16">
        <f>+'JRO''s Hours Information'!D757</f>
        <v>0</v>
      </c>
      <c r="R757" s="23">
        <f t="shared" si="128"/>
        <v>0</v>
      </c>
      <c r="S757" s="16">
        <f>+'JRO''s Hours Information'!G757</f>
        <v>0</v>
      </c>
      <c r="T757" s="23">
        <f t="shared" si="129"/>
        <v>0</v>
      </c>
      <c r="U757" s="15">
        <f>+'JRO''s Hours Information'!J757</f>
        <v>0</v>
      </c>
      <c r="V757" s="25">
        <f t="shared" si="130"/>
        <v>0</v>
      </c>
      <c r="W757" s="23">
        <f t="shared" si="131"/>
        <v>0</v>
      </c>
    </row>
    <row r="758" spans="1:23" ht="14.85" hidden="1" customHeight="1" x14ac:dyDescent="0.15">
      <c r="A758" s="64">
        <f>'Employee ROP Information'!A758</f>
        <v>0</v>
      </c>
      <c r="B758" s="58">
        <f>+'Employee ROP Information'!C758</f>
        <v>0</v>
      </c>
      <c r="C758" s="17">
        <f>+'Employee ROP Information'!M758</f>
        <v>0</v>
      </c>
      <c r="D758" s="17">
        <f>+'Employee ROP Information'!N758</f>
        <v>0</v>
      </c>
      <c r="E758" s="32">
        <f>+'JRO''s Hours Information'!B758</f>
        <v>0</v>
      </c>
      <c r="F758" s="23">
        <f t="shared" si="122"/>
        <v>0</v>
      </c>
      <c r="G758" s="32">
        <f>+'JRO''s Hours Information'!E758</f>
        <v>0</v>
      </c>
      <c r="H758" s="23">
        <f t="shared" si="123"/>
        <v>0</v>
      </c>
      <c r="I758" s="32">
        <f>+'JRO''s Hours Information'!H758</f>
        <v>0</v>
      </c>
      <c r="J758" s="25">
        <f t="shared" si="124"/>
        <v>0</v>
      </c>
      <c r="K758" s="33">
        <f>+'JRO''s Hours Information'!C758</f>
        <v>0</v>
      </c>
      <c r="L758" s="23">
        <f t="shared" si="125"/>
        <v>0</v>
      </c>
      <c r="M758" s="33">
        <f>+'JRO''s Hours Information'!F758</f>
        <v>0</v>
      </c>
      <c r="N758" s="23">
        <f t="shared" si="126"/>
        <v>0</v>
      </c>
      <c r="O758" s="33">
        <f>+'JRO''s Hours Information'!I758</f>
        <v>0</v>
      </c>
      <c r="P758" s="25">
        <f t="shared" si="127"/>
        <v>0</v>
      </c>
      <c r="Q758" s="16">
        <f>+'JRO''s Hours Information'!D758</f>
        <v>0</v>
      </c>
      <c r="R758" s="23">
        <f t="shared" si="128"/>
        <v>0</v>
      </c>
      <c r="S758" s="16">
        <f>+'JRO''s Hours Information'!G758</f>
        <v>0</v>
      </c>
      <c r="T758" s="23">
        <f t="shared" si="129"/>
        <v>0</v>
      </c>
      <c r="U758" s="15">
        <f>+'JRO''s Hours Information'!J758</f>
        <v>0</v>
      </c>
      <c r="V758" s="25">
        <f t="shared" si="130"/>
        <v>0</v>
      </c>
      <c r="W758" s="23">
        <f t="shared" si="131"/>
        <v>0</v>
      </c>
    </row>
    <row r="759" spans="1:23" ht="14.85" hidden="1" customHeight="1" x14ac:dyDescent="0.15">
      <c r="A759" s="64">
        <f>'Employee ROP Information'!A759</f>
        <v>0</v>
      </c>
      <c r="B759" s="58">
        <f>+'Employee ROP Information'!C759</f>
        <v>0</v>
      </c>
      <c r="C759" s="17">
        <f>+'Employee ROP Information'!M759</f>
        <v>0</v>
      </c>
      <c r="D759" s="17">
        <f>+'Employee ROP Information'!N759</f>
        <v>0</v>
      </c>
      <c r="E759" s="32">
        <f>+'JRO''s Hours Information'!B759</f>
        <v>0</v>
      </c>
      <c r="F759" s="23">
        <f t="shared" si="122"/>
        <v>0</v>
      </c>
      <c r="G759" s="32">
        <f>+'JRO''s Hours Information'!E759</f>
        <v>0</v>
      </c>
      <c r="H759" s="23">
        <f t="shared" si="123"/>
        <v>0</v>
      </c>
      <c r="I759" s="32">
        <f>+'JRO''s Hours Information'!H759</f>
        <v>0</v>
      </c>
      <c r="J759" s="25">
        <f t="shared" si="124"/>
        <v>0</v>
      </c>
      <c r="K759" s="33">
        <f>+'JRO''s Hours Information'!C759</f>
        <v>0</v>
      </c>
      <c r="L759" s="23">
        <f t="shared" si="125"/>
        <v>0</v>
      </c>
      <c r="M759" s="33">
        <f>+'JRO''s Hours Information'!F759</f>
        <v>0</v>
      </c>
      <c r="N759" s="23">
        <f t="shared" si="126"/>
        <v>0</v>
      </c>
      <c r="O759" s="33">
        <f>+'JRO''s Hours Information'!I759</f>
        <v>0</v>
      </c>
      <c r="P759" s="25">
        <f t="shared" si="127"/>
        <v>0</v>
      </c>
      <c r="Q759" s="16">
        <f>+'JRO''s Hours Information'!D759</f>
        <v>0</v>
      </c>
      <c r="R759" s="23">
        <f t="shared" si="128"/>
        <v>0</v>
      </c>
      <c r="S759" s="16">
        <f>+'JRO''s Hours Information'!G759</f>
        <v>0</v>
      </c>
      <c r="T759" s="23">
        <f t="shared" si="129"/>
        <v>0</v>
      </c>
      <c r="U759" s="15">
        <f>+'JRO''s Hours Information'!J759</f>
        <v>0</v>
      </c>
      <c r="V759" s="25">
        <f t="shared" si="130"/>
        <v>0</v>
      </c>
      <c r="W759" s="23">
        <f t="shared" si="131"/>
        <v>0</v>
      </c>
    </row>
    <row r="760" spans="1:23" ht="14.85" hidden="1" customHeight="1" x14ac:dyDescent="0.15">
      <c r="A760" s="64">
        <f>'Employee ROP Information'!A760</f>
        <v>0</v>
      </c>
      <c r="B760" s="58">
        <f>+'Employee ROP Information'!C760</f>
        <v>0</v>
      </c>
      <c r="C760" s="17">
        <f>+'Employee ROP Information'!M760</f>
        <v>0</v>
      </c>
      <c r="D760" s="17">
        <f>+'Employee ROP Information'!N760</f>
        <v>0</v>
      </c>
      <c r="E760" s="32">
        <f>+'JRO''s Hours Information'!B760</f>
        <v>0</v>
      </c>
      <c r="F760" s="23">
        <f t="shared" si="122"/>
        <v>0</v>
      </c>
      <c r="G760" s="32">
        <f>+'JRO''s Hours Information'!E760</f>
        <v>0</v>
      </c>
      <c r="H760" s="23">
        <f t="shared" si="123"/>
        <v>0</v>
      </c>
      <c r="I760" s="32">
        <f>+'JRO''s Hours Information'!H760</f>
        <v>0</v>
      </c>
      <c r="J760" s="25">
        <f t="shared" si="124"/>
        <v>0</v>
      </c>
      <c r="K760" s="33">
        <f>+'JRO''s Hours Information'!C760</f>
        <v>0</v>
      </c>
      <c r="L760" s="23">
        <f t="shared" si="125"/>
        <v>0</v>
      </c>
      <c r="M760" s="33">
        <f>+'JRO''s Hours Information'!F760</f>
        <v>0</v>
      </c>
      <c r="N760" s="23">
        <f t="shared" si="126"/>
        <v>0</v>
      </c>
      <c r="O760" s="33">
        <f>+'JRO''s Hours Information'!I760</f>
        <v>0</v>
      </c>
      <c r="P760" s="25">
        <f t="shared" si="127"/>
        <v>0</v>
      </c>
      <c r="Q760" s="16">
        <f>+'JRO''s Hours Information'!D760</f>
        <v>0</v>
      </c>
      <c r="R760" s="23">
        <f t="shared" si="128"/>
        <v>0</v>
      </c>
      <c r="S760" s="16">
        <f>+'JRO''s Hours Information'!G760</f>
        <v>0</v>
      </c>
      <c r="T760" s="23">
        <f t="shared" si="129"/>
        <v>0</v>
      </c>
      <c r="U760" s="15">
        <f>+'JRO''s Hours Information'!J760</f>
        <v>0</v>
      </c>
      <c r="V760" s="25">
        <f t="shared" si="130"/>
        <v>0</v>
      </c>
      <c r="W760" s="23">
        <f t="shared" si="131"/>
        <v>0</v>
      </c>
    </row>
    <row r="761" spans="1:23" ht="14.85" hidden="1" customHeight="1" x14ac:dyDescent="0.15">
      <c r="A761" s="64">
        <f>'Employee ROP Information'!A761</f>
        <v>0</v>
      </c>
      <c r="B761" s="58">
        <f>+'Employee ROP Information'!C761</f>
        <v>0</v>
      </c>
      <c r="C761" s="17">
        <f>+'Employee ROP Information'!M761</f>
        <v>0</v>
      </c>
      <c r="D761" s="17">
        <f>+'Employee ROP Information'!N761</f>
        <v>0</v>
      </c>
      <c r="E761" s="32">
        <f>+'JRO''s Hours Information'!B761</f>
        <v>0</v>
      </c>
      <c r="F761" s="23">
        <f t="shared" si="122"/>
        <v>0</v>
      </c>
      <c r="G761" s="32">
        <f>+'JRO''s Hours Information'!E761</f>
        <v>0</v>
      </c>
      <c r="H761" s="23">
        <f t="shared" si="123"/>
        <v>0</v>
      </c>
      <c r="I761" s="32">
        <f>+'JRO''s Hours Information'!H761</f>
        <v>0</v>
      </c>
      <c r="J761" s="25">
        <f t="shared" si="124"/>
        <v>0</v>
      </c>
      <c r="K761" s="33">
        <f>+'JRO''s Hours Information'!C761</f>
        <v>0</v>
      </c>
      <c r="L761" s="23">
        <f t="shared" si="125"/>
        <v>0</v>
      </c>
      <c r="M761" s="33">
        <f>+'JRO''s Hours Information'!F761</f>
        <v>0</v>
      </c>
      <c r="N761" s="23">
        <f t="shared" si="126"/>
        <v>0</v>
      </c>
      <c r="O761" s="33">
        <f>+'JRO''s Hours Information'!I761</f>
        <v>0</v>
      </c>
      <c r="P761" s="25">
        <f t="shared" si="127"/>
        <v>0</v>
      </c>
      <c r="Q761" s="16">
        <f>+'JRO''s Hours Information'!D761</f>
        <v>0</v>
      </c>
      <c r="R761" s="23">
        <f t="shared" si="128"/>
        <v>0</v>
      </c>
      <c r="S761" s="16">
        <f>+'JRO''s Hours Information'!G761</f>
        <v>0</v>
      </c>
      <c r="T761" s="23">
        <f t="shared" si="129"/>
        <v>0</v>
      </c>
      <c r="U761" s="15">
        <f>+'JRO''s Hours Information'!J761</f>
        <v>0</v>
      </c>
      <c r="V761" s="25">
        <f t="shared" si="130"/>
        <v>0</v>
      </c>
      <c r="W761" s="23">
        <f t="shared" si="131"/>
        <v>0</v>
      </c>
    </row>
    <row r="762" spans="1:23" ht="14.85" hidden="1" customHeight="1" x14ac:dyDescent="0.15">
      <c r="A762" s="64">
        <f>'Employee ROP Information'!A762</f>
        <v>0</v>
      </c>
      <c r="B762" s="58">
        <f>+'Employee ROP Information'!C762</f>
        <v>0</v>
      </c>
      <c r="C762" s="17">
        <f>+'Employee ROP Information'!M762</f>
        <v>0</v>
      </c>
      <c r="D762" s="17">
        <f>+'Employee ROP Information'!N762</f>
        <v>0</v>
      </c>
      <c r="E762" s="32">
        <f>+'JRO''s Hours Information'!B762</f>
        <v>0</v>
      </c>
      <c r="F762" s="23">
        <f t="shared" si="122"/>
        <v>0</v>
      </c>
      <c r="G762" s="32">
        <f>+'JRO''s Hours Information'!E762</f>
        <v>0</v>
      </c>
      <c r="H762" s="23">
        <f t="shared" si="123"/>
        <v>0</v>
      </c>
      <c r="I762" s="32">
        <f>+'JRO''s Hours Information'!H762</f>
        <v>0</v>
      </c>
      <c r="J762" s="25">
        <f t="shared" si="124"/>
        <v>0</v>
      </c>
      <c r="K762" s="33">
        <f>+'JRO''s Hours Information'!C762</f>
        <v>0</v>
      </c>
      <c r="L762" s="23">
        <f t="shared" si="125"/>
        <v>0</v>
      </c>
      <c r="M762" s="33">
        <f>+'JRO''s Hours Information'!F762</f>
        <v>0</v>
      </c>
      <c r="N762" s="23">
        <f t="shared" si="126"/>
        <v>0</v>
      </c>
      <c r="O762" s="33">
        <f>+'JRO''s Hours Information'!I762</f>
        <v>0</v>
      </c>
      <c r="P762" s="25">
        <f t="shared" si="127"/>
        <v>0</v>
      </c>
      <c r="Q762" s="16">
        <f>+'JRO''s Hours Information'!D762</f>
        <v>0</v>
      </c>
      <c r="R762" s="23">
        <f t="shared" si="128"/>
        <v>0</v>
      </c>
      <c r="S762" s="16">
        <f>+'JRO''s Hours Information'!G762</f>
        <v>0</v>
      </c>
      <c r="T762" s="23">
        <f t="shared" si="129"/>
        <v>0</v>
      </c>
      <c r="U762" s="15">
        <f>+'JRO''s Hours Information'!J762</f>
        <v>0</v>
      </c>
      <c r="V762" s="25">
        <f t="shared" si="130"/>
        <v>0</v>
      </c>
      <c r="W762" s="23">
        <f t="shared" si="131"/>
        <v>0</v>
      </c>
    </row>
    <row r="763" spans="1:23" ht="14.85" hidden="1" customHeight="1" x14ac:dyDescent="0.15">
      <c r="A763" s="64">
        <f>'Employee ROP Information'!A763</f>
        <v>0</v>
      </c>
      <c r="B763" s="58">
        <f>+'Employee ROP Information'!C763</f>
        <v>0</v>
      </c>
      <c r="C763" s="17">
        <f>+'Employee ROP Information'!M763</f>
        <v>0</v>
      </c>
      <c r="D763" s="17">
        <f>+'Employee ROP Information'!N763</f>
        <v>0</v>
      </c>
      <c r="E763" s="32">
        <f>+'JRO''s Hours Information'!B763</f>
        <v>0</v>
      </c>
      <c r="F763" s="23">
        <f t="shared" si="122"/>
        <v>0</v>
      </c>
      <c r="G763" s="32">
        <f>+'JRO''s Hours Information'!E763</f>
        <v>0</v>
      </c>
      <c r="H763" s="23">
        <f t="shared" si="123"/>
        <v>0</v>
      </c>
      <c r="I763" s="32">
        <f>+'JRO''s Hours Information'!H763</f>
        <v>0</v>
      </c>
      <c r="J763" s="25">
        <f t="shared" si="124"/>
        <v>0</v>
      </c>
      <c r="K763" s="33">
        <f>+'JRO''s Hours Information'!C763</f>
        <v>0</v>
      </c>
      <c r="L763" s="23">
        <f t="shared" si="125"/>
        <v>0</v>
      </c>
      <c r="M763" s="33">
        <f>+'JRO''s Hours Information'!F763</f>
        <v>0</v>
      </c>
      <c r="N763" s="23">
        <f t="shared" si="126"/>
        <v>0</v>
      </c>
      <c r="O763" s="33">
        <f>+'JRO''s Hours Information'!I763</f>
        <v>0</v>
      </c>
      <c r="P763" s="25">
        <f t="shared" si="127"/>
        <v>0</v>
      </c>
      <c r="Q763" s="16">
        <f>+'JRO''s Hours Information'!D763</f>
        <v>0</v>
      </c>
      <c r="R763" s="23">
        <f t="shared" si="128"/>
        <v>0</v>
      </c>
      <c r="S763" s="16">
        <f>+'JRO''s Hours Information'!G763</f>
        <v>0</v>
      </c>
      <c r="T763" s="23">
        <f t="shared" si="129"/>
        <v>0</v>
      </c>
      <c r="U763" s="15">
        <f>+'JRO''s Hours Information'!J763</f>
        <v>0</v>
      </c>
      <c r="V763" s="25">
        <f t="shared" si="130"/>
        <v>0</v>
      </c>
      <c r="W763" s="23">
        <f t="shared" si="131"/>
        <v>0</v>
      </c>
    </row>
    <row r="764" spans="1:23" ht="14.85" hidden="1" customHeight="1" x14ac:dyDescent="0.15">
      <c r="A764" s="64">
        <f>'Employee ROP Information'!A764</f>
        <v>0</v>
      </c>
      <c r="B764" s="58">
        <f>+'Employee ROP Information'!C764</f>
        <v>0</v>
      </c>
      <c r="C764" s="17">
        <f>+'Employee ROP Information'!M764</f>
        <v>0</v>
      </c>
      <c r="D764" s="17">
        <f>+'Employee ROP Information'!N764</f>
        <v>0</v>
      </c>
      <c r="E764" s="32">
        <f>+'JRO''s Hours Information'!B764</f>
        <v>0</v>
      </c>
      <c r="F764" s="23">
        <f t="shared" si="122"/>
        <v>0</v>
      </c>
      <c r="G764" s="32">
        <f>+'JRO''s Hours Information'!E764</f>
        <v>0</v>
      </c>
      <c r="H764" s="23">
        <f t="shared" si="123"/>
        <v>0</v>
      </c>
      <c r="I764" s="32">
        <f>+'JRO''s Hours Information'!H764</f>
        <v>0</v>
      </c>
      <c r="J764" s="25">
        <f t="shared" si="124"/>
        <v>0</v>
      </c>
      <c r="K764" s="33">
        <f>+'JRO''s Hours Information'!C764</f>
        <v>0</v>
      </c>
      <c r="L764" s="23">
        <f t="shared" si="125"/>
        <v>0</v>
      </c>
      <c r="M764" s="33">
        <f>+'JRO''s Hours Information'!F764</f>
        <v>0</v>
      </c>
      <c r="N764" s="23">
        <f t="shared" si="126"/>
        <v>0</v>
      </c>
      <c r="O764" s="33">
        <f>+'JRO''s Hours Information'!I764</f>
        <v>0</v>
      </c>
      <c r="P764" s="25">
        <f t="shared" si="127"/>
        <v>0</v>
      </c>
      <c r="Q764" s="16">
        <f>+'JRO''s Hours Information'!D764</f>
        <v>0</v>
      </c>
      <c r="R764" s="23">
        <f t="shared" si="128"/>
        <v>0</v>
      </c>
      <c r="S764" s="16">
        <f>+'JRO''s Hours Information'!G764</f>
        <v>0</v>
      </c>
      <c r="T764" s="23">
        <f t="shared" si="129"/>
        <v>0</v>
      </c>
      <c r="U764" s="15">
        <f>+'JRO''s Hours Information'!J764</f>
        <v>0</v>
      </c>
      <c r="V764" s="25">
        <f t="shared" si="130"/>
        <v>0</v>
      </c>
      <c r="W764" s="23">
        <f t="shared" si="131"/>
        <v>0</v>
      </c>
    </row>
    <row r="765" spans="1:23" ht="14.85" hidden="1" customHeight="1" x14ac:dyDescent="0.15">
      <c r="A765" s="64">
        <f>'Employee ROP Information'!A765</f>
        <v>0</v>
      </c>
      <c r="B765" s="58">
        <f>+'Employee ROP Information'!C765</f>
        <v>0</v>
      </c>
      <c r="C765" s="17">
        <f>+'Employee ROP Information'!M765</f>
        <v>0</v>
      </c>
      <c r="D765" s="17">
        <f>+'Employee ROP Information'!N765</f>
        <v>0</v>
      </c>
      <c r="E765" s="32">
        <f>+'JRO''s Hours Information'!B765</f>
        <v>0</v>
      </c>
      <c r="F765" s="23">
        <f t="shared" si="122"/>
        <v>0</v>
      </c>
      <c r="G765" s="32">
        <f>+'JRO''s Hours Information'!E765</f>
        <v>0</v>
      </c>
      <c r="H765" s="23">
        <f t="shared" si="123"/>
        <v>0</v>
      </c>
      <c r="I765" s="32">
        <f>+'JRO''s Hours Information'!H765</f>
        <v>0</v>
      </c>
      <c r="J765" s="25">
        <f t="shared" si="124"/>
        <v>0</v>
      </c>
      <c r="K765" s="33">
        <f>+'JRO''s Hours Information'!C765</f>
        <v>0</v>
      </c>
      <c r="L765" s="23">
        <f t="shared" si="125"/>
        <v>0</v>
      </c>
      <c r="M765" s="33">
        <f>+'JRO''s Hours Information'!F765</f>
        <v>0</v>
      </c>
      <c r="N765" s="23">
        <f t="shared" si="126"/>
        <v>0</v>
      </c>
      <c r="O765" s="33">
        <f>+'JRO''s Hours Information'!I765</f>
        <v>0</v>
      </c>
      <c r="P765" s="25">
        <f t="shared" si="127"/>
        <v>0</v>
      </c>
      <c r="Q765" s="16">
        <f>+'JRO''s Hours Information'!D765</f>
        <v>0</v>
      </c>
      <c r="R765" s="23">
        <f t="shared" si="128"/>
        <v>0</v>
      </c>
      <c r="S765" s="16">
        <f>+'JRO''s Hours Information'!G765</f>
        <v>0</v>
      </c>
      <c r="T765" s="23">
        <f t="shared" si="129"/>
        <v>0</v>
      </c>
      <c r="U765" s="15">
        <f>+'JRO''s Hours Information'!J765</f>
        <v>0</v>
      </c>
      <c r="V765" s="25">
        <f t="shared" si="130"/>
        <v>0</v>
      </c>
      <c r="W765" s="23">
        <f t="shared" si="131"/>
        <v>0</v>
      </c>
    </row>
    <row r="766" spans="1:23" ht="14.85" hidden="1" customHeight="1" x14ac:dyDescent="0.15">
      <c r="A766" s="64">
        <f>'Employee ROP Information'!A766</f>
        <v>0</v>
      </c>
      <c r="B766" s="58">
        <f>+'Employee ROP Information'!C766</f>
        <v>0</v>
      </c>
      <c r="C766" s="17">
        <f>+'Employee ROP Information'!M766</f>
        <v>0</v>
      </c>
      <c r="D766" s="17">
        <f>+'Employee ROP Information'!N766</f>
        <v>0</v>
      </c>
      <c r="E766" s="32">
        <f>+'JRO''s Hours Information'!B766</f>
        <v>0</v>
      </c>
      <c r="F766" s="23">
        <f t="shared" si="122"/>
        <v>0</v>
      </c>
      <c r="G766" s="32">
        <f>+'JRO''s Hours Information'!E766</f>
        <v>0</v>
      </c>
      <c r="H766" s="23">
        <f t="shared" si="123"/>
        <v>0</v>
      </c>
      <c r="I766" s="32">
        <f>+'JRO''s Hours Information'!H766</f>
        <v>0</v>
      </c>
      <c r="J766" s="25">
        <f t="shared" si="124"/>
        <v>0</v>
      </c>
      <c r="K766" s="33">
        <f>+'JRO''s Hours Information'!C766</f>
        <v>0</v>
      </c>
      <c r="L766" s="23">
        <f t="shared" si="125"/>
        <v>0</v>
      </c>
      <c r="M766" s="33">
        <f>+'JRO''s Hours Information'!F766</f>
        <v>0</v>
      </c>
      <c r="N766" s="23">
        <f t="shared" si="126"/>
        <v>0</v>
      </c>
      <c r="O766" s="33">
        <f>+'JRO''s Hours Information'!I766</f>
        <v>0</v>
      </c>
      <c r="P766" s="25">
        <f t="shared" si="127"/>
        <v>0</v>
      </c>
      <c r="Q766" s="16">
        <f>+'JRO''s Hours Information'!D766</f>
        <v>0</v>
      </c>
      <c r="R766" s="23">
        <f t="shared" si="128"/>
        <v>0</v>
      </c>
      <c r="S766" s="16">
        <f>+'JRO''s Hours Information'!G766</f>
        <v>0</v>
      </c>
      <c r="T766" s="23">
        <f t="shared" si="129"/>
        <v>0</v>
      </c>
      <c r="U766" s="15">
        <f>+'JRO''s Hours Information'!J766</f>
        <v>0</v>
      </c>
      <c r="V766" s="25">
        <f t="shared" si="130"/>
        <v>0</v>
      </c>
      <c r="W766" s="23">
        <f t="shared" si="131"/>
        <v>0</v>
      </c>
    </row>
    <row r="767" spans="1:23" ht="14.85" hidden="1" customHeight="1" x14ac:dyDescent="0.15">
      <c r="A767" s="64">
        <f>'Employee ROP Information'!A767</f>
        <v>0</v>
      </c>
      <c r="B767" s="58">
        <f>+'Employee ROP Information'!C767</f>
        <v>0</v>
      </c>
      <c r="C767" s="17">
        <f>+'Employee ROP Information'!M767</f>
        <v>0</v>
      </c>
      <c r="D767" s="17">
        <f>+'Employee ROP Information'!N767</f>
        <v>0</v>
      </c>
      <c r="E767" s="32">
        <f>+'JRO''s Hours Information'!B767</f>
        <v>0</v>
      </c>
      <c r="F767" s="23">
        <f t="shared" si="122"/>
        <v>0</v>
      </c>
      <c r="G767" s="32">
        <f>+'JRO''s Hours Information'!E767</f>
        <v>0</v>
      </c>
      <c r="H767" s="23">
        <f t="shared" si="123"/>
        <v>0</v>
      </c>
      <c r="I767" s="32">
        <f>+'JRO''s Hours Information'!H767</f>
        <v>0</v>
      </c>
      <c r="J767" s="25">
        <f t="shared" si="124"/>
        <v>0</v>
      </c>
      <c r="K767" s="33">
        <f>+'JRO''s Hours Information'!C767</f>
        <v>0</v>
      </c>
      <c r="L767" s="23">
        <f t="shared" si="125"/>
        <v>0</v>
      </c>
      <c r="M767" s="33">
        <f>+'JRO''s Hours Information'!F767</f>
        <v>0</v>
      </c>
      <c r="N767" s="23">
        <f t="shared" si="126"/>
        <v>0</v>
      </c>
      <c r="O767" s="33">
        <f>+'JRO''s Hours Information'!I767</f>
        <v>0</v>
      </c>
      <c r="P767" s="25">
        <f t="shared" si="127"/>
        <v>0</v>
      </c>
      <c r="Q767" s="16">
        <f>+'JRO''s Hours Information'!D767</f>
        <v>0</v>
      </c>
      <c r="R767" s="23">
        <f t="shared" si="128"/>
        <v>0</v>
      </c>
      <c r="S767" s="16">
        <f>+'JRO''s Hours Information'!G767</f>
        <v>0</v>
      </c>
      <c r="T767" s="23">
        <f t="shared" si="129"/>
        <v>0</v>
      </c>
      <c r="U767" s="15">
        <f>+'JRO''s Hours Information'!J767</f>
        <v>0</v>
      </c>
      <c r="V767" s="25">
        <f t="shared" si="130"/>
        <v>0</v>
      </c>
      <c r="W767" s="23">
        <f t="shared" si="131"/>
        <v>0</v>
      </c>
    </row>
    <row r="768" spans="1:23" ht="14.85" hidden="1" customHeight="1" x14ac:dyDescent="0.15">
      <c r="A768" s="64">
        <f>'Employee ROP Information'!A768</f>
        <v>0</v>
      </c>
      <c r="B768" s="58">
        <f>+'Employee ROP Information'!C768</f>
        <v>0</v>
      </c>
      <c r="C768" s="17">
        <f>+'Employee ROP Information'!M768</f>
        <v>0</v>
      </c>
      <c r="D768" s="17">
        <f>+'Employee ROP Information'!N768</f>
        <v>0</v>
      </c>
      <c r="E768" s="32">
        <f>+'JRO''s Hours Information'!B768</f>
        <v>0</v>
      </c>
      <c r="F768" s="23">
        <f t="shared" si="122"/>
        <v>0</v>
      </c>
      <c r="G768" s="32">
        <f>+'JRO''s Hours Information'!E768</f>
        <v>0</v>
      </c>
      <c r="H768" s="23">
        <f t="shared" si="123"/>
        <v>0</v>
      </c>
      <c r="I768" s="32">
        <f>+'JRO''s Hours Information'!H768</f>
        <v>0</v>
      </c>
      <c r="J768" s="25">
        <f t="shared" si="124"/>
        <v>0</v>
      </c>
      <c r="K768" s="33">
        <f>+'JRO''s Hours Information'!C768</f>
        <v>0</v>
      </c>
      <c r="L768" s="23">
        <f t="shared" si="125"/>
        <v>0</v>
      </c>
      <c r="M768" s="33">
        <f>+'JRO''s Hours Information'!F768</f>
        <v>0</v>
      </c>
      <c r="N768" s="23">
        <f t="shared" si="126"/>
        <v>0</v>
      </c>
      <c r="O768" s="33">
        <f>+'JRO''s Hours Information'!I768</f>
        <v>0</v>
      </c>
      <c r="P768" s="25">
        <f t="shared" si="127"/>
        <v>0</v>
      </c>
      <c r="Q768" s="16">
        <f>+'JRO''s Hours Information'!D768</f>
        <v>0</v>
      </c>
      <c r="R768" s="23">
        <f t="shared" si="128"/>
        <v>0</v>
      </c>
      <c r="S768" s="16">
        <f>+'JRO''s Hours Information'!G768</f>
        <v>0</v>
      </c>
      <c r="T768" s="23">
        <f t="shared" si="129"/>
        <v>0</v>
      </c>
      <c r="U768" s="15">
        <f>+'JRO''s Hours Information'!J768</f>
        <v>0</v>
      </c>
      <c r="V768" s="25">
        <f t="shared" si="130"/>
        <v>0</v>
      </c>
      <c r="W768" s="23">
        <f t="shared" si="131"/>
        <v>0</v>
      </c>
    </row>
    <row r="769" spans="1:23" ht="14.85" hidden="1" customHeight="1" x14ac:dyDescent="0.15">
      <c r="A769" s="64">
        <f>'Employee ROP Information'!A769</f>
        <v>0</v>
      </c>
      <c r="B769" s="58">
        <f>+'Employee ROP Information'!C769</f>
        <v>0</v>
      </c>
      <c r="C769" s="17">
        <f>+'Employee ROP Information'!M769</f>
        <v>0</v>
      </c>
      <c r="D769" s="17">
        <f>+'Employee ROP Information'!N769</f>
        <v>0</v>
      </c>
      <c r="E769" s="32">
        <f>+'JRO''s Hours Information'!B769</f>
        <v>0</v>
      </c>
      <c r="F769" s="23">
        <f t="shared" si="122"/>
        <v>0</v>
      </c>
      <c r="G769" s="32">
        <f>+'JRO''s Hours Information'!E769</f>
        <v>0</v>
      </c>
      <c r="H769" s="23">
        <f t="shared" si="123"/>
        <v>0</v>
      </c>
      <c r="I769" s="32">
        <f>+'JRO''s Hours Information'!H769</f>
        <v>0</v>
      </c>
      <c r="J769" s="25">
        <f t="shared" si="124"/>
        <v>0</v>
      </c>
      <c r="K769" s="33">
        <f>+'JRO''s Hours Information'!C769</f>
        <v>0</v>
      </c>
      <c r="L769" s="23">
        <f t="shared" si="125"/>
        <v>0</v>
      </c>
      <c r="M769" s="33">
        <f>+'JRO''s Hours Information'!F769</f>
        <v>0</v>
      </c>
      <c r="N769" s="23">
        <f t="shared" si="126"/>
        <v>0</v>
      </c>
      <c r="O769" s="33">
        <f>+'JRO''s Hours Information'!I769</f>
        <v>0</v>
      </c>
      <c r="P769" s="25">
        <f t="shared" si="127"/>
        <v>0</v>
      </c>
      <c r="Q769" s="16">
        <f>+'JRO''s Hours Information'!D769</f>
        <v>0</v>
      </c>
      <c r="R769" s="23">
        <f t="shared" si="128"/>
        <v>0</v>
      </c>
      <c r="S769" s="16">
        <f>+'JRO''s Hours Information'!G769</f>
        <v>0</v>
      </c>
      <c r="T769" s="23">
        <f t="shared" si="129"/>
        <v>0</v>
      </c>
      <c r="U769" s="15">
        <f>+'JRO''s Hours Information'!J769</f>
        <v>0</v>
      </c>
      <c r="V769" s="25">
        <f t="shared" si="130"/>
        <v>0</v>
      </c>
      <c r="W769" s="23">
        <f t="shared" si="131"/>
        <v>0</v>
      </c>
    </row>
    <row r="770" spans="1:23" ht="14.85" hidden="1" customHeight="1" x14ac:dyDescent="0.15">
      <c r="A770" s="64">
        <f>'Employee ROP Information'!A770</f>
        <v>0</v>
      </c>
      <c r="B770" s="58">
        <f>+'Employee ROP Information'!C770</f>
        <v>0</v>
      </c>
      <c r="C770" s="17">
        <f>+'Employee ROP Information'!M770</f>
        <v>0</v>
      </c>
      <c r="D770" s="17">
        <f>+'Employee ROP Information'!N770</f>
        <v>0</v>
      </c>
      <c r="E770" s="32">
        <f>+'JRO''s Hours Information'!B770</f>
        <v>0</v>
      </c>
      <c r="F770" s="23">
        <f t="shared" si="122"/>
        <v>0</v>
      </c>
      <c r="G770" s="32">
        <f>+'JRO''s Hours Information'!E770</f>
        <v>0</v>
      </c>
      <c r="H770" s="23">
        <f t="shared" si="123"/>
        <v>0</v>
      </c>
      <c r="I770" s="32">
        <f>+'JRO''s Hours Information'!H770</f>
        <v>0</v>
      </c>
      <c r="J770" s="25">
        <f t="shared" si="124"/>
        <v>0</v>
      </c>
      <c r="K770" s="33">
        <f>+'JRO''s Hours Information'!C770</f>
        <v>0</v>
      </c>
      <c r="L770" s="23">
        <f t="shared" si="125"/>
        <v>0</v>
      </c>
      <c r="M770" s="33">
        <f>+'JRO''s Hours Information'!F770</f>
        <v>0</v>
      </c>
      <c r="N770" s="23">
        <f t="shared" si="126"/>
        <v>0</v>
      </c>
      <c r="O770" s="33">
        <f>+'JRO''s Hours Information'!I770</f>
        <v>0</v>
      </c>
      <c r="P770" s="25">
        <f t="shared" si="127"/>
        <v>0</v>
      </c>
      <c r="Q770" s="16">
        <f>+'JRO''s Hours Information'!D770</f>
        <v>0</v>
      </c>
      <c r="R770" s="23">
        <f t="shared" si="128"/>
        <v>0</v>
      </c>
      <c r="S770" s="16">
        <f>+'JRO''s Hours Information'!G770</f>
        <v>0</v>
      </c>
      <c r="T770" s="23">
        <f t="shared" si="129"/>
        <v>0</v>
      </c>
      <c r="U770" s="15">
        <f>+'JRO''s Hours Information'!J770</f>
        <v>0</v>
      </c>
      <c r="V770" s="25">
        <f t="shared" si="130"/>
        <v>0</v>
      </c>
      <c r="W770" s="23">
        <f t="shared" si="131"/>
        <v>0</v>
      </c>
    </row>
    <row r="771" spans="1:23" ht="14.85" hidden="1" customHeight="1" x14ac:dyDescent="0.15">
      <c r="A771" s="64">
        <f>'Employee ROP Information'!A771</f>
        <v>0</v>
      </c>
      <c r="B771" s="58">
        <f>+'Employee ROP Information'!C771</f>
        <v>0</v>
      </c>
      <c r="C771" s="17">
        <f>+'Employee ROP Information'!M771</f>
        <v>0</v>
      </c>
      <c r="D771" s="17">
        <f>+'Employee ROP Information'!N771</f>
        <v>0</v>
      </c>
      <c r="E771" s="32">
        <f>+'JRO''s Hours Information'!B771</f>
        <v>0</v>
      </c>
      <c r="F771" s="23">
        <f t="shared" si="122"/>
        <v>0</v>
      </c>
      <c r="G771" s="32">
        <f>+'JRO''s Hours Information'!E771</f>
        <v>0</v>
      </c>
      <c r="H771" s="23">
        <f t="shared" si="123"/>
        <v>0</v>
      </c>
      <c r="I771" s="32">
        <f>+'JRO''s Hours Information'!H771</f>
        <v>0</v>
      </c>
      <c r="J771" s="25">
        <f t="shared" si="124"/>
        <v>0</v>
      </c>
      <c r="K771" s="33">
        <f>+'JRO''s Hours Information'!C771</f>
        <v>0</v>
      </c>
      <c r="L771" s="23">
        <f t="shared" si="125"/>
        <v>0</v>
      </c>
      <c r="M771" s="33">
        <f>+'JRO''s Hours Information'!F771</f>
        <v>0</v>
      </c>
      <c r="N771" s="23">
        <f t="shared" si="126"/>
        <v>0</v>
      </c>
      <c r="O771" s="33">
        <f>+'JRO''s Hours Information'!I771</f>
        <v>0</v>
      </c>
      <c r="P771" s="25">
        <f t="shared" si="127"/>
        <v>0</v>
      </c>
      <c r="Q771" s="16">
        <f>+'JRO''s Hours Information'!D771</f>
        <v>0</v>
      </c>
      <c r="R771" s="23">
        <f t="shared" si="128"/>
        <v>0</v>
      </c>
      <c r="S771" s="16">
        <f>+'JRO''s Hours Information'!G771</f>
        <v>0</v>
      </c>
      <c r="T771" s="23">
        <f t="shared" si="129"/>
        <v>0</v>
      </c>
      <c r="U771" s="15">
        <f>+'JRO''s Hours Information'!J771</f>
        <v>0</v>
      </c>
      <c r="V771" s="25">
        <f t="shared" si="130"/>
        <v>0</v>
      </c>
      <c r="W771" s="23">
        <f t="shared" si="131"/>
        <v>0</v>
      </c>
    </row>
    <row r="772" spans="1:23" ht="14.85" hidden="1" customHeight="1" x14ac:dyDescent="0.15">
      <c r="A772" s="64">
        <f>'Employee ROP Information'!A772</f>
        <v>0</v>
      </c>
      <c r="B772" s="58">
        <f>+'Employee ROP Information'!C772</f>
        <v>0</v>
      </c>
      <c r="C772" s="17">
        <f>+'Employee ROP Information'!M772</f>
        <v>0</v>
      </c>
      <c r="D772" s="17">
        <f>+'Employee ROP Information'!N772</f>
        <v>0</v>
      </c>
      <c r="E772" s="32">
        <f>+'JRO''s Hours Information'!B772</f>
        <v>0</v>
      </c>
      <c r="F772" s="23">
        <f t="shared" si="122"/>
        <v>0</v>
      </c>
      <c r="G772" s="32">
        <f>+'JRO''s Hours Information'!E772</f>
        <v>0</v>
      </c>
      <c r="H772" s="23">
        <f t="shared" si="123"/>
        <v>0</v>
      </c>
      <c r="I772" s="32">
        <f>+'JRO''s Hours Information'!H772</f>
        <v>0</v>
      </c>
      <c r="J772" s="25">
        <f t="shared" si="124"/>
        <v>0</v>
      </c>
      <c r="K772" s="33">
        <f>+'JRO''s Hours Information'!C772</f>
        <v>0</v>
      </c>
      <c r="L772" s="23">
        <f t="shared" si="125"/>
        <v>0</v>
      </c>
      <c r="M772" s="33">
        <f>+'JRO''s Hours Information'!F772</f>
        <v>0</v>
      </c>
      <c r="N772" s="23">
        <f t="shared" si="126"/>
        <v>0</v>
      </c>
      <c r="O772" s="33">
        <f>+'JRO''s Hours Information'!I772</f>
        <v>0</v>
      </c>
      <c r="P772" s="25">
        <f t="shared" si="127"/>
        <v>0</v>
      </c>
      <c r="Q772" s="16">
        <f>+'JRO''s Hours Information'!D772</f>
        <v>0</v>
      </c>
      <c r="R772" s="23">
        <f t="shared" si="128"/>
        <v>0</v>
      </c>
      <c r="S772" s="16">
        <f>+'JRO''s Hours Information'!G772</f>
        <v>0</v>
      </c>
      <c r="T772" s="23">
        <f t="shared" si="129"/>
        <v>0</v>
      </c>
      <c r="U772" s="15">
        <f>+'JRO''s Hours Information'!J772</f>
        <v>0</v>
      </c>
      <c r="V772" s="25">
        <f t="shared" si="130"/>
        <v>0</v>
      </c>
      <c r="W772" s="23">
        <f t="shared" si="131"/>
        <v>0</v>
      </c>
    </row>
    <row r="773" spans="1:23" ht="14.85" hidden="1" customHeight="1" x14ac:dyDescent="0.15">
      <c r="A773" s="64">
        <f>'Employee ROP Information'!A773</f>
        <v>0</v>
      </c>
      <c r="B773" s="58">
        <f>+'Employee ROP Information'!C773</f>
        <v>0</v>
      </c>
      <c r="C773" s="17">
        <f>+'Employee ROP Information'!M773</f>
        <v>0</v>
      </c>
      <c r="D773" s="17">
        <f>+'Employee ROP Information'!N773</f>
        <v>0</v>
      </c>
      <c r="E773" s="32">
        <f>+'JRO''s Hours Information'!B773</f>
        <v>0</v>
      </c>
      <c r="F773" s="23">
        <f t="shared" si="122"/>
        <v>0</v>
      </c>
      <c r="G773" s="32">
        <f>+'JRO''s Hours Information'!E773</f>
        <v>0</v>
      </c>
      <c r="H773" s="23">
        <f t="shared" si="123"/>
        <v>0</v>
      </c>
      <c r="I773" s="32">
        <f>+'JRO''s Hours Information'!H773</f>
        <v>0</v>
      </c>
      <c r="J773" s="25">
        <f t="shared" si="124"/>
        <v>0</v>
      </c>
      <c r="K773" s="33">
        <f>+'JRO''s Hours Information'!C773</f>
        <v>0</v>
      </c>
      <c r="L773" s="23">
        <f t="shared" si="125"/>
        <v>0</v>
      </c>
      <c r="M773" s="33">
        <f>+'JRO''s Hours Information'!F773</f>
        <v>0</v>
      </c>
      <c r="N773" s="23">
        <f t="shared" si="126"/>
        <v>0</v>
      </c>
      <c r="O773" s="33">
        <f>+'JRO''s Hours Information'!I773</f>
        <v>0</v>
      </c>
      <c r="P773" s="25">
        <f t="shared" si="127"/>
        <v>0</v>
      </c>
      <c r="Q773" s="16">
        <f>+'JRO''s Hours Information'!D773</f>
        <v>0</v>
      </c>
      <c r="R773" s="23">
        <f t="shared" si="128"/>
        <v>0</v>
      </c>
      <c r="S773" s="16">
        <f>+'JRO''s Hours Information'!G773</f>
        <v>0</v>
      </c>
      <c r="T773" s="23">
        <f t="shared" si="129"/>
        <v>0</v>
      </c>
      <c r="U773" s="15">
        <f>+'JRO''s Hours Information'!J773</f>
        <v>0</v>
      </c>
      <c r="V773" s="25">
        <f t="shared" si="130"/>
        <v>0</v>
      </c>
      <c r="W773" s="23">
        <f t="shared" si="131"/>
        <v>0</v>
      </c>
    </row>
    <row r="774" spans="1:23" ht="14.85" hidden="1" customHeight="1" x14ac:dyDescent="0.15">
      <c r="A774" s="64">
        <f>'Employee ROP Information'!A774</f>
        <v>0</v>
      </c>
      <c r="B774" s="58">
        <f>+'Employee ROP Information'!C774</f>
        <v>0</v>
      </c>
      <c r="C774" s="17">
        <f>+'Employee ROP Information'!M774</f>
        <v>0</v>
      </c>
      <c r="D774" s="17">
        <f>+'Employee ROP Information'!N774</f>
        <v>0</v>
      </c>
      <c r="E774" s="32">
        <f>+'JRO''s Hours Information'!B774</f>
        <v>0</v>
      </c>
      <c r="F774" s="23">
        <f t="shared" si="122"/>
        <v>0</v>
      </c>
      <c r="G774" s="32">
        <f>+'JRO''s Hours Information'!E774</f>
        <v>0</v>
      </c>
      <c r="H774" s="23">
        <f t="shared" si="123"/>
        <v>0</v>
      </c>
      <c r="I774" s="32">
        <f>+'JRO''s Hours Information'!H774</f>
        <v>0</v>
      </c>
      <c r="J774" s="25">
        <f t="shared" si="124"/>
        <v>0</v>
      </c>
      <c r="K774" s="33">
        <f>+'JRO''s Hours Information'!C774</f>
        <v>0</v>
      </c>
      <c r="L774" s="23">
        <f t="shared" si="125"/>
        <v>0</v>
      </c>
      <c r="M774" s="33">
        <f>+'JRO''s Hours Information'!F774</f>
        <v>0</v>
      </c>
      <c r="N774" s="23">
        <f t="shared" si="126"/>
        <v>0</v>
      </c>
      <c r="O774" s="33">
        <f>+'JRO''s Hours Information'!I774</f>
        <v>0</v>
      </c>
      <c r="P774" s="25">
        <f t="shared" si="127"/>
        <v>0</v>
      </c>
      <c r="Q774" s="16">
        <f>+'JRO''s Hours Information'!D774</f>
        <v>0</v>
      </c>
      <c r="R774" s="23">
        <f t="shared" si="128"/>
        <v>0</v>
      </c>
      <c r="S774" s="16">
        <f>+'JRO''s Hours Information'!G774</f>
        <v>0</v>
      </c>
      <c r="T774" s="23">
        <f t="shared" si="129"/>
        <v>0</v>
      </c>
      <c r="U774" s="15">
        <f>+'JRO''s Hours Information'!J774</f>
        <v>0</v>
      </c>
      <c r="V774" s="25">
        <f t="shared" si="130"/>
        <v>0</v>
      </c>
      <c r="W774" s="23">
        <f t="shared" si="131"/>
        <v>0</v>
      </c>
    </row>
    <row r="775" spans="1:23" ht="14.85" hidden="1" customHeight="1" x14ac:dyDescent="0.15">
      <c r="A775" s="64">
        <f>'Employee ROP Information'!A775</f>
        <v>0</v>
      </c>
      <c r="B775" s="58">
        <f>+'Employee ROP Information'!C775</f>
        <v>0</v>
      </c>
      <c r="C775" s="17">
        <f>+'Employee ROP Information'!M775</f>
        <v>0</v>
      </c>
      <c r="D775" s="17">
        <f>+'Employee ROP Information'!N775</f>
        <v>0</v>
      </c>
      <c r="E775" s="32">
        <f>+'JRO''s Hours Information'!B775</f>
        <v>0</v>
      </c>
      <c r="F775" s="23">
        <f t="shared" si="122"/>
        <v>0</v>
      </c>
      <c r="G775" s="32">
        <f>+'JRO''s Hours Information'!E775</f>
        <v>0</v>
      </c>
      <c r="H775" s="23">
        <f t="shared" si="123"/>
        <v>0</v>
      </c>
      <c r="I775" s="32">
        <f>+'JRO''s Hours Information'!H775</f>
        <v>0</v>
      </c>
      <c r="J775" s="25">
        <f t="shared" si="124"/>
        <v>0</v>
      </c>
      <c r="K775" s="33">
        <f>+'JRO''s Hours Information'!C775</f>
        <v>0</v>
      </c>
      <c r="L775" s="23">
        <f t="shared" si="125"/>
        <v>0</v>
      </c>
      <c r="M775" s="33">
        <f>+'JRO''s Hours Information'!F775</f>
        <v>0</v>
      </c>
      <c r="N775" s="23">
        <f t="shared" si="126"/>
        <v>0</v>
      </c>
      <c r="O775" s="33">
        <f>+'JRO''s Hours Information'!I775</f>
        <v>0</v>
      </c>
      <c r="P775" s="25">
        <f t="shared" si="127"/>
        <v>0</v>
      </c>
      <c r="Q775" s="16">
        <f>+'JRO''s Hours Information'!D775</f>
        <v>0</v>
      </c>
      <c r="R775" s="23">
        <f t="shared" si="128"/>
        <v>0</v>
      </c>
      <c r="S775" s="16">
        <f>+'JRO''s Hours Information'!G775</f>
        <v>0</v>
      </c>
      <c r="T775" s="23">
        <f t="shared" si="129"/>
        <v>0</v>
      </c>
      <c r="U775" s="15">
        <f>+'JRO''s Hours Information'!J775</f>
        <v>0</v>
      </c>
      <c r="V775" s="25">
        <f t="shared" si="130"/>
        <v>0</v>
      </c>
      <c r="W775" s="23">
        <f t="shared" si="131"/>
        <v>0</v>
      </c>
    </row>
    <row r="776" spans="1:23" ht="14.85" hidden="1" customHeight="1" x14ac:dyDescent="0.15">
      <c r="A776" s="64">
        <f>'Employee ROP Information'!A776</f>
        <v>0</v>
      </c>
      <c r="B776" s="58">
        <f>+'Employee ROP Information'!C776</f>
        <v>0</v>
      </c>
      <c r="C776" s="17">
        <f>+'Employee ROP Information'!M776</f>
        <v>0</v>
      </c>
      <c r="D776" s="17">
        <f>+'Employee ROP Information'!N776</f>
        <v>0</v>
      </c>
      <c r="E776" s="32">
        <f>+'JRO''s Hours Information'!B776</f>
        <v>0</v>
      </c>
      <c r="F776" s="23">
        <f t="shared" si="122"/>
        <v>0</v>
      </c>
      <c r="G776" s="32">
        <f>+'JRO''s Hours Information'!E776</f>
        <v>0</v>
      </c>
      <c r="H776" s="23">
        <f t="shared" si="123"/>
        <v>0</v>
      </c>
      <c r="I776" s="32">
        <f>+'JRO''s Hours Information'!H776</f>
        <v>0</v>
      </c>
      <c r="J776" s="25">
        <f t="shared" si="124"/>
        <v>0</v>
      </c>
      <c r="K776" s="33">
        <f>+'JRO''s Hours Information'!C776</f>
        <v>0</v>
      </c>
      <c r="L776" s="23">
        <f t="shared" si="125"/>
        <v>0</v>
      </c>
      <c r="M776" s="33">
        <f>+'JRO''s Hours Information'!F776</f>
        <v>0</v>
      </c>
      <c r="N776" s="23">
        <f t="shared" si="126"/>
        <v>0</v>
      </c>
      <c r="O776" s="33">
        <f>+'JRO''s Hours Information'!I776</f>
        <v>0</v>
      </c>
      <c r="P776" s="25">
        <f t="shared" si="127"/>
        <v>0</v>
      </c>
      <c r="Q776" s="16">
        <f>+'JRO''s Hours Information'!D776</f>
        <v>0</v>
      </c>
      <c r="R776" s="23">
        <f t="shared" si="128"/>
        <v>0</v>
      </c>
      <c r="S776" s="16">
        <f>+'JRO''s Hours Information'!G776</f>
        <v>0</v>
      </c>
      <c r="T776" s="23">
        <f t="shared" si="129"/>
        <v>0</v>
      </c>
      <c r="U776" s="15">
        <f>+'JRO''s Hours Information'!J776</f>
        <v>0</v>
      </c>
      <c r="V776" s="25">
        <f t="shared" si="130"/>
        <v>0</v>
      </c>
      <c r="W776" s="23">
        <f t="shared" si="131"/>
        <v>0</v>
      </c>
    </row>
    <row r="777" spans="1:23" ht="14.85" hidden="1" customHeight="1" x14ac:dyDescent="0.15">
      <c r="A777" s="64">
        <f>'Employee ROP Information'!A777</f>
        <v>0</v>
      </c>
      <c r="B777" s="58">
        <f>+'Employee ROP Information'!C777</f>
        <v>0</v>
      </c>
      <c r="C777" s="17">
        <f>+'Employee ROP Information'!M777</f>
        <v>0</v>
      </c>
      <c r="D777" s="17">
        <f>+'Employee ROP Information'!N777</f>
        <v>0</v>
      </c>
      <c r="E777" s="32">
        <f>+'JRO''s Hours Information'!B777</f>
        <v>0</v>
      </c>
      <c r="F777" s="23">
        <f t="shared" si="122"/>
        <v>0</v>
      </c>
      <c r="G777" s="32">
        <f>+'JRO''s Hours Information'!E777</f>
        <v>0</v>
      </c>
      <c r="H777" s="23">
        <f t="shared" si="123"/>
        <v>0</v>
      </c>
      <c r="I777" s="32">
        <f>+'JRO''s Hours Information'!H777</f>
        <v>0</v>
      </c>
      <c r="J777" s="25">
        <f t="shared" si="124"/>
        <v>0</v>
      </c>
      <c r="K777" s="33">
        <f>+'JRO''s Hours Information'!C777</f>
        <v>0</v>
      </c>
      <c r="L777" s="23">
        <f t="shared" si="125"/>
        <v>0</v>
      </c>
      <c r="M777" s="33">
        <f>+'JRO''s Hours Information'!F777</f>
        <v>0</v>
      </c>
      <c r="N777" s="23">
        <f t="shared" si="126"/>
        <v>0</v>
      </c>
      <c r="O777" s="33">
        <f>+'JRO''s Hours Information'!I777</f>
        <v>0</v>
      </c>
      <c r="P777" s="25">
        <f t="shared" si="127"/>
        <v>0</v>
      </c>
      <c r="Q777" s="16">
        <f>+'JRO''s Hours Information'!D777</f>
        <v>0</v>
      </c>
      <c r="R777" s="23">
        <f t="shared" si="128"/>
        <v>0</v>
      </c>
      <c r="S777" s="16">
        <f>+'JRO''s Hours Information'!G777</f>
        <v>0</v>
      </c>
      <c r="T777" s="23">
        <f t="shared" si="129"/>
        <v>0</v>
      </c>
      <c r="U777" s="15">
        <f>+'JRO''s Hours Information'!J777</f>
        <v>0</v>
      </c>
      <c r="V777" s="25">
        <f t="shared" si="130"/>
        <v>0</v>
      </c>
      <c r="W777" s="23">
        <f t="shared" si="131"/>
        <v>0</v>
      </c>
    </row>
    <row r="778" spans="1:23" ht="14.85" hidden="1" customHeight="1" x14ac:dyDescent="0.15">
      <c r="A778" s="64">
        <f>'Employee ROP Information'!A778</f>
        <v>0</v>
      </c>
      <c r="B778" s="58">
        <f>+'Employee ROP Information'!C778</f>
        <v>0</v>
      </c>
      <c r="C778" s="17">
        <f>+'Employee ROP Information'!M778</f>
        <v>0</v>
      </c>
      <c r="D778" s="17">
        <f>+'Employee ROP Information'!N778</f>
        <v>0</v>
      </c>
      <c r="E778" s="32">
        <f>+'JRO''s Hours Information'!B778</f>
        <v>0</v>
      </c>
      <c r="F778" s="23">
        <f t="shared" si="122"/>
        <v>0</v>
      </c>
      <c r="G778" s="32">
        <f>+'JRO''s Hours Information'!E778</f>
        <v>0</v>
      </c>
      <c r="H778" s="23">
        <f t="shared" si="123"/>
        <v>0</v>
      </c>
      <c r="I778" s="32">
        <f>+'JRO''s Hours Information'!H778</f>
        <v>0</v>
      </c>
      <c r="J778" s="25">
        <f t="shared" si="124"/>
        <v>0</v>
      </c>
      <c r="K778" s="33">
        <f>+'JRO''s Hours Information'!C778</f>
        <v>0</v>
      </c>
      <c r="L778" s="23">
        <f t="shared" si="125"/>
        <v>0</v>
      </c>
      <c r="M778" s="33">
        <f>+'JRO''s Hours Information'!F778</f>
        <v>0</v>
      </c>
      <c r="N778" s="23">
        <f t="shared" si="126"/>
        <v>0</v>
      </c>
      <c r="O778" s="33">
        <f>+'JRO''s Hours Information'!I778</f>
        <v>0</v>
      </c>
      <c r="P778" s="25">
        <f t="shared" si="127"/>
        <v>0</v>
      </c>
      <c r="Q778" s="16">
        <f>+'JRO''s Hours Information'!D778</f>
        <v>0</v>
      </c>
      <c r="R778" s="23">
        <f t="shared" si="128"/>
        <v>0</v>
      </c>
      <c r="S778" s="16">
        <f>+'JRO''s Hours Information'!G778</f>
        <v>0</v>
      </c>
      <c r="T778" s="23">
        <f t="shared" si="129"/>
        <v>0</v>
      </c>
      <c r="U778" s="15">
        <f>+'JRO''s Hours Information'!J778</f>
        <v>0</v>
      </c>
      <c r="V778" s="25">
        <f t="shared" si="130"/>
        <v>0</v>
      </c>
      <c r="W778" s="23">
        <f t="shared" si="131"/>
        <v>0</v>
      </c>
    </row>
    <row r="779" spans="1:23" ht="14.85" hidden="1" customHeight="1" x14ac:dyDescent="0.15">
      <c r="A779" s="64">
        <f>'Employee ROP Information'!A779</f>
        <v>0</v>
      </c>
      <c r="B779" s="58">
        <f>+'Employee ROP Information'!C779</f>
        <v>0</v>
      </c>
      <c r="C779" s="17">
        <f>+'Employee ROP Information'!M779</f>
        <v>0</v>
      </c>
      <c r="D779" s="17">
        <f>+'Employee ROP Information'!N779</f>
        <v>0</v>
      </c>
      <c r="E779" s="32">
        <f>+'JRO''s Hours Information'!B779</f>
        <v>0</v>
      </c>
      <c r="F779" s="23">
        <f t="shared" si="122"/>
        <v>0</v>
      </c>
      <c r="G779" s="32">
        <f>+'JRO''s Hours Information'!E779</f>
        <v>0</v>
      </c>
      <c r="H779" s="23">
        <f t="shared" si="123"/>
        <v>0</v>
      </c>
      <c r="I779" s="32">
        <f>+'JRO''s Hours Information'!H779</f>
        <v>0</v>
      </c>
      <c r="J779" s="25">
        <f t="shared" si="124"/>
        <v>0</v>
      </c>
      <c r="K779" s="33">
        <f>+'JRO''s Hours Information'!C779</f>
        <v>0</v>
      </c>
      <c r="L779" s="23">
        <f t="shared" si="125"/>
        <v>0</v>
      </c>
      <c r="M779" s="33">
        <f>+'JRO''s Hours Information'!F779</f>
        <v>0</v>
      </c>
      <c r="N779" s="23">
        <f t="shared" si="126"/>
        <v>0</v>
      </c>
      <c r="O779" s="33">
        <f>+'JRO''s Hours Information'!I779</f>
        <v>0</v>
      </c>
      <c r="P779" s="25">
        <f t="shared" si="127"/>
        <v>0</v>
      </c>
      <c r="Q779" s="16">
        <f>+'JRO''s Hours Information'!D779</f>
        <v>0</v>
      </c>
      <c r="R779" s="23">
        <f t="shared" si="128"/>
        <v>0</v>
      </c>
      <c r="S779" s="16">
        <f>+'JRO''s Hours Information'!G779</f>
        <v>0</v>
      </c>
      <c r="T779" s="23">
        <f t="shared" si="129"/>
        <v>0</v>
      </c>
      <c r="U779" s="15">
        <f>+'JRO''s Hours Information'!J779</f>
        <v>0</v>
      </c>
      <c r="V779" s="25">
        <f t="shared" si="130"/>
        <v>0</v>
      </c>
      <c r="W779" s="23">
        <f t="shared" si="131"/>
        <v>0</v>
      </c>
    </row>
    <row r="780" spans="1:23" ht="14.85" hidden="1" customHeight="1" x14ac:dyDescent="0.15">
      <c r="A780" s="64">
        <f>'Employee ROP Information'!A780</f>
        <v>0</v>
      </c>
      <c r="B780" s="58">
        <f>+'Employee ROP Information'!C780</f>
        <v>0</v>
      </c>
      <c r="C780" s="17">
        <f>+'Employee ROP Information'!M780</f>
        <v>0</v>
      </c>
      <c r="D780" s="17">
        <f>+'Employee ROP Information'!N780</f>
        <v>0</v>
      </c>
      <c r="E780" s="32">
        <f>+'JRO''s Hours Information'!B780</f>
        <v>0</v>
      </c>
      <c r="F780" s="23">
        <f t="shared" si="122"/>
        <v>0</v>
      </c>
      <c r="G780" s="32">
        <f>+'JRO''s Hours Information'!E780</f>
        <v>0</v>
      </c>
      <c r="H780" s="23">
        <f t="shared" si="123"/>
        <v>0</v>
      </c>
      <c r="I780" s="32">
        <f>+'JRO''s Hours Information'!H780</f>
        <v>0</v>
      </c>
      <c r="J780" s="25">
        <f t="shared" si="124"/>
        <v>0</v>
      </c>
      <c r="K780" s="33">
        <f>+'JRO''s Hours Information'!C780</f>
        <v>0</v>
      </c>
      <c r="L780" s="23">
        <f t="shared" si="125"/>
        <v>0</v>
      </c>
      <c r="M780" s="33">
        <f>+'JRO''s Hours Information'!F780</f>
        <v>0</v>
      </c>
      <c r="N780" s="23">
        <f t="shared" si="126"/>
        <v>0</v>
      </c>
      <c r="O780" s="33">
        <f>+'JRO''s Hours Information'!I780</f>
        <v>0</v>
      </c>
      <c r="P780" s="25">
        <f t="shared" si="127"/>
        <v>0</v>
      </c>
      <c r="Q780" s="16">
        <f>+'JRO''s Hours Information'!D780</f>
        <v>0</v>
      </c>
      <c r="R780" s="23">
        <f t="shared" si="128"/>
        <v>0</v>
      </c>
      <c r="S780" s="16">
        <f>+'JRO''s Hours Information'!G780</f>
        <v>0</v>
      </c>
      <c r="T780" s="23">
        <f t="shared" si="129"/>
        <v>0</v>
      </c>
      <c r="U780" s="15">
        <f>+'JRO''s Hours Information'!J780</f>
        <v>0</v>
      </c>
      <c r="V780" s="25">
        <f t="shared" si="130"/>
        <v>0</v>
      </c>
      <c r="W780" s="23">
        <f t="shared" si="131"/>
        <v>0</v>
      </c>
    </row>
    <row r="781" spans="1:23" ht="14.85" hidden="1" customHeight="1" x14ac:dyDescent="0.15">
      <c r="A781" s="64">
        <f>'Employee ROP Information'!A781</f>
        <v>0</v>
      </c>
      <c r="B781" s="58">
        <f>+'Employee ROP Information'!C781</f>
        <v>0</v>
      </c>
      <c r="C781" s="17">
        <f>+'Employee ROP Information'!M781</f>
        <v>0</v>
      </c>
      <c r="D781" s="17">
        <f>+'Employee ROP Information'!N781</f>
        <v>0</v>
      </c>
      <c r="E781" s="32">
        <f>+'JRO''s Hours Information'!B781</f>
        <v>0</v>
      </c>
      <c r="F781" s="23">
        <f t="shared" si="122"/>
        <v>0</v>
      </c>
      <c r="G781" s="32">
        <f>+'JRO''s Hours Information'!E781</f>
        <v>0</v>
      </c>
      <c r="H781" s="23">
        <f t="shared" si="123"/>
        <v>0</v>
      </c>
      <c r="I781" s="32">
        <f>+'JRO''s Hours Information'!H781</f>
        <v>0</v>
      </c>
      <c r="J781" s="25">
        <f t="shared" si="124"/>
        <v>0</v>
      </c>
      <c r="K781" s="33">
        <f>+'JRO''s Hours Information'!C781</f>
        <v>0</v>
      </c>
      <c r="L781" s="23">
        <f t="shared" si="125"/>
        <v>0</v>
      </c>
      <c r="M781" s="33">
        <f>+'JRO''s Hours Information'!F781</f>
        <v>0</v>
      </c>
      <c r="N781" s="23">
        <f t="shared" si="126"/>
        <v>0</v>
      </c>
      <c r="O781" s="33">
        <f>+'JRO''s Hours Information'!I781</f>
        <v>0</v>
      </c>
      <c r="P781" s="25">
        <f t="shared" si="127"/>
        <v>0</v>
      </c>
      <c r="Q781" s="16">
        <f>+'JRO''s Hours Information'!D781</f>
        <v>0</v>
      </c>
      <c r="R781" s="23">
        <f t="shared" si="128"/>
        <v>0</v>
      </c>
      <c r="S781" s="16">
        <f>+'JRO''s Hours Information'!G781</f>
        <v>0</v>
      </c>
      <c r="T781" s="23">
        <f t="shared" si="129"/>
        <v>0</v>
      </c>
      <c r="U781" s="15">
        <f>+'JRO''s Hours Information'!J781</f>
        <v>0</v>
      </c>
      <c r="V781" s="25">
        <f t="shared" si="130"/>
        <v>0</v>
      </c>
      <c r="W781" s="23">
        <f t="shared" si="131"/>
        <v>0</v>
      </c>
    </row>
    <row r="782" spans="1:23" ht="14.85" hidden="1" customHeight="1" x14ac:dyDescent="0.15">
      <c r="A782" s="64">
        <f>'Employee ROP Information'!A782</f>
        <v>0</v>
      </c>
      <c r="B782" s="58">
        <f>+'Employee ROP Information'!C782</f>
        <v>0</v>
      </c>
      <c r="C782" s="17">
        <f>+'Employee ROP Information'!M782</f>
        <v>0</v>
      </c>
      <c r="D782" s="17">
        <f>+'Employee ROP Information'!N782</f>
        <v>0</v>
      </c>
      <c r="E782" s="32">
        <f>+'JRO''s Hours Information'!B782</f>
        <v>0</v>
      </c>
      <c r="F782" s="23">
        <f t="shared" si="122"/>
        <v>0</v>
      </c>
      <c r="G782" s="32">
        <f>+'JRO''s Hours Information'!E782</f>
        <v>0</v>
      </c>
      <c r="H782" s="23">
        <f t="shared" si="123"/>
        <v>0</v>
      </c>
      <c r="I782" s="32">
        <f>+'JRO''s Hours Information'!H782</f>
        <v>0</v>
      </c>
      <c r="J782" s="25">
        <f t="shared" si="124"/>
        <v>0</v>
      </c>
      <c r="K782" s="33">
        <f>+'JRO''s Hours Information'!C782</f>
        <v>0</v>
      </c>
      <c r="L782" s="23">
        <f t="shared" si="125"/>
        <v>0</v>
      </c>
      <c r="M782" s="33">
        <f>+'JRO''s Hours Information'!F782</f>
        <v>0</v>
      </c>
      <c r="N782" s="23">
        <f t="shared" si="126"/>
        <v>0</v>
      </c>
      <c r="O782" s="33">
        <f>+'JRO''s Hours Information'!I782</f>
        <v>0</v>
      </c>
      <c r="P782" s="25">
        <f t="shared" si="127"/>
        <v>0</v>
      </c>
      <c r="Q782" s="16">
        <f>+'JRO''s Hours Information'!D782</f>
        <v>0</v>
      </c>
      <c r="R782" s="23">
        <f t="shared" si="128"/>
        <v>0</v>
      </c>
      <c r="S782" s="16">
        <f>+'JRO''s Hours Information'!G782</f>
        <v>0</v>
      </c>
      <c r="T782" s="23">
        <f t="shared" si="129"/>
        <v>0</v>
      </c>
      <c r="U782" s="15">
        <f>+'JRO''s Hours Information'!J782</f>
        <v>0</v>
      </c>
      <c r="V782" s="25">
        <f t="shared" si="130"/>
        <v>0</v>
      </c>
      <c r="W782" s="23">
        <f t="shared" si="131"/>
        <v>0</v>
      </c>
    </row>
    <row r="783" spans="1:23" ht="14.85" hidden="1" customHeight="1" x14ac:dyDescent="0.15">
      <c r="A783" s="64">
        <f>'Employee ROP Information'!A783</f>
        <v>0</v>
      </c>
      <c r="B783" s="58">
        <f>+'Employee ROP Information'!C783</f>
        <v>0</v>
      </c>
      <c r="C783" s="17">
        <f>+'Employee ROP Information'!M783</f>
        <v>0</v>
      </c>
      <c r="D783" s="17">
        <f>+'Employee ROP Information'!N783</f>
        <v>0</v>
      </c>
      <c r="E783" s="32">
        <f>+'JRO''s Hours Information'!B783</f>
        <v>0</v>
      </c>
      <c r="F783" s="23">
        <f t="shared" si="122"/>
        <v>0</v>
      </c>
      <c r="G783" s="32">
        <f>+'JRO''s Hours Information'!E783</f>
        <v>0</v>
      </c>
      <c r="H783" s="23">
        <f t="shared" si="123"/>
        <v>0</v>
      </c>
      <c r="I783" s="32">
        <f>+'JRO''s Hours Information'!H783</f>
        <v>0</v>
      </c>
      <c r="J783" s="25">
        <f t="shared" si="124"/>
        <v>0</v>
      </c>
      <c r="K783" s="33">
        <f>+'JRO''s Hours Information'!C783</f>
        <v>0</v>
      </c>
      <c r="L783" s="23">
        <f t="shared" si="125"/>
        <v>0</v>
      </c>
      <c r="M783" s="33">
        <f>+'JRO''s Hours Information'!F783</f>
        <v>0</v>
      </c>
      <c r="N783" s="23">
        <f t="shared" si="126"/>
        <v>0</v>
      </c>
      <c r="O783" s="33">
        <f>+'JRO''s Hours Information'!I783</f>
        <v>0</v>
      </c>
      <c r="P783" s="25">
        <f t="shared" si="127"/>
        <v>0</v>
      </c>
      <c r="Q783" s="16">
        <f>+'JRO''s Hours Information'!D783</f>
        <v>0</v>
      </c>
      <c r="R783" s="23">
        <f t="shared" si="128"/>
        <v>0</v>
      </c>
      <c r="S783" s="16">
        <f>+'JRO''s Hours Information'!G783</f>
        <v>0</v>
      </c>
      <c r="T783" s="23">
        <f t="shared" si="129"/>
        <v>0</v>
      </c>
      <c r="U783" s="15">
        <f>+'JRO''s Hours Information'!J783</f>
        <v>0</v>
      </c>
      <c r="V783" s="25">
        <f t="shared" si="130"/>
        <v>0</v>
      </c>
      <c r="W783" s="23">
        <f t="shared" si="131"/>
        <v>0</v>
      </c>
    </row>
    <row r="784" spans="1:23" ht="14.85" hidden="1" customHeight="1" x14ac:dyDescent="0.15">
      <c r="A784" s="64">
        <f>'Employee ROP Information'!A784</f>
        <v>0</v>
      </c>
      <c r="B784" s="58">
        <f>+'Employee ROP Information'!C784</f>
        <v>0</v>
      </c>
      <c r="C784" s="17">
        <f>+'Employee ROP Information'!M784</f>
        <v>0</v>
      </c>
      <c r="D784" s="17">
        <f>+'Employee ROP Information'!N784</f>
        <v>0</v>
      </c>
      <c r="E784" s="32">
        <f>+'JRO''s Hours Information'!B784</f>
        <v>0</v>
      </c>
      <c r="F784" s="23">
        <f t="shared" si="122"/>
        <v>0</v>
      </c>
      <c r="G784" s="32">
        <f>+'JRO''s Hours Information'!E784</f>
        <v>0</v>
      </c>
      <c r="H784" s="23">
        <f t="shared" si="123"/>
        <v>0</v>
      </c>
      <c r="I784" s="32">
        <f>+'JRO''s Hours Information'!H784</f>
        <v>0</v>
      </c>
      <c r="J784" s="25">
        <f t="shared" si="124"/>
        <v>0</v>
      </c>
      <c r="K784" s="33">
        <f>+'JRO''s Hours Information'!C784</f>
        <v>0</v>
      </c>
      <c r="L784" s="23">
        <f t="shared" si="125"/>
        <v>0</v>
      </c>
      <c r="M784" s="33">
        <f>+'JRO''s Hours Information'!F784</f>
        <v>0</v>
      </c>
      <c r="N784" s="23">
        <f t="shared" si="126"/>
        <v>0</v>
      </c>
      <c r="O784" s="33">
        <f>+'JRO''s Hours Information'!I784</f>
        <v>0</v>
      </c>
      <c r="P784" s="25">
        <f t="shared" si="127"/>
        <v>0</v>
      </c>
      <c r="Q784" s="16">
        <f>+'JRO''s Hours Information'!D784</f>
        <v>0</v>
      </c>
      <c r="R784" s="23">
        <f t="shared" si="128"/>
        <v>0</v>
      </c>
      <c r="S784" s="16">
        <f>+'JRO''s Hours Information'!G784</f>
        <v>0</v>
      </c>
      <c r="T784" s="23">
        <f t="shared" si="129"/>
        <v>0</v>
      </c>
      <c r="U784" s="15">
        <f>+'JRO''s Hours Information'!J784</f>
        <v>0</v>
      </c>
      <c r="V784" s="25">
        <f t="shared" si="130"/>
        <v>0</v>
      </c>
      <c r="W784" s="23">
        <f t="shared" si="131"/>
        <v>0</v>
      </c>
    </row>
    <row r="785" spans="1:23" ht="14.85" hidden="1" customHeight="1" x14ac:dyDescent="0.15">
      <c r="A785" s="64">
        <f>'Employee ROP Information'!A785</f>
        <v>0</v>
      </c>
      <c r="B785" s="58">
        <f>+'Employee ROP Information'!C785</f>
        <v>0</v>
      </c>
      <c r="C785" s="17">
        <f>+'Employee ROP Information'!M785</f>
        <v>0</v>
      </c>
      <c r="D785" s="17">
        <f>+'Employee ROP Information'!N785</f>
        <v>0</v>
      </c>
      <c r="E785" s="32">
        <f>+'JRO''s Hours Information'!B785</f>
        <v>0</v>
      </c>
      <c r="F785" s="23">
        <f t="shared" si="122"/>
        <v>0</v>
      </c>
      <c r="G785" s="32">
        <f>+'JRO''s Hours Information'!E785</f>
        <v>0</v>
      </c>
      <c r="H785" s="23">
        <f t="shared" si="123"/>
        <v>0</v>
      </c>
      <c r="I785" s="32">
        <f>+'JRO''s Hours Information'!H785</f>
        <v>0</v>
      </c>
      <c r="J785" s="25">
        <f t="shared" si="124"/>
        <v>0</v>
      </c>
      <c r="K785" s="33">
        <f>+'JRO''s Hours Information'!C785</f>
        <v>0</v>
      </c>
      <c r="L785" s="23">
        <f t="shared" si="125"/>
        <v>0</v>
      </c>
      <c r="M785" s="33">
        <f>+'JRO''s Hours Information'!F785</f>
        <v>0</v>
      </c>
      <c r="N785" s="23">
        <f t="shared" si="126"/>
        <v>0</v>
      </c>
      <c r="O785" s="33">
        <f>+'JRO''s Hours Information'!I785</f>
        <v>0</v>
      </c>
      <c r="P785" s="25">
        <f t="shared" si="127"/>
        <v>0</v>
      </c>
      <c r="Q785" s="16">
        <f>+'JRO''s Hours Information'!D785</f>
        <v>0</v>
      </c>
      <c r="R785" s="23">
        <f t="shared" si="128"/>
        <v>0</v>
      </c>
      <c r="S785" s="16">
        <f>+'JRO''s Hours Information'!G785</f>
        <v>0</v>
      </c>
      <c r="T785" s="23">
        <f t="shared" si="129"/>
        <v>0</v>
      </c>
      <c r="U785" s="15">
        <f>+'JRO''s Hours Information'!J785</f>
        <v>0</v>
      </c>
      <c r="V785" s="25">
        <f t="shared" si="130"/>
        <v>0</v>
      </c>
      <c r="W785" s="23">
        <f t="shared" si="131"/>
        <v>0</v>
      </c>
    </row>
    <row r="786" spans="1:23" ht="14.85" hidden="1" customHeight="1" x14ac:dyDescent="0.15">
      <c r="A786" s="64">
        <f>'Employee ROP Information'!A786</f>
        <v>0</v>
      </c>
      <c r="B786" s="58">
        <f>+'Employee ROP Information'!C786</f>
        <v>0</v>
      </c>
      <c r="C786" s="17">
        <f>+'Employee ROP Information'!M786</f>
        <v>0</v>
      </c>
      <c r="D786" s="17">
        <f>+'Employee ROP Information'!N786</f>
        <v>0</v>
      </c>
      <c r="E786" s="32">
        <f>+'JRO''s Hours Information'!B786</f>
        <v>0</v>
      </c>
      <c r="F786" s="23">
        <f t="shared" si="122"/>
        <v>0</v>
      </c>
      <c r="G786" s="32">
        <f>+'JRO''s Hours Information'!E786</f>
        <v>0</v>
      </c>
      <c r="H786" s="23">
        <f t="shared" si="123"/>
        <v>0</v>
      </c>
      <c r="I786" s="32">
        <f>+'JRO''s Hours Information'!H786</f>
        <v>0</v>
      </c>
      <c r="J786" s="25">
        <f t="shared" si="124"/>
        <v>0</v>
      </c>
      <c r="K786" s="33">
        <f>+'JRO''s Hours Information'!C786</f>
        <v>0</v>
      </c>
      <c r="L786" s="23">
        <f t="shared" si="125"/>
        <v>0</v>
      </c>
      <c r="M786" s="33">
        <f>+'JRO''s Hours Information'!F786</f>
        <v>0</v>
      </c>
      <c r="N786" s="23">
        <f t="shared" si="126"/>
        <v>0</v>
      </c>
      <c r="O786" s="33">
        <f>+'JRO''s Hours Information'!I786</f>
        <v>0</v>
      </c>
      <c r="P786" s="25">
        <f t="shared" si="127"/>
        <v>0</v>
      </c>
      <c r="Q786" s="16">
        <f>+'JRO''s Hours Information'!D786</f>
        <v>0</v>
      </c>
      <c r="R786" s="23">
        <f t="shared" si="128"/>
        <v>0</v>
      </c>
      <c r="S786" s="16">
        <f>+'JRO''s Hours Information'!G786</f>
        <v>0</v>
      </c>
      <c r="T786" s="23">
        <f t="shared" si="129"/>
        <v>0</v>
      </c>
      <c r="U786" s="15">
        <f>+'JRO''s Hours Information'!J786</f>
        <v>0</v>
      </c>
      <c r="V786" s="25">
        <f t="shared" si="130"/>
        <v>0</v>
      </c>
      <c r="W786" s="23">
        <f t="shared" si="131"/>
        <v>0</v>
      </c>
    </row>
    <row r="787" spans="1:23" ht="14.85" hidden="1" customHeight="1" x14ac:dyDescent="0.15">
      <c r="A787" s="64">
        <f>'Employee ROP Information'!A787</f>
        <v>0</v>
      </c>
      <c r="B787" s="58">
        <f>+'Employee ROP Information'!C787</f>
        <v>0</v>
      </c>
      <c r="C787" s="17">
        <f>+'Employee ROP Information'!M787</f>
        <v>0</v>
      </c>
      <c r="D787" s="17">
        <f>+'Employee ROP Information'!N787</f>
        <v>0</v>
      </c>
      <c r="E787" s="32">
        <f>+'JRO''s Hours Information'!B787</f>
        <v>0</v>
      </c>
      <c r="F787" s="23">
        <f t="shared" si="122"/>
        <v>0</v>
      </c>
      <c r="G787" s="32">
        <f>+'JRO''s Hours Information'!E787</f>
        <v>0</v>
      </c>
      <c r="H787" s="23">
        <f t="shared" si="123"/>
        <v>0</v>
      </c>
      <c r="I787" s="32">
        <f>+'JRO''s Hours Information'!H787</f>
        <v>0</v>
      </c>
      <c r="J787" s="25">
        <f t="shared" si="124"/>
        <v>0</v>
      </c>
      <c r="K787" s="33">
        <f>+'JRO''s Hours Information'!C787</f>
        <v>0</v>
      </c>
      <c r="L787" s="23">
        <f t="shared" si="125"/>
        <v>0</v>
      </c>
      <c r="M787" s="33">
        <f>+'JRO''s Hours Information'!F787</f>
        <v>0</v>
      </c>
      <c r="N787" s="23">
        <f t="shared" si="126"/>
        <v>0</v>
      </c>
      <c r="O787" s="33">
        <f>+'JRO''s Hours Information'!I787</f>
        <v>0</v>
      </c>
      <c r="P787" s="25">
        <f t="shared" si="127"/>
        <v>0</v>
      </c>
      <c r="Q787" s="16">
        <f>+'JRO''s Hours Information'!D787</f>
        <v>0</v>
      </c>
      <c r="R787" s="23">
        <f t="shared" si="128"/>
        <v>0</v>
      </c>
      <c r="S787" s="16">
        <f>+'JRO''s Hours Information'!G787</f>
        <v>0</v>
      </c>
      <c r="T787" s="23">
        <f t="shared" si="129"/>
        <v>0</v>
      </c>
      <c r="U787" s="15">
        <f>+'JRO''s Hours Information'!J787</f>
        <v>0</v>
      </c>
      <c r="V787" s="25">
        <f t="shared" si="130"/>
        <v>0</v>
      </c>
      <c r="W787" s="23">
        <f t="shared" si="131"/>
        <v>0</v>
      </c>
    </row>
    <row r="788" spans="1:23" ht="14.85" hidden="1" customHeight="1" x14ac:dyDescent="0.15">
      <c r="A788" s="64">
        <f>'Employee ROP Information'!A788</f>
        <v>0</v>
      </c>
      <c r="B788" s="58">
        <f>+'Employee ROP Information'!C788</f>
        <v>0</v>
      </c>
      <c r="C788" s="17">
        <f>+'Employee ROP Information'!M788</f>
        <v>0</v>
      </c>
      <c r="D788" s="17">
        <f>+'Employee ROP Information'!N788</f>
        <v>0</v>
      </c>
      <c r="E788" s="32">
        <f>+'JRO''s Hours Information'!B788</f>
        <v>0</v>
      </c>
      <c r="F788" s="23">
        <f t="shared" si="122"/>
        <v>0</v>
      </c>
      <c r="G788" s="32">
        <f>+'JRO''s Hours Information'!E788</f>
        <v>0</v>
      </c>
      <c r="H788" s="23">
        <f t="shared" si="123"/>
        <v>0</v>
      </c>
      <c r="I788" s="32">
        <f>+'JRO''s Hours Information'!H788</f>
        <v>0</v>
      </c>
      <c r="J788" s="25">
        <f t="shared" si="124"/>
        <v>0</v>
      </c>
      <c r="K788" s="33">
        <f>+'JRO''s Hours Information'!C788</f>
        <v>0</v>
      </c>
      <c r="L788" s="23">
        <f t="shared" si="125"/>
        <v>0</v>
      </c>
      <c r="M788" s="33">
        <f>+'JRO''s Hours Information'!F788</f>
        <v>0</v>
      </c>
      <c r="N788" s="23">
        <f t="shared" si="126"/>
        <v>0</v>
      </c>
      <c r="O788" s="33">
        <f>+'JRO''s Hours Information'!I788</f>
        <v>0</v>
      </c>
      <c r="P788" s="25">
        <f t="shared" si="127"/>
        <v>0</v>
      </c>
      <c r="Q788" s="16">
        <f>+'JRO''s Hours Information'!D788</f>
        <v>0</v>
      </c>
      <c r="R788" s="23">
        <f t="shared" si="128"/>
        <v>0</v>
      </c>
      <c r="S788" s="16">
        <f>+'JRO''s Hours Information'!G788</f>
        <v>0</v>
      </c>
      <c r="T788" s="23">
        <f t="shared" si="129"/>
        <v>0</v>
      </c>
      <c r="U788" s="15">
        <f>+'JRO''s Hours Information'!J788</f>
        <v>0</v>
      </c>
      <c r="V788" s="25">
        <f t="shared" si="130"/>
        <v>0</v>
      </c>
      <c r="W788" s="23">
        <f t="shared" si="131"/>
        <v>0</v>
      </c>
    </row>
    <row r="789" spans="1:23" ht="14.85" hidden="1" customHeight="1" x14ac:dyDescent="0.15">
      <c r="A789" s="64">
        <f>'Employee ROP Information'!A789</f>
        <v>0</v>
      </c>
      <c r="B789" s="58">
        <f>+'Employee ROP Information'!C789</f>
        <v>0</v>
      </c>
      <c r="C789" s="17">
        <f>+'Employee ROP Information'!M789</f>
        <v>0</v>
      </c>
      <c r="D789" s="17">
        <f>+'Employee ROP Information'!N789</f>
        <v>0</v>
      </c>
      <c r="E789" s="32">
        <f>+'JRO''s Hours Information'!B789</f>
        <v>0</v>
      </c>
      <c r="F789" s="23">
        <f t="shared" si="122"/>
        <v>0</v>
      </c>
      <c r="G789" s="32">
        <f>+'JRO''s Hours Information'!E789</f>
        <v>0</v>
      </c>
      <c r="H789" s="23">
        <f t="shared" si="123"/>
        <v>0</v>
      </c>
      <c r="I789" s="32">
        <f>+'JRO''s Hours Information'!H789</f>
        <v>0</v>
      </c>
      <c r="J789" s="25">
        <f t="shared" si="124"/>
        <v>0</v>
      </c>
      <c r="K789" s="33">
        <f>+'JRO''s Hours Information'!C789</f>
        <v>0</v>
      </c>
      <c r="L789" s="23">
        <f t="shared" si="125"/>
        <v>0</v>
      </c>
      <c r="M789" s="33">
        <f>+'JRO''s Hours Information'!F789</f>
        <v>0</v>
      </c>
      <c r="N789" s="23">
        <f t="shared" si="126"/>
        <v>0</v>
      </c>
      <c r="O789" s="33">
        <f>+'JRO''s Hours Information'!I789</f>
        <v>0</v>
      </c>
      <c r="P789" s="25">
        <f t="shared" si="127"/>
        <v>0</v>
      </c>
      <c r="Q789" s="16">
        <f>+'JRO''s Hours Information'!D789</f>
        <v>0</v>
      </c>
      <c r="R789" s="23">
        <f t="shared" si="128"/>
        <v>0</v>
      </c>
      <c r="S789" s="16">
        <f>+'JRO''s Hours Information'!G789</f>
        <v>0</v>
      </c>
      <c r="T789" s="23">
        <f t="shared" si="129"/>
        <v>0</v>
      </c>
      <c r="U789" s="15">
        <f>+'JRO''s Hours Information'!J789</f>
        <v>0</v>
      </c>
      <c r="V789" s="25">
        <f t="shared" si="130"/>
        <v>0</v>
      </c>
      <c r="W789" s="23">
        <f t="shared" si="131"/>
        <v>0</v>
      </c>
    </row>
    <row r="790" spans="1:23" ht="14.85" hidden="1" customHeight="1" x14ac:dyDescent="0.15">
      <c r="A790" s="64">
        <f>'Employee ROP Information'!A790</f>
        <v>0</v>
      </c>
      <c r="B790" s="58">
        <f>+'Employee ROP Information'!C790</f>
        <v>0</v>
      </c>
      <c r="C790" s="17">
        <f>+'Employee ROP Information'!M790</f>
        <v>0</v>
      </c>
      <c r="D790" s="17">
        <f>+'Employee ROP Information'!N790</f>
        <v>0</v>
      </c>
      <c r="E790" s="32">
        <f>+'JRO''s Hours Information'!B790</f>
        <v>0</v>
      </c>
      <c r="F790" s="23">
        <f t="shared" si="122"/>
        <v>0</v>
      </c>
      <c r="G790" s="32">
        <f>+'JRO''s Hours Information'!E790</f>
        <v>0</v>
      </c>
      <c r="H790" s="23">
        <f t="shared" si="123"/>
        <v>0</v>
      </c>
      <c r="I790" s="32">
        <f>+'JRO''s Hours Information'!H790</f>
        <v>0</v>
      </c>
      <c r="J790" s="25">
        <f t="shared" si="124"/>
        <v>0</v>
      </c>
      <c r="K790" s="33">
        <f>+'JRO''s Hours Information'!C790</f>
        <v>0</v>
      </c>
      <c r="L790" s="23">
        <f t="shared" si="125"/>
        <v>0</v>
      </c>
      <c r="M790" s="33">
        <f>+'JRO''s Hours Information'!F790</f>
        <v>0</v>
      </c>
      <c r="N790" s="23">
        <f t="shared" si="126"/>
        <v>0</v>
      </c>
      <c r="O790" s="33">
        <f>+'JRO''s Hours Information'!I790</f>
        <v>0</v>
      </c>
      <c r="P790" s="25">
        <f t="shared" si="127"/>
        <v>0</v>
      </c>
      <c r="Q790" s="16">
        <f>+'JRO''s Hours Information'!D790</f>
        <v>0</v>
      </c>
      <c r="R790" s="23">
        <f t="shared" si="128"/>
        <v>0</v>
      </c>
      <c r="S790" s="16">
        <f>+'JRO''s Hours Information'!G790</f>
        <v>0</v>
      </c>
      <c r="T790" s="23">
        <f t="shared" si="129"/>
        <v>0</v>
      </c>
      <c r="U790" s="15">
        <f>+'JRO''s Hours Information'!J790</f>
        <v>0</v>
      </c>
      <c r="V790" s="25">
        <f t="shared" si="130"/>
        <v>0</v>
      </c>
      <c r="W790" s="23">
        <f t="shared" si="131"/>
        <v>0</v>
      </c>
    </row>
    <row r="791" spans="1:23" ht="14.85" hidden="1" customHeight="1" x14ac:dyDescent="0.15">
      <c r="A791" s="64">
        <f>'Employee ROP Information'!A791</f>
        <v>0</v>
      </c>
      <c r="B791" s="58">
        <f>+'Employee ROP Information'!C791</f>
        <v>0</v>
      </c>
      <c r="C791" s="17">
        <f>+'Employee ROP Information'!M791</f>
        <v>0</v>
      </c>
      <c r="D791" s="17">
        <f>+'Employee ROP Information'!N791</f>
        <v>0</v>
      </c>
      <c r="E791" s="32">
        <f>+'JRO''s Hours Information'!B791</f>
        <v>0</v>
      </c>
      <c r="F791" s="23">
        <f t="shared" si="122"/>
        <v>0</v>
      </c>
      <c r="G791" s="32">
        <f>+'JRO''s Hours Information'!E791</f>
        <v>0</v>
      </c>
      <c r="H791" s="23">
        <f t="shared" si="123"/>
        <v>0</v>
      </c>
      <c r="I791" s="32">
        <f>+'JRO''s Hours Information'!H791</f>
        <v>0</v>
      </c>
      <c r="J791" s="25">
        <f t="shared" si="124"/>
        <v>0</v>
      </c>
      <c r="K791" s="33">
        <f>+'JRO''s Hours Information'!C791</f>
        <v>0</v>
      </c>
      <c r="L791" s="23">
        <f t="shared" si="125"/>
        <v>0</v>
      </c>
      <c r="M791" s="33">
        <f>+'JRO''s Hours Information'!F791</f>
        <v>0</v>
      </c>
      <c r="N791" s="23">
        <f t="shared" si="126"/>
        <v>0</v>
      </c>
      <c r="O791" s="33">
        <f>+'JRO''s Hours Information'!I791</f>
        <v>0</v>
      </c>
      <c r="P791" s="25">
        <f t="shared" si="127"/>
        <v>0</v>
      </c>
      <c r="Q791" s="16">
        <f>+'JRO''s Hours Information'!D791</f>
        <v>0</v>
      </c>
      <c r="R791" s="23">
        <f t="shared" si="128"/>
        <v>0</v>
      </c>
      <c r="S791" s="16">
        <f>+'JRO''s Hours Information'!G791</f>
        <v>0</v>
      </c>
      <c r="T791" s="23">
        <f t="shared" si="129"/>
        <v>0</v>
      </c>
      <c r="U791" s="15">
        <f>+'JRO''s Hours Information'!J791</f>
        <v>0</v>
      </c>
      <c r="V791" s="25">
        <f t="shared" si="130"/>
        <v>0</v>
      </c>
      <c r="W791" s="23">
        <f t="shared" si="131"/>
        <v>0</v>
      </c>
    </row>
    <row r="792" spans="1:23" ht="14.85" hidden="1" customHeight="1" x14ac:dyDescent="0.15">
      <c r="A792" s="64">
        <f>'Employee ROP Information'!A792</f>
        <v>0</v>
      </c>
      <c r="B792" s="58">
        <f>+'Employee ROP Information'!C792</f>
        <v>0</v>
      </c>
      <c r="C792" s="17">
        <f>+'Employee ROP Information'!M792</f>
        <v>0</v>
      </c>
      <c r="D792" s="17">
        <f>+'Employee ROP Information'!N792</f>
        <v>0</v>
      </c>
      <c r="E792" s="32">
        <f>+'JRO''s Hours Information'!B792</f>
        <v>0</v>
      </c>
      <c r="F792" s="23">
        <f t="shared" si="122"/>
        <v>0</v>
      </c>
      <c r="G792" s="32">
        <f>+'JRO''s Hours Information'!E792</f>
        <v>0</v>
      </c>
      <c r="H792" s="23">
        <f t="shared" si="123"/>
        <v>0</v>
      </c>
      <c r="I792" s="32">
        <f>+'JRO''s Hours Information'!H792</f>
        <v>0</v>
      </c>
      <c r="J792" s="25">
        <f t="shared" si="124"/>
        <v>0</v>
      </c>
      <c r="K792" s="33">
        <f>+'JRO''s Hours Information'!C792</f>
        <v>0</v>
      </c>
      <c r="L792" s="23">
        <f t="shared" si="125"/>
        <v>0</v>
      </c>
      <c r="M792" s="33">
        <f>+'JRO''s Hours Information'!F792</f>
        <v>0</v>
      </c>
      <c r="N792" s="23">
        <f t="shared" si="126"/>
        <v>0</v>
      </c>
      <c r="O792" s="33">
        <f>+'JRO''s Hours Information'!I792</f>
        <v>0</v>
      </c>
      <c r="P792" s="25">
        <f t="shared" si="127"/>
        <v>0</v>
      </c>
      <c r="Q792" s="16">
        <f>+'JRO''s Hours Information'!D792</f>
        <v>0</v>
      </c>
      <c r="R792" s="23">
        <f t="shared" si="128"/>
        <v>0</v>
      </c>
      <c r="S792" s="16">
        <f>+'JRO''s Hours Information'!G792</f>
        <v>0</v>
      </c>
      <c r="T792" s="23">
        <f t="shared" si="129"/>
        <v>0</v>
      </c>
      <c r="U792" s="15">
        <f>+'JRO''s Hours Information'!J792</f>
        <v>0</v>
      </c>
      <c r="V792" s="25">
        <f t="shared" si="130"/>
        <v>0</v>
      </c>
      <c r="W792" s="23">
        <f t="shared" si="131"/>
        <v>0</v>
      </c>
    </row>
    <row r="793" spans="1:23" ht="14.85" hidden="1" customHeight="1" x14ac:dyDescent="0.15">
      <c r="A793" s="64">
        <f>'Employee ROP Information'!A793</f>
        <v>0</v>
      </c>
      <c r="B793" s="58">
        <f>+'Employee ROP Information'!C793</f>
        <v>0</v>
      </c>
      <c r="C793" s="17">
        <f>+'Employee ROP Information'!M793</f>
        <v>0</v>
      </c>
      <c r="D793" s="17">
        <f>+'Employee ROP Information'!N793</f>
        <v>0</v>
      </c>
      <c r="E793" s="32">
        <f>+'JRO''s Hours Information'!B793</f>
        <v>0</v>
      </c>
      <c r="F793" s="23">
        <f t="shared" si="122"/>
        <v>0</v>
      </c>
      <c r="G793" s="32">
        <f>+'JRO''s Hours Information'!E793</f>
        <v>0</v>
      </c>
      <c r="H793" s="23">
        <f t="shared" si="123"/>
        <v>0</v>
      </c>
      <c r="I793" s="32">
        <f>+'JRO''s Hours Information'!H793</f>
        <v>0</v>
      </c>
      <c r="J793" s="25">
        <f t="shared" si="124"/>
        <v>0</v>
      </c>
      <c r="K793" s="33">
        <f>+'JRO''s Hours Information'!C793</f>
        <v>0</v>
      </c>
      <c r="L793" s="23">
        <f t="shared" si="125"/>
        <v>0</v>
      </c>
      <c r="M793" s="33">
        <f>+'JRO''s Hours Information'!F793</f>
        <v>0</v>
      </c>
      <c r="N793" s="23">
        <f t="shared" si="126"/>
        <v>0</v>
      </c>
      <c r="O793" s="33">
        <f>+'JRO''s Hours Information'!I793</f>
        <v>0</v>
      </c>
      <c r="P793" s="25">
        <f t="shared" si="127"/>
        <v>0</v>
      </c>
      <c r="Q793" s="16">
        <f>+'JRO''s Hours Information'!D793</f>
        <v>0</v>
      </c>
      <c r="R793" s="23">
        <f t="shared" si="128"/>
        <v>0</v>
      </c>
      <c r="S793" s="16">
        <f>+'JRO''s Hours Information'!G793</f>
        <v>0</v>
      </c>
      <c r="T793" s="23">
        <f t="shared" si="129"/>
        <v>0</v>
      </c>
      <c r="U793" s="15">
        <f>+'JRO''s Hours Information'!J793</f>
        <v>0</v>
      </c>
      <c r="V793" s="25">
        <f t="shared" si="130"/>
        <v>0</v>
      </c>
      <c r="W793" s="23">
        <f t="shared" si="131"/>
        <v>0</v>
      </c>
    </row>
    <row r="794" spans="1:23" ht="14.85" hidden="1" customHeight="1" x14ac:dyDescent="0.15">
      <c r="A794" s="64">
        <f>'Employee ROP Information'!A794</f>
        <v>0</v>
      </c>
      <c r="B794" s="58">
        <f>+'Employee ROP Information'!C794</f>
        <v>0</v>
      </c>
      <c r="C794" s="17">
        <f>+'Employee ROP Information'!M794</f>
        <v>0</v>
      </c>
      <c r="D794" s="17">
        <f>+'Employee ROP Information'!N794</f>
        <v>0</v>
      </c>
      <c r="E794" s="32">
        <f>+'JRO''s Hours Information'!B794</f>
        <v>0</v>
      </c>
      <c r="F794" s="23">
        <f t="shared" si="122"/>
        <v>0</v>
      </c>
      <c r="G794" s="32">
        <f>+'JRO''s Hours Information'!E794</f>
        <v>0</v>
      </c>
      <c r="H794" s="23">
        <f t="shared" si="123"/>
        <v>0</v>
      </c>
      <c r="I794" s="32">
        <f>+'JRO''s Hours Information'!H794</f>
        <v>0</v>
      </c>
      <c r="J794" s="25">
        <f t="shared" si="124"/>
        <v>0</v>
      </c>
      <c r="K794" s="33">
        <f>+'JRO''s Hours Information'!C794</f>
        <v>0</v>
      </c>
      <c r="L794" s="23">
        <f t="shared" si="125"/>
        <v>0</v>
      </c>
      <c r="M794" s="33">
        <f>+'JRO''s Hours Information'!F794</f>
        <v>0</v>
      </c>
      <c r="N794" s="23">
        <f t="shared" si="126"/>
        <v>0</v>
      </c>
      <c r="O794" s="33">
        <f>+'JRO''s Hours Information'!I794</f>
        <v>0</v>
      </c>
      <c r="P794" s="25">
        <f t="shared" si="127"/>
        <v>0</v>
      </c>
      <c r="Q794" s="16">
        <f>+'JRO''s Hours Information'!D794</f>
        <v>0</v>
      </c>
      <c r="R794" s="23">
        <f t="shared" si="128"/>
        <v>0</v>
      </c>
      <c r="S794" s="16">
        <f>+'JRO''s Hours Information'!G794</f>
        <v>0</v>
      </c>
      <c r="T794" s="23">
        <f t="shared" si="129"/>
        <v>0</v>
      </c>
      <c r="U794" s="15">
        <f>+'JRO''s Hours Information'!J794</f>
        <v>0</v>
      </c>
      <c r="V794" s="25">
        <f t="shared" si="130"/>
        <v>0</v>
      </c>
      <c r="W794" s="23">
        <f t="shared" si="131"/>
        <v>0</v>
      </c>
    </row>
    <row r="795" spans="1:23" ht="14.85" hidden="1" customHeight="1" x14ac:dyDescent="0.15">
      <c r="A795" s="64">
        <f>'Employee ROP Information'!A795</f>
        <v>0</v>
      </c>
      <c r="B795" s="58">
        <f>+'Employee ROP Information'!C795</f>
        <v>0</v>
      </c>
      <c r="C795" s="17">
        <f>+'Employee ROP Information'!M795</f>
        <v>0</v>
      </c>
      <c r="D795" s="17">
        <f>+'Employee ROP Information'!N795</f>
        <v>0</v>
      </c>
      <c r="E795" s="32">
        <f>+'JRO''s Hours Information'!B795</f>
        <v>0</v>
      </c>
      <c r="F795" s="23">
        <f t="shared" si="122"/>
        <v>0</v>
      </c>
      <c r="G795" s="32">
        <f>+'JRO''s Hours Information'!E795</f>
        <v>0</v>
      </c>
      <c r="H795" s="23">
        <f t="shared" si="123"/>
        <v>0</v>
      </c>
      <c r="I795" s="32">
        <f>+'JRO''s Hours Information'!H795</f>
        <v>0</v>
      </c>
      <c r="J795" s="25">
        <f t="shared" si="124"/>
        <v>0</v>
      </c>
      <c r="K795" s="33">
        <f>+'JRO''s Hours Information'!C795</f>
        <v>0</v>
      </c>
      <c r="L795" s="23">
        <f t="shared" si="125"/>
        <v>0</v>
      </c>
      <c r="M795" s="33">
        <f>+'JRO''s Hours Information'!F795</f>
        <v>0</v>
      </c>
      <c r="N795" s="23">
        <f t="shared" si="126"/>
        <v>0</v>
      </c>
      <c r="O795" s="33">
        <f>+'JRO''s Hours Information'!I795</f>
        <v>0</v>
      </c>
      <c r="P795" s="25">
        <f t="shared" si="127"/>
        <v>0</v>
      </c>
      <c r="Q795" s="16">
        <f>+'JRO''s Hours Information'!D795</f>
        <v>0</v>
      </c>
      <c r="R795" s="23">
        <f t="shared" si="128"/>
        <v>0</v>
      </c>
      <c r="S795" s="16">
        <f>+'JRO''s Hours Information'!G795</f>
        <v>0</v>
      </c>
      <c r="T795" s="23">
        <f t="shared" si="129"/>
        <v>0</v>
      </c>
      <c r="U795" s="15">
        <f>+'JRO''s Hours Information'!J795</f>
        <v>0</v>
      </c>
      <c r="V795" s="25">
        <f t="shared" si="130"/>
        <v>0</v>
      </c>
      <c r="W795" s="23">
        <f t="shared" si="131"/>
        <v>0</v>
      </c>
    </row>
    <row r="796" spans="1:23" ht="14.85" hidden="1" customHeight="1" x14ac:dyDescent="0.15">
      <c r="A796" s="64">
        <f>'Employee ROP Information'!A796</f>
        <v>0</v>
      </c>
      <c r="B796" s="58">
        <f>+'Employee ROP Information'!C796</f>
        <v>0</v>
      </c>
      <c r="C796" s="17">
        <f>+'Employee ROP Information'!M796</f>
        <v>0</v>
      </c>
      <c r="D796" s="17">
        <f>+'Employee ROP Information'!N796</f>
        <v>0</v>
      </c>
      <c r="E796" s="32">
        <f>+'JRO''s Hours Information'!B796</f>
        <v>0</v>
      </c>
      <c r="F796" s="23">
        <f t="shared" si="122"/>
        <v>0</v>
      </c>
      <c r="G796" s="32">
        <f>+'JRO''s Hours Information'!E796</f>
        <v>0</v>
      </c>
      <c r="H796" s="23">
        <f t="shared" si="123"/>
        <v>0</v>
      </c>
      <c r="I796" s="32">
        <f>+'JRO''s Hours Information'!H796</f>
        <v>0</v>
      </c>
      <c r="J796" s="25">
        <f t="shared" si="124"/>
        <v>0</v>
      </c>
      <c r="K796" s="33">
        <f>+'JRO''s Hours Information'!C796</f>
        <v>0</v>
      </c>
      <c r="L796" s="23">
        <f t="shared" si="125"/>
        <v>0</v>
      </c>
      <c r="M796" s="33">
        <f>+'JRO''s Hours Information'!F796</f>
        <v>0</v>
      </c>
      <c r="N796" s="23">
        <f t="shared" si="126"/>
        <v>0</v>
      </c>
      <c r="O796" s="33">
        <f>+'JRO''s Hours Information'!I796</f>
        <v>0</v>
      </c>
      <c r="P796" s="25">
        <f t="shared" si="127"/>
        <v>0</v>
      </c>
      <c r="Q796" s="16">
        <f>+'JRO''s Hours Information'!D796</f>
        <v>0</v>
      </c>
      <c r="R796" s="23">
        <f t="shared" si="128"/>
        <v>0</v>
      </c>
      <c r="S796" s="16">
        <f>+'JRO''s Hours Information'!G796</f>
        <v>0</v>
      </c>
      <c r="T796" s="23">
        <f t="shared" si="129"/>
        <v>0</v>
      </c>
      <c r="U796" s="15">
        <f>+'JRO''s Hours Information'!J796</f>
        <v>0</v>
      </c>
      <c r="V796" s="25">
        <f t="shared" si="130"/>
        <v>0</v>
      </c>
      <c r="W796" s="23">
        <f t="shared" si="131"/>
        <v>0</v>
      </c>
    </row>
    <row r="797" spans="1:23" ht="14.85" hidden="1" customHeight="1" x14ac:dyDescent="0.15">
      <c r="A797" s="64">
        <f>'Employee ROP Information'!A797</f>
        <v>0</v>
      </c>
      <c r="B797" s="58">
        <f>+'Employee ROP Information'!C797</f>
        <v>0</v>
      </c>
      <c r="C797" s="17">
        <f>+'Employee ROP Information'!M797</f>
        <v>0</v>
      </c>
      <c r="D797" s="17">
        <f>+'Employee ROP Information'!N797</f>
        <v>0</v>
      </c>
      <c r="E797" s="32">
        <f>+'JRO''s Hours Information'!B797</f>
        <v>0</v>
      </c>
      <c r="F797" s="23">
        <f t="shared" si="122"/>
        <v>0</v>
      </c>
      <c r="G797" s="32">
        <f>+'JRO''s Hours Information'!E797</f>
        <v>0</v>
      </c>
      <c r="H797" s="23">
        <f t="shared" si="123"/>
        <v>0</v>
      </c>
      <c r="I797" s="32">
        <f>+'JRO''s Hours Information'!H797</f>
        <v>0</v>
      </c>
      <c r="J797" s="25">
        <f t="shared" si="124"/>
        <v>0</v>
      </c>
      <c r="K797" s="33">
        <f>+'JRO''s Hours Information'!C797</f>
        <v>0</v>
      </c>
      <c r="L797" s="23">
        <f t="shared" si="125"/>
        <v>0</v>
      </c>
      <c r="M797" s="33">
        <f>+'JRO''s Hours Information'!F797</f>
        <v>0</v>
      </c>
      <c r="N797" s="23">
        <f t="shared" si="126"/>
        <v>0</v>
      </c>
      <c r="O797" s="33">
        <f>+'JRO''s Hours Information'!I797</f>
        <v>0</v>
      </c>
      <c r="P797" s="25">
        <f t="shared" si="127"/>
        <v>0</v>
      </c>
      <c r="Q797" s="16">
        <f>+'JRO''s Hours Information'!D797</f>
        <v>0</v>
      </c>
      <c r="R797" s="23">
        <f t="shared" si="128"/>
        <v>0</v>
      </c>
      <c r="S797" s="16">
        <f>+'JRO''s Hours Information'!G797</f>
        <v>0</v>
      </c>
      <c r="T797" s="23">
        <f t="shared" si="129"/>
        <v>0</v>
      </c>
      <c r="U797" s="15">
        <f>+'JRO''s Hours Information'!J797</f>
        <v>0</v>
      </c>
      <c r="V797" s="25">
        <f t="shared" si="130"/>
        <v>0</v>
      </c>
      <c r="W797" s="23">
        <f t="shared" si="131"/>
        <v>0</v>
      </c>
    </row>
    <row r="798" spans="1:23" ht="14.85" hidden="1" customHeight="1" x14ac:dyDescent="0.15">
      <c r="A798" s="64">
        <f>'Employee ROP Information'!A798</f>
        <v>0</v>
      </c>
      <c r="B798" s="58">
        <f>+'Employee ROP Information'!C798</f>
        <v>0</v>
      </c>
      <c r="C798" s="17">
        <f>+'Employee ROP Information'!M798</f>
        <v>0</v>
      </c>
      <c r="D798" s="17">
        <f>+'Employee ROP Information'!N798</f>
        <v>0</v>
      </c>
      <c r="E798" s="32">
        <f>+'JRO''s Hours Information'!B798</f>
        <v>0</v>
      </c>
      <c r="F798" s="23">
        <f t="shared" si="122"/>
        <v>0</v>
      </c>
      <c r="G798" s="32">
        <f>+'JRO''s Hours Information'!E798</f>
        <v>0</v>
      </c>
      <c r="H798" s="23">
        <f t="shared" si="123"/>
        <v>0</v>
      </c>
      <c r="I798" s="32">
        <f>+'JRO''s Hours Information'!H798</f>
        <v>0</v>
      </c>
      <c r="J798" s="25">
        <f t="shared" si="124"/>
        <v>0</v>
      </c>
      <c r="K798" s="33">
        <f>+'JRO''s Hours Information'!C798</f>
        <v>0</v>
      </c>
      <c r="L798" s="23">
        <f t="shared" si="125"/>
        <v>0</v>
      </c>
      <c r="M798" s="33">
        <f>+'JRO''s Hours Information'!F798</f>
        <v>0</v>
      </c>
      <c r="N798" s="23">
        <f t="shared" si="126"/>
        <v>0</v>
      </c>
      <c r="O798" s="33">
        <f>+'JRO''s Hours Information'!I798</f>
        <v>0</v>
      </c>
      <c r="P798" s="25">
        <f t="shared" si="127"/>
        <v>0</v>
      </c>
      <c r="Q798" s="16">
        <f>+'JRO''s Hours Information'!D798</f>
        <v>0</v>
      </c>
      <c r="R798" s="23">
        <f t="shared" si="128"/>
        <v>0</v>
      </c>
      <c r="S798" s="16">
        <f>+'JRO''s Hours Information'!G798</f>
        <v>0</v>
      </c>
      <c r="T798" s="23">
        <f t="shared" si="129"/>
        <v>0</v>
      </c>
      <c r="U798" s="15">
        <f>+'JRO''s Hours Information'!J798</f>
        <v>0</v>
      </c>
      <c r="V798" s="25">
        <f t="shared" si="130"/>
        <v>0</v>
      </c>
      <c r="W798" s="23">
        <f t="shared" si="131"/>
        <v>0</v>
      </c>
    </row>
    <row r="799" spans="1:23" ht="14.85" hidden="1" customHeight="1" x14ac:dyDescent="0.15">
      <c r="A799" s="64">
        <f>'Employee ROP Information'!A799</f>
        <v>0</v>
      </c>
      <c r="B799" s="58">
        <f>+'Employee ROP Information'!C799</f>
        <v>0</v>
      </c>
      <c r="C799" s="17">
        <f>+'Employee ROP Information'!M799</f>
        <v>0</v>
      </c>
      <c r="D799" s="17">
        <f>+'Employee ROP Information'!N799</f>
        <v>0</v>
      </c>
      <c r="E799" s="32">
        <f>+'JRO''s Hours Information'!B799</f>
        <v>0</v>
      </c>
      <c r="F799" s="23">
        <f t="shared" si="122"/>
        <v>0</v>
      </c>
      <c r="G799" s="32">
        <f>+'JRO''s Hours Information'!E799</f>
        <v>0</v>
      </c>
      <c r="H799" s="23">
        <f t="shared" si="123"/>
        <v>0</v>
      </c>
      <c r="I799" s="32">
        <f>+'JRO''s Hours Information'!H799</f>
        <v>0</v>
      </c>
      <c r="J799" s="25">
        <f t="shared" si="124"/>
        <v>0</v>
      </c>
      <c r="K799" s="33">
        <f>+'JRO''s Hours Information'!C799</f>
        <v>0</v>
      </c>
      <c r="L799" s="23">
        <f t="shared" si="125"/>
        <v>0</v>
      </c>
      <c r="M799" s="33">
        <f>+'JRO''s Hours Information'!F799</f>
        <v>0</v>
      </c>
      <c r="N799" s="23">
        <f t="shared" si="126"/>
        <v>0</v>
      </c>
      <c r="O799" s="33">
        <f>+'JRO''s Hours Information'!I799</f>
        <v>0</v>
      </c>
      <c r="P799" s="25">
        <f t="shared" si="127"/>
        <v>0</v>
      </c>
      <c r="Q799" s="16">
        <f>+'JRO''s Hours Information'!D799</f>
        <v>0</v>
      </c>
      <c r="R799" s="23">
        <f t="shared" si="128"/>
        <v>0</v>
      </c>
      <c r="S799" s="16">
        <f>+'JRO''s Hours Information'!G799</f>
        <v>0</v>
      </c>
      <c r="T799" s="23">
        <f t="shared" si="129"/>
        <v>0</v>
      </c>
      <c r="U799" s="15">
        <f>+'JRO''s Hours Information'!J799</f>
        <v>0</v>
      </c>
      <c r="V799" s="25">
        <f t="shared" si="130"/>
        <v>0</v>
      </c>
      <c r="W799" s="23">
        <f t="shared" si="131"/>
        <v>0</v>
      </c>
    </row>
    <row r="800" spans="1:23" ht="14.85" hidden="1" customHeight="1" x14ac:dyDescent="0.15">
      <c r="A800" s="64">
        <f>'Employee ROP Information'!A800</f>
        <v>0</v>
      </c>
      <c r="B800" s="58">
        <f>+'Employee ROP Information'!C800</f>
        <v>0</v>
      </c>
      <c r="C800" s="17">
        <f>+'Employee ROP Information'!M800</f>
        <v>0</v>
      </c>
      <c r="D800" s="17">
        <f>+'Employee ROP Information'!N800</f>
        <v>0</v>
      </c>
      <c r="E800" s="32">
        <f>+'JRO''s Hours Information'!B800</f>
        <v>0</v>
      </c>
      <c r="F800" s="23">
        <f t="shared" si="122"/>
        <v>0</v>
      </c>
      <c r="G800" s="32">
        <f>+'JRO''s Hours Information'!E800</f>
        <v>0</v>
      </c>
      <c r="H800" s="23">
        <f t="shared" si="123"/>
        <v>0</v>
      </c>
      <c r="I800" s="32">
        <f>+'JRO''s Hours Information'!H800</f>
        <v>0</v>
      </c>
      <c r="J800" s="25">
        <f t="shared" si="124"/>
        <v>0</v>
      </c>
      <c r="K800" s="33">
        <f>+'JRO''s Hours Information'!C800</f>
        <v>0</v>
      </c>
      <c r="L800" s="23">
        <f t="shared" si="125"/>
        <v>0</v>
      </c>
      <c r="M800" s="33">
        <f>+'JRO''s Hours Information'!F800</f>
        <v>0</v>
      </c>
      <c r="N800" s="23">
        <f t="shared" si="126"/>
        <v>0</v>
      </c>
      <c r="O800" s="33">
        <f>+'JRO''s Hours Information'!I800</f>
        <v>0</v>
      </c>
      <c r="P800" s="25">
        <f t="shared" si="127"/>
        <v>0</v>
      </c>
      <c r="Q800" s="16">
        <f>+'JRO''s Hours Information'!D800</f>
        <v>0</v>
      </c>
      <c r="R800" s="23">
        <f t="shared" si="128"/>
        <v>0</v>
      </c>
      <c r="S800" s="16">
        <f>+'JRO''s Hours Information'!G800</f>
        <v>0</v>
      </c>
      <c r="T800" s="23">
        <f t="shared" si="129"/>
        <v>0</v>
      </c>
      <c r="U800" s="15">
        <f>+'JRO''s Hours Information'!J800</f>
        <v>0</v>
      </c>
      <c r="V800" s="25">
        <f t="shared" si="130"/>
        <v>0</v>
      </c>
      <c r="W800" s="23">
        <f t="shared" si="131"/>
        <v>0</v>
      </c>
    </row>
    <row r="801" spans="1:23" ht="14.85" hidden="1" customHeight="1" x14ac:dyDescent="0.15">
      <c r="A801" s="64">
        <f>'Employee ROP Information'!A801</f>
        <v>0</v>
      </c>
      <c r="B801" s="58">
        <f>+'Employee ROP Information'!C801</f>
        <v>0</v>
      </c>
      <c r="C801" s="17">
        <f>+'Employee ROP Information'!M801</f>
        <v>0</v>
      </c>
      <c r="D801" s="17">
        <f>+'Employee ROP Information'!N801</f>
        <v>0</v>
      </c>
      <c r="E801" s="32">
        <f>+'JRO''s Hours Information'!B801</f>
        <v>0</v>
      </c>
      <c r="F801" s="23">
        <f t="shared" ref="F801:F864" si="132">C801*E801</f>
        <v>0</v>
      </c>
      <c r="G801" s="32">
        <f>+'JRO''s Hours Information'!E801</f>
        <v>0</v>
      </c>
      <c r="H801" s="23">
        <f t="shared" ref="H801:H864" si="133">D801*G801</f>
        <v>0</v>
      </c>
      <c r="I801" s="32">
        <f>+'JRO''s Hours Information'!H801</f>
        <v>0</v>
      </c>
      <c r="J801" s="25">
        <f t="shared" ref="J801:J864" si="134">D801*I801</f>
        <v>0</v>
      </c>
      <c r="K801" s="33">
        <f>+'JRO''s Hours Information'!C801</f>
        <v>0</v>
      </c>
      <c r="L801" s="23">
        <f t="shared" ref="L801:L864" si="135">C801*K801</f>
        <v>0</v>
      </c>
      <c r="M801" s="33">
        <f>+'JRO''s Hours Information'!F801</f>
        <v>0</v>
      </c>
      <c r="N801" s="23">
        <f t="shared" ref="N801:N864" si="136">D801*M801</f>
        <v>0</v>
      </c>
      <c r="O801" s="33">
        <f>+'JRO''s Hours Information'!I801</f>
        <v>0</v>
      </c>
      <c r="P801" s="25">
        <f t="shared" ref="P801:P864" si="137">D801*O801</f>
        <v>0</v>
      </c>
      <c r="Q801" s="16">
        <f>+'JRO''s Hours Information'!D801</f>
        <v>0</v>
      </c>
      <c r="R801" s="23">
        <f t="shared" ref="R801:R864" si="138">C801*Q801</f>
        <v>0</v>
      </c>
      <c r="S801" s="16">
        <f>+'JRO''s Hours Information'!G801</f>
        <v>0</v>
      </c>
      <c r="T801" s="23">
        <f t="shared" ref="T801:T864" si="139">D801*S801</f>
        <v>0</v>
      </c>
      <c r="U801" s="15">
        <f>+'JRO''s Hours Information'!J801</f>
        <v>0</v>
      </c>
      <c r="V801" s="25">
        <f t="shared" ref="V801:V864" si="140">D801*U801</f>
        <v>0</v>
      </c>
      <c r="W801" s="23">
        <f t="shared" ref="W801:W864" si="141">F801+H801+J801</f>
        <v>0</v>
      </c>
    </row>
    <row r="802" spans="1:23" ht="14.85" hidden="1" customHeight="1" x14ac:dyDescent="0.15">
      <c r="A802" s="64">
        <f>'Employee ROP Information'!A802</f>
        <v>0</v>
      </c>
      <c r="B802" s="58">
        <f>+'Employee ROP Information'!C802</f>
        <v>0</v>
      </c>
      <c r="C802" s="17">
        <f>+'Employee ROP Information'!M802</f>
        <v>0</v>
      </c>
      <c r="D802" s="17">
        <f>+'Employee ROP Information'!N802</f>
        <v>0</v>
      </c>
      <c r="E802" s="32">
        <f>+'JRO''s Hours Information'!B802</f>
        <v>0</v>
      </c>
      <c r="F802" s="23">
        <f t="shared" si="132"/>
        <v>0</v>
      </c>
      <c r="G802" s="32">
        <f>+'JRO''s Hours Information'!E802</f>
        <v>0</v>
      </c>
      <c r="H802" s="23">
        <f t="shared" si="133"/>
        <v>0</v>
      </c>
      <c r="I802" s="32">
        <f>+'JRO''s Hours Information'!H802</f>
        <v>0</v>
      </c>
      <c r="J802" s="25">
        <f t="shared" si="134"/>
        <v>0</v>
      </c>
      <c r="K802" s="33">
        <f>+'JRO''s Hours Information'!C802</f>
        <v>0</v>
      </c>
      <c r="L802" s="23">
        <f t="shared" si="135"/>
        <v>0</v>
      </c>
      <c r="M802" s="33">
        <f>+'JRO''s Hours Information'!F802</f>
        <v>0</v>
      </c>
      <c r="N802" s="23">
        <f t="shared" si="136"/>
        <v>0</v>
      </c>
      <c r="O802" s="33">
        <f>+'JRO''s Hours Information'!I802</f>
        <v>0</v>
      </c>
      <c r="P802" s="25">
        <f t="shared" si="137"/>
        <v>0</v>
      </c>
      <c r="Q802" s="16">
        <f>+'JRO''s Hours Information'!D802</f>
        <v>0</v>
      </c>
      <c r="R802" s="23">
        <f t="shared" si="138"/>
        <v>0</v>
      </c>
      <c r="S802" s="16">
        <f>+'JRO''s Hours Information'!G802</f>
        <v>0</v>
      </c>
      <c r="T802" s="23">
        <f t="shared" si="139"/>
        <v>0</v>
      </c>
      <c r="U802" s="15">
        <f>+'JRO''s Hours Information'!J802</f>
        <v>0</v>
      </c>
      <c r="V802" s="25">
        <f t="shared" si="140"/>
        <v>0</v>
      </c>
      <c r="W802" s="23">
        <f t="shared" si="141"/>
        <v>0</v>
      </c>
    </row>
    <row r="803" spans="1:23" ht="14.85" hidden="1" customHeight="1" x14ac:dyDescent="0.15">
      <c r="A803" s="64">
        <f>'Employee ROP Information'!A803</f>
        <v>0</v>
      </c>
      <c r="B803" s="58">
        <f>+'Employee ROP Information'!C803</f>
        <v>0</v>
      </c>
      <c r="C803" s="17">
        <f>+'Employee ROP Information'!M803</f>
        <v>0</v>
      </c>
      <c r="D803" s="17">
        <f>+'Employee ROP Information'!N803</f>
        <v>0</v>
      </c>
      <c r="E803" s="32">
        <f>+'JRO''s Hours Information'!B803</f>
        <v>0</v>
      </c>
      <c r="F803" s="23">
        <f t="shared" si="132"/>
        <v>0</v>
      </c>
      <c r="G803" s="32">
        <f>+'JRO''s Hours Information'!E803</f>
        <v>0</v>
      </c>
      <c r="H803" s="23">
        <f t="shared" si="133"/>
        <v>0</v>
      </c>
      <c r="I803" s="32">
        <f>+'JRO''s Hours Information'!H803</f>
        <v>0</v>
      </c>
      <c r="J803" s="25">
        <f t="shared" si="134"/>
        <v>0</v>
      </c>
      <c r="K803" s="33">
        <f>+'JRO''s Hours Information'!C803</f>
        <v>0</v>
      </c>
      <c r="L803" s="23">
        <f t="shared" si="135"/>
        <v>0</v>
      </c>
      <c r="M803" s="33">
        <f>+'JRO''s Hours Information'!F803</f>
        <v>0</v>
      </c>
      <c r="N803" s="23">
        <f t="shared" si="136"/>
        <v>0</v>
      </c>
      <c r="O803" s="33">
        <f>+'JRO''s Hours Information'!I803</f>
        <v>0</v>
      </c>
      <c r="P803" s="25">
        <f t="shared" si="137"/>
        <v>0</v>
      </c>
      <c r="Q803" s="16">
        <f>+'JRO''s Hours Information'!D803</f>
        <v>0</v>
      </c>
      <c r="R803" s="23">
        <f t="shared" si="138"/>
        <v>0</v>
      </c>
      <c r="S803" s="16">
        <f>+'JRO''s Hours Information'!G803</f>
        <v>0</v>
      </c>
      <c r="T803" s="23">
        <f t="shared" si="139"/>
        <v>0</v>
      </c>
      <c r="U803" s="15">
        <f>+'JRO''s Hours Information'!J803</f>
        <v>0</v>
      </c>
      <c r="V803" s="25">
        <f t="shared" si="140"/>
        <v>0</v>
      </c>
      <c r="W803" s="23">
        <f t="shared" si="141"/>
        <v>0</v>
      </c>
    </row>
    <row r="804" spans="1:23" ht="14.85" hidden="1" customHeight="1" x14ac:dyDescent="0.15">
      <c r="A804" s="64">
        <f>'Employee ROP Information'!A804</f>
        <v>0</v>
      </c>
      <c r="B804" s="58">
        <f>+'Employee ROP Information'!C804</f>
        <v>0</v>
      </c>
      <c r="C804" s="17">
        <f>+'Employee ROP Information'!M804</f>
        <v>0</v>
      </c>
      <c r="D804" s="17">
        <f>+'Employee ROP Information'!N804</f>
        <v>0</v>
      </c>
      <c r="E804" s="32">
        <f>+'JRO''s Hours Information'!B804</f>
        <v>0</v>
      </c>
      <c r="F804" s="23">
        <f t="shared" si="132"/>
        <v>0</v>
      </c>
      <c r="G804" s="32">
        <f>+'JRO''s Hours Information'!E804</f>
        <v>0</v>
      </c>
      <c r="H804" s="23">
        <f t="shared" si="133"/>
        <v>0</v>
      </c>
      <c r="I804" s="32">
        <f>+'JRO''s Hours Information'!H804</f>
        <v>0</v>
      </c>
      <c r="J804" s="25">
        <f t="shared" si="134"/>
        <v>0</v>
      </c>
      <c r="K804" s="33">
        <f>+'JRO''s Hours Information'!C804</f>
        <v>0</v>
      </c>
      <c r="L804" s="23">
        <f t="shared" si="135"/>
        <v>0</v>
      </c>
      <c r="M804" s="33">
        <f>+'JRO''s Hours Information'!F804</f>
        <v>0</v>
      </c>
      <c r="N804" s="23">
        <f t="shared" si="136"/>
        <v>0</v>
      </c>
      <c r="O804" s="33">
        <f>+'JRO''s Hours Information'!I804</f>
        <v>0</v>
      </c>
      <c r="P804" s="25">
        <f t="shared" si="137"/>
        <v>0</v>
      </c>
      <c r="Q804" s="16">
        <f>+'JRO''s Hours Information'!D804</f>
        <v>0</v>
      </c>
      <c r="R804" s="23">
        <f t="shared" si="138"/>
        <v>0</v>
      </c>
      <c r="S804" s="16">
        <f>+'JRO''s Hours Information'!G804</f>
        <v>0</v>
      </c>
      <c r="T804" s="23">
        <f t="shared" si="139"/>
        <v>0</v>
      </c>
      <c r="U804" s="15">
        <f>+'JRO''s Hours Information'!J804</f>
        <v>0</v>
      </c>
      <c r="V804" s="25">
        <f t="shared" si="140"/>
        <v>0</v>
      </c>
      <c r="W804" s="23">
        <f t="shared" si="141"/>
        <v>0</v>
      </c>
    </row>
    <row r="805" spans="1:23" ht="14.85" hidden="1" customHeight="1" x14ac:dyDescent="0.15">
      <c r="A805" s="64">
        <f>'Employee ROP Information'!A805</f>
        <v>0</v>
      </c>
      <c r="B805" s="58">
        <f>+'Employee ROP Information'!C805</f>
        <v>0</v>
      </c>
      <c r="C805" s="17">
        <f>+'Employee ROP Information'!M805</f>
        <v>0</v>
      </c>
      <c r="D805" s="17">
        <f>+'Employee ROP Information'!N805</f>
        <v>0</v>
      </c>
      <c r="E805" s="32">
        <f>+'JRO''s Hours Information'!B805</f>
        <v>0</v>
      </c>
      <c r="F805" s="23">
        <f t="shared" si="132"/>
        <v>0</v>
      </c>
      <c r="G805" s="32">
        <f>+'JRO''s Hours Information'!E805</f>
        <v>0</v>
      </c>
      <c r="H805" s="23">
        <f t="shared" si="133"/>
        <v>0</v>
      </c>
      <c r="I805" s="32">
        <f>+'JRO''s Hours Information'!H805</f>
        <v>0</v>
      </c>
      <c r="J805" s="25">
        <f t="shared" si="134"/>
        <v>0</v>
      </c>
      <c r="K805" s="33">
        <f>+'JRO''s Hours Information'!C805</f>
        <v>0</v>
      </c>
      <c r="L805" s="23">
        <f t="shared" si="135"/>
        <v>0</v>
      </c>
      <c r="M805" s="33">
        <f>+'JRO''s Hours Information'!F805</f>
        <v>0</v>
      </c>
      <c r="N805" s="23">
        <f t="shared" si="136"/>
        <v>0</v>
      </c>
      <c r="O805" s="33">
        <f>+'JRO''s Hours Information'!I805</f>
        <v>0</v>
      </c>
      <c r="P805" s="25">
        <f t="shared" si="137"/>
        <v>0</v>
      </c>
      <c r="Q805" s="16">
        <f>+'JRO''s Hours Information'!D805</f>
        <v>0</v>
      </c>
      <c r="R805" s="23">
        <f t="shared" si="138"/>
        <v>0</v>
      </c>
      <c r="S805" s="16">
        <f>+'JRO''s Hours Information'!G805</f>
        <v>0</v>
      </c>
      <c r="T805" s="23">
        <f t="shared" si="139"/>
        <v>0</v>
      </c>
      <c r="U805" s="15">
        <f>+'JRO''s Hours Information'!J805</f>
        <v>0</v>
      </c>
      <c r="V805" s="25">
        <f t="shared" si="140"/>
        <v>0</v>
      </c>
      <c r="W805" s="23">
        <f t="shared" si="141"/>
        <v>0</v>
      </c>
    </row>
    <row r="806" spans="1:23" ht="14.85" hidden="1" customHeight="1" x14ac:dyDescent="0.15">
      <c r="A806" s="64">
        <f>'Employee ROP Information'!A806</f>
        <v>0</v>
      </c>
      <c r="B806" s="58">
        <f>+'Employee ROP Information'!C806</f>
        <v>0</v>
      </c>
      <c r="C806" s="17">
        <f>+'Employee ROP Information'!M806</f>
        <v>0</v>
      </c>
      <c r="D806" s="17">
        <f>+'Employee ROP Information'!N806</f>
        <v>0</v>
      </c>
      <c r="E806" s="32">
        <f>+'JRO''s Hours Information'!B806</f>
        <v>0</v>
      </c>
      <c r="F806" s="23">
        <f t="shared" si="132"/>
        <v>0</v>
      </c>
      <c r="G806" s="32">
        <f>+'JRO''s Hours Information'!E806</f>
        <v>0</v>
      </c>
      <c r="H806" s="23">
        <f t="shared" si="133"/>
        <v>0</v>
      </c>
      <c r="I806" s="32">
        <f>+'JRO''s Hours Information'!H806</f>
        <v>0</v>
      </c>
      <c r="J806" s="25">
        <f t="shared" si="134"/>
        <v>0</v>
      </c>
      <c r="K806" s="33">
        <f>+'JRO''s Hours Information'!C806</f>
        <v>0</v>
      </c>
      <c r="L806" s="23">
        <f t="shared" si="135"/>
        <v>0</v>
      </c>
      <c r="M806" s="33">
        <f>+'JRO''s Hours Information'!F806</f>
        <v>0</v>
      </c>
      <c r="N806" s="23">
        <f t="shared" si="136"/>
        <v>0</v>
      </c>
      <c r="O806" s="33">
        <f>+'JRO''s Hours Information'!I806</f>
        <v>0</v>
      </c>
      <c r="P806" s="25">
        <f t="shared" si="137"/>
        <v>0</v>
      </c>
      <c r="Q806" s="16">
        <f>+'JRO''s Hours Information'!D806</f>
        <v>0</v>
      </c>
      <c r="R806" s="23">
        <f t="shared" si="138"/>
        <v>0</v>
      </c>
      <c r="S806" s="16">
        <f>+'JRO''s Hours Information'!G806</f>
        <v>0</v>
      </c>
      <c r="T806" s="23">
        <f t="shared" si="139"/>
        <v>0</v>
      </c>
      <c r="U806" s="15">
        <f>+'JRO''s Hours Information'!J806</f>
        <v>0</v>
      </c>
      <c r="V806" s="25">
        <f t="shared" si="140"/>
        <v>0</v>
      </c>
      <c r="W806" s="23">
        <f t="shared" si="141"/>
        <v>0</v>
      </c>
    </row>
    <row r="807" spans="1:23" ht="14.85" hidden="1" customHeight="1" x14ac:dyDescent="0.15">
      <c r="A807" s="64">
        <f>'Employee ROP Information'!A807</f>
        <v>0</v>
      </c>
      <c r="B807" s="58">
        <f>+'Employee ROP Information'!C807</f>
        <v>0</v>
      </c>
      <c r="C807" s="17">
        <f>+'Employee ROP Information'!M807</f>
        <v>0</v>
      </c>
      <c r="D807" s="17">
        <f>+'Employee ROP Information'!N807</f>
        <v>0</v>
      </c>
      <c r="E807" s="32">
        <f>+'JRO''s Hours Information'!B807</f>
        <v>0</v>
      </c>
      <c r="F807" s="23">
        <f t="shared" si="132"/>
        <v>0</v>
      </c>
      <c r="G807" s="32">
        <f>+'JRO''s Hours Information'!E807</f>
        <v>0</v>
      </c>
      <c r="H807" s="23">
        <f t="shared" si="133"/>
        <v>0</v>
      </c>
      <c r="I807" s="32">
        <f>+'JRO''s Hours Information'!H807</f>
        <v>0</v>
      </c>
      <c r="J807" s="25">
        <f t="shared" si="134"/>
        <v>0</v>
      </c>
      <c r="K807" s="33">
        <f>+'JRO''s Hours Information'!C807</f>
        <v>0</v>
      </c>
      <c r="L807" s="23">
        <f t="shared" si="135"/>
        <v>0</v>
      </c>
      <c r="M807" s="33">
        <f>+'JRO''s Hours Information'!F807</f>
        <v>0</v>
      </c>
      <c r="N807" s="23">
        <f t="shared" si="136"/>
        <v>0</v>
      </c>
      <c r="O807" s="33">
        <f>+'JRO''s Hours Information'!I807</f>
        <v>0</v>
      </c>
      <c r="P807" s="25">
        <f t="shared" si="137"/>
        <v>0</v>
      </c>
      <c r="Q807" s="16">
        <f>+'JRO''s Hours Information'!D807</f>
        <v>0</v>
      </c>
      <c r="R807" s="23">
        <f t="shared" si="138"/>
        <v>0</v>
      </c>
      <c r="S807" s="16">
        <f>+'JRO''s Hours Information'!G807</f>
        <v>0</v>
      </c>
      <c r="T807" s="23">
        <f t="shared" si="139"/>
        <v>0</v>
      </c>
      <c r="U807" s="15">
        <f>+'JRO''s Hours Information'!J807</f>
        <v>0</v>
      </c>
      <c r="V807" s="25">
        <f t="shared" si="140"/>
        <v>0</v>
      </c>
      <c r="W807" s="23">
        <f t="shared" si="141"/>
        <v>0</v>
      </c>
    </row>
    <row r="808" spans="1:23" ht="14.85" hidden="1" customHeight="1" x14ac:dyDescent="0.15">
      <c r="A808" s="64">
        <f>'Employee ROP Information'!A808</f>
        <v>0</v>
      </c>
      <c r="B808" s="58">
        <f>+'Employee ROP Information'!C808</f>
        <v>0</v>
      </c>
      <c r="C808" s="17">
        <f>+'Employee ROP Information'!M808</f>
        <v>0</v>
      </c>
      <c r="D808" s="17">
        <f>+'Employee ROP Information'!N808</f>
        <v>0</v>
      </c>
      <c r="E808" s="32">
        <f>+'JRO''s Hours Information'!B808</f>
        <v>0</v>
      </c>
      <c r="F808" s="23">
        <f t="shared" si="132"/>
        <v>0</v>
      </c>
      <c r="G808" s="32">
        <f>+'JRO''s Hours Information'!E808</f>
        <v>0</v>
      </c>
      <c r="H808" s="23">
        <f t="shared" si="133"/>
        <v>0</v>
      </c>
      <c r="I808" s="32">
        <f>+'JRO''s Hours Information'!H808</f>
        <v>0</v>
      </c>
      <c r="J808" s="25">
        <f t="shared" si="134"/>
        <v>0</v>
      </c>
      <c r="K808" s="33">
        <f>+'JRO''s Hours Information'!C808</f>
        <v>0</v>
      </c>
      <c r="L808" s="23">
        <f t="shared" si="135"/>
        <v>0</v>
      </c>
      <c r="M808" s="33">
        <f>+'JRO''s Hours Information'!F808</f>
        <v>0</v>
      </c>
      <c r="N808" s="23">
        <f t="shared" si="136"/>
        <v>0</v>
      </c>
      <c r="O808" s="33">
        <f>+'JRO''s Hours Information'!I808</f>
        <v>0</v>
      </c>
      <c r="P808" s="25">
        <f t="shared" si="137"/>
        <v>0</v>
      </c>
      <c r="Q808" s="16">
        <f>+'JRO''s Hours Information'!D808</f>
        <v>0</v>
      </c>
      <c r="R808" s="23">
        <f t="shared" si="138"/>
        <v>0</v>
      </c>
      <c r="S808" s="16">
        <f>+'JRO''s Hours Information'!G808</f>
        <v>0</v>
      </c>
      <c r="T808" s="23">
        <f t="shared" si="139"/>
        <v>0</v>
      </c>
      <c r="U808" s="15">
        <f>+'JRO''s Hours Information'!J808</f>
        <v>0</v>
      </c>
      <c r="V808" s="25">
        <f t="shared" si="140"/>
        <v>0</v>
      </c>
      <c r="W808" s="23">
        <f t="shared" si="141"/>
        <v>0</v>
      </c>
    </row>
    <row r="809" spans="1:23" ht="14.85" hidden="1" customHeight="1" x14ac:dyDescent="0.15">
      <c r="A809" s="64">
        <f>'Employee ROP Information'!A809</f>
        <v>0</v>
      </c>
      <c r="B809" s="58">
        <f>+'Employee ROP Information'!C809</f>
        <v>0</v>
      </c>
      <c r="C809" s="17">
        <f>+'Employee ROP Information'!M809</f>
        <v>0</v>
      </c>
      <c r="D809" s="17">
        <f>+'Employee ROP Information'!N809</f>
        <v>0</v>
      </c>
      <c r="E809" s="32">
        <f>+'JRO''s Hours Information'!B809</f>
        <v>0</v>
      </c>
      <c r="F809" s="23">
        <f t="shared" si="132"/>
        <v>0</v>
      </c>
      <c r="G809" s="32">
        <f>+'JRO''s Hours Information'!E809</f>
        <v>0</v>
      </c>
      <c r="H809" s="23">
        <f t="shared" si="133"/>
        <v>0</v>
      </c>
      <c r="I809" s="32">
        <f>+'JRO''s Hours Information'!H809</f>
        <v>0</v>
      </c>
      <c r="J809" s="25">
        <f t="shared" si="134"/>
        <v>0</v>
      </c>
      <c r="K809" s="33">
        <f>+'JRO''s Hours Information'!C809</f>
        <v>0</v>
      </c>
      <c r="L809" s="23">
        <f t="shared" si="135"/>
        <v>0</v>
      </c>
      <c r="M809" s="33">
        <f>+'JRO''s Hours Information'!F809</f>
        <v>0</v>
      </c>
      <c r="N809" s="23">
        <f t="shared" si="136"/>
        <v>0</v>
      </c>
      <c r="O809" s="33">
        <f>+'JRO''s Hours Information'!I809</f>
        <v>0</v>
      </c>
      <c r="P809" s="25">
        <f t="shared" si="137"/>
        <v>0</v>
      </c>
      <c r="Q809" s="16">
        <f>+'JRO''s Hours Information'!D809</f>
        <v>0</v>
      </c>
      <c r="R809" s="23">
        <f t="shared" si="138"/>
        <v>0</v>
      </c>
      <c r="S809" s="16">
        <f>+'JRO''s Hours Information'!G809</f>
        <v>0</v>
      </c>
      <c r="T809" s="23">
        <f t="shared" si="139"/>
        <v>0</v>
      </c>
      <c r="U809" s="15">
        <f>+'JRO''s Hours Information'!J809</f>
        <v>0</v>
      </c>
      <c r="V809" s="25">
        <f t="shared" si="140"/>
        <v>0</v>
      </c>
      <c r="W809" s="23">
        <f t="shared" si="141"/>
        <v>0</v>
      </c>
    </row>
    <row r="810" spans="1:23" ht="14.85" hidden="1" customHeight="1" x14ac:dyDescent="0.15">
      <c r="A810" s="64">
        <f>'Employee ROP Information'!A810</f>
        <v>0</v>
      </c>
      <c r="B810" s="58">
        <f>+'Employee ROP Information'!C810</f>
        <v>0</v>
      </c>
      <c r="C810" s="17">
        <f>+'Employee ROP Information'!M810</f>
        <v>0</v>
      </c>
      <c r="D810" s="17">
        <f>+'Employee ROP Information'!N810</f>
        <v>0</v>
      </c>
      <c r="E810" s="32">
        <f>+'JRO''s Hours Information'!B810</f>
        <v>0</v>
      </c>
      <c r="F810" s="23">
        <f t="shared" si="132"/>
        <v>0</v>
      </c>
      <c r="G810" s="32">
        <f>+'JRO''s Hours Information'!E810</f>
        <v>0</v>
      </c>
      <c r="H810" s="23">
        <f t="shared" si="133"/>
        <v>0</v>
      </c>
      <c r="I810" s="32">
        <f>+'JRO''s Hours Information'!H810</f>
        <v>0</v>
      </c>
      <c r="J810" s="25">
        <f t="shared" si="134"/>
        <v>0</v>
      </c>
      <c r="K810" s="33">
        <f>+'JRO''s Hours Information'!C810</f>
        <v>0</v>
      </c>
      <c r="L810" s="23">
        <f t="shared" si="135"/>
        <v>0</v>
      </c>
      <c r="M810" s="33">
        <f>+'JRO''s Hours Information'!F810</f>
        <v>0</v>
      </c>
      <c r="N810" s="23">
        <f t="shared" si="136"/>
        <v>0</v>
      </c>
      <c r="O810" s="33">
        <f>+'JRO''s Hours Information'!I810</f>
        <v>0</v>
      </c>
      <c r="P810" s="25">
        <f t="shared" si="137"/>
        <v>0</v>
      </c>
      <c r="Q810" s="16">
        <f>+'JRO''s Hours Information'!D810</f>
        <v>0</v>
      </c>
      <c r="R810" s="23">
        <f t="shared" si="138"/>
        <v>0</v>
      </c>
      <c r="S810" s="16">
        <f>+'JRO''s Hours Information'!G810</f>
        <v>0</v>
      </c>
      <c r="T810" s="23">
        <f t="shared" si="139"/>
        <v>0</v>
      </c>
      <c r="U810" s="15">
        <f>+'JRO''s Hours Information'!J810</f>
        <v>0</v>
      </c>
      <c r="V810" s="25">
        <f t="shared" si="140"/>
        <v>0</v>
      </c>
      <c r="W810" s="23">
        <f t="shared" si="141"/>
        <v>0</v>
      </c>
    </row>
    <row r="811" spans="1:23" ht="14.85" hidden="1" customHeight="1" x14ac:dyDescent="0.15">
      <c r="A811" s="64">
        <f>'Employee ROP Information'!A811</f>
        <v>0</v>
      </c>
      <c r="B811" s="58">
        <f>+'Employee ROP Information'!C811</f>
        <v>0</v>
      </c>
      <c r="C811" s="17">
        <f>+'Employee ROP Information'!M811</f>
        <v>0</v>
      </c>
      <c r="D811" s="17">
        <f>+'Employee ROP Information'!N811</f>
        <v>0</v>
      </c>
      <c r="E811" s="32">
        <f>+'JRO''s Hours Information'!B811</f>
        <v>0</v>
      </c>
      <c r="F811" s="23">
        <f t="shared" si="132"/>
        <v>0</v>
      </c>
      <c r="G811" s="32">
        <f>+'JRO''s Hours Information'!E811</f>
        <v>0</v>
      </c>
      <c r="H811" s="23">
        <f t="shared" si="133"/>
        <v>0</v>
      </c>
      <c r="I811" s="32">
        <f>+'JRO''s Hours Information'!H811</f>
        <v>0</v>
      </c>
      <c r="J811" s="25">
        <f t="shared" si="134"/>
        <v>0</v>
      </c>
      <c r="K811" s="33">
        <f>+'JRO''s Hours Information'!C811</f>
        <v>0</v>
      </c>
      <c r="L811" s="23">
        <f t="shared" si="135"/>
        <v>0</v>
      </c>
      <c r="M811" s="33">
        <f>+'JRO''s Hours Information'!F811</f>
        <v>0</v>
      </c>
      <c r="N811" s="23">
        <f t="shared" si="136"/>
        <v>0</v>
      </c>
      <c r="O811" s="33">
        <f>+'JRO''s Hours Information'!I811</f>
        <v>0</v>
      </c>
      <c r="P811" s="25">
        <f t="shared" si="137"/>
        <v>0</v>
      </c>
      <c r="Q811" s="16">
        <f>+'JRO''s Hours Information'!D811</f>
        <v>0</v>
      </c>
      <c r="R811" s="23">
        <f t="shared" si="138"/>
        <v>0</v>
      </c>
      <c r="S811" s="16">
        <f>+'JRO''s Hours Information'!G811</f>
        <v>0</v>
      </c>
      <c r="T811" s="23">
        <f t="shared" si="139"/>
        <v>0</v>
      </c>
      <c r="U811" s="15">
        <f>+'JRO''s Hours Information'!J811</f>
        <v>0</v>
      </c>
      <c r="V811" s="25">
        <f t="shared" si="140"/>
        <v>0</v>
      </c>
      <c r="W811" s="23">
        <f t="shared" si="141"/>
        <v>0</v>
      </c>
    </row>
    <row r="812" spans="1:23" ht="14.85" hidden="1" customHeight="1" x14ac:dyDescent="0.15">
      <c r="A812" s="64">
        <f>'Employee ROP Information'!A812</f>
        <v>0</v>
      </c>
      <c r="B812" s="58">
        <f>+'Employee ROP Information'!C812</f>
        <v>0</v>
      </c>
      <c r="C812" s="17">
        <f>+'Employee ROP Information'!M812</f>
        <v>0</v>
      </c>
      <c r="D812" s="17">
        <f>+'Employee ROP Information'!N812</f>
        <v>0</v>
      </c>
      <c r="E812" s="32">
        <f>+'JRO''s Hours Information'!B812</f>
        <v>0</v>
      </c>
      <c r="F812" s="23">
        <f t="shared" si="132"/>
        <v>0</v>
      </c>
      <c r="G812" s="32">
        <f>+'JRO''s Hours Information'!E812</f>
        <v>0</v>
      </c>
      <c r="H812" s="23">
        <f t="shared" si="133"/>
        <v>0</v>
      </c>
      <c r="I812" s="32">
        <f>+'JRO''s Hours Information'!H812</f>
        <v>0</v>
      </c>
      <c r="J812" s="25">
        <f t="shared" si="134"/>
        <v>0</v>
      </c>
      <c r="K812" s="33">
        <f>+'JRO''s Hours Information'!C812</f>
        <v>0</v>
      </c>
      <c r="L812" s="23">
        <f t="shared" si="135"/>
        <v>0</v>
      </c>
      <c r="M812" s="33">
        <f>+'JRO''s Hours Information'!F812</f>
        <v>0</v>
      </c>
      <c r="N812" s="23">
        <f t="shared" si="136"/>
        <v>0</v>
      </c>
      <c r="O812" s="33">
        <f>+'JRO''s Hours Information'!I812</f>
        <v>0</v>
      </c>
      <c r="P812" s="25">
        <f t="shared" si="137"/>
        <v>0</v>
      </c>
      <c r="Q812" s="16">
        <f>+'JRO''s Hours Information'!D812</f>
        <v>0</v>
      </c>
      <c r="R812" s="23">
        <f t="shared" si="138"/>
        <v>0</v>
      </c>
      <c r="S812" s="16">
        <f>+'JRO''s Hours Information'!G812</f>
        <v>0</v>
      </c>
      <c r="T812" s="23">
        <f t="shared" si="139"/>
        <v>0</v>
      </c>
      <c r="U812" s="15">
        <f>+'JRO''s Hours Information'!J812</f>
        <v>0</v>
      </c>
      <c r="V812" s="25">
        <f t="shared" si="140"/>
        <v>0</v>
      </c>
      <c r="W812" s="23">
        <f t="shared" si="141"/>
        <v>0</v>
      </c>
    </row>
    <row r="813" spans="1:23" ht="14.85" hidden="1" customHeight="1" x14ac:dyDescent="0.15">
      <c r="A813" s="64">
        <f>'Employee ROP Information'!A813</f>
        <v>0</v>
      </c>
      <c r="B813" s="58">
        <f>+'Employee ROP Information'!C813</f>
        <v>0</v>
      </c>
      <c r="C813" s="17">
        <f>+'Employee ROP Information'!M813</f>
        <v>0</v>
      </c>
      <c r="D813" s="17">
        <f>+'Employee ROP Information'!N813</f>
        <v>0</v>
      </c>
      <c r="E813" s="32">
        <f>+'JRO''s Hours Information'!B813</f>
        <v>0</v>
      </c>
      <c r="F813" s="23">
        <f t="shared" si="132"/>
        <v>0</v>
      </c>
      <c r="G813" s="32">
        <f>+'JRO''s Hours Information'!E813</f>
        <v>0</v>
      </c>
      <c r="H813" s="23">
        <f t="shared" si="133"/>
        <v>0</v>
      </c>
      <c r="I813" s="32">
        <f>+'JRO''s Hours Information'!H813</f>
        <v>0</v>
      </c>
      <c r="J813" s="25">
        <f t="shared" si="134"/>
        <v>0</v>
      </c>
      <c r="K813" s="33">
        <f>+'JRO''s Hours Information'!C813</f>
        <v>0</v>
      </c>
      <c r="L813" s="23">
        <f t="shared" si="135"/>
        <v>0</v>
      </c>
      <c r="M813" s="33">
        <f>+'JRO''s Hours Information'!F813</f>
        <v>0</v>
      </c>
      <c r="N813" s="23">
        <f t="shared" si="136"/>
        <v>0</v>
      </c>
      <c r="O813" s="33">
        <f>+'JRO''s Hours Information'!I813</f>
        <v>0</v>
      </c>
      <c r="P813" s="25">
        <f t="shared" si="137"/>
        <v>0</v>
      </c>
      <c r="Q813" s="16">
        <f>+'JRO''s Hours Information'!D813</f>
        <v>0</v>
      </c>
      <c r="R813" s="23">
        <f t="shared" si="138"/>
        <v>0</v>
      </c>
      <c r="S813" s="16">
        <f>+'JRO''s Hours Information'!G813</f>
        <v>0</v>
      </c>
      <c r="T813" s="23">
        <f t="shared" si="139"/>
        <v>0</v>
      </c>
      <c r="U813" s="15">
        <f>+'JRO''s Hours Information'!J813</f>
        <v>0</v>
      </c>
      <c r="V813" s="25">
        <f t="shared" si="140"/>
        <v>0</v>
      </c>
      <c r="W813" s="23">
        <f t="shared" si="141"/>
        <v>0</v>
      </c>
    </row>
    <row r="814" spans="1:23" ht="14.85" hidden="1" customHeight="1" x14ac:dyDescent="0.15">
      <c r="A814" s="64">
        <f>'Employee ROP Information'!A814</f>
        <v>0</v>
      </c>
      <c r="B814" s="58">
        <f>+'Employee ROP Information'!C814</f>
        <v>0</v>
      </c>
      <c r="C814" s="17">
        <f>+'Employee ROP Information'!M814</f>
        <v>0</v>
      </c>
      <c r="D814" s="17">
        <f>+'Employee ROP Information'!N814</f>
        <v>0</v>
      </c>
      <c r="E814" s="32">
        <f>+'JRO''s Hours Information'!B814</f>
        <v>0</v>
      </c>
      <c r="F814" s="23">
        <f t="shared" si="132"/>
        <v>0</v>
      </c>
      <c r="G814" s="32">
        <f>+'JRO''s Hours Information'!E814</f>
        <v>0</v>
      </c>
      <c r="H814" s="23">
        <f t="shared" si="133"/>
        <v>0</v>
      </c>
      <c r="I814" s="32">
        <f>+'JRO''s Hours Information'!H814</f>
        <v>0</v>
      </c>
      <c r="J814" s="25">
        <f t="shared" si="134"/>
        <v>0</v>
      </c>
      <c r="K814" s="33">
        <f>+'JRO''s Hours Information'!C814</f>
        <v>0</v>
      </c>
      <c r="L814" s="23">
        <f t="shared" si="135"/>
        <v>0</v>
      </c>
      <c r="M814" s="33">
        <f>+'JRO''s Hours Information'!F814</f>
        <v>0</v>
      </c>
      <c r="N814" s="23">
        <f t="shared" si="136"/>
        <v>0</v>
      </c>
      <c r="O814" s="33">
        <f>+'JRO''s Hours Information'!I814</f>
        <v>0</v>
      </c>
      <c r="P814" s="25">
        <f t="shared" si="137"/>
        <v>0</v>
      </c>
      <c r="Q814" s="16">
        <f>+'JRO''s Hours Information'!D814</f>
        <v>0</v>
      </c>
      <c r="R814" s="23">
        <f t="shared" si="138"/>
        <v>0</v>
      </c>
      <c r="S814" s="16">
        <f>+'JRO''s Hours Information'!G814</f>
        <v>0</v>
      </c>
      <c r="T814" s="23">
        <f t="shared" si="139"/>
        <v>0</v>
      </c>
      <c r="U814" s="15">
        <f>+'JRO''s Hours Information'!J814</f>
        <v>0</v>
      </c>
      <c r="V814" s="25">
        <f t="shared" si="140"/>
        <v>0</v>
      </c>
      <c r="W814" s="23">
        <f t="shared" si="141"/>
        <v>0</v>
      </c>
    </row>
    <row r="815" spans="1:23" ht="14.85" hidden="1" customHeight="1" x14ac:dyDescent="0.15">
      <c r="A815" s="64">
        <f>'Employee ROP Information'!A815</f>
        <v>0</v>
      </c>
      <c r="B815" s="58">
        <f>+'Employee ROP Information'!C815</f>
        <v>0</v>
      </c>
      <c r="C815" s="17">
        <f>+'Employee ROP Information'!M815</f>
        <v>0</v>
      </c>
      <c r="D815" s="17">
        <f>+'Employee ROP Information'!N815</f>
        <v>0</v>
      </c>
      <c r="E815" s="32">
        <f>+'JRO''s Hours Information'!B815</f>
        <v>0</v>
      </c>
      <c r="F815" s="23">
        <f t="shared" si="132"/>
        <v>0</v>
      </c>
      <c r="G815" s="32">
        <f>+'JRO''s Hours Information'!E815</f>
        <v>0</v>
      </c>
      <c r="H815" s="23">
        <f t="shared" si="133"/>
        <v>0</v>
      </c>
      <c r="I815" s="32">
        <f>+'JRO''s Hours Information'!H815</f>
        <v>0</v>
      </c>
      <c r="J815" s="25">
        <f t="shared" si="134"/>
        <v>0</v>
      </c>
      <c r="K815" s="33">
        <f>+'JRO''s Hours Information'!C815</f>
        <v>0</v>
      </c>
      <c r="L815" s="23">
        <f t="shared" si="135"/>
        <v>0</v>
      </c>
      <c r="M815" s="33">
        <f>+'JRO''s Hours Information'!F815</f>
        <v>0</v>
      </c>
      <c r="N815" s="23">
        <f t="shared" si="136"/>
        <v>0</v>
      </c>
      <c r="O815" s="33">
        <f>+'JRO''s Hours Information'!I815</f>
        <v>0</v>
      </c>
      <c r="P815" s="25">
        <f t="shared" si="137"/>
        <v>0</v>
      </c>
      <c r="Q815" s="16">
        <f>+'JRO''s Hours Information'!D815</f>
        <v>0</v>
      </c>
      <c r="R815" s="23">
        <f t="shared" si="138"/>
        <v>0</v>
      </c>
      <c r="S815" s="16">
        <f>+'JRO''s Hours Information'!G815</f>
        <v>0</v>
      </c>
      <c r="T815" s="23">
        <f t="shared" si="139"/>
        <v>0</v>
      </c>
      <c r="U815" s="15">
        <f>+'JRO''s Hours Information'!J815</f>
        <v>0</v>
      </c>
      <c r="V815" s="25">
        <f t="shared" si="140"/>
        <v>0</v>
      </c>
      <c r="W815" s="23">
        <f t="shared" si="141"/>
        <v>0</v>
      </c>
    </row>
    <row r="816" spans="1:23" ht="14.85" hidden="1" customHeight="1" x14ac:dyDescent="0.15">
      <c r="A816" s="64">
        <f>'Employee ROP Information'!A816</f>
        <v>0</v>
      </c>
      <c r="B816" s="58">
        <f>+'Employee ROP Information'!C816</f>
        <v>0</v>
      </c>
      <c r="C816" s="17">
        <f>+'Employee ROP Information'!M816</f>
        <v>0</v>
      </c>
      <c r="D816" s="17">
        <f>+'Employee ROP Information'!N816</f>
        <v>0</v>
      </c>
      <c r="E816" s="32">
        <f>+'JRO''s Hours Information'!B816</f>
        <v>0</v>
      </c>
      <c r="F816" s="23">
        <f t="shared" si="132"/>
        <v>0</v>
      </c>
      <c r="G816" s="32">
        <f>+'JRO''s Hours Information'!E816</f>
        <v>0</v>
      </c>
      <c r="H816" s="23">
        <f t="shared" si="133"/>
        <v>0</v>
      </c>
      <c r="I816" s="32">
        <f>+'JRO''s Hours Information'!H816</f>
        <v>0</v>
      </c>
      <c r="J816" s="25">
        <f t="shared" si="134"/>
        <v>0</v>
      </c>
      <c r="K816" s="33">
        <f>+'JRO''s Hours Information'!C816</f>
        <v>0</v>
      </c>
      <c r="L816" s="23">
        <f t="shared" si="135"/>
        <v>0</v>
      </c>
      <c r="M816" s="33">
        <f>+'JRO''s Hours Information'!F816</f>
        <v>0</v>
      </c>
      <c r="N816" s="23">
        <f t="shared" si="136"/>
        <v>0</v>
      </c>
      <c r="O816" s="33">
        <f>+'JRO''s Hours Information'!I816</f>
        <v>0</v>
      </c>
      <c r="P816" s="25">
        <f t="shared" si="137"/>
        <v>0</v>
      </c>
      <c r="Q816" s="16">
        <f>+'JRO''s Hours Information'!D816</f>
        <v>0</v>
      </c>
      <c r="R816" s="23">
        <f t="shared" si="138"/>
        <v>0</v>
      </c>
      <c r="S816" s="16">
        <f>+'JRO''s Hours Information'!G816</f>
        <v>0</v>
      </c>
      <c r="T816" s="23">
        <f t="shared" si="139"/>
        <v>0</v>
      </c>
      <c r="U816" s="15">
        <f>+'JRO''s Hours Information'!J816</f>
        <v>0</v>
      </c>
      <c r="V816" s="25">
        <f t="shared" si="140"/>
        <v>0</v>
      </c>
      <c r="W816" s="23">
        <f t="shared" si="141"/>
        <v>0</v>
      </c>
    </row>
    <row r="817" spans="1:23" ht="14.85" hidden="1" customHeight="1" x14ac:dyDescent="0.15">
      <c r="A817" s="64">
        <f>'Employee ROP Information'!A817</f>
        <v>0</v>
      </c>
      <c r="B817" s="58">
        <f>+'Employee ROP Information'!C817</f>
        <v>0</v>
      </c>
      <c r="C817" s="17">
        <f>+'Employee ROP Information'!M817</f>
        <v>0</v>
      </c>
      <c r="D817" s="17">
        <f>+'Employee ROP Information'!N817</f>
        <v>0</v>
      </c>
      <c r="E817" s="32">
        <f>+'JRO''s Hours Information'!B817</f>
        <v>0</v>
      </c>
      <c r="F817" s="23">
        <f t="shared" si="132"/>
        <v>0</v>
      </c>
      <c r="G817" s="32">
        <f>+'JRO''s Hours Information'!E817</f>
        <v>0</v>
      </c>
      <c r="H817" s="23">
        <f t="shared" si="133"/>
        <v>0</v>
      </c>
      <c r="I817" s="32">
        <f>+'JRO''s Hours Information'!H817</f>
        <v>0</v>
      </c>
      <c r="J817" s="25">
        <f t="shared" si="134"/>
        <v>0</v>
      </c>
      <c r="K817" s="33">
        <f>+'JRO''s Hours Information'!C817</f>
        <v>0</v>
      </c>
      <c r="L817" s="23">
        <f t="shared" si="135"/>
        <v>0</v>
      </c>
      <c r="M817" s="33">
        <f>+'JRO''s Hours Information'!F817</f>
        <v>0</v>
      </c>
      <c r="N817" s="23">
        <f t="shared" si="136"/>
        <v>0</v>
      </c>
      <c r="O817" s="33">
        <f>+'JRO''s Hours Information'!I817</f>
        <v>0</v>
      </c>
      <c r="P817" s="25">
        <f t="shared" si="137"/>
        <v>0</v>
      </c>
      <c r="Q817" s="16">
        <f>+'JRO''s Hours Information'!D817</f>
        <v>0</v>
      </c>
      <c r="R817" s="23">
        <f t="shared" si="138"/>
        <v>0</v>
      </c>
      <c r="S817" s="16">
        <f>+'JRO''s Hours Information'!G817</f>
        <v>0</v>
      </c>
      <c r="T817" s="23">
        <f t="shared" si="139"/>
        <v>0</v>
      </c>
      <c r="U817" s="15">
        <f>+'JRO''s Hours Information'!J817</f>
        <v>0</v>
      </c>
      <c r="V817" s="25">
        <f t="shared" si="140"/>
        <v>0</v>
      </c>
      <c r="W817" s="23">
        <f t="shared" si="141"/>
        <v>0</v>
      </c>
    </row>
    <row r="818" spans="1:23" ht="14.85" hidden="1" customHeight="1" x14ac:dyDescent="0.15">
      <c r="A818" s="64">
        <f>'Employee ROP Information'!A818</f>
        <v>0</v>
      </c>
      <c r="B818" s="58">
        <f>+'Employee ROP Information'!C818</f>
        <v>0</v>
      </c>
      <c r="C818" s="17">
        <f>+'Employee ROP Information'!M818</f>
        <v>0</v>
      </c>
      <c r="D818" s="17">
        <f>+'Employee ROP Information'!N818</f>
        <v>0</v>
      </c>
      <c r="E818" s="32">
        <f>+'JRO''s Hours Information'!B818</f>
        <v>0</v>
      </c>
      <c r="F818" s="23">
        <f t="shared" si="132"/>
        <v>0</v>
      </c>
      <c r="G818" s="32">
        <f>+'JRO''s Hours Information'!E818</f>
        <v>0</v>
      </c>
      <c r="H818" s="23">
        <f t="shared" si="133"/>
        <v>0</v>
      </c>
      <c r="I818" s="32">
        <f>+'JRO''s Hours Information'!H818</f>
        <v>0</v>
      </c>
      <c r="J818" s="25">
        <f t="shared" si="134"/>
        <v>0</v>
      </c>
      <c r="K818" s="33">
        <f>+'JRO''s Hours Information'!C818</f>
        <v>0</v>
      </c>
      <c r="L818" s="23">
        <f t="shared" si="135"/>
        <v>0</v>
      </c>
      <c r="M818" s="33">
        <f>+'JRO''s Hours Information'!F818</f>
        <v>0</v>
      </c>
      <c r="N818" s="23">
        <f t="shared" si="136"/>
        <v>0</v>
      </c>
      <c r="O818" s="33">
        <f>+'JRO''s Hours Information'!I818</f>
        <v>0</v>
      </c>
      <c r="P818" s="25">
        <f t="shared" si="137"/>
        <v>0</v>
      </c>
      <c r="Q818" s="16">
        <f>+'JRO''s Hours Information'!D818</f>
        <v>0</v>
      </c>
      <c r="R818" s="23">
        <f t="shared" si="138"/>
        <v>0</v>
      </c>
      <c r="S818" s="16">
        <f>+'JRO''s Hours Information'!G818</f>
        <v>0</v>
      </c>
      <c r="T818" s="23">
        <f t="shared" si="139"/>
        <v>0</v>
      </c>
      <c r="U818" s="15">
        <f>+'JRO''s Hours Information'!J818</f>
        <v>0</v>
      </c>
      <c r="V818" s="25">
        <f t="shared" si="140"/>
        <v>0</v>
      </c>
      <c r="W818" s="23">
        <f t="shared" si="141"/>
        <v>0</v>
      </c>
    </row>
    <row r="819" spans="1:23" ht="14.85" hidden="1" customHeight="1" x14ac:dyDescent="0.15">
      <c r="A819" s="64">
        <f>'Employee ROP Information'!A819</f>
        <v>0</v>
      </c>
      <c r="B819" s="58">
        <f>+'Employee ROP Information'!C819</f>
        <v>0</v>
      </c>
      <c r="C819" s="17">
        <f>+'Employee ROP Information'!M819</f>
        <v>0</v>
      </c>
      <c r="D819" s="17">
        <f>+'Employee ROP Information'!N819</f>
        <v>0</v>
      </c>
      <c r="E819" s="32">
        <f>+'JRO''s Hours Information'!B819</f>
        <v>0</v>
      </c>
      <c r="F819" s="23">
        <f t="shared" si="132"/>
        <v>0</v>
      </c>
      <c r="G819" s="32">
        <f>+'JRO''s Hours Information'!E819</f>
        <v>0</v>
      </c>
      <c r="H819" s="23">
        <f t="shared" si="133"/>
        <v>0</v>
      </c>
      <c r="I819" s="32">
        <f>+'JRO''s Hours Information'!H819</f>
        <v>0</v>
      </c>
      <c r="J819" s="25">
        <f t="shared" si="134"/>
        <v>0</v>
      </c>
      <c r="K819" s="33">
        <f>+'JRO''s Hours Information'!C819</f>
        <v>0</v>
      </c>
      <c r="L819" s="23">
        <f t="shared" si="135"/>
        <v>0</v>
      </c>
      <c r="M819" s="33">
        <f>+'JRO''s Hours Information'!F819</f>
        <v>0</v>
      </c>
      <c r="N819" s="23">
        <f t="shared" si="136"/>
        <v>0</v>
      </c>
      <c r="O819" s="33">
        <f>+'JRO''s Hours Information'!I819</f>
        <v>0</v>
      </c>
      <c r="P819" s="25">
        <f t="shared" si="137"/>
        <v>0</v>
      </c>
      <c r="Q819" s="16">
        <f>+'JRO''s Hours Information'!D819</f>
        <v>0</v>
      </c>
      <c r="R819" s="23">
        <f t="shared" si="138"/>
        <v>0</v>
      </c>
      <c r="S819" s="16">
        <f>+'JRO''s Hours Information'!G819</f>
        <v>0</v>
      </c>
      <c r="T819" s="23">
        <f t="shared" si="139"/>
        <v>0</v>
      </c>
      <c r="U819" s="15">
        <f>+'JRO''s Hours Information'!J819</f>
        <v>0</v>
      </c>
      <c r="V819" s="25">
        <f t="shared" si="140"/>
        <v>0</v>
      </c>
      <c r="W819" s="23">
        <f t="shared" si="141"/>
        <v>0</v>
      </c>
    </row>
    <row r="820" spans="1:23" ht="14.85" hidden="1" customHeight="1" x14ac:dyDescent="0.15">
      <c r="A820" s="64">
        <f>'Employee ROP Information'!A820</f>
        <v>0</v>
      </c>
      <c r="B820" s="58">
        <f>+'Employee ROP Information'!C820</f>
        <v>0</v>
      </c>
      <c r="C820" s="17">
        <f>+'Employee ROP Information'!M820</f>
        <v>0</v>
      </c>
      <c r="D820" s="17">
        <f>+'Employee ROP Information'!N820</f>
        <v>0</v>
      </c>
      <c r="E820" s="32">
        <f>+'JRO''s Hours Information'!B820</f>
        <v>0</v>
      </c>
      <c r="F820" s="23">
        <f t="shared" si="132"/>
        <v>0</v>
      </c>
      <c r="G820" s="32">
        <f>+'JRO''s Hours Information'!E820</f>
        <v>0</v>
      </c>
      <c r="H820" s="23">
        <f t="shared" si="133"/>
        <v>0</v>
      </c>
      <c r="I820" s="32">
        <f>+'JRO''s Hours Information'!H820</f>
        <v>0</v>
      </c>
      <c r="J820" s="25">
        <f t="shared" si="134"/>
        <v>0</v>
      </c>
      <c r="K820" s="33">
        <f>+'JRO''s Hours Information'!C820</f>
        <v>0</v>
      </c>
      <c r="L820" s="23">
        <f t="shared" si="135"/>
        <v>0</v>
      </c>
      <c r="M820" s="33">
        <f>+'JRO''s Hours Information'!F820</f>
        <v>0</v>
      </c>
      <c r="N820" s="23">
        <f t="shared" si="136"/>
        <v>0</v>
      </c>
      <c r="O820" s="33">
        <f>+'JRO''s Hours Information'!I820</f>
        <v>0</v>
      </c>
      <c r="P820" s="25">
        <f t="shared" si="137"/>
        <v>0</v>
      </c>
      <c r="Q820" s="16">
        <f>+'JRO''s Hours Information'!D820</f>
        <v>0</v>
      </c>
      <c r="R820" s="23">
        <f t="shared" si="138"/>
        <v>0</v>
      </c>
      <c r="S820" s="16">
        <f>+'JRO''s Hours Information'!G820</f>
        <v>0</v>
      </c>
      <c r="T820" s="23">
        <f t="shared" si="139"/>
        <v>0</v>
      </c>
      <c r="U820" s="15">
        <f>+'JRO''s Hours Information'!J820</f>
        <v>0</v>
      </c>
      <c r="V820" s="25">
        <f t="shared" si="140"/>
        <v>0</v>
      </c>
      <c r="W820" s="23">
        <f t="shared" si="141"/>
        <v>0</v>
      </c>
    </row>
    <row r="821" spans="1:23" ht="14.85" hidden="1" customHeight="1" x14ac:dyDescent="0.15">
      <c r="A821" s="64">
        <f>'Employee ROP Information'!A821</f>
        <v>0</v>
      </c>
      <c r="B821" s="58">
        <f>+'Employee ROP Information'!C821</f>
        <v>0</v>
      </c>
      <c r="C821" s="17">
        <f>+'Employee ROP Information'!M821</f>
        <v>0</v>
      </c>
      <c r="D821" s="17">
        <f>+'Employee ROP Information'!N821</f>
        <v>0</v>
      </c>
      <c r="E821" s="32">
        <f>+'JRO''s Hours Information'!B821</f>
        <v>0</v>
      </c>
      <c r="F821" s="23">
        <f t="shared" si="132"/>
        <v>0</v>
      </c>
      <c r="G821" s="32">
        <f>+'JRO''s Hours Information'!E821</f>
        <v>0</v>
      </c>
      <c r="H821" s="23">
        <f t="shared" si="133"/>
        <v>0</v>
      </c>
      <c r="I821" s="32">
        <f>+'JRO''s Hours Information'!H821</f>
        <v>0</v>
      </c>
      <c r="J821" s="25">
        <f t="shared" si="134"/>
        <v>0</v>
      </c>
      <c r="K821" s="33">
        <f>+'JRO''s Hours Information'!C821</f>
        <v>0</v>
      </c>
      <c r="L821" s="23">
        <f t="shared" si="135"/>
        <v>0</v>
      </c>
      <c r="M821" s="33">
        <f>+'JRO''s Hours Information'!F821</f>
        <v>0</v>
      </c>
      <c r="N821" s="23">
        <f t="shared" si="136"/>
        <v>0</v>
      </c>
      <c r="O821" s="33">
        <f>+'JRO''s Hours Information'!I821</f>
        <v>0</v>
      </c>
      <c r="P821" s="25">
        <f t="shared" si="137"/>
        <v>0</v>
      </c>
      <c r="Q821" s="16">
        <f>+'JRO''s Hours Information'!D821</f>
        <v>0</v>
      </c>
      <c r="R821" s="23">
        <f t="shared" si="138"/>
        <v>0</v>
      </c>
      <c r="S821" s="16">
        <f>+'JRO''s Hours Information'!G821</f>
        <v>0</v>
      </c>
      <c r="T821" s="23">
        <f t="shared" si="139"/>
        <v>0</v>
      </c>
      <c r="U821" s="15">
        <f>+'JRO''s Hours Information'!J821</f>
        <v>0</v>
      </c>
      <c r="V821" s="25">
        <f t="shared" si="140"/>
        <v>0</v>
      </c>
      <c r="W821" s="23">
        <f t="shared" si="141"/>
        <v>0</v>
      </c>
    </row>
    <row r="822" spans="1:23" ht="14.85" hidden="1" customHeight="1" x14ac:dyDescent="0.15">
      <c r="A822" s="64">
        <f>'Employee ROP Information'!A822</f>
        <v>0</v>
      </c>
      <c r="B822" s="58">
        <f>+'Employee ROP Information'!C822</f>
        <v>0</v>
      </c>
      <c r="C822" s="17">
        <f>+'Employee ROP Information'!M822</f>
        <v>0</v>
      </c>
      <c r="D822" s="17">
        <f>+'Employee ROP Information'!N822</f>
        <v>0</v>
      </c>
      <c r="E822" s="32">
        <f>+'JRO''s Hours Information'!B822</f>
        <v>0</v>
      </c>
      <c r="F822" s="23">
        <f t="shared" si="132"/>
        <v>0</v>
      </c>
      <c r="G822" s="32">
        <f>+'JRO''s Hours Information'!E822</f>
        <v>0</v>
      </c>
      <c r="H822" s="23">
        <f t="shared" si="133"/>
        <v>0</v>
      </c>
      <c r="I822" s="32">
        <f>+'JRO''s Hours Information'!H822</f>
        <v>0</v>
      </c>
      <c r="J822" s="25">
        <f t="shared" si="134"/>
        <v>0</v>
      </c>
      <c r="K822" s="33">
        <f>+'JRO''s Hours Information'!C822</f>
        <v>0</v>
      </c>
      <c r="L822" s="23">
        <f t="shared" si="135"/>
        <v>0</v>
      </c>
      <c r="M822" s="33">
        <f>+'JRO''s Hours Information'!F822</f>
        <v>0</v>
      </c>
      <c r="N822" s="23">
        <f t="shared" si="136"/>
        <v>0</v>
      </c>
      <c r="O822" s="33">
        <f>+'JRO''s Hours Information'!I822</f>
        <v>0</v>
      </c>
      <c r="P822" s="25">
        <f t="shared" si="137"/>
        <v>0</v>
      </c>
      <c r="Q822" s="16">
        <f>+'JRO''s Hours Information'!D822</f>
        <v>0</v>
      </c>
      <c r="R822" s="23">
        <f t="shared" si="138"/>
        <v>0</v>
      </c>
      <c r="S822" s="16">
        <f>+'JRO''s Hours Information'!G822</f>
        <v>0</v>
      </c>
      <c r="T822" s="23">
        <f t="shared" si="139"/>
        <v>0</v>
      </c>
      <c r="U822" s="15">
        <f>+'JRO''s Hours Information'!J822</f>
        <v>0</v>
      </c>
      <c r="V822" s="25">
        <f t="shared" si="140"/>
        <v>0</v>
      </c>
      <c r="W822" s="23">
        <f t="shared" si="141"/>
        <v>0</v>
      </c>
    </row>
    <row r="823" spans="1:23" ht="14.85" hidden="1" customHeight="1" x14ac:dyDescent="0.15">
      <c r="A823" s="64">
        <f>'Employee ROP Information'!A823</f>
        <v>0</v>
      </c>
      <c r="B823" s="58">
        <f>+'Employee ROP Information'!C823</f>
        <v>0</v>
      </c>
      <c r="C823" s="17">
        <f>+'Employee ROP Information'!M823</f>
        <v>0</v>
      </c>
      <c r="D823" s="17">
        <f>+'Employee ROP Information'!N823</f>
        <v>0</v>
      </c>
      <c r="E823" s="32">
        <f>+'JRO''s Hours Information'!B823</f>
        <v>0</v>
      </c>
      <c r="F823" s="23">
        <f t="shared" si="132"/>
        <v>0</v>
      </c>
      <c r="G823" s="32">
        <f>+'JRO''s Hours Information'!E823</f>
        <v>0</v>
      </c>
      <c r="H823" s="23">
        <f t="shared" si="133"/>
        <v>0</v>
      </c>
      <c r="I823" s="32">
        <f>+'JRO''s Hours Information'!H823</f>
        <v>0</v>
      </c>
      <c r="J823" s="25">
        <f t="shared" si="134"/>
        <v>0</v>
      </c>
      <c r="K823" s="33">
        <f>+'JRO''s Hours Information'!C823</f>
        <v>0</v>
      </c>
      <c r="L823" s="23">
        <f t="shared" si="135"/>
        <v>0</v>
      </c>
      <c r="M823" s="33">
        <f>+'JRO''s Hours Information'!F823</f>
        <v>0</v>
      </c>
      <c r="N823" s="23">
        <f t="shared" si="136"/>
        <v>0</v>
      </c>
      <c r="O823" s="33">
        <f>+'JRO''s Hours Information'!I823</f>
        <v>0</v>
      </c>
      <c r="P823" s="25">
        <f t="shared" si="137"/>
        <v>0</v>
      </c>
      <c r="Q823" s="16">
        <f>+'JRO''s Hours Information'!D823</f>
        <v>0</v>
      </c>
      <c r="R823" s="23">
        <f t="shared" si="138"/>
        <v>0</v>
      </c>
      <c r="S823" s="16">
        <f>+'JRO''s Hours Information'!G823</f>
        <v>0</v>
      </c>
      <c r="T823" s="23">
        <f t="shared" si="139"/>
        <v>0</v>
      </c>
      <c r="U823" s="15">
        <f>+'JRO''s Hours Information'!J823</f>
        <v>0</v>
      </c>
      <c r="V823" s="25">
        <f t="shared" si="140"/>
        <v>0</v>
      </c>
      <c r="W823" s="23">
        <f t="shared" si="141"/>
        <v>0</v>
      </c>
    </row>
    <row r="824" spans="1:23" ht="14.85" hidden="1" customHeight="1" x14ac:dyDescent="0.15">
      <c r="A824" s="64">
        <f>'Employee ROP Information'!A824</f>
        <v>0</v>
      </c>
      <c r="B824" s="58">
        <f>+'Employee ROP Information'!C824</f>
        <v>0</v>
      </c>
      <c r="C824" s="17">
        <f>+'Employee ROP Information'!M824</f>
        <v>0</v>
      </c>
      <c r="D824" s="17">
        <f>+'Employee ROP Information'!N824</f>
        <v>0</v>
      </c>
      <c r="E824" s="32">
        <f>+'JRO''s Hours Information'!B824</f>
        <v>0</v>
      </c>
      <c r="F824" s="23">
        <f t="shared" si="132"/>
        <v>0</v>
      </c>
      <c r="G824" s="32">
        <f>+'JRO''s Hours Information'!E824</f>
        <v>0</v>
      </c>
      <c r="H824" s="23">
        <f t="shared" si="133"/>
        <v>0</v>
      </c>
      <c r="I824" s="32">
        <f>+'JRO''s Hours Information'!H824</f>
        <v>0</v>
      </c>
      <c r="J824" s="25">
        <f t="shared" si="134"/>
        <v>0</v>
      </c>
      <c r="K824" s="33">
        <f>+'JRO''s Hours Information'!C824</f>
        <v>0</v>
      </c>
      <c r="L824" s="23">
        <f t="shared" si="135"/>
        <v>0</v>
      </c>
      <c r="M824" s="33">
        <f>+'JRO''s Hours Information'!F824</f>
        <v>0</v>
      </c>
      <c r="N824" s="23">
        <f t="shared" si="136"/>
        <v>0</v>
      </c>
      <c r="O824" s="33">
        <f>+'JRO''s Hours Information'!I824</f>
        <v>0</v>
      </c>
      <c r="P824" s="25">
        <f t="shared" si="137"/>
        <v>0</v>
      </c>
      <c r="Q824" s="16">
        <f>+'JRO''s Hours Information'!D824</f>
        <v>0</v>
      </c>
      <c r="R824" s="23">
        <f t="shared" si="138"/>
        <v>0</v>
      </c>
      <c r="S824" s="16">
        <f>+'JRO''s Hours Information'!G824</f>
        <v>0</v>
      </c>
      <c r="T824" s="23">
        <f t="shared" si="139"/>
        <v>0</v>
      </c>
      <c r="U824" s="15">
        <f>+'JRO''s Hours Information'!J824</f>
        <v>0</v>
      </c>
      <c r="V824" s="25">
        <f t="shared" si="140"/>
        <v>0</v>
      </c>
      <c r="W824" s="23">
        <f t="shared" si="141"/>
        <v>0</v>
      </c>
    </row>
    <row r="825" spans="1:23" ht="14.85" hidden="1" customHeight="1" x14ac:dyDescent="0.15">
      <c r="A825" s="64">
        <f>'Employee ROP Information'!A825</f>
        <v>0</v>
      </c>
      <c r="B825" s="58">
        <f>+'Employee ROP Information'!C825</f>
        <v>0</v>
      </c>
      <c r="C825" s="17">
        <f>+'Employee ROP Information'!M825</f>
        <v>0</v>
      </c>
      <c r="D825" s="17">
        <f>+'Employee ROP Information'!N825</f>
        <v>0</v>
      </c>
      <c r="E825" s="32">
        <f>+'JRO''s Hours Information'!B825</f>
        <v>0</v>
      </c>
      <c r="F825" s="23">
        <f t="shared" si="132"/>
        <v>0</v>
      </c>
      <c r="G825" s="32">
        <f>+'JRO''s Hours Information'!E825</f>
        <v>0</v>
      </c>
      <c r="H825" s="23">
        <f t="shared" si="133"/>
        <v>0</v>
      </c>
      <c r="I825" s="32">
        <f>+'JRO''s Hours Information'!H825</f>
        <v>0</v>
      </c>
      <c r="J825" s="25">
        <f t="shared" si="134"/>
        <v>0</v>
      </c>
      <c r="K825" s="33">
        <f>+'JRO''s Hours Information'!C825</f>
        <v>0</v>
      </c>
      <c r="L825" s="23">
        <f t="shared" si="135"/>
        <v>0</v>
      </c>
      <c r="M825" s="33">
        <f>+'JRO''s Hours Information'!F825</f>
        <v>0</v>
      </c>
      <c r="N825" s="23">
        <f t="shared" si="136"/>
        <v>0</v>
      </c>
      <c r="O825" s="33">
        <f>+'JRO''s Hours Information'!I825</f>
        <v>0</v>
      </c>
      <c r="P825" s="25">
        <f t="shared" si="137"/>
        <v>0</v>
      </c>
      <c r="Q825" s="16">
        <f>+'JRO''s Hours Information'!D825</f>
        <v>0</v>
      </c>
      <c r="R825" s="23">
        <f t="shared" si="138"/>
        <v>0</v>
      </c>
      <c r="S825" s="16">
        <f>+'JRO''s Hours Information'!G825</f>
        <v>0</v>
      </c>
      <c r="T825" s="23">
        <f t="shared" si="139"/>
        <v>0</v>
      </c>
      <c r="U825" s="15">
        <f>+'JRO''s Hours Information'!J825</f>
        <v>0</v>
      </c>
      <c r="V825" s="25">
        <f t="shared" si="140"/>
        <v>0</v>
      </c>
      <c r="W825" s="23">
        <f t="shared" si="141"/>
        <v>0</v>
      </c>
    </row>
    <row r="826" spans="1:23" ht="14.85" hidden="1" customHeight="1" x14ac:dyDescent="0.15">
      <c r="A826" s="64">
        <f>'Employee ROP Information'!A826</f>
        <v>0</v>
      </c>
      <c r="B826" s="58">
        <f>+'Employee ROP Information'!C826</f>
        <v>0</v>
      </c>
      <c r="C826" s="17">
        <f>+'Employee ROP Information'!M826</f>
        <v>0</v>
      </c>
      <c r="D826" s="17">
        <f>+'Employee ROP Information'!N826</f>
        <v>0</v>
      </c>
      <c r="E826" s="32">
        <f>+'JRO''s Hours Information'!B826</f>
        <v>0</v>
      </c>
      <c r="F826" s="23">
        <f t="shared" si="132"/>
        <v>0</v>
      </c>
      <c r="G826" s="32">
        <f>+'JRO''s Hours Information'!E826</f>
        <v>0</v>
      </c>
      <c r="H826" s="23">
        <f t="shared" si="133"/>
        <v>0</v>
      </c>
      <c r="I826" s="32">
        <f>+'JRO''s Hours Information'!H826</f>
        <v>0</v>
      </c>
      <c r="J826" s="25">
        <f t="shared" si="134"/>
        <v>0</v>
      </c>
      <c r="K826" s="33">
        <f>+'JRO''s Hours Information'!C826</f>
        <v>0</v>
      </c>
      <c r="L826" s="23">
        <f t="shared" si="135"/>
        <v>0</v>
      </c>
      <c r="M826" s="33">
        <f>+'JRO''s Hours Information'!F826</f>
        <v>0</v>
      </c>
      <c r="N826" s="23">
        <f t="shared" si="136"/>
        <v>0</v>
      </c>
      <c r="O826" s="33">
        <f>+'JRO''s Hours Information'!I826</f>
        <v>0</v>
      </c>
      <c r="P826" s="25">
        <f t="shared" si="137"/>
        <v>0</v>
      </c>
      <c r="Q826" s="16">
        <f>+'JRO''s Hours Information'!D826</f>
        <v>0</v>
      </c>
      <c r="R826" s="23">
        <f t="shared" si="138"/>
        <v>0</v>
      </c>
      <c r="S826" s="16">
        <f>+'JRO''s Hours Information'!G826</f>
        <v>0</v>
      </c>
      <c r="T826" s="23">
        <f t="shared" si="139"/>
        <v>0</v>
      </c>
      <c r="U826" s="15">
        <f>+'JRO''s Hours Information'!J826</f>
        <v>0</v>
      </c>
      <c r="V826" s="25">
        <f t="shared" si="140"/>
        <v>0</v>
      </c>
      <c r="W826" s="23">
        <f t="shared" si="141"/>
        <v>0</v>
      </c>
    </row>
    <row r="827" spans="1:23" ht="14.85" hidden="1" customHeight="1" x14ac:dyDescent="0.15">
      <c r="A827" s="64">
        <f>'Employee ROP Information'!A827</f>
        <v>0</v>
      </c>
      <c r="B827" s="58">
        <f>+'Employee ROP Information'!C827</f>
        <v>0</v>
      </c>
      <c r="C827" s="17">
        <f>+'Employee ROP Information'!M827</f>
        <v>0</v>
      </c>
      <c r="D827" s="17">
        <f>+'Employee ROP Information'!N827</f>
        <v>0</v>
      </c>
      <c r="E827" s="32">
        <f>+'JRO''s Hours Information'!B827</f>
        <v>0</v>
      </c>
      <c r="F827" s="23">
        <f t="shared" si="132"/>
        <v>0</v>
      </c>
      <c r="G827" s="32">
        <f>+'JRO''s Hours Information'!E827</f>
        <v>0</v>
      </c>
      <c r="H827" s="23">
        <f t="shared" si="133"/>
        <v>0</v>
      </c>
      <c r="I827" s="32">
        <f>+'JRO''s Hours Information'!H827</f>
        <v>0</v>
      </c>
      <c r="J827" s="25">
        <f t="shared" si="134"/>
        <v>0</v>
      </c>
      <c r="K827" s="33">
        <f>+'JRO''s Hours Information'!C827</f>
        <v>0</v>
      </c>
      <c r="L827" s="23">
        <f t="shared" si="135"/>
        <v>0</v>
      </c>
      <c r="M827" s="33">
        <f>+'JRO''s Hours Information'!F827</f>
        <v>0</v>
      </c>
      <c r="N827" s="23">
        <f t="shared" si="136"/>
        <v>0</v>
      </c>
      <c r="O827" s="33">
        <f>+'JRO''s Hours Information'!I827</f>
        <v>0</v>
      </c>
      <c r="P827" s="25">
        <f t="shared" si="137"/>
        <v>0</v>
      </c>
      <c r="Q827" s="16">
        <f>+'JRO''s Hours Information'!D827</f>
        <v>0</v>
      </c>
      <c r="R827" s="23">
        <f t="shared" si="138"/>
        <v>0</v>
      </c>
      <c r="S827" s="16">
        <f>+'JRO''s Hours Information'!G827</f>
        <v>0</v>
      </c>
      <c r="T827" s="23">
        <f t="shared" si="139"/>
        <v>0</v>
      </c>
      <c r="U827" s="15">
        <f>+'JRO''s Hours Information'!J827</f>
        <v>0</v>
      </c>
      <c r="V827" s="25">
        <f t="shared" si="140"/>
        <v>0</v>
      </c>
      <c r="W827" s="23">
        <f t="shared" si="141"/>
        <v>0</v>
      </c>
    </row>
    <row r="828" spans="1:23" ht="14.85" hidden="1" customHeight="1" x14ac:dyDescent="0.15">
      <c r="A828" s="64">
        <f>'Employee ROP Information'!A828</f>
        <v>0</v>
      </c>
      <c r="B828" s="58">
        <f>+'Employee ROP Information'!C828</f>
        <v>0</v>
      </c>
      <c r="C828" s="17">
        <f>+'Employee ROP Information'!M828</f>
        <v>0</v>
      </c>
      <c r="D828" s="17">
        <f>+'Employee ROP Information'!N828</f>
        <v>0</v>
      </c>
      <c r="E828" s="32">
        <f>+'JRO''s Hours Information'!B828</f>
        <v>0</v>
      </c>
      <c r="F828" s="23">
        <f t="shared" si="132"/>
        <v>0</v>
      </c>
      <c r="G828" s="32">
        <f>+'JRO''s Hours Information'!E828</f>
        <v>0</v>
      </c>
      <c r="H828" s="23">
        <f t="shared" si="133"/>
        <v>0</v>
      </c>
      <c r="I828" s="32">
        <f>+'JRO''s Hours Information'!H828</f>
        <v>0</v>
      </c>
      <c r="J828" s="25">
        <f t="shared" si="134"/>
        <v>0</v>
      </c>
      <c r="K828" s="33">
        <f>+'JRO''s Hours Information'!C828</f>
        <v>0</v>
      </c>
      <c r="L828" s="23">
        <f t="shared" si="135"/>
        <v>0</v>
      </c>
      <c r="M828" s="33">
        <f>+'JRO''s Hours Information'!F828</f>
        <v>0</v>
      </c>
      <c r="N828" s="23">
        <f t="shared" si="136"/>
        <v>0</v>
      </c>
      <c r="O828" s="33">
        <f>+'JRO''s Hours Information'!I828</f>
        <v>0</v>
      </c>
      <c r="P828" s="25">
        <f t="shared" si="137"/>
        <v>0</v>
      </c>
      <c r="Q828" s="16">
        <f>+'JRO''s Hours Information'!D828</f>
        <v>0</v>
      </c>
      <c r="R828" s="23">
        <f t="shared" si="138"/>
        <v>0</v>
      </c>
      <c r="S828" s="16">
        <f>+'JRO''s Hours Information'!G828</f>
        <v>0</v>
      </c>
      <c r="T828" s="23">
        <f t="shared" si="139"/>
        <v>0</v>
      </c>
      <c r="U828" s="15">
        <f>+'JRO''s Hours Information'!J828</f>
        <v>0</v>
      </c>
      <c r="V828" s="25">
        <f t="shared" si="140"/>
        <v>0</v>
      </c>
      <c r="W828" s="23">
        <f t="shared" si="141"/>
        <v>0</v>
      </c>
    </row>
    <row r="829" spans="1:23" ht="14.85" hidden="1" customHeight="1" x14ac:dyDescent="0.15">
      <c r="A829" s="64">
        <f>'Employee ROP Information'!A829</f>
        <v>0</v>
      </c>
      <c r="B829" s="58">
        <f>+'Employee ROP Information'!C829</f>
        <v>0</v>
      </c>
      <c r="C829" s="17">
        <f>+'Employee ROP Information'!M829</f>
        <v>0</v>
      </c>
      <c r="D829" s="17">
        <f>+'Employee ROP Information'!N829</f>
        <v>0</v>
      </c>
      <c r="E829" s="32">
        <f>+'JRO''s Hours Information'!B829</f>
        <v>0</v>
      </c>
      <c r="F829" s="23">
        <f t="shared" si="132"/>
        <v>0</v>
      </c>
      <c r="G829" s="32">
        <f>+'JRO''s Hours Information'!E829</f>
        <v>0</v>
      </c>
      <c r="H829" s="23">
        <f t="shared" si="133"/>
        <v>0</v>
      </c>
      <c r="I829" s="32">
        <f>+'JRO''s Hours Information'!H829</f>
        <v>0</v>
      </c>
      <c r="J829" s="25">
        <f t="shared" si="134"/>
        <v>0</v>
      </c>
      <c r="K829" s="33">
        <f>+'JRO''s Hours Information'!C829</f>
        <v>0</v>
      </c>
      <c r="L829" s="23">
        <f t="shared" si="135"/>
        <v>0</v>
      </c>
      <c r="M829" s="33">
        <f>+'JRO''s Hours Information'!F829</f>
        <v>0</v>
      </c>
      <c r="N829" s="23">
        <f t="shared" si="136"/>
        <v>0</v>
      </c>
      <c r="O829" s="33">
        <f>+'JRO''s Hours Information'!I829</f>
        <v>0</v>
      </c>
      <c r="P829" s="25">
        <f t="shared" si="137"/>
        <v>0</v>
      </c>
      <c r="Q829" s="16">
        <f>+'JRO''s Hours Information'!D829</f>
        <v>0</v>
      </c>
      <c r="R829" s="23">
        <f t="shared" si="138"/>
        <v>0</v>
      </c>
      <c r="S829" s="16">
        <f>+'JRO''s Hours Information'!G829</f>
        <v>0</v>
      </c>
      <c r="T829" s="23">
        <f t="shared" si="139"/>
        <v>0</v>
      </c>
      <c r="U829" s="15">
        <f>+'JRO''s Hours Information'!J829</f>
        <v>0</v>
      </c>
      <c r="V829" s="25">
        <f t="shared" si="140"/>
        <v>0</v>
      </c>
      <c r="W829" s="23">
        <f t="shared" si="141"/>
        <v>0</v>
      </c>
    </row>
    <row r="830" spans="1:23" ht="14.85" hidden="1" customHeight="1" x14ac:dyDescent="0.15">
      <c r="A830" s="64">
        <f>'Employee ROP Information'!A830</f>
        <v>0</v>
      </c>
      <c r="B830" s="58">
        <f>+'Employee ROP Information'!C830</f>
        <v>0</v>
      </c>
      <c r="C830" s="17">
        <f>+'Employee ROP Information'!M830</f>
        <v>0</v>
      </c>
      <c r="D830" s="17">
        <f>+'Employee ROP Information'!N830</f>
        <v>0</v>
      </c>
      <c r="E830" s="32">
        <f>+'JRO''s Hours Information'!B830</f>
        <v>0</v>
      </c>
      <c r="F830" s="23">
        <f t="shared" si="132"/>
        <v>0</v>
      </c>
      <c r="G830" s="32">
        <f>+'JRO''s Hours Information'!E830</f>
        <v>0</v>
      </c>
      <c r="H830" s="23">
        <f t="shared" si="133"/>
        <v>0</v>
      </c>
      <c r="I830" s="32">
        <f>+'JRO''s Hours Information'!H830</f>
        <v>0</v>
      </c>
      <c r="J830" s="25">
        <f t="shared" si="134"/>
        <v>0</v>
      </c>
      <c r="K830" s="33">
        <f>+'JRO''s Hours Information'!C830</f>
        <v>0</v>
      </c>
      <c r="L830" s="23">
        <f t="shared" si="135"/>
        <v>0</v>
      </c>
      <c r="M830" s="33">
        <f>+'JRO''s Hours Information'!F830</f>
        <v>0</v>
      </c>
      <c r="N830" s="23">
        <f t="shared" si="136"/>
        <v>0</v>
      </c>
      <c r="O830" s="33">
        <f>+'JRO''s Hours Information'!I830</f>
        <v>0</v>
      </c>
      <c r="P830" s="25">
        <f t="shared" si="137"/>
        <v>0</v>
      </c>
      <c r="Q830" s="16">
        <f>+'JRO''s Hours Information'!D830</f>
        <v>0</v>
      </c>
      <c r="R830" s="23">
        <f t="shared" si="138"/>
        <v>0</v>
      </c>
      <c r="S830" s="16">
        <f>+'JRO''s Hours Information'!G830</f>
        <v>0</v>
      </c>
      <c r="T830" s="23">
        <f t="shared" si="139"/>
        <v>0</v>
      </c>
      <c r="U830" s="15">
        <f>+'JRO''s Hours Information'!J830</f>
        <v>0</v>
      </c>
      <c r="V830" s="25">
        <f t="shared" si="140"/>
        <v>0</v>
      </c>
      <c r="W830" s="23">
        <f t="shared" si="141"/>
        <v>0</v>
      </c>
    </row>
    <row r="831" spans="1:23" ht="14.85" hidden="1" customHeight="1" x14ac:dyDescent="0.15">
      <c r="A831" s="64">
        <f>'Employee ROP Information'!A831</f>
        <v>0</v>
      </c>
      <c r="B831" s="58">
        <f>+'Employee ROP Information'!C831</f>
        <v>0</v>
      </c>
      <c r="C831" s="17">
        <f>+'Employee ROP Information'!M831</f>
        <v>0</v>
      </c>
      <c r="D831" s="17">
        <f>+'Employee ROP Information'!N831</f>
        <v>0</v>
      </c>
      <c r="E831" s="32">
        <f>+'JRO''s Hours Information'!B831</f>
        <v>0</v>
      </c>
      <c r="F831" s="23">
        <f t="shared" si="132"/>
        <v>0</v>
      </c>
      <c r="G831" s="32">
        <f>+'JRO''s Hours Information'!E831</f>
        <v>0</v>
      </c>
      <c r="H831" s="23">
        <f t="shared" si="133"/>
        <v>0</v>
      </c>
      <c r="I831" s="32">
        <f>+'JRO''s Hours Information'!H831</f>
        <v>0</v>
      </c>
      <c r="J831" s="25">
        <f t="shared" si="134"/>
        <v>0</v>
      </c>
      <c r="K831" s="33">
        <f>+'JRO''s Hours Information'!C831</f>
        <v>0</v>
      </c>
      <c r="L831" s="23">
        <f t="shared" si="135"/>
        <v>0</v>
      </c>
      <c r="M831" s="33">
        <f>+'JRO''s Hours Information'!F831</f>
        <v>0</v>
      </c>
      <c r="N831" s="23">
        <f t="shared" si="136"/>
        <v>0</v>
      </c>
      <c r="O831" s="33">
        <f>+'JRO''s Hours Information'!I831</f>
        <v>0</v>
      </c>
      <c r="P831" s="25">
        <f t="shared" si="137"/>
        <v>0</v>
      </c>
      <c r="Q831" s="16">
        <f>+'JRO''s Hours Information'!D831</f>
        <v>0</v>
      </c>
      <c r="R831" s="23">
        <f t="shared" si="138"/>
        <v>0</v>
      </c>
      <c r="S831" s="16">
        <f>+'JRO''s Hours Information'!G831</f>
        <v>0</v>
      </c>
      <c r="T831" s="23">
        <f t="shared" si="139"/>
        <v>0</v>
      </c>
      <c r="U831" s="15">
        <f>+'JRO''s Hours Information'!J831</f>
        <v>0</v>
      </c>
      <c r="V831" s="25">
        <f t="shared" si="140"/>
        <v>0</v>
      </c>
      <c r="W831" s="23">
        <f t="shared" si="141"/>
        <v>0</v>
      </c>
    </row>
    <row r="832" spans="1:23" ht="14.85" hidden="1" customHeight="1" x14ac:dyDescent="0.15">
      <c r="A832" s="64">
        <f>'Employee ROP Information'!A832</f>
        <v>0</v>
      </c>
      <c r="B832" s="58">
        <f>+'Employee ROP Information'!C832</f>
        <v>0</v>
      </c>
      <c r="C832" s="17">
        <f>+'Employee ROP Information'!M832</f>
        <v>0</v>
      </c>
      <c r="D832" s="17">
        <f>+'Employee ROP Information'!N832</f>
        <v>0</v>
      </c>
      <c r="E832" s="32">
        <f>+'JRO''s Hours Information'!B832</f>
        <v>0</v>
      </c>
      <c r="F832" s="23">
        <f t="shared" si="132"/>
        <v>0</v>
      </c>
      <c r="G832" s="32">
        <f>+'JRO''s Hours Information'!E832</f>
        <v>0</v>
      </c>
      <c r="H832" s="23">
        <f t="shared" si="133"/>
        <v>0</v>
      </c>
      <c r="I832" s="32">
        <f>+'JRO''s Hours Information'!H832</f>
        <v>0</v>
      </c>
      <c r="J832" s="25">
        <f t="shared" si="134"/>
        <v>0</v>
      </c>
      <c r="K832" s="33">
        <f>+'JRO''s Hours Information'!C832</f>
        <v>0</v>
      </c>
      <c r="L832" s="23">
        <f t="shared" si="135"/>
        <v>0</v>
      </c>
      <c r="M832" s="33">
        <f>+'JRO''s Hours Information'!F832</f>
        <v>0</v>
      </c>
      <c r="N832" s="23">
        <f t="shared" si="136"/>
        <v>0</v>
      </c>
      <c r="O832" s="33">
        <f>+'JRO''s Hours Information'!I832</f>
        <v>0</v>
      </c>
      <c r="P832" s="25">
        <f t="shared" si="137"/>
        <v>0</v>
      </c>
      <c r="Q832" s="16">
        <f>+'JRO''s Hours Information'!D832</f>
        <v>0</v>
      </c>
      <c r="R832" s="23">
        <f t="shared" si="138"/>
        <v>0</v>
      </c>
      <c r="S832" s="16">
        <f>+'JRO''s Hours Information'!G832</f>
        <v>0</v>
      </c>
      <c r="T832" s="23">
        <f t="shared" si="139"/>
        <v>0</v>
      </c>
      <c r="U832" s="15">
        <f>+'JRO''s Hours Information'!J832</f>
        <v>0</v>
      </c>
      <c r="V832" s="25">
        <f t="shared" si="140"/>
        <v>0</v>
      </c>
      <c r="W832" s="23">
        <f t="shared" si="141"/>
        <v>0</v>
      </c>
    </row>
    <row r="833" spans="1:23" ht="14.85" hidden="1" customHeight="1" x14ac:dyDescent="0.15">
      <c r="A833" s="64">
        <f>'Employee ROP Information'!A833</f>
        <v>0</v>
      </c>
      <c r="B833" s="58">
        <f>+'Employee ROP Information'!C833</f>
        <v>0</v>
      </c>
      <c r="C833" s="17">
        <f>+'Employee ROP Information'!M833</f>
        <v>0</v>
      </c>
      <c r="D833" s="17">
        <f>+'Employee ROP Information'!N833</f>
        <v>0</v>
      </c>
      <c r="E833" s="32">
        <f>+'JRO''s Hours Information'!B833</f>
        <v>0</v>
      </c>
      <c r="F833" s="23">
        <f t="shared" si="132"/>
        <v>0</v>
      </c>
      <c r="G833" s="32">
        <f>+'JRO''s Hours Information'!E833</f>
        <v>0</v>
      </c>
      <c r="H833" s="23">
        <f t="shared" si="133"/>
        <v>0</v>
      </c>
      <c r="I833" s="32">
        <f>+'JRO''s Hours Information'!H833</f>
        <v>0</v>
      </c>
      <c r="J833" s="25">
        <f t="shared" si="134"/>
        <v>0</v>
      </c>
      <c r="K833" s="33">
        <f>+'JRO''s Hours Information'!C833</f>
        <v>0</v>
      </c>
      <c r="L833" s="23">
        <f t="shared" si="135"/>
        <v>0</v>
      </c>
      <c r="M833" s="33">
        <f>+'JRO''s Hours Information'!F833</f>
        <v>0</v>
      </c>
      <c r="N833" s="23">
        <f t="shared" si="136"/>
        <v>0</v>
      </c>
      <c r="O833" s="33">
        <f>+'JRO''s Hours Information'!I833</f>
        <v>0</v>
      </c>
      <c r="P833" s="25">
        <f t="shared" si="137"/>
        <v>0</v>
      </c>
      <c r="Q833" s="16">
        <f>+'JRO''s Hours Information'!D833</f>
        <v>0</v>
      </c>
      <c r="R833" s="23">
        <f t="shared" si="138"/>
        <v>0</v>
      </c>
      <c r="S833" s="16">
        <f>+'JRO''s Hours Information'!G833</f>
        <v>0</v>
      </c>
      <c r="T833" s="23">
        <f t="shared" si="139"/>
        <v>0</v>
      </c>
      <c r="U833" s="15">
        <f>+'JRO''s Hours Information'!J833</f>
        <v>0</v>
      </c>
      <c r="V833" s="25">
        <f t="shared" si="140"/>
        <v>0</v>
      </c>
      <c r="W833" s="23">
        <f t="shared" si="141"/>
        <v>0</v>
      </c>
    </row>
    <row r="834" spans="1:23" ht="14.85" hidden="1" customHeight="1" x14ac:dyDescent="0.15">
      <c r="A834" s="64">
        <f>'Employee ROP Information'!A834</f>
        <v>0</v>
      </c>
      <c r="B834" s="58">
        <f>+'Employee ROP Information'!C834</f>
        <v>0</v>
      </c>
      <c r="C834" s="17">
        <f>+'Employee ROP Information'!M834</f>
        <v>0</v>
      </c>
      <c r="D834" s="17">
        <f>+'Employee ROP Information'!N834</f>
        <v>0</v>
      </c>
      <c r="E834" s="32">
        <f>+'JRO''s Hours Information'!B834</f>
        <v>0</v>
      </c>
      <c r="F834" s="23">
        <f t="shared" si="132"/>
        <v>0</v>
      </c>
      <c r="G834" s="32">
        <f>+'JRO''s Hours Information'!E834</f>
        <v>0</v>
      </c>
      <c r="H834" s="23">
        <f t="shared" si="133"/>
        <v>0</v>
      </c>
      <c r="I834" s="32">
        <f>+'JRO''s Hours Information'!H834</f>
        <v>0</v>
      </c>
      <c r="J834" s="25">
        <f t="shared" si="134"/>
        <v>0</v>
      </c>
      <c r="K834" s="33">
        <f>+'JRO''s Hours Information'!C834</f>
        <v>0</v>
      </c>
      <c r="L834" s="23">
        <f t="shared" si="135"/>
        <v>0</v>
      </c>
      <c r="M834" s="33">
        <f>+'JRO''s Hours Information'!F834</f>
        <v>0</v>
      </c>
      <c r="N834" s="23">
        <f t="shared" si="136"/>
        <v>0</v>
      </c>
      <c r="O834" s="33">
        <f>+'JRO''s Hours Information'!I834</f>
        <v>0</v>
      </c>
      <c r="P834" s="25">
        <f t="shared" si="137"/>
        <v>0</v>
      </c>
      <c r="Q834" s="16">
        <f>+'JRO''s Hours Information'!D834</f>
        <v>0</v>
      </c>
      <c r="R834" s="23">
        <f t="shared" si="138"/>
        <v>0</v>
      </c>
      <c r="S834" s="16">
        <f>+'JRO''s Hours Information'!G834</f>
        <v>0</v>
      </c>
      <c r="T834" s="23">
        <f t="shared" si="139"/>
        <v>0</v>
      </c>
      <c r="U834" s="15">
        <f>+'JRO''s Hours Information'!J834</f>
        <v>0</v>
      </c>
      <c r="V834" s="25">
        <f t="shared" si="140"/>
        <v>0</v>
      </c>
      <c r="W834" s="23">
        <f t="shared" si="141"/>
        <v>0</v>
      </c>
    </row>
    <row r="835" spans="1:23" ht="14.85" hidden="1" customHeight="1" x14ac:dyDescent="0.15">
      <c r="A835" s="64">
        <f>'Employee ROP Information'!A835</f>
        <v>0</v>
      </c>
      <c r="B835" s="58">
        <f>+'Employee ROP Information'!C835</f>
        <v>0</v>
      </c>
      <c r="C835" s="17">
        <f>+'Employee ROP Information'!M835</f>
        <v>0</v>
      </c>
      <c r="D835" s="17">
        <f>+'Employee ROP Information'!N835</f>
        <v>0</v>
      </c>
      <c r="E835" s="32">
        <f>+'JRO''s Hours Information'!B835</f>
        <v>0</v>
      </c>
      <c r="F835" s="23">
        <f t="shared" si="132"/>
        <v>0</v>
      </c>
      <c r="G835" s="32">
        <f>+'JRO''s Hours Information'!E835</f>
        <v>0</v>
      </c>
      <c r="H835" s="23">
        <f t="shared" si="133"/>
        <v>0</v>
      </c>
      <c r="I835" s="32">
        <f>+'JRO''s Hours Information'!H835</f>
        <v>0</v>
      </c>
      <c r="J835" s="25">
        <f t="shared" si="134"/>
        <v>0</v>
      </c>
      <c r="K835" s="33">
        <f>+'JRO''s Hours Information'!C835</f>
        <v>0</v>
      </c>
      <c r="L835" s="23">
        <f t="shared" si="135"/>
        <v>0</v>
      </c>
      <c r="M835" s="33">
        <f>+'JRO''s Hours Information'!F835</f>
        <v>0</v>
      </c>
      <c r="N835" s="23">
        <f t="shared" si="136"/>
        <v>0</v>
      </c>
      <c r="O835" s="33">
        <f>+'JRO''s Hours Information'!I835</f>
        <v>0</v>
      </c>
      <c r="P835" s="25">
        <f t="shared" si="137"/>
        <v>0</v>
      </c>
      <c r="Q835" s="16">
        <f>+'JRO''s Hours Information'!D835</f>
        <v>0</v>
      </c>
      <c r="R835" s="23">
        <f t="shared" si="138"/>
        <v>0</v>
      </c>
      <c r="S835" s="16">
        <f>+'JRO''s Hours Information'!G835</f>
        <v>0</v>
      </c>
      <c r="T835" s="23">
        <f t="shared" si="139"/>
        <v>0</v>
      </c>
      <c r="U835" s="15">
        <f>+'JRO''s Hours Information'!J835</f>
        <v>0</v>
      </c>
      <c r="V835" s="25">
        <f t="shared" si="140"/>
        <v>0</v>
      </c>
      <c r="W835" s="23">
        <f t="shared" si="141"/>
        <v>0</v>
      </c>
    </row>
    <row r="836" spans="1:23" ht="14.85" hidden="1" customHeight="1" x14ac:dyDescent="0.15">
      <c r="A836" s="64">
        <f>'Employee ROP Information'!A836</f>
        <v>0</v>
      </c>
      <c r="B836" s="58">
        <f>+'Employee ROP Information'!C836</f>
        <v>0</v>
      </c>
      <c r="C836" s="17">
        <f>+'Employee ROP Information'!M836</f>
        <v>0</v>
      </c>
      <c r="D836" s="17">
        <f>+'Employee ROP Information'!N836</f>
        <v>0</v>
      </c>
      <c r="E836" s="32">
        <f>+'JRO''s Hours Information'!B836</f>
        <v>0</v>
      </c>
      <c r="F836" s="23">
        <f t="shared" si="132"/>
        <v>0</v>
      </c>
      <c r="G836" s="32">
        <f>+'JRO''s Hours Information'!E836</f>
        <v>0</v>
      </c>
      <c r="H836" s="23">
        <f t="shared" si="133"/>
        <v>0</v>
      </c>
      <c r="I836" s="32">
        <f>+'JRO''s Hours Information'!H836</f>
        <v>0</v>
      </c>
      <c r="J836" s="25">
        <f t="shared" si="134"/>
        <v>0</v>
      </c>
      <c r="K836" s="33">
        <f>+'JRO''s Hours Information'!C836</f>
        <v>0</v>
      </c>
      <c r="L836" s="23">
        <f t="shared" si="135"/>
        <v>0</v>
      </c>
      <c r="M836" s="33">
        <f>+'JRO''s Hours Information'!F836</f>
        <v>0</v>
      </c>
      <c r="N836" s="23">
        <f t="shared" si="136"/>
        <v>0</v>
      </c>
      <c r="O836" s="33">
        <f>+'JRO''s Hours Information'!I836</f>
        <v>0</v>
      </c>
      <c r="P836" s="25">
        <f t="shared" si="137"/>
        <v>0</v>
      </c>
      <c r="Q836" s="16">
        <f>+'JRO''s Hours Information'!D836</f>
        <v>0</v>
      </c>
      <c r="R836" s="23">
        <f t="shared" si="138"/>
        <v>0</v>
      </c>
      <c r="S836" s="16">
        <f>+'JRO''s Hours Information'!G836</f>
        <v>0</v>
      </c>
      <c r="T836" s="23">
        <f t="shared" si="139"/>
        <v>0</v>
      </c>
      <c r="U836" s="15">
        <f>+'JRO''s Hours Information'!J836</f>
        <v>0</v>
      </c>
      <c r="V836" s="25">
        <f t="shared" si="140"/>
        <v>0</v>
      </c>
      <c r="W836" s="23">
        <f t="shared" si="141"/>
        <v>0</v>
      </c>
    </row>
    <row r="837" spans="1:23" ht="14.85" hidden="1" customHeight="1" x14ac:dyDescent="0.15">
      <c r="A837" s="64">
        <f>'Employee ROP Information'!A837</f>
        <v>0</v>
      </c>
      <c r="B837" s="58">
        <f>+'Employee ROP Information'!C837</f>
        <v>0</v>
      </c>
      <c r="C837" s="17">
        <f>+'Employee ROP Information'!M837</f>
        <v>0</v>
      </c>
      <c r="D837" s="17">
        <f>+'Employee ROP Information'!N837</f>
        <v>0</v>
      </c>
      <c r="E837" s="32">
        <f>+'JRO''s Hours Information'!B837</f>
        <v>0</v>
      </c>
      <c r="F837" s="23">
        <f t="shared" si="132"/>
        <v>0</v>
      </c>
      <c r="G837" s="32">
        <f>+'JRO''s Hours Information'!E837</f>
        <v>0</v>
      </c>
      <c r="H837" s="23">
        <f t="shared" si="133"/>
        <v>0</v>
      </c>
      <c r="I837" s="32">
        <f>+'JRO''s Hours Information'!H837</f>
        <v>0</v>
      </c>
      <c r="J837" s="25">
        <f t="shared" si="134"/>
        <v>0</v>
      </c>
      <c r="K837" s="33">
        <f>+'JRO''s Hours Information'!C837</f>
        <v>0</v>
      </c>
      <c r="L837" s="23">
        <f t="shared" si="135"/>
        <v>0</v>
      </c>
      <c r="M837" s="33">
        <f>+'JRO''s Hours Information'!F837</f>
        <v>0</v>
      </c>
      <c r="N837" s="23">
        <f t="shared" si="136"/>
        <v>0</v>
      </c>
      <c r="O837" s="33">
        <f>+'JRO''s Hours Information'!I837</f>
        <v>0</v>
      </c>
      <c r="P837" s="25">
        <f t="shared" si="137"/>
        <v>0</v>
      </c>
      <c r="Q837" s="16">
        <f>+'JRO''s Hours Information'!D837</f>
        <v>0</v>
      </c>
      <c r="R837" s="23">
        <f t="shared" si="138"/>
        <v>0</v>
      </c>
      <c r="S837" s="16">
        <f>+'JRO''s Hours Information'!G837</f>
        <v>0</v>
      </c>
      <c r="T837" s="23">
        <f t="shared" si="139"/>
        <v>0</v>
      </c>
      <c r="U837" s="15">
        <f>+'JRO''s Hours Information'!J837</f>
        <v>0</v>
      </c>
      <c r="V837" s="25">
        <f t="shared" si="140"/>
        <v>0</v>
      </c>
      <c r="W837" s="23">
        <f t="shared" si="141"/>
        <v>0</v>
      </c>
    </row>
    <row r="838" spans="1:23" ht="14.85" hidden="1" customHeight="1" x14ac:dyDescent="0.15">
      <c r="A838" s="64">
        <f>'Employee ROP Information'!A838</f>
        <v>0</v>
      </c>
      <c r="B838" s="58">
        <f>+'Employee ROP Information'!C838</f>
        <v>0</v>
      </c>
      <c r="C838" s="17">
        <f>+'Employee ROP Information'!M838</f>
        <v>0</v>
      </c>
      <c r="D838" s="17">
        <f>+'Employee ROP Information'!N838</f>
        <v>0</v>
      </c>
      <c r="E838" s="32">
        <f>+'JRO''s Hours Information'!B838</f>
        <v>0</v>
      </c>
      <c r="F838" s="23">
        <f t="shared" si="132"/>
        <v>0</v>
      </c>
      <c r="G838" s="32">
        <f>+'JRO''s Hours Information'!E838</f>
        <v>0</v>
      </c>
      <c r="H838" s="23">
        <f t="shared" si="133"/>
        <v>0</v>
      </c>
      <c r="I838" s="32">
        <f>+'JRO''s Hours Information'!H838</f>
        <v>0</v>
      </c>
      <c r="J838" s="25">
        <f t="shared" si="134"/>
        <v>0</v>
      </c>
      <c r="K838" s="33">
        <f>+'JRO''s Hours Information'!C838</f>
        <v>0</v>
      </c>
      <c r="L838" s="23">
        <f t="shared" si="135"/>
        <v>0</v>
      </c>
      <c r="M838" s="33">
        <f>+'JRO''s Hours Information'!F838</f>
        <v>0</v>
      </c>
      <c r="N838" s="23">
        <f t="shared" si="136"/>
        <v>0</v>
      </c>
      <c r="O838" s="33">
        <f>+'JRO''s Hours Information'!I838</f>
        <v>0</v>
      </c>
      <c r="P838" s="25">
        <f t="shared" si="137"/>
        <v>0</v>
      </c>
      <c r="Q838" s="16">
        <f>+'JRO''s Hours Information'!D838</f>
        <v>0</v>
      </c>
      <c r="R838" s="23">
        <f t="shared" si="138"/>
        <v>0</v>
      </c>
      <c r="S838" s="16">
        <f>+'JRO''s Hours Information'!G838</f>
        <v>0</v>
      </c>
      <c r="T838" s="23">
        <f t="shared" si="139"/>
        <v>0</v>
      </c>
      <c r="U838" s="15">
        <f>+'JRO''s Hours Information'!J838</f>
        <v>0</v>
      </c>
      <c r="V838" s="25">
        <f t="shared" si="140"/>
        <v>0</v>
      </c>
      <c r="W838" s="23">
        <f t="shared" si="141"/>
        <v>0</v>
      </c>
    </row>
    <row r="839" spans="1:23" ht="14.85" hidden="1" customHeight="1" x14ac:dyDescent="0.15">
      <c r="A839" s="64">
        <f>'Employee ROP Information'!A839</f>
        <v>0</v>
      </c>
      <c r="B839" s="58">
        <f>+'Employee ROP Information'!C839</f>
        <v>0</v>
      </c>
      <c r="C839" s="17">
        <f>+'Employee ROP Information'!M839</f>
        <v>0</v>
      </c>
      <c r="D839" s="17">
        <f>+'Employee ROP Information'!N839</f>
        <v>0</v>
      </c>
      <c r="E839" s="32">
        <f>+'JRO''s Hours Information'!B839</f>
        <v>0</v>
      </c>
      <c r="F839" s="23">
        <f t="shared" si="132"/>
        <v>0</v>
      </c>
      <c r="G839" s="32">
        <f>+'JRO''s Hours Information'!E839</f>
        <v>0</v>
      </c>
      <c r="H839" s="23">
        <f t="shared" si="133"/>
        <v>0</v>
      </c>
      <c r="I839" s="32">
        <f>+'JRO''s Hours Information'!H839</f>
        <v>0</v>
      </c>
      <c r="J839" s="25">
        <f t="shared" si="134"/>
        <v>0</v>
      </c>
      <c r="K839" s="33">
        <f>+'JRO''s Hours Information'!C839</f>
        <v>0</v>
      </c>
      <c r="L839" s="23">
        <f t="shared" si="135"/>
        <v>0</v>
      </c>
      <c r="M839" s="33">
        <f>+'JRO''s Hours Information'!F839</f>
        <v>0</v>
      </c>
      <c r="N839" s="23">
        <f t="shared" si="136"/>
        <v>0</v>
      </c>
      <c r="O839" s="33">
        <f>+'JRO''s Hours Information'!I839</f>
        <v>0</v>
      </c>
      <c r="P839" s="25">
        <f t="shared" si="137"/>
        <v>0</v>
      </c>
      <c r="Q839" s="16">
        <f>+'JRO''s Hours Information'!D839</f>
        <v>0</v>
      </c>
      <c r="R839" s="23">
        <f t="shared" si="138"/>
        <v>0</v>
      </c>
      <c r="S839" s="16">
        <f>+'JRO''s Hours Information'!G839</f>
        <v>0</v>
      </c>
      <c r="T839" s="23">
        <f t="shared" si="139"/>
        <v>0</v>
      </c>
      <c r="U839" s="15">
        <f>+'JRO''s Hours Information'!J839</f>
        <v>0</v>
      </c>
      <c r="V839" s="25">
        <f t="shared" si="140"/>
        <v>0</v>
      </c>
      <c r="W839" s="23">
        <f t="shared" si="141"/>
        <v>0</v>
      </c>
    </row>
    <row r="840" spans="1:23" ht="14.85" hidden="1" customHeight="1" x14ac:dyDescent="0.15">
      <c r="A840" s="64">
        <f>'Employee ROP Information'!A840</f>
        <v>0</v>
      </c>
      <c r="B840" s="58">
        <f>+'Employee ROP Information'!C840</f>
        <v>0</v>
      </c>
      <c r="C840" s="17">
        <f>+'Employee ROP Information'!M840</f>
        <v>0</v>
      </c>
      <c r="D840" s="17">
        <f>+'Employee ROP Information'!N840</f>
        <v>0</v>
      </c>
      <c r="E840" s="32">
        <f>+'JRO''s Hours Information'!B840</f>
        <v>0</v>
      </c>
      <c r="F840" s="23">
        <f t="shared" si="132"/>
        <v>0</v>
      </c>
      <c r="G840" s="32">
        <f>+'JRO''s Hours Information'!E840</f>
        <v>0</v>
      </c>
      <c r="H840" s="23">
        <f t="shared" si="133"/>
        <v>0</v>
      </c>
      <c r="I840" s="32">
        <f>+'JRO''s Hours Information'!H840</f>
        <v>0</v>
      </c>
      <c r="J840" s="25">
        <f t="shared" si="134"/>
        <v>0</v>
      </c>
      <c r="K840" s="33">
        <f>+'JRO''s Hours Information'!C840</f>
        <v>0</v>
      </c>
      <c r="L840" s="23">
        <f t="shared" si="135"/>
        <v>0</v>
      </c>
      <c r="M840" s="33">
        <f>+'JRO''s Hours Information'!F840</f>
        <v>0</v>
      </c>
      <c r="N840" s="23">
        <f t="shared" si="136"/>
        <v>0</v>
      </c>
      <c r="O840" s="33">
        <f>+'JRO''s Hours Information'!I840</f>
        <v>0</v>
      </c>
      <c r="P840" s="25">
        <f t="shared" si="137"/>
        <v>0</v>
      </c>
      <c r="Q840" s="16">
        <f>+'JRO''s Hours Information'!D840</f>
        <v>0</v>
      </c>
      <c r="R840" s="23">
        <f t="shared" si="138"/>
        <v>0</v>
      </c>
      <c r="S840" s="16">
        <f>+'JRO''s Hours Information'!G840</f>
        <v>0</v>
      </c>
      <c r="T840" s="23">
        <f t="shared" si="139"/>
        <v>0</v>
      </c>
      <c r="U840" s="15">
        <f>+'JRO''s Hours Information'!J840</f>
        <v>0</v>
      </c>
      <c r="V840" s="25">
        <f t="shared" si="140"/>
        <v>0</v>
      </c>
      <c r="W840" s="23">
        <f t="shared" si="141"/>
        <v>0</v>
      </c>
    </row>
    <row r="841" spans="1:23" ht="14.85" hidden="1" customHeight="1" x14ac:dyDescent="0.15">
      <c r="A841" s="64">
        <f>'Employee ROP Information'!A841</f>
        <v>0</v>
      </c>
      <c r="B841" s="58">
        <f>+'Employee ROP Information'!C841</f>
        <v>0</v>
      </c>
      <c r="C841" s="17">
        <f>+'Employee ROP Information'!M841</f>
        <v>0</v>
      </c>
      <c r="D841" s="17">
        <f>+'Employee ROP Information'!N841</f>
        <v>0</v>
      </c>
      <c r="E841" s="32">
        <f>+'JRO''s Hours Information'!B841</f>
        <v>0</v>
      </c>
      <c r="F841" s="23">
        <f t="shared" si="132"/>
        <v>0</v>
      </c>
      <c r="G841" s="32">
        <f>+'JRO''s Hours Information'!E841</f>
        <v>0</v>
      </c>
      <c r="H841" s="23">
        <f t="shared" si="133"/>
        <v>0</v>
      </c>
      <c r="I841" s="32">
        <f>+'JRO''s Hours Information'!H841</f>
        <v>0</v>
      </c>
      <c r="J841" s="25">
        <f t="shared" si="134"/>
        <v>0</v>
      </c>
      <c r="K841" s="33">
        <f>+'JRO''s Hours Information'!C841</f>
        <v>0</v>
      </c>
      <c r="L841" s="23">
        <f t="shared" si="135"/>
        <v>0</v>
      </c>
      <c r="M841" s="33">
        <f>+'JRO''s Hours Information'!F841</f>
        <v>0</v>
      </c>
      <c r="N841" s="23">
        <f t="shared" si="136"/>
        <v>0</v>
      </c>
      <c r="O841" s="33">
        <f>+'JRO''s Hours Information'!I841</f>
        <v>0</v>
      </c>
      <c r="P841" s="25">
        <f t="shared" si="137"/>
        <v>0</v>
      </c>
      <c r="Q841" s="16">
        <f>+'JRO''s Hours Information'!D841</f>
        <v>0</v>
      </c>
      <c r="R841" s="23">
        <f t="shared" si="138"/>
        <v>0</v>
      </c>
      <c r="S841" s="16">
        <f>+'JRO''s Hours Information'!G841</f>
        <v>0</v>
      </c>
      <c r="T841" s="23">
        <f t="shared" si="139"/>
        <v>0</v>
      </c>
      <c r="U841" s="15">
        <f>+'JRO''s Hours Information'!J841</f>
        <v>0</v>
      </c>
      <c r="V841" s="25">
        <f t="shared" si="140"/>
        <v>0</v>
      </c>
      <c r="W841" s="23">
        <f t="shared" si="141"/>
        <v>0</v>
      </c>
    </row>
    <row r="842" spans="1:23" ht="14.85" hidden="1" customHeight="1" x14ac:dyDescent="0.15">
      <c r="A842" s="64">
        <f>'Employee ROP Information'!A842</f>
        <v>0</v>
      </c>
      <c r="B842" s="58">
        <f>+'Employee ROP Information'!C842</f>
        <v>0</v>
      </c>
      <c r="C842" s="17">
        <f>+'Employee ROP Information'!M842</f>
        <v>0</v>
      </c>
      <c r="D842" s="17">
        <f>+'Employee ROP Information'!N842</f>
        <v>0</v>
      </c>
      <c r="E842" s="32">
        <f>+'JRO''s Hours Information'!B842</f>
        <v>0</v>
      </c>
      <c r="F842" s="23">
        <f t="shared" si="132"/>
        <v>0</v>
      </c>
      <c r="G842" s="32">
        <f>+'JRO''s Hours Information'!E842</f>
        <v>0</v>
      </c>
      <c r="H842" s="23">
        <f t="shared" si="133"/>
        <v>0</v>
      </c>
      <c r="I842" s="32">
        <f>+'JRO''s Hours Information'!H842</f>
        <v>0</v>
      </c>
      <c r="J842" s="25">
        <f t="shared" si="134"/>
        <v>0</v>
      </c>
      <c r="K842" s="33">
        <f>+'JRO''s Hours Information'!C842</f>
        <v>0</v>
      </c>
      <c r="L842" s="23">
        <f t="shared" si="135"/>
        <v>0</v>
      </c>
      <c r="M842" s="33">
        <f>+'JRO''s Hours Information'!F842</f>
        <v>0</v>
      </c>
      <c r="N842" s="23">
        <f t="shared" si="136"/>
        <v>0</v>
      </c>
      <c r="O842" s="33">
        <f>+'JRO''s Hours Information'!I842</f>
        <v>0</v>
      </c>
      <c r="P842" s="25">
        <f t="shared" si="137"/>
        <v>0</v>
      </c>
      <c r="Q842" s="16">
        <f>+'JRO''s Hours Information'!D842</f>
        <v>0</v>
      </c>
      <c r="R842" s="23">
        <f t="shared" si="138"/>
        <v>0</v>
      </c>
      <c r="S842" s="16">
        <f>+'JRO''s Hours Information'!G842</f>
        <v>0</v>
      </c>
      <c r="T842" s="23">
        <f t="shared" si="139"/>
        <v>0</v>
      </c>
      <c r="U842" s="15">
        <f>+'JRO''s Hours Information'!J842</f>
        <v>0</v>
      </c>
      <c r="V842" s="25">
        <f t="shared" si="140"/>
        <v>0</v>
      </c>
      <c r="W842" s="23">
        <f t="shared" si="141"/>
        <v>0</v>
      </c>
    </row>
    <row r="843" spans="1:23" ht="14.85" hidden="1" customHeight="1" x14ac:dyDescent="0.15">
      <c r="A843" s="64">
        <f>'Employee ROP Information'!A843</f>
        <v>0</v>
      </c>
      <c r="B843" s="58">
        <f>+'Employee ROP Information'!C843</f>
        <v>0</v>
      </c>
      <c r="C843" s="17">
        <f>+'Employee ROP Information'!M843</f>
        <v>0</v>
      </c>
      <c r="D843" s="17">
        <f>+'Employee ROP Information'!N843</f>
        <v>0</v>
      </c>
      <c r="E843" s="32">
        <f>+'JRO''s Hours Information'!B843</f>
        <v>0</v>
      </c>
      <c r="F843" s="23">
        <f t="shared" si="132"/>
        <v>0</v>
      </c>
      <c r="G843" s="32">
        <f>+'JRO''s Hours Information'!E843</f>
        <v>0</v>
      </c>
      <c r="H843" s="23">
        <f t="shared" si="133"/>
        <v>0</v>
      </c>
      <c r="I843" s="32">
        <f>+'JRO''s Hours Information'!H843</f>
        <v>0</v>
      </c>
      <c r="J843" s="25">
        <f t="shared" si="134"/>
        <v>0</v>
      </c>
      <c r="K843" s="33">
        <f>+'JRO''s Hours Information'!C843</f>
        <v>0</v>
      </c>
      <c r="L843" s="23">
        <f t="shared" si="135"/>
        <v>0</v>
      </c>
      <c r="M843" s="33">
        <f>+'JRO''s Hours Information'!F843</f>
        <v>0</v>
      </c>
      <c r="N843" s="23">
        <f t="shared" si="136"/>
        <v>0</v>
      </c>
      <c r="O843" s="33">
        <f>+'JRO''s Hours Information'!I843</f>
        <v>0</v>
      </c>
      <c r="P843" s="25">
        <f t="shared" si="137"/>
        <v>0</v>
      </c>
      <c r="Q843" s="16">
        <f>+'JRO''s Hours Information'!D843</f>
        <v>0</v>
      </c>
      <c r="R843" s="23">
        <f t="shared" si="138"/>
        <v>0</v>
      </c>
      <c r="S843" s="16">
        <f>+'JRO''s Hours Information'!G843</f>
        <v>0</v>
      </c>
      <c r="T843" s="23">
        <f t="shared" si="139"/>
        <v>0</v>
      </c>
      <c r="U843" s="15">
        <f>+'JRO''s Hours Information'!J843</f>
        <v>0</v>
      </c>
      <c r="V843" s="25">
        <f t="shared" si="140"/>
        <v>0</v>
      </c>
      <c r="W843" s="23">
        <f t="shared" si="141"/>
        <v>0</v>
      </c>
    </row>
    <row r="844" spans="1:23" ht="14.85" hidden="1" customHeight="1" x14ac:dyDescent="0.15">
      <c r="A844" s="64">
        <f>'Employee ROP Information'!A844</f>
        <v>0</v>
      </c>
      <c r="B844" s="58">
        <f>+'Employee ROP Information'!C844</f>
        <v>0</v>
      </c>
      <c r="C844" s="17">
        <f>+'Employee ROP Information'!M844</f>
        <v>0</v>
      </c>
      <c r="D844" s="17">
        <f>+'Employee ROP Information'!N844</f>
        <v>0</v>
      </c>
      <c r="E844" s="32">
        <f>+'JRO''s Hours Information'!B844</f>
        <v>0</v>
      </c>
      <c r="F844" s="23">
        <f t="shared" si="132"/>
        <v>0</v>
      </c>
      <c r="G844" s="32">
        <f>+'JRO''s Hours Information'!E844</f>
        <v>0</v>
      </c>
      <c r="H844" s="23">
        <f t="shared" si="133"/>
        <v>0</v>
      </c>
      <c r="I844" s="32">
        <f>+'JRO''s Hours Information'!H844</f>
        <v>0</v>
      </c>
      <c r="J844" s="25">
        <f t="shared" si="134"/>
        <v>0</v>
      </c>
      <c r="K844" s="33">
        <f>+'JRO''s Hours Information'!C844</f>
        <v>0</v>
      </c>
      <c r="L844" s="23">
        <f t="shared" si="135"/>
        <v>0</v>
      </c>
      <c r="M844" s="33">
        <f>+'JRO''s Hours Information'!F844</f>
        <v>0</v>
      </c>
      <c r="N844" s="23">
        <f t="shared" si="136"/>
        <v>0</v>
      </c>
      <c r="O844" s="33">
        <f>+'JRO''s Hours Information'!I844</f>
        <v>0</v>
      </c>
      <c r="P844" s="25">
        <f t="shared" si="137"/>
        <v>0</v>
      </c>
      <c r="Q844" s="16">
        <f>+'JRO''s Hours Information'!D844</f>
        <v>0</v>
      </c>
      <c r="R844" s="23">
        <f t="shared" si="138"/>
        <v>0</v>
      </c>
      <c r="S844" s="16">
        <f>+'JRO''s Hours Information'!G844</f>
        <v>0</v>
      </c>
      <c r="T844" s="23">
        <f t="shared" si="139"/>
        <v>0</v>
      </c>
      <c r="U844" s="15">
        <f>+'JRO''s Hours Information'!J844</f>
        <v>0</v>
      </c>
      <c r="V844" s="25">
        <f t="shared" si="140"/>
        <v>0</v>
      </c>
      <c r="W844" s="23">
        <f t="shared" si="141"/>
        <v>0</v>
      </c>
    </row>
    <row r="845" spans="1:23" ht="14.85" hidden="1" customHeight="1" x14ac:dyDescent="0.15">
      <c r="A845" s="64">
        <f>'Employee ROP Information'!A845</f>
        <v>0</v>
      </c>
      <c r="B845" s="58">
        <f>+'Employee ROP Information'!C845</f>
        <v>0</v>
      </c>
      <c r="C845" s="17">
        <f>+'Employee ROP Information'!M845</f>
        <v>0</v>
      </c>
      <c r="D845" s="17">
        <f>+'Employee ROP Information'!N845</f>
        <v>0</v>
      </c>
      <c r="E845" s="32">
        <f>+'JRO''s Hours Information'!B845</f>
        <v>0</v>
      </c>
      <c r="F845" s="23">
        <f t="shared" si="132"/>
        <v>0</v>
      </c>
      <c r="G845" s="32">
        <f>+'JRO''s Hours Information'!E845</f>
        <v>0</v>
      </c>
      <c r="H845" s="23">
        <f t="shared" si="133"/>
        <v>0</v>
      </c>
      <c r="I845" s="32">
        <f>+'JRO''s Hours Information'!H845</f>
        <v>0</v>
      </c>
      <c r="J845" s="25">
        <f t="shared" si="134"/>
        <v>0</v>
      </c>
      <c r="K845" s="33">
        <f>+'JRO''s Hours Information'!C845</f>
        <v>0</v>
      </c>
      <c r="L845" s="23">
        <f t="shared" si="135"/>
        <v>0</v>
      </c>
      <c r="M845" s="33">
        <f>+'JRO''s Hours Information'!F845</f>
        <v>0</v>
      </c>
      <c r="N845" s="23">
        <f t="shared" si="136"/>
        <v>0</v>
      </c>
      <c r="O845" s="33">
        <f>+'JRO''s Hours Information'!I845</f>
        <v>0</v>
      </c>
      <c r="P845" s="25">
        <f t="shared" si="137"/>
        <v>0</v>
      </c>
      <c r="Q845" s="16">
        <f>+'JRO''s Hours Information'!D845</f>
        <v>0</v>
      </c>
      <c r="R845" s="23">
        <f t="shared" si="138"/>
        <v>0</v>
      </c>
      <c r="S845" s="16">
        <f>+'JRO''s Hours Information'!G845</f>
        <v>0</v>
      </c>
      <c r="T845" s="23">
        <f t="shared" si="139"/>
        <v>0</v>
      </c>
      <c r="U845" s="15">
        <f>+'JRO''s Hours Information'!J845</f>
        <v>0</v>
      </c>
      <c r="V845" s="25">
        <f t="shared" si="140"/>
        <v>0</v>
      </c>
      <c r="W845" s="23">
        <f t="shared" si="141"/>
        <v>0</v>
      </c>
    </row>
    <row r="846" spans="1:23" ht="14.85" hidden="1" customHeight="1" x14ac:dyDescent="0.15">
      <c r="A846" s="64">
        <f>'Employee ROP Information'!A846</f>
        <v>0</v>
      </c>
      <c r="B846" s="58">
        <f>+'Employee ROP Information'!C846</f>
        <v>0</v>
      </c>
      <c r="C846" s="17">
        <f>+'Employee ROP Information'!M846</f>
        <v>0</v>
      </c>
      <c r="D846" s="17">
        <f>+'Employee ROP Information'!N846</f>
        <v>0</v>
      </c>
      <c r="E846" s="32">
        <f>+'JRO''s Hours Information'!B846</f>
        <v>0</v>
      </c>
      <c r="F846" s="23">
        <f t="shared" si="132"/>
        <v>0</v>
      </c>
      <c r="G846" s="32">
        <f>+'JRO''s Hours Information'!E846</f>
        <v>0</v>
      </c>
      <c r="H846" s="23">
        <f t="shared" si="133"/>
        <v>0</v>
      </c>
      <c r="I846" s="32">
        <f>+'JRO''s Hours Information'!H846</f>
        <v>0</v>
      </c>
      <c r="J846" s="25">
        <f t="shared" si="134"/>
        <v>0</v>
      </c>
      <c r="K846" s="33">
        <f>+'JRO''s Hours Information'!C846</f>
        <v>0</v>
      </c>
      <c r="L846" s="23">
        <f t="shared" si="135"/>
        <v>0</v>
      </c>
      <c r="M846" s="33">
        <f>+'JRO''s Hours Information'!F846</f>
        <v>0</v>
      </c>
      <c r="N846" s="23">
        <f t="shared" si="136"/>
        <v>0</v>
      </c>
      <c r="O846" s="33">
        <f>+'JRO''s Hours Information'!I846</f>
        <v>0</v>
      </c>
      <c r="P846" s="25">
        <f t="shared" si="137"/>
        <v>0</v>
      </c>
      <c r="Q846" s="16">
        <f>+'JRO''s Hours Information'!D846</f>
        <v>0</v>
      </c>
      <c r="R846" s="23">
        <f t="shared" si="138"/>
        <v>0</v>
      </c>
      <c r="S846" s="16">
        <f>+'JRO''s Hours Information'!G846</f>
        <v>0</v>
      </c>
      <c r="T846" s="23">
        <f t="shared" si="139"/>
        <v>0</v>
      </c>
      <c r="U846" s="15">
        <f>+'JRO''s Hours Information'!J846</f>
        <v>0</v>
      </c>
      <c r="V846" s="25">
        <f t="shared" si="140"/>
        <v>0</v>
      </c>
      <c r="W846" s="23">
        <f t="shared" si="141"/>
        <v>0</v>
      </c>
    </row>
    <row r="847" spans="1:23" ht="14.85" hidden="1" customHeight="1" x14ac:dyDescent="0.15">
      <c r="A847" s="64">
        <f>'Employee ROP Information'!A847</f>
        <v>0</v>
      </c>
      <c r="B847" s="58">
        <f>+'Employee ROP Information'!C847</f>
        <v>0</v>
      </c>
      <c r="C847" s="17">
        <f>+'Employee ROP Information'!M847</f>
        <v>0</v>
      </c>
      <c r="D847" s="17">
        <f>+'Employee ROP Information'!N847</f>
        <v>0</v>
      </c>
      <c r="E847" s="32">
        <f>+'JRO''s Hours Information'!B847</f>
        <v>0</v>
      </c>
      <c r="F847" s="23">
        <f t="shared" si="132"/>
        <v>0</v>
      </c>
      <c r="G847" s="32">
        <f>+'JRO''s Hours Information'!E847</f>
        <v>0</v>
      </c>
      <c r="H847" s="23">
        <f t="shared" si="133"/>
        <v>0</v>
      </c>
      <c r="I847" s="32">
        <f>+'JRO''s Hours Information'!H847</f>
        <v>0</v>
      </c>
      <c r="J847" s="25">
        <f t="shared" si="134"/>
        <v>0</v>
      </c>
      <c r="K847" s="33">
        <f>+'JRO''s Hours Information'!C847</f>
        <v>0</v>
      </c>
      <c r="L847" s="23">
        <f t="shared" si="135"/>
        <v>0</v>
      </c>
      <c r="M847" s="33">
        <f>+'JRO''s Hours Information'!F847</f>
        <v>0</v>
      </c>
      <c r="N847" s="23">
        <f t="shared" si="136"/>
        <v>0</v>
      </c>
      <c r="O847" s="33">
        <f>+'JRO''s Hours Information'!I847</f>
        <v>0</v>
      </c>
      <c r="P847" s="25">
        <f t="shared" si="137"/>
        <v>0</v>
      </c>
      <c r="Q847" s="16">
        <f>+'JRO''s Hours Information'!D847</f>
        <v>0</v>
      </c>
      <c r="R847" s="23">
        <f t="shared" si="138"/>
        <v>0</v>
      </c>
      <c r="S847" s="16">
        <f>+'JRO''s Hours Information'!G847</f>
        <v>0</v>
      </c>
      <c r="T847" s="23">
        <f t="shared" si="139"/>
        <v>0</v>
      </c>
      <c r="U847" s="15">
        <f>+'JRO''s Hours Information'!J847</f>
        <v>0</v>
      </c>
      <c r="V847" s="25">
        <f t="shared" si="140"/>
        <v>0</v>
      </c>
      <c r="W847" s="23">
        <f t="shared" si="141"/>
        <v>0</v>
      </c>
    </row>
    <row r="848" spans="1:23" ht="14.85" hidden="1" customHeight="1" x14ac:dyDescent="0.15">
      <c r="A848" s="64">
        <f>'Employee ROP Information'!A848</f>
        <v>0</v>
      </c>
      <c r="B848" s="58">
        <f>+'Employee ROP Information'!C848</f>
        <v>0</v>
      </c>
      <c r="C848" s="17">
        <f>+'Employee ROP Information'!M848</f>
        <v>0</v>
      </c>
      <c r="D848" s="17">
        <f>+'Employee ROP Information'!N848</f>
        <v>0</v>
      </c>
      <c r="E848" s="32">
        <f>+'JRO''s Hours Information'!B848</f>
        <v>0</v>
      </c>
      <c r="F848" s="23">
        <f t="shared" si="132"/>
        <v>0</v>
      </c>
      <c r="G848" s="32">
        <f>+'JRO''s Hours Information'!E848</f>
        <v>0</v>
      </c>
      <c r="H848" s="23">
        <f t="shared" si="133"/>
        <v>0</v>
      </c>
      <c r="I848" s="32">
        <f>+'JRO''s Hours Information'!H848</f>
        <v>0</v>
      </c>
      <c r="J848" s="25">
        <f t="shared" si="134"/>
        <v>0</v>
      </c>
      <c r="K848" s="33">
        <f>+'JRO''s Hours Information'!C848</f>
        <v>0</v>
      </c>
      <c r="L848" s="23">
        <f t="shared" si="135"/>
        <v>0</v>
      </c>
      <c r="M848" s="33">
        <f>+'JRO''s Hours Information'!F848</f>
        <v>0</v>
      </c>
      <c r="N848" s="23">
        <f t="shared" si="136"/>
        <v>0</v>
      </c>
      <c r="O848" s="33">
        <f>+'JRO''s Hours Information'!I848</f>
        <v>0</v>
      </c>
      <c r="P848" s="25">
        <f t="shared" si="137"/>
        <v>0</v>
      </c>
      <c r="Q848" s="16">
        <f>+'JRO''s Hours Information'!D848</f>
        <v>0</v>
      </c>
      <c r="R848" s="23">
        <f t="shared" si="138"/>
        <v>0</v>
      </c>
      <c r="S848" s="16">
        <f>+'JRO''s Hours Information'!G848</f>
        <v>0</v>
      </c>
      <c r="T848" s="23">
        <f t="shared" si="139"/>
        <v>0</v>
      </c>
      <c r="U848" s="15">
        <f>+'JRO''s Hours Information'!J848</f>
        <v>0</v>
      </c>
      <c r="V848" s="25">
        <f t="shared" si="140"/>
        <v>0</v>
      </c>
      <c r="W848" s="23">
        <f t="shared" si="141"/>
        <v>0</v>
      </c>
    </row>
    <row r="849" spans="1:23" ht="14.85" hidden="1" customHeight="1" x14ac:dyDescent="0.15">
      <c r="A849" s="64">
        <f>'Employee ROP Information'!A849</f>
        <v>0</v>
      </c>
      <c r="B849" s="58">
        <f>+'Employee ROP Information'!C849</f>
        <v>0</v>
      </c>
      <c r="C849" s="17">
        <f>+'Employee ROP Information'!M849</f>
        <v>0</v>
      </c>
      <c r="D849" s="17">
        <f>+'Employee ROP Information'!N849</f>
        <v>0</v>
      </c>
      <c r="E849" s="32">
        <f>+'JRO''s Hours Information'!B849</f>
        <v>0</v>
      </c>
      <c r="F849" s="23">
        <f t="shared" si="132"/>
        <v>0</v>
      </c>
      <c r="G849" s="32">
        <f>+'JRO''s Hours Information'!E849</f>
        <v>0</v>
      </c>
      <c r="H849" s="23">
        <f t="shared" si="133"/>
        <v>0</v>
      </c>
      <c r="I849" s="32">
        <f>+'JRO''s Hours Information'!H849</f>
        <v>0</v>
      </c>
      <c r="J849" s="25">
        <f t="shared" si="134"/>
        <v>0</v>
      </c>
      <c r="K849" s="33">
        <f>+'JRO''s Hours Information'!C849</f>
        <v>0</v>
      </c>
      <c r="L849" s="23">
        <f t="shared" si="135"/>
        <v>0</v>
      </c>
      <c r="M849" s="33">
        <f>+'JRO''s Hours Information'!F849</f>
        <v>0</v>
      </c>
      <c r="N849" s="23">
        <f t="shared" si="136"/>
        <v>0</v>
      </c>
      <c r="O849" s="33">
        <f>+'JRO''s Hours Information'!I849</f>
        <v>0</v>
      </c>
      <c r="P849" s="25">
        <f t="shared" si="137"/>
        <v>0</v>
      </c>
      <c r="Q849" s="16">
        <f>+'JRO''s Hours Information'!D849</f>
        <v>0</v>
      </c>
      <c r="R849" s="23">
        <f t="shared" si="138"/>
        <v>0</v>
      </c>
      <c r="S849" s="16">
        <f>+'JRO''s Hours Information'!G849</f>
        <v>0</v>
      </c>
      <c r="T849" s="23">
        <f t="shared" si="139"/>
        <v>0</v>
      </c>
      <c r="U849" s="15">
        <f>+'JRO''s Hours Information'!J849</f>
        <v>0</v>
      </c>
      <c r="V849" s="25">
        <f t="shared" si="140"/>
        <v>0</v>
      </c>
      <c r="W849" s="23">
        <f t="shared" si="141"/>
        <v>0</v>
      </c>
    </row>
    <row r="850" spans="1:23" ht="14.85" hidden="1" customHeight="1" x14ac:dyDescent="0.15">
      <c r="A850" s="64">
        <f>'Employee ROP Information'!A850</f>
        <v>0</v>
      </c>
      <c r="B850" s="58">
        <f>+'Employee ROP Information'!C850</f>
        <v>0</v>
      </c>
      <c r="C850" s="17">
        <f>+'Employee ROP Information'!M850</f>
        <v>0</v>
      </c>
      <c r="D850" s="17">
        <f>+'Employee ROP Information'!N850</f>
        <v>0</v>
      </c>
      <c r="E850" s="32">
        <f>+'JRO''s Hours Information'!B850</f>
        <v>0</v>
      </c>
      <c r="F850" s="23">
        <f t="shared" si="132"/>
        <v>0</v>
      </c>
      <c r="G850" s="32">
        <f>+'JRO''s Hours Information'!E850</f>
        <v>0</v>
      </c>
      <c r="H850" s="23">
        <f t="shared" si="133"/>
        <v>0</v>
      </c>
      <c r="I850" s="32">
        <f>+'JRO''s Hours Information'!H850</f>
        <v>0</v>
      </c>
      <c r="J850" s="25">
        <f t="shared" si="134"/>
        <v>0</v>
      </c>
      <c r="K850" s="33">
        <f>+'JRO''s Hours Information'!C850</f>
        <v>0</v>
      </c>
      <c r="L850" s="23">
        <f t="shared" si="135"/>
        <v>0</v>
      </c>
      <c r="M850" s="33">
        <f>+'JRO''s Hours Information'!F850</f>
        <v>0</v>
      </c>
      <c r="N850" s="23">
        <f t="shared" si="136"/>
        <v>0</v>
      </c>
      <c r="O850" s="33">
        <f>+'JRO''s Hours Information'!I850</f>
        <v>0</v>
      </c>
      <c r="P850" s="25">
        <f t="shared" si="137"/>
        <v>0</v>
      </c>
      <c r="Q850" s="16">
        <f>+'JRO''s Hours Information'!D850</f>
        <v>0</v>
      </c>
      <c r="R850" s="23">
        <f t="shared" si="138"/>
        <v>0</v>
      </c>
      <c r="S850" s="16">
        <f>+'JRO''s Hours Information'!G850</f>
        <v>0</v>
      </c>
      <c r="T850" s="23">
        <f t="shared" si="139"/>
        <v>0</v>
      </c>
      <c r="U850" s="15">
        <f>+'JRO''s Hours Information'!J850</f>
        <v>0</v>
      </c>
      <c r="V850" s="25">
        <f t="shared" si="140"/>
        <v>0</v>
      </c>
      <c r="W850" s="23">
        <f t="shared" si="141"/>
        <v>0</v>
      </c>
    </row>
    <row r="851" spans="1:23" ht="14.85" hidden="1" customHeight="1" x14ac:dyDescent="0.15">
      <c r="A851" s="64">
        <f>'Employee ROP Information'!A851</f>
        <v>0</v>
      </c>
      <c r="B851" s="58">
        <f>+'Employee ROP Information'!C851</f>
        <v>0</v>
      </c>
      <c r="C851" s="17">
        <f>+'Employee ROP Information'!M851</f>
        <v>0</v>
      </c>
      <c r="D851" s="17">
        <f>+'Employee ROP Information'!N851</f>
        <v>0</v>
      </c>
      <c r="E851" s="32">
        <f>+'JRO''s Hours Information'!B851</f>
        <v>0</v>
      </c>
      <c r="F851" s="23">
        <f t="shared" si="132"/>
        <v>0</v>
      </c>
      <c r="G851" s="32">
        <f>+'JRO''s Hours Information'!E851</f>
        <v>0</v>
      </c>
      <c r="H851" s="23">
        <f t="shared" si="133"/>
        <v>0</v>
      </c>
      <c r="I851" s="32">
        <f>+'JRO''s Hours Information'!H851</f>
        <v>0</v>
      </c>
      <c r="J851" s="25">
        <f t="shared" si="134"/>
        <v>0</v>
      </c>
      <c r="K851" s="33">
        <f>+'JRO''s Hours Information'!C851</f>
        <v>0</v>
      </c>
      <c r="L851" s="23">
        <f t="shared" si="135"/>
        <v>0</v>
      </c>
      <c r="M851" s="33">
        <f>+'JRO''s Hours Information'!F851</f>
        <v>0</v>
      </c>
      <c r="N851" s="23">
        <f t="shared" si="136"/>
        <v>0</v>
      </c>
      <c r="O851" s="33">
        <f>+'JRO''s Hours Information'!I851</f>
        <v>0</v>
      </c>
      <c r="P851" s="25">
        <f t="shared" si="137"/>
        <v>0</v>
      </c>
      <c r="Q851" s="16">
        <f>+'JRO''s Hours Information'!D851</f>
        <v>0</v>
      </c>
      <c r="R851" s="23">
        <f t="shared" si="138"/>
        <v>0</v>
      </c>
      <c r="S851" s="16">
        <f>+'JRO''s Hours Information'!G851</f>
        <v>0</v>
      </c>
      <c r="T851" s="23">
        <f t="shared" si="139"/>
        <v>0</v>
      </c>
      <c r="U851" s="15">
        <f>+'JRO''s Hours Information'!J851</f>
        <v>0</v>
      </c>
      <c r="V851" s="25">
        <f t="shared" si="140"/>
        <v>0</v>
      </c>
      <c r="W851" s="23">
        <f t="shared" si="141"/>
        <v>0</v>
      </c>
    </row>
    <row r="852" spans="1:23" ht="14.85" hidden="1" customHeight="1" x14ac:dyDescent="0.15">
      <c r="A852" s="64">
        <f>'Employee ROP Information'!A852</f>
        <v>0</v>
      </c>
      <c r="B852" s="58">
        <f>+'Employee ROP Information'!C852</f>
        <v>0</v>
      </c>
      <c r="C852" s="17">
        <f>+'Employee ROP Information'!M852</f>
        <v>0</v>
      </c>
      <c r="D852" s="17">
        <f>+'Employee ROP Information'!N852</f>
        <v>0</v>
      </c>
      <c r="E852" s="32">
        <f>+'JRO''s Hours Information'!B852</f>
        <v>0</v>
      </c>
      <c r="F852" s="23">
        <f t="shared" si="132"/>
        <v>0</v>
      </c>
      <c r="G852" s="32">
        <f>+'JRO''s Hours Information'!E852</f>
        <v>0</v>
      </c>
      <c r="H852" s="23">
        <f t="shared" si="133"/>
        <v>0</v>
      </c>
      <c r="I852" s="32">
        <f>+'JRO''s Hours Information'!H852</f>
        <v>0</v>
      </c>
      <c r="J852" s="25">
        <f t="shared" si="134"/>
        <v>0</v>
      </c>
      <c r="K852" s="33">
        <f>+'JRO''s Hours Information'!C852</f>
        <v>0</v>
      </c>
      <c r="L852" s="23">
        <f t="shared" si="135"/>
        <v>0</v>
      </c>
      <c r="M852" s="33">
        <f>+'JRO''s Hours Information'!F852</f>
        <v>0</v>
      </c>
      <c r="N852" s="23">
        <f t="shared" si="136"/>
        <v>0</v>
      </c>
      <c r="O852" s="33">
        <f>+'JRO''s Hours Information'!I852</f>
        <v>0</v>
      </c>
      <c r="P852" s="25">
        <f t="shared" si="137"/>
        <v>0</v>
      </c>
      <c r="Q852" s="16">
        <f>+'JRO''s Hours Information'!D852</f>
        <v>0</v>
      </c>
      <c r="R852" s="23">
        <f t="shared" si="138"/>
        <v>0</v>
      </c>
      <c r="S852" s="16">
        <f>+'JRO''s Hours Information'!G852</f>
        <v>0</v>
      </c>
      <c r="T852" s="23">
        <f t="shared" si="139"/>
        <v>0</v>
      </c>
      <c r="U852" s="15">
        <f>+'JRO''s Hours Information'!J852</f>
        <v>0</v>
      </c>
      <c r="V852" s="25">
        <f t="shared" si="140"/>
        <v>0</v>
      </c>
      <c r="W852" s="23">
        <f t="shared" si="141"/>
        <v>0</v>
      </c>
    </row>
    <row r="853" spans="1:23" ht="14.85" hidden="1" customHeight="1" x14ac:dyDescent="0.15">
      <c r="A853" s="64">
        <f>'Employee ROP Information'!A853</f>
        <v>0</v>
      </c>
      <c r="B853" s="58">
        <f>+'Employee ROP Information'!C853</f>
        <v>0</v>
      </c>
      <c r="C853" s="17">
        <f>+'Employee ROP Information'!M853</f>
        <v>0</v>
      </c>
      <c r="D853" s="17">
        <f>+'Employee ROP Information'!N853</f>
        <v>0</v>
      </c>
      <c r="E853" s="32">
        <f>+'JRO''s Hours Information'!B853</f>
        <v>0</v>
      </c>
      <c r="F853" s="23">
        <f t="shared" si="132"/>
        <v>0</v>
      </c>
      <c r="G853" s="32">
        <f>+'JRO''s Hours Information'!E853</f>
        <v>0</v>
      </c>
      <c r="H853" s="23">
        <f t="shared" si="133"/>
        <v>0</v>
      </c>
      <c r="I853" s="32">
        <f>+'JRO''s Hours Information'!H853</f>
        <v>0</v>
      </c>
      <c r="J853" s="25">
        <f t="shared" si="134"/>
        <v>0</v>
      </c>
      <c r="K853" s="33">
        <f>+'JRO''s Hours Information'!C853</f>
        <v>0</v>
      </c>
      <c r="L853" s="23">
        <f t="shared" si="135"/>
        <v>0</v>
      </c>
      <c r="M853" s="33">
        <f>+'JRO''s Hours Information'!F853</f>
        <v>0</v>
      </c>
      <c r="N853" s="23">
        <f t="shared" si="136"/>
        <v>0</v>
      </c>
      <c r="O853" s="33">
        <f>+'JRO''s Hours Information'!I853</f>
        <v>0</v>
      </c>
      <c r="P853" s="25">
        <f t="shared" si="137"/>
        <v>0</v>
      </c>
      <c r="Q853" s="16">
        <f>+'JRO''s Hours Information'!D853</f>
        <v>0</v>
      </c>
      <c r="R853" s="23">
        <f t="shared" si="138"/>
        <v>0</v>
      </c>
      <c r="S853" s="16">
        <f>+'JRO''s Hours Information'!G853</f>
        <v>0</v>
      </c>
      <c r="T853" s="23">
        <f t="shared" si="139"/>
        <v>0</v>
      </c>
      <c r="U853" s="15">
        <f>+'JRO''s Hours Information'!J853</f>
        <v>0</v>
      </c>
      <c r="V853" s="25">
        <f t="shared" si="140"/>
        <v>0</v>
      </c>
      <c r="W853" s="23">
        <f t="shared" si="141"/>
        <v>0</v>
      </c>
    </row>
    <row r="854" spans="1:23" ht="14.85" hidden="1" customHeight="1" x14ac:dyDescent="0.15">
      <c r="A854" s="64">
        <f>'Employee ROP Information'!A854</f>
        <v>0</v>
      </c>
      <c r="B854" s="58">
        <f>+'Employee ROP Information'!C854</f>
        <v>0</v>
      </c>
      <c r="C854" s="17">
        <f>+'Employee ROP Information'!M854</f>
        <v>0</v>
      </c>
      <c r="D854" s="17">
        <f>+'Employee ROP Information'!N854</f>
        <v>0</v>
      </c>
      <c r="E854" s="32">
        <f>+'JRO''s Hours Information'!B854</f>
        <v>0</v>
      </c>
      <c r="F854" s="23">
        <f t="shared" si="132"/>
        <v>0</v>
      </c>
      <c r="G854" s="32">
        <f>+'JRO''s Hours Information'!E854</f>
        <v>0</v>
      </c>
      <c r="H854" s="23">
        <f t="shared" si="133"/>
        <v>0</v>
      </c>
      <c r="I854" s="32">
        <f>+'JRO''s Hours Information'!H854</f>
        <v>0</v>
      </c>
      <c r="J854" s="25">
        <f t="shared" si="134"/>
        <v>0</v>
      </c>
      <c r="K854" s="33">
        <f>+'JRO''s Hours Information'!C854</f>
        <v>0</v>
      </c>
      <c r="L854" s="23">
        <f t="shared" si="135"/>
        <v>0</v>
      </c>
      <c r="M854" s="33">
        <f>+'JRO''s Hours Information'!F854</f>
        <v>0</v>
      </c>
      <c r="N854" s="23">
        <f t="shared" si="136"/>
        <v>0</v>
      </c>
      <c r="O854" s="33">
        <f>+'JRO''s Hours Information'!I854</f>
        <v>0</v>
      </c>
      <c r="P854" s="25">
        <f t="shared" si="137"/>
        <v>0</v>
      </c>
      <c r="Q854" s="16">
        <f>+'JRO''s Hours Information'!D854</f>
        <v>0</v>
      </c>
      <c r="R854" s="23">
        <f t="shared" si="138"/>
        <v>0</v>
      </c>
      <c r="S854" s="16">
        <f>+'JRO''s Hours Information'!G854</f>
        <v>0</v>
      </c>
      <c r="T854" s="23">
        <f t="shared" si="139"/>
        <v>0</v>
      </c>
      <c r="U854" s="15">
        <f>+'JRO''s Hours Information'!J854</f>
        <v>0</v>
      </c>
      <c r="V854" s="25">
        <f t="shared" si="140"/>
        <v>0</v>
      </c>
      <c r="W854" s="23">
        <f t="shared" si="141"/>
        <v>0</v>
      </c>
    </row>
    <row r="855" spans="1:23" ht="14.85" hidden="1" customHeight="1" x14ac:dyDescent="0.15">
      <c r="A855" s="64">
        <f>'Employee ROP Information'!A855</f>
        <v>0</v>
      </c>
      <c r="B855" s="58">
        <f>+'Employee ROP Information'!C855</f>
        <v>0</v>
      </c>
      <c r="C855" s="17">
        <f>+'Employee ROP Information'!M855</f>
        <v>0</v>
      </c>
      <c r="D855" s="17">
        <f>+'Employee ROP Information'!N855</f>
        <v>0</v>
      </c>
      <c r="E855" s="32">
        <f>+'JRO''s Hours Information'!B855</f>
        <v>0</v>
      </c>
      <c r="F855" s="23">
        <f t="shared" si="132"/>
        <v>0</v>
      </c>
      <c r="G855" s="32">
        <f>+'JRO''s Hours Information'!E855</f>
        <v>0</v>
      </c>
      <c r="H855" s="23">
        <f t="shared" si="133"/>
        <v>0</v>
      </c>
      <c r="I855" s="32">
        <f>+'JRO''s Hours Information'!H855</f>
        <v>0</v>
      </c>
      <c r="J855" s="25">
        <f t="shared" si="134"/>
        <v>0</v>
      </c>
      <c r="K855" s="33">
        <f>+'JRO''s Hours Information'!C855</f>
        <v>0</v>
      </c>
      <c r="L855" s="23">
        <f t="shared" si="135"/>
        <v>0</v>
      </c>
      <c r="M855" s="33">
        <f>+'JRO''s Hours Information'!F855</f>
        <v>0</v>
      </c>
      <c r="N855" s="23">
        <f t="shared" si="136"/>
        <v>0</v>
      </c>
      <c r="O855" s="33">
        <f>+'JRO''s Hours Information'!I855</f>
        <v>0</v>
      </c>
      <c r="P855" s="25">
        <f t="shared" si="137"/>
        <v>0</v>
      </c>
      <c r="Q855" s="16">
        <f>+'JRO''s Hours Information'!D855</f>
        <v>0</v>
      </c>
      <c r="R855" s="23">
        <f t="shared" si="138"/>
        <v>0</v>
      </c>
      <c r="S855" s="16">
        <f>+'JRO''s Hours Information'!G855</f>
        <v>0</v>
      </c>
      <c r="T855" s="23">
        <f t="shared" si="139"/>
        <v>0</v>
      </c>
      <c r="U855" s="15">
        <f>+'JRO''s Hours Information'!J855</f>
        <v>0</v>
      </c>
      <c r="V855" s="25">
        <f t="shared" si="140"/>
        <v>0</v>
      </c>
      <c r="W855" s="23">
        <f t="shared" si="141"/>
        <v>0</v>
      </c>
    </row>
    <row r="856" spans="1:23" ht="14.85" hidden="1" customHeight="1" x14ac:dyDescent="0.15">
      <c r="A856" s="64">
        <f>'Employee ROP Information'!A856</f>
        <v>0</v>
      </c>
      <c r="B856" s="58">
        <f>+'Employee ROP Information'!C856</f>
        <v>0</v>
      </c>
      <c r="C856" s="17">
        <f>+'Employee ROP Information'!M856</f>
        <v>0</v>
      </c>
      <c r="D856" s="17">
        <f>+'Employee ROP Information'!N856</f>
        <v>0</v>
      </c>
      <c r="E856" s="32">
        <f>+'JRO''s Hours Information'!B856</f>
        <v>0</v>
      </c>
      <c r="F856" s="23">
        <f t="shared" si="132"/>
        <v>0</v>
      </c>
      <c r="G856" s="32">
        <f>+'JRO''s Hours Information'!E856</f>
        <v>0</v>
      </c>
      <c r="H856" s="23">
        <f t="shared" si="133"/>
        <v>0</v>
      </c>
      <c r="I856" s="32">
        <f>+'JRO''s Hours Information'!H856</f>
        <v>0</v>
      </c>
      <c r="J856" s="25">
        <f t="shared" si="134"/>
        <v>0</v>
      </c>
      <c r="K856" s="33">
        <f>+'JRO''s Hours Information'!C856</f>
        <v>0</v>
      </c>
      <c r="L856" s="23">
        <f t="shared" si="135"/>
        <v>0</v>
      </c>
      <c r="M856" s="33">
        <f>+'JRO''s Hours Information'!F856</f>
        <v>0</v>
      </c>
      <c r="N856" s="23">
        <f t="shared" si="136"/>
        <v>0</v>
      </c>
      <c r="O856" s="33">
        <f>+'JRO''s Hours Information'!I856</f>
        <v>0</v>
      </c>
      <c r="P856" s="25">
        <f t="shared" si="137"/>
        <v>0</v>
      </c>
      <c r="Q856" s="16">
        <f>+'JRO''s Hours Information'!D856</f>
        <v>0</v>
      </c>
      <c r="R856" s="23">
        <f t="shared" si="138"/>
        <v>0</v>
      </c>
      <c r="S856" s="16">
        <f>+'JRO''s Hours Information'!G856</f>
        <v>0</v>
      </c>
      <c r="T856" s="23">
        <f t="shared" si="139"/>
        <v>0</v>
      </c>
      <c r="U856" s="15">
        <f>+'JRO''s Hours Information'!J856</f>
        <v>0</v>
      </c>
      <c r="V856" s="25">
        <f t="shared" si="140"/>
        <v>0</v>
      </c>
      <c r="W856" s="23">
        <f t="shared" si="141"/>
        <v>0</v>
      </c>
    </row>
    <row r="857" spans="1:23" ht="14.85" hidden="1" customHeight="1" x14ac:dyDescent="0.15">
      <c r="A857" s="64">
        <f>'Employee ROP Information'!A857</f>
        <v>0</v>
      </c>
      <c r="B857" s="58">
        <f>+'Employee ROP Information'!C857</f>
        <v>0</v>
      </c>
      <c r="C857" s="17">
        <f>+'Employee ROP Information'!M857</f>
        <v>0</v>
      </c>
      <c r="D857" s="17">
        <f>+'Employee ROP Information'!N857</f>
        <v>0</v>
      </c>
      <c r="E857" s="32">
        <f>+'JRO''s Hours Information'!B857</f>
        <v>0</v>
      </c>
      <c r="F857" s="23">
        <f t="shared" si="132"/>
        <v>0</v>
      </c>
      <c r="G857" s="32">
        <f>+'JRO''s Hours Information'!E857</f>
        <v>0</v>
      </c>
      <c r="H857" s="23">
        <f t="shared" si="133"/>
        <v>0</v>
      </c>
      <c r="I857" s="32">
        <f>+'JRO''s Hours Information'!H857</f>
        <v>0</v>
      </c>
      <c r="J857" s="25">
        <f t="shared" si="134"/>
        <v>0</v>
      </c>
      <c r="K857" s="33">
        <f>+'JRO''s Hours Information'!C857</f>
        <v>0</v>
      </c>
      <c r="L857" s="23">
        <f t="shared" si="135"/>
        <v>0</v>
      </c>
      <c r="M857" s="33">
        <f>+'JRO''s Hours Information'!F857</f>
        <v>0</v>
      </c>
      <c r="N857" s="23">
        <f t="shared" si="136"/>
        <v>0</v>
      </c>
      <c r="O857" s="33">
        <f>+'JRO''s Hours Information'!I857</f>
        <v>0</v>
      </c>
      <c r="P857" s="25">
        <f t="shared" si="137"/>
        <v>0</v>
      </c>
      <c r="Q857" s="16">
        <f>+'JRO''s Hours Information'!D857</f>
        <v>0</v>
      </c>
      <c r="R857" s="23">
        <f t="shared" si="138"/>
        <v>0</v>
      </c>
      <c r="S857" s="16">
        <f>+'JRO''s Hours Information'!G857</f>
        <v>0</v>
      </c>
      <c r="T857" s="23">
        <f t="shared" si="139"/>
        <v>0</v>
      </c>
      <c r="U857" s="15">
        <f>+'JRO''s Hours Information'!J857</f>
        <v>0</v>
      </c>
      <c r="V857" s="25">
        <f t="shared" si="140"/>
        <v>0</v>
      </c>
      <c r="W857" s="23">
        <f t="shared" si="141"/>
        <v>0</v>
      </c>
    </row>
    <row r="858" spans="1:23" ht="14.85" hidden="1" customHeight="1" x14ac:dyDescent="0.15">
      <c r="A858" s="64">
        <f>'Employee ROP Information'!A858</f>
        <v>0</v>
      </c>
      <c r="B858" s="58">
        <f>+'Employee ROP Information'!C858</f>
        <v>0</v>
      </c>
      <c r="C858" s="17">
        <f>+'Employee ROP Information'!M858</f>
        <v>0</v>
      </c>
      <c r="D858" s="17">
        <f>+'Employee ROP Information'!N858</f>
        <v>0</v>
      </c>
      <c r="E858" s="32">
        <f>+'JRO''s Hours Information'!B858</f>
        <v>0</v>
      </c>
      <c r="F858" s="23">
        <f t="shared" si="132"/>
        <v>0</v>
      </c>
      <c r="G858" s="32">
        <f>+'JRO''s Hours Information'!E858</f>
        <v>0</v>
      </c>
      <c r="H858" s="23">
        <f t="shared" si="133"/>
        <v>0</v>
      </c>
      <c r="I858" s="32">
        <f>+'JRO''s Hours Information'!H858</f>
        <v>0</v>
      </c>
      <c r="J858" s="25">
        <f t="shared" si="134"/>
        <v>0</v>
      </c>
      <c r="K858" s="33">
        <f>+'JRO''s Hours Information'!C858</f>
        <v>0</v>
      </c>
      <c r="L858" s="23">
        <f t="shared" si="135"/>
        <v>0</v>
      </c>
      <c r="M858" s="33">
        <f>+'JRO''s Hours Information'!F858</f>
        <v>0</v>
      </c>
      <c r="N858" s="23">
        <f t="shared" si="136"/>
        <v>0</v>
      </c>
      <c r="O858" s="33">
        <f>+'JRO''s Hours Information'!I858</f>
        <v>0</v>
      </c>
      <c r="P858" s="25">
        <f t="shared" si="137"/>
        <v>0</v>
      </c>
      <c r="Q858" s="16">
        <f>+'JRO''s Hours Information'!D858</f>
        <v>0</v>
      </c>
      <c r="R858" s="23">
        <f t="shared" si="138"/>
        <v>0</v>
      </c>
      <c r="S858" s="16">
        <f>+'JRO''s Hours Information'!G858</f>
        <v>0</v>
      </c>
      <c r="T858" s="23">
        <f t="shared" si="139"/>
        <v>0</v>
      </c>
      <c r="U858" s="15">
        <f>+'JRO''s Hours Information'!J858</f>
        <v>0</v>
      </c>
      <c r="V858" s="25">
        <f t="shared" si="140"/>
        <v>0</v>
      </c>
      <c r="W858" s="23">
        <f t="shared" si="141"/>
        <v>0</v>
      </c>
    </row>
    <row r="859" spans="1:23" ht="14.85" hidden="1" customHeight="1" x14ac:dyDescent="0.15">
      <c r="A859" s="64">
        <f>'Employee ROP Information'!A859</f>
        <v>0</v>
      </c>
      <c r="B859" s="58">
        <f>+'Employee ROP Information'!C859</f>
        <v>0</v>
      </c>
      <c r="C859" s="17">
        <f>+'Employee ROP Information'!M859</f>
        <v>0</v>
      </c>
      <c r="D859" s="17">
        <f>+'Employee ROP Information'!N859</f>
        <v>0</v>
      </c>
      <c r="E859" s="32">
        <f>+'JRO''s Hours Information'!B859</f>
        <v>0</v>
      </c>
      <c r="F859" s="23">
        <f t="shared" si="132"/>
        <v>0</v>
      </c>
      <c r="G859" s="32">
        <f>+'JRO''s Hours Information'!E859</f>
        <v>0</v>
      </c>
      <c r="H859" s="23">
        <f t="shared" si="133"/>
        <v>0</v>
      </c>
      <c r="I859" s="32">
        <f>+'JRO''s Hours Information'!H859</f>
        <v>0</v>
      </c>
      <c r="J859" s="25">
        <f t="shared" si="134"/>
        <v>0</v>
      </c>
      <c r="K859" s="33">
        <f>+'JRO''s Hours Information'!C859</f>
        <v>0</v>
      </c>
      <c r="L859" s="23">
        <f t="shared" si="135"/>
        <v>0</v>
      </c>
      <c r="M859" s="33">
        <f>+'JRO''s Hours Information'!F859</f>
        <v>0</v>
      </c>
      <c r="N859" s="23">
        <f t="shared" si="136"/>
        <v>0</v>
      </c>
      <c r="O859" s="33">
        <f>+'JRO''s Hours Information'!I859</f>
        <v>0</v>
      </c>
      <c r="P859" s="25">
        <f t="shared" si="137"/>
        <v>0</v>
      </c>
      <c r="Q859" s="16">
        <f>+'JRO''s Hours Information'!D859</f>
        <v>0</v>
      </c>
      <c r="R859" s="23">
        <f t="shared" si="138"/>
        <v>0</v>
      </c>
      <c r="S859" s="16">
        <f>+'JRO''s Hours Information'!G859</f>
        <v>0</v>
      </c>
      <c r="T859" s="23">
        <f t="shared" si="139"/>
        <v>0</v>
      </c>
      <c r="U859" s="15">
        <f>+'JRO''s Hours Information'!J859</f>
        <v>0</v>
      </c>
      <c r="V859" s="25">
        <f t="shared" si="140"/>
        <v>0</v>
      </c>
      <c r="W859" s="23">
        <f t="shared" si="141"/>
        <v>0</v>
      </c>
    </row>
    <row r="860" spans="1:23" ht="14.85" hidden="1" customHeight="1" x14ac:dyDescent="0.15">
      <c r="A860" s="64">
        <f>'Employee ROP Information'!A860</f>
        <v>0</v>
      </c>
      <c r="B860" s="58">
        <f>+'Employee ROP Information'!C860</f>
        <v>0</v>
      </c>
      <c r="C860" s="17">
        <f>+'Employee ROP Information'!M860</f>
        <v>0</v>
      </c>
      <c r="D860" s="17">
        <f>+'Employee ROP Information'!N860</f>
        <v>0</v>
      </c>
      <c r="E860" s="32">
        <f>+'JRO''s Hours Information'!B860</f>
        <v>0</v>
      </c>
      <c r="F860" s="23">
        <f t="shared" si="132"/>
        <v>0</v>
      </c>
      <c r="G860" s="32">
        <f>+'JRO''s Hours Information'!E860</f>
        <v>0</v>
      </c>
      <c r="H860" s="23">
        <f t="shared" si="133"/>
        <v>0</v>
      </c>
      <c r="I860" s="32">
        <f>+'JRO''s Hours Information'!H860</f>
        <v>0</v>
      </c>
      <c r="J860" s="25">
        <f t="shared" si="134"/>
        <v>0</v>
      </c>
      <c r="K860" s="33">
        <f>+'JRO''s Hours Information'!C860</f>
        <v>0</v>
      </c>
      <c r="L860" s="23">
        <f t="shared" si="135"/>
        <v>0</v>
      </c>
      <c r="M860" s="33">
        <f>+'JRO''s Hours Information'!F860</f>
        <v>0</v>
      </c>
      <c r="N860" s="23">
        <f t="shared" si="136"/>
        <v>0</v>
      </c>
      <c r="O860" s="33">
        <f>+'JRO''s Hours Information'!I860</f>
        <v>0</v>
      </c>
      <c r="P860" s="25">
        <f t="shared" si="137"/>
        <v>0</v>
      </c>
      <c r="Q860" s="16">
        <f>+'JRO''s Hours Information'!D860</f>
        <v>0</v>
      </c>
      <c r="R860" s="23">
        <f t="shared" si="138"/>
        <v>0</v>
      </c>
      <c r="S860" s="16">
        <f>+'JRO''s Hours Information'!G860</f>
        <v>0</v>
      </c>
      <c r="T860" s="23">
        <f t="shared" si="139"/>
        <v>0</v>
      </c>
      <c r="U860" s="15">
        <f>+'JRO''s Hours Information'!J860</f>
        <v>0</v>
      </c>
      <c r="V860" s="25">
        <f t="shared" si="140"/>
        <v>0</v>
      </c>
      <c r="W860" s="23">
        <f t="shared" si="141"/>
        <v>0</v>
      </c>
    </row>
    <row r="861" spans="1:23" ht="14.85" hidden="1" customHeight="1" x14ac:dyDescent="0.15">
      <c r="A861" s="64">
        <f>'Employee ROP Information'!A861</f>
        <v>0</v>
      </c>
      <c r="B861" s="58">
        <f>+'Employee ROP Information'!C861</f>
        <v>0</v>
      </c>
      <c r="C861" s="17">
        <f>+'Employee ROP Information'!M861</f>
        <v>0</v>
      </c>
      <c r="D861" s="17">
        <f>+'Employee ROP Information'!N861</f>
        <v>0</v>
      </c>
      <c r="E861" s="32">
        <f>+'JRO''s Hours Information'!B861</f>
        <v>0</v>
      </c>
      <c r="F861" s="23">
        <f t="shared" si="132"/>
        <v>0</v>
      </c>
      <c r="G861" s="32">
        <f>+'JRO''s Hours Information'!E861</f>
        <v>0</v>
      </c>
      <c r="H861" s="23">
        <f t="shared" si="133"/>
        <v>0</v>
      </c>
      <c r="I861" s="32">
        <f>+'JRO''s Hours Information'!H861</f>
        <v>0</v>
      </c>
      <c r="J861" s="25">
        <f t="shared" si="134"/>
        <v>0</v>
      </c>
      <c r="K861" s="33">
        <f>+'JRO''s Hours Information'!C861</f>
        <v>0</v>
      </c>
      <c r="L861" s="23">
        <f t="shared" si="135"/>
        <v>0</v>
      </c>
      <c r="M861" s="33">
        <f>+'JRO''s Hours Information'!F861</f>
        <v>0</v>
      </c>
      <c r="N861" s="23">
        <f t="shared" si="136"/>
        <v>0</v>
      </c>
      <c r="O861" s="33">
        <f>+'JRO''s Hours Information'!I861</f>
        <v>0</v>
      </c>
      <c r="P861" s="25">
        <f t="shared" si="137"/>
        <v>0</v>
      </c>
      <c r="Q861" s="16">
        <f>+'JRO''s Hours Information'!D861</f>
        <v>0</v>
      </c>
      <c r="R861" s="23">
        <f t="shared" si="138"/>
        <v>0</v>
      </c>
      <c r="S861" s="16">
        <f>+'JRO''s Hours Information'!G861</f>
        <v>0</v>
      </c>
      <c r="T861" s="23">
        <f t="shared" si="139"/>
        <v>0</v>
      </c>
      <c r="U861" s="15">
        <f>+'JRO''s Hours Information'!J861</f>
        <v>0</v>
      </c>
      <c r="V861" s="25">
        <f t="shared" si="140"/>
        <v>0</v>
      </c>
      <c r="W861" s="23">
        <f t="shared" si="141"/>
        <v>0</v>
      </c>
    </row>
    <row r="862" spans="1:23" ht="14.85" hidden="1" customHeight="1" x14ac:dyDescent="0.15">
      <c r="A862" s="64">
        <f>'Employee ROP Information'!A862</f>
        <v>0</v>
      </c>
      <c r="B862" s="58">
        <f>+'Employee ROP Information'!C862</f>
        <v>0</v>
      </c>
      <c r="C862" s="17">
        <f>+'Employee ROP Information'!M862</f>
        <v>0</v>
      </c>
      <c r="D862" s="17">
        <f>+'Employee ROP Information'!N862</f>
        <v>0</v>
      </c>
      <c r="E862" s="32">
        <f>+'JRO''s Hours Information'!B862</f>
        <v>0</v>
      </c>
      <c r="F862" s="23">
        <f t="shared" si="132"/>
        <v>0</v>
      </c>
      <c r="G862" s="32">
        <f>+'JRO''s Hours Information'!E862</f>
        <v>0</v>
      </c>
      <c r="H862" s="23">
        <f t="shared" si="133"/>
        <v>0</v>
      </c>
      <c r="I862" s="32">
        <f>+'JRO''s Hours Information'!H862</f>
        <v>0</v>
      </c>
      <c r="J862" s="25">
        <f t="shared" si="134"/>
        <v>0</v>
      </c>
      <c r="K862" s="33">
        <f>+'JRO''s Hours Information'!C862</f>
        <v>0</v>
      </c>
      <c r="L862" s="23">
        <f t="shared" si="135"/>
        <v>0</v>
      </c>
      <c r="M862" s="33">
        <f>+'JRO''s Hours Information'!F862</f>
        <v>0</v>
      </c>
      <c r="N862" s="23">
        <f t="shared" si="136"/>
        <v>0</v>
      </c>
      <c r="O862" s="33">
        <f>+'JRO''s Hours Information'!I862</f>
        <v>0</v>
      </c>
      <c r="P862" s="25">
        <f t="shared" si="137"/>
        <v>0</v>
      </c>
      <c r="Q862" s="16">
        <f>+'JRO''s Hours Information'!D862</f>
        <v>0</v>
      </c>
      <c r="R862" s="23">
        <f t="shared" si="138"/>
        <v>0</v>
      </c>
      <c r="S862" s="16">
        <f>+'JRO''s Hours Information'!G862</f>
        <v>0</v>
      </c>
      <c r="T862" s="23">
        <f t="shared" si="139"/>
        <v>0</v>
      </c>
      <c r="U862" s="15">
        <f>+'JRO''s Hours Information'!J862</f>
        <v>0</v>
      </c>
      <c r="V862" s="25">
        <f t="shared" si="140"/>
        <v>0</v>
      </c>
      <c r="W862" s="23">
        <f t="shared" si="141"/>
        <v>0</v>
      </c>
    </row>
    <row r="863" spans="1:23" ht="14.85" hidden="1" customHeight="1" x14ac:dyDescent="0.15">
      <c r="A863" s="64">
        <f>'Employee ROP Information'!A863</f>
        <v>0</v>
      </c>
      <c r="B863" s="58">
        <f>+'Employee ROP Information'!C863</f>
        <v>0</v>
      </c>
      <c r="C863" s="17">
        <f>+'Employee ROP Information'!M863</f>
        <v>0</v>
      </c>
      <c r="D863" s="17">
        <f>+'Employee ROP Information'!N863</f>
        <v>0</v>
      </c>
      <c r="E863" s="32">
        <f>+'JRO''s Hours Information'!B863</f>
        <v>0</v>
      </c>
      <c r="F863" s="23">
        <f t="shared" si="132"/>
        <v>0</v>
      </c>
      <c r="G863" s="32">
        <f>+'JRO''s Hours Information'!E863</f>
        <v>0</v>
      </c>
      <c r="H863" s="23">
        <f t="shared" si="133"/>
        <v>0</v>
      </c>
      <c r="I863" s="32">
        <f>+'JRO''s Hours Information'!H863</f>
        <v>0</v>
      </c>
      <c r="J863" s="25">
        <f t="shared" si="134"/>
        <v>0</v>
      </c>
      <c r="K863" s="33">
        <f>+'JRO''s Hours Information'!C863</f>
        <v>0</v>
      </c>
      <c r="L863" s="23">
        <f t="shared" si="135"/>
        <v>0</v>
      </c>
      <c r="M863" s="33">
        <f>+'JRO''s Hours Information'!F863</f>
        <v>0</v>
      </c>
      <c r="N863" s="23">
        <f t="shared" si="136"/>
        <v>0</v>
      </c>
      <c r="O863" s="33">
        <f>+'JRO''s Hours Information'!I863</f>
        <v>0</v>
      </c>
      <c r="P863" s="25">
        <f t="shared" si="137"/>
        <v>0</v>
      </c>
      <c r="Q863" s="16">
        <f>+'JRO''s Hours Information'!D863</f>
        <v>0</v>
      </c>
      <c r="R863" s="23">
        <f t="shared" si="138"/>
        <v>0</v>
      </c>
      <c r="S863" s="16">
        <f>+'JRO''s Hours Information'!G863</f>
        <v>0</v>
      </c>
      <c r="T863" s="23">
        <f t="shared" si="139"/>
        <v>0</v>
      </c>
      <c r="U863" s="15">
        <f>+'JRO''s Hours Information'!J863</f>
        <v>0</v>
      </c>
      <c r="V863" s="25">
        <f t="shared" si="140"/>
        <v>0</v>
      </c>
      <c r="W863" s="23">
        <f t="shared" si="141"/>
        <v>0</v>
      </c>
    </row>
    <row r="864" spans="1:23" ht="14.85" hidden="1" customHeight="1" x14ac:dyDescent="0.15">
      <c r="A864" s="64">
        <f>'Employee ROP Information'!A864</f>
        <v>0</v>
      </c>
      <c r="B864" s="58">
        <f>+'Employee ROP Information'!C864</f>
        <v>0</v>
      </c>
      <c r="C864" s="17">
        <f>+'Employee ROP Information'!M864</f>
        <v>0</v>
      </c>
      <c r="D864" s="17">
        <f>+'Employee ROP Information'!N864</f>
        <v>0</v>
      </c>
      <c r="E864" s="32">
        <f>+'JRO''s Hours Information'!B864</f>
        <v>0</v>
      </c>
      <c r="F864" s="23">
        <f t="shared" si="132"/>
        <v>0</v>
      </c>
      <c r="G864" s="32">
        <f>+'JRO''s Hours Information'!E864</f>
        <v>0</v>
      </c>
      <c r="H864" s="23">
        <f t="shared" si="133"/>
        <v>0</v>
      </c>
      <c r="I864" s="32">
        <f>+'JRO''s Hours Information'!H864</f>
        <v>0</v>
      </c>
      <c r="J864" s="25">
        <f t="shared" si="134"/>
        <v>0</v>
      </c>
      <c r="K864" s="33">
        <f>+'JRO''s Hours Information'!C864</f>
        <v>0</v>
      </c>
      <c r="L864" s="23">
        <f t="shared" si="135"/>
        <v>0</v>
      </c>
      <c r="M864" s="33">
        <f>+'JRO''s Hours Information'!F864</f>
        <v>0</v>
      </c>
      <c r="N864" s="23">
        <f t="shared" si="136"/>
        <v>0</v>
      </c>
      <c r="O864" s="33">
        <f>+'JRO''s Hours Information'!I864</f>
        <v>0</v>
      </c>
      <c r="P864" s="25">
        <f t="shared" si="137"/>
        <v>0</v>
      </c>
      <c r="Q864" s="16">
        <f>+'JRO''s Hours Information'!D864</f>
        <v>0</v>
      </c>
      <c r="R864" s="23">
        <f t="shared" si="138"/>
        <v>0</v>
      </c>
      <c r="S864" s="16">
        <f>+'JRO''s Hours Information'!G864</f>
        <v>0</v>
      </c>
      <c r="T864" s="23">
        <f t="shared" si="139"/>
        <v>0</v>
      </c>
      <c r="U864" s="15">
        <f>+'JRO''s Hours Information'!J864</f>
        <v>0</v>
      </c>
      <c r="V864" s="25">
        <f t="shared" si="140"/>
        <v>0</v>
      </c>
      <c r="W864" s="23">
        <f t="shared" si="141"/>
        <v>0</v>
      </c>
    </row>
    <row r="865" spans="1:23" ht="14.85" hidden="1" customHeight="1" x14ac:dyDescent="0.15">
      <c r="A865" s="64">
        <f>'Employee ROP Information'!A865</f>
        <v>0</v>
      </c>
      <c r="B865" s="58">
        <f>+'Employee ROP Information'!C865</f>
        <v>0</v>
      </c>
      <c r="C865" s="17">
        <f>+'Employee ROP Information'!M865</f>
        <v>0</v>
      </c>
      <c r="D865" s="17">
        <f>+'Employee ROP Information'!N865</f>
        <v>0</v>
      </c>
      <c r="E865" s="32">
        <f>+'JRO''s Hours Information'!B865</f>
        <v>0</v>
      </c>
      <c r="F865" s="23">
        <f t="shared" ref="F865:F928" si="142">C865*E865</f>
        <v>0</v>
      </c>
      <c r="G865" s="32">
        <f>+'JRO''s Hours Information'!E865</f>
        <v>0</v>
      </c>
      <c r="H865" s="23">
        <f t="shared" ref="H865:H928" si="143">D865*G865</f>
        <v>0</v>
      </c>
      <c r="I865" s="32">
        <f>+'JRO''s Hours Information'!H865</f>
        <v>0</v>
      </c>
      <c r="J865" s="25">
        <f t="shared" ref="J865:J928" si="144">D865*I865</f>
        <v>0</v>
      </c>
      <c r="K865" s="33">
        <f>+'JRO''s Hours Information'!C865</f>
        <v>0</v>
      </c>
      <c r="L865" s="23">
        <f t="shared" ref="L865:L928" si="145">C865*K865</f>
        <v>0</v>
      </c>
      <c r="M865" s="33">
        <f>+'JRO''s Hours Information'!F865</f>
        <v>0</v>
      </c>
      <c r="N865" s="23">
        <f t="shared" ref="N865:N928" si="146">D865*M865</f>
        <v>0</v>
      </c>
      <c r="O865" s="33">
        <f>+'JRO''s Hours Information'!I865</f>
        <v>0</v>
      </c>
      <c r="P865" s="25">
        <f t="shared" ref="P865:P928" si="147">D865*O865</f>
        <v>0</v>
      </c>
      <c r="Q865" s="16">
        <f>+'JRO''s Hours Information'!D865</f>
        <v>0</v>
      </c>
      <c r="R865" s="23">
        <f t="shared" ref="R865:R928" si="148">C865*Q865</f>
        <v>0</v>
      </c>
      <c r="S865" s="16">
        <f>+'JRO''s Hours Information'!G865</f>
        <v>0</v>
      </c>
      <c r="T865" s="23">
        <f t="shared" ref="T865:T928" si="149">D865*S865</f>
        <v>0</v>
      </c>
      <c r="U865" s="15">
        <f>+'JRO''s Hours Information'!J865</f>
        <v>0</v>
      </c>
      <c r="V865" s="25">
        <f t="shared" ref="V865:V928" si="150">D865*U865</f>
        <v>0</v>
      </c>
      <c r="W865" s="23">
        <f t="shared" ref="W865:W928" si="151">F865+H865+J865</f>
        <v>0</v>
      </c>
    </row>
    <row r="866" spans="1:23" ht="14.85" hidden="1" customHeight="1" x14ac:dyDescent="0.15">
      <c r="A866" s="64">
        <f>'Employee ROP Information'!A866</f>
        <v>0</v>
      </c>
      <c r="B866" s="58">
        <f>+'Employee ROP Information'!C866</f>
        <v>0</v>
      </c>
      <c r="C866" s="17">
        <f>+'Employee ROP Information'!M866</f>
        <v>0</v>
      </c>
      <c r="D866" s="17">
        <f>+'Employee ROP Information'!N866</f>
        <v>0</v>
      </c>
      <c r="E866" s="32">
        <f>+'JRO''s Hours Information'!B866</f>
        <v>0</v>
      </c>
      <c r="F866" s="23">
        <f t="shared" si="142"/>
        <v>0</v>
      </c>
      <c r="G866" s="32">
        <f>+'JRO''s Hours Information'!E866</f>
        <v>0</v>
      </c>
      <c r="H866" s="23">
        <f t="shared" si="143"/>
        <v>0</v>
      </c>
      <c r="I866" s="32">
        <f>+'JRO''s Hours Information'!H866</f>
        <v>0</v>
      </c>
      <c r="J866" s="25">
        <f t="shared" si="144"/>
        <v>0</v>
      </c>
      <c r="K866" s="33">
        <f>+'JRO''s Hours Information'!C866</f>
        <v>0</v>
      </c>
      <c r="L866" s="23">
        <f t="shared" si="145"/>
        <v>0</v>
      </c>
      <c r="M866" s="33">
        <f>+'JRO''s Hours Information'!F866</f>
        <v>0</v>
      </c>
      <c r="N866" s="23">
        <f t="shared" si="146"/>
        <v>0</v>
      </c>
      <c r="O866" s="33">
        <f>+'JRO''s Hours Information'!I866</f>
        <v>0</v>
      </c>
      <c r="P866" s="25">
        <f t="shared" si="147"/>
        <v>0</v>
      </c>
      <c r="Q866" s="16">
        <f>+'JRO''s Hours Information'!D866</f>
        <v>0</v>
      </c>
      <c r="R866" s="23">
        <f t="shared" si="148"/>
        <v>0</v>
      </c>
      <c r="S866" s="16">
        <f>+'JRO''s Hours Information'!G866</f>
        <v>0</v>
      </c>
      <c r="T866" s="23">
        <f t="shared" si="149"/>
        <v>0</v>
      </c>
      <c r="U866" s="15">
        <f>+'JRO''s Hours Information'!J866</f>
        <v>0</v>
      </c>
      <c r="V866" s="25">
        <f t="shared" si="150"/>
        <v>0</v>
      </c>
      <c r="W866" s="23">
        <f t="shared" si="151"/>
        <v>0</v>
      </c>
    </row>
    <row r="867" spans="1:23" ht="14.85" hidden="1" customHeight="1" x14ac:dyDescent="0.15">
      <c r="A867" s="64">
        <f>'Employee ROP Information'!A867</f>
        <v>0</v>
      </c>
      <c r="B867" s="58">
        <f>+'Employee ROP Information'!C867</f>
        <v>0</v>
      </c>
      <c r="C867" s="17">
        <f>+'Employee ROP Information'!M867</f>
        <v>0</v>
      </c>
      <c r="D867" s="17">
        <f>+'Employee ROP Information'!N867</f>
        <v>0</v>
      </c>
      <c r="E867" s="32">
        <f>+'JRO''s Hours Information'!B867</f>
        <v>0</v>
      </c>
      <c r="F867" s="23">
        <f t="shared" si="142"/>
        <v>0</v>
      </c>
      <c r="G867" s="32">
        <f>+'JRO''s Hours Information'!E867</f>
        <v>0</v>
      </c>
      <c r="H867" s="23">
        <f t="shared" si="143"/>
        <v>0</v>
      </c>
      <c r="I867" s="32">
        <f>+'JRO''s Hours Information'!H867</f>
        <v>0</v>
      </c>
      <c r="J867" s="25">
        <f t="shared" si="144"/>
        <v>0</v>
      </c>
      <c r="K867" s="33">
        <f>+'JRO''s Hours Information'!C867</f>
        <v>0</v>
      </c>
      <c r="L867" s="23">
        <f t="shared" si="145"/>
        <v>0</v>
      </c>
      <c r="M867" s="33">
        <f>+'JRO''s Hours Information'!F867</f>
        <v>0</v>
      </c>
      <c r="N867" s="23">
        <f t="shared" si="146"/>
        <v>0</v>
      </c>
      <c r="O867" s="33">
        <f>+'JRO''s Hours Information'!I867</f>
        <v>0</v>
      </c>
      <c r="P867" s="25">
        <f t="shared" si="147"/>
        <v>0</v>
      </c>
      <c r="Q867" s="16">
        <f>+'JRO''s Hours Information'!D867</f>
        <v>0</v>
      </c>
      <c r="R867" s="23">
        <f t="shared" si="148"/>
        <v>0</v>
      </c>
      <c r="S867" s="16">
        <f>+'JRO''s Hours Information'!G867</f>
        <v>0</v>
      </c>
      <c r="T867" s="23">
        <f t="shared" si="149"/>
        <v>0</v>
      </c>
      <c r="U867" s="15">
        <f>+'JRO''s Hours Information'!J867</f>
        <v>0</v>
      </c>
      <c r="V867" s="25">
        <f t="shared" si="150"/>
        <v>0</v>
      </c>
      <c r="W867" s="23">
        <f t="shared" si="151"/>
        <v>0</v>
      </c>
    </row>
    <row r="868" spans="1:23" ht="14.85" hidden="1" customHeight="1" x14ac:dyDescent="0.15">
      <c r="A868" s="64">
        <f>'Employee ROP Information'!A868</f>
        <v>0</v>
      </c>
      <c r="B868" s="58">
        <f>+'Employee ROP Information'!C868</f>
        <v>0</v>
      </c>
      <c r="C868" s="17">
        <f>+'Employee ROP Information'!M868</f>
        <v>0</v>
      </c>
      <c r="D868" s="17">
        <f>+'Employee ROP Information'!N868</f>
        <v>0</v>
      </c>
      <c r="E868" s="32">
        <f>+'JRO''s Hours Information'!B868</f>
        <v>0</v>
      </c>
      <c r="F868" s="23">
        <f t="shared" si="142"/>
        <v>0</v>
      </c>
      <c r="G868" s="32">
        <f>+'JRO''s Hours Information'!E868</f>
        <v>0</v>
      </c>
      <c r="H868" s="23">
        <f t="shared" si="143"/>
        <v>0</v>
      </c>
      <c r="I868" s="32">
        <f>+'JRO''s Hours Information'!H868</f>
        <v>0</v>
      </c>
      <c r="J868" s="25">
        <f t="shared" si="144"/>
        <v>0</v>
      </c>
      <c r="K868" s="33">
        <f>+'JRO''s Hours Information'!C868</f>
        <v>0</v>
      </c>
      <c r="L868" s="23">
        <f t="shared" si="145"/>
        <v>0</v>
      </c>
      <c r="M868" s="33">
        <f>+'JRO''s Hours Information'!F868</f>
        <v>0</v>
      </c>
      <c r="N868" s="23">
        <f t="shared" si="146"/>
        <v>0</v>
      </c>
      <c r="O868" s="33">
        <f>+'JRO''s Hours Information'!I868</f>
        <v>0</v>
      </c>
      <c r="P868" s="25">
        <f t="shared" si="147"/>
        <v>0</v>
      </c>
      <c r="Q868" s="16">
        <f>+'JRO''s Hours Information'!D868</f>
        <v>0</v>
      </c>
      <c r="R868" s="23">
        <f t="shared" si="148"/>
        <v>0</v>
      </c>
      <c r="S868" s="16">
        <f>+'JRO''s Hours Information'!G868</f>
        <v>0</v>
      </c>
      <c r="T868" s="23">
        <f t="shared" si="149"/>
        <v>0</v>
      </c>
      <c r="U868" s="15">
        <f>+'JRO''s Hours Information'!J868</f>
        <v>0</v>
      </c>
      <c r="V868" s="25">
        <f t="shared" si="150"/>
        <v>0</v>
      </c>
      <c r="W868" s="23">
        <f t="shared" si="151"/>
        <v>0</v>
      </c>
    </row>
    <row r="869" spans="1:23" ht="14.85" hidden="1" customHeight="1" x14ac:dyDescent="0.15">
      <c r="A869" s="64">
        <f>'Employee ROP Information'!A869</f>
        <v>0</v>
      </c>
      <c r="B869" s="58">
        <f>+'Employee ROP Information'!C869</f>
        <v>0</v>
      </c>
      <c r="C869" s="17">
        <f>+'Employee ROP Information'!M869</f>
        <v>0</v>
      </c>
      <c r="D869" s="17">
        <f>+'Employee ROP Information'!N869</f>
        <v>0</v>
      </c>
      <c r="E869" s="32">
        <f>+'JRO''s Hours Information'!B869</f>
        <v>0</v>
      </c>
      <c r="F869" s="23">
        <f t="shared" si="142"/>
        <v>0</v>
      </c>
      <c r="G869" s="32">
        <f>+'JRO''s Hours Information'!E869</f>
        <v>0</v>
      </c>
      <c r="H869" s="23">
        <f t="shared" si="143"/>
        <v>0</v>
      </c>
      <c r="I869" s="32">
        <f>+'JRO''s Hours Information'!H869</f>
        <v>0</v>
      </c>
      <c r="J869" s="25">
        <f t="shared" si="144"/>
        <v>0</v>
      </c>
      <c r="K869" s="33">
        <f>+'JRO''s Hours Information'!C869</f>
        <v>0</v>
      </c>
      <c r="L869" s="23">
        <f t="shared" si="145"/>
        <v>0</v>
      </c>
      <c r="M869" s="33">
        <f>+'JRO''s Hours Information'!F869</f>
        <v>0</v>
      </c>
      <c r="N869" s="23">
        <f t="shared" si="146"/>
        <v>0</v>
      </c>
      <c r="O869" s="33">
        <f>+'JRO''s Hours Information'!I869</f>
        <v>0</v>
      </c>
      <c r="P869" s="25">
        <f t="shared" si="147"/>
        <v>0</v>
      </c>
      <c r="Q869" s="16">
        <f>+'JRO''s Hours Information'!D869</f>
        <v>0</v>
      </c>
      <c r="R869" s="23">
        <f t="shared" si="148"/>
        <v>0</v>
      </c>
      <c r="S869" s="16">
        <f>+'JRO''s Hours Information'!G869</f>
        <v>0</v>
      </c>
      <c r="T869" s="23">
        <f t="shared" si="149"/>
        <v>0</v>
      </c>
      <c r="U869" s="15">
        <f>+'JRO''s Hours Information'!J869</f>
        <v>0</v>
      </c>
      <c r="V869" s="25">
        <f t="shared" si="150"/>
        <v>0</v>
      </c>
      <c r="W869" s="23">
        <f t="shared" si="151"/>
        <v>0</v>
      </c>
    </row>
    <row r="870" spans="1:23" ht="14.85" hidden="1" customHeight="1" x14ac:dyDescent="0.15">
      <c r="A870" s="64">
        <f>'Employee ROP Information'!A870</f>
        <v>0</v>
      </c>
      <c r="B870" s="58">
        <f>+'Employee ROP Information'!C870</f>
        <v>0</v>
      </c>
      <c r="C870" s="17">
        <f>+'Employee ROP Information'!M870</f>
        <v>0</v>
      </c>
      <c r="D870" s="17">
        <f>+'Employee ROP Information'!N870</f>
        <v>0</v>
      </c>
      <c r="E870" s="32">
        <f>+'JRO''s Hours Information'!B870</f>
        <v>0</v>
      </c>
      <c r="F870" s="23">
        <f t="shared" si="142"/>
        <v>0</v>
      </c>
      <c r="G870" s="32">
        <f>+'JRO''s Hours Information'!E870</f>
        <v>0</v>
      </c>
      <c r="H870" s="23">
        <f t="shared" si="143"/>
        <v>0</v>
      </c>
      <c r="I870" s="32">
        <f>+'JRO''s Hours Information'!H870</f>
        <v>0</v>
      </c>
      <c r="J870" s="25">
        <f t="shared" si="144"/>
        <v>0</v>
      </c>
      <c r="K870" s="33">
        <f>+'JRO''s Hours Information'!C870</f>
        <v>0</v>
      </c>
      <c r="L870" s="23">
        <f t="shared" si="145"/>
        <v>0</v>
      </c>
      <c r="M870" s="33">
        <f>+'JRO''s Hours Information'!F870</f>
        <v>0</v>
      </c>
      <c r="N870" s="23">
        <f t="shared" si="146"/>
        <v>0</v>
      </c>
      <c r="O870" s="33">
        <f>+'JRO''s Hours Information'!I870</f>
        <v>0</v>
      </c>
      <c r="P870" s="25">
        <f t="shared" si="147"/>
        <v>0</v>
      </c>
      <c r="Q870" s="16">
        <f>+'JRO''s Hours Information'!D870</f>
        <v>0</v>
      </c>
      <c r="R870" s="23">
        <f t="shared" si="148"/>
        <v>0</v>
      </c>
      <c r="S870" s="16">
        <f>+'JRO''s Hours Information'!G870</f>
        <v>0</v>
      </c>
      <c r="T870" s="23">
        <f t="shared" si="149"/>
        <v>0</v>
      </c>
      <c r="U870" s="15">
        <f>+'JRO''s Hours Information'!J870</f>
        <v>0</v>
      </c>
      <c r="V870" s="25">
        <f t="shared" si="150"/>
        <v>0</v>
      </c>
      <c r="W870" s="23">
        <f t="shared" si="151"/>
        <v>0</v>
      </c>
    </row>
    <row r="871" spans="1:23" ht="14.85" hidden="1" customHeight="1" x14ac:dyDescent="0.15">
      <c r="A871" s="64">
        <f>'Employee ROP Information'!A871</f>
        <v>0</v>
      </c>
      <c r="B871" s="58">
        <f>+'Employee ROP Information'!C871</f>
        <v>0</v>
      </c>
      <c r="C871" s="17">
        <f>+'Employee ROP Information'!M871</f>
        <v>0</v>
      </c>
      <c r="D871" s="17">
        <f>+'Employee ROP Information'!N871</f>
        <v>0</v>
      </c>
      <c r="E871" s="32">
        <f>+'JRO''s Hours Information'!B871</f>
        <v>0</v>
      </c>
      <c r="F871" s="23">
        <f t="shared" si="142"/>
        <v>0</v>
      </c>
      <c r="G871" s="32">
        <f>+'JRO''s Hours Information'!E871</f>
        <v>0</v>
      </c>
      <c r="H871" s="23">
        <f t="shared" si="143"/>
        <v>0</v>
      </c>
      <c r="I871" s="32">
        <f>+'JRO''s Hours Information'!H871</f>
        <v>0</v>
      </c>
      <c r="J871" s="25">
        <f t="shared" si="144"/>
        <v>0</v>
      </c>
      <c r="K871" s="33">
        <f>+'JRO''s Hours Information'!C871</f>
        <v>0</v>
      </c>
      <c r="L871" s="23">
        <f t="shared" si="145"/>
        <v>0</v>
      </c>
      <c r="M871" s="33">
        <f>+'JRO''s Hours Information'!F871</f>
        <v>0</v>
      </c>
      <c r="N871" s="23">
        <f t="shared" si="146"/>
        <v>0</v>
      </c>
      <c r="O871" s="33">
        <f>+'JRO''s Hours Information'!I871</f>
        <v>0</v>
      </c>
      <c r="P871" s="25">
        <f t="shared" si="147"/>
        <v>0</v>
      </c>
      <c r="Q871" s="16">
        <f>+'JRO''s Hours Information'!D871</f>
        <v>0</v>
      </c>
      <c r="R871" s="23">
        <f t="shared" si="148"/>
        <v>0</v>
      </c>
      <c r="S871" s="16">
        <f>+'JRO''s Hours Information'!G871</f>
        <v>0</v>
      </c>
      <c r="T871" s="23">
        <f t="shared" si="149"/>
        <v>0</v>
      </c>
      <c r="U871" s="15">
        <f>+'JRO''s Hours Information'!J871</f>
        <v>0</v>
      </c>
      <c r="V871" s="25">
        <f t="shared" si="150"/>
        <v>0</v>
      </c>
      <c r="W871" s="23">
        <f t="shared" si="151"/>
        <v>0</v>
      </c>
    </row>
    <row r="872" spans="1:23" ht="14.85" hidden="1" customHeight="1" x14ac:dyDescent="0.15">
      <c r="A872" s="64">
        <f>'Employee ROP Information'!A872</f>
        <v>0</v>
      </c>
      <c r="B872" s="58">
        <f>+'Employee ROP Information'!C872</f>
        <v>0</v>
      </c>
      <c r="C872" s="17">
        <f>+'Employee ROP Information'!M872</f>
        <v>0</v>
      </c>
      <c r="D872" s="17">
        <f>+'Employee ROP Information'!N872</f>
        <v>0</v>
      </c>
      <c r="E872" s="32">
        <f>+'JRO''s Hours Information'!B872</f>
        <v>0</v>
      </c>
      <c r="F872" s="23">
        <f t="shared" si="142"/>
        <v>0</v>
      </c>
      <c r="G872" s="32">
        <f>+'JRO''s Hours Information'!E872</f>
        <v>0</v>
      </c>
      <c r="H872" s="23">
        <f t="shared" si="143"/>
        <v>0</v>
      </c>
      <c r="I872" s="32">
        <f>+'JRO''s Hours Information'!H872</f>
        <v>0</v>
      </c>
      <c r="J872" s="25">
        <f t="shared" si="144"/>
        <v>0</v>
      </c>
      <c r="K872" s="33">
        <f>+'JRO''s Hours Information'!C872</f>
        <v>0</v>
      </c>
      <c r="L872" s="23">
        <f t="shared" si="145"/>
        <v>0</v>
      </c>
      <c r="M872" s="33">
        <f>+'JRO''s Hours Information'!F872</f>
        <v>0</v>
      </c>
      <c r="N872" s="23">
        <f t="shared" si="146"/>
        <v>0</v>
      </c>
      <c r="O872" s="33">
        <f>+'JRO''s Hours Information'!I872</f>
        <v>0</v>
      </c>
      <c r="P872" s="25">
        <f t="shared" si="147"/>
        <v>0</v>
      </c>
      <c r="Q872" s="16">
        <f>+'JRO''s Hours Information'!D872</f>
        <v>0</v>
      </c>
      <c r="R872" s="23">
        <f t="shared" si="148"/>
        <v>0</v>
      </c>
      <c r="S872" s="16">
        <f>+'JRO''s Hours Information'!G872</f>
        <v>0</v>
      </c>
      <c r="T872" s="23">
        <f t="shared" si="149"/>
        <v>0</v>
      </c>
      <c r="U872" s="15">
        <f>+'JRO''s Hours Information'!J872</f>
        <v>0</v>
      </c>
      <c r="V872" s="25">
        <f t="shared" si="150"/>
        <v>0</v>
      </c>
      <c r="W872" s="23">
        <f t="shared" si="151"/>
        <v>0</v>
      </c>
    </row>
    <row r="873" spans="1:23" ht="14.85" hidden="1" customHeight="1" x14ac:dyDescent="0.15">
      <c r="A873" s="64">
        <f>'Employee ROP Information'!A873</f>
        <v>0</v>
      </c>
      <c r="B873" s="58">
        <f>+'Employee ROP Information'!C873</f>
        <v>0</v>
      </c>
      <c r="C873" s="17">
        <f>+'Employee ROP Information'!M873</f>
        <v>0</v>
      </c>
      <c r="D873" s="17">
        <f>+'Employee ROP Information'!N873</f>
        <v>0</v>
      </c>
      <c r="E873" s="32">
        <f>+'JRO''s Hours Information'!B873</f>
        <v>0</v>
      </c>
      <c r="F873" s="23">
        <f t="shared" si="142"/>
        <v>0</v>
      </c>
      <c r="G873" s="32">
        <f>+'JRO''s Hours Information'!E873</f>
        <v>0</v>
      </c>
      <c r="H873" s="23">
        <f t="shared" si="143"/>
        <v>0</v>
      </c>
      <c r="I873" s="32">
        <f>+'JRO''s Hours Information'!H873</f>
        <v>0</v>
      </c>
      <c r="J873" s="25">
        <f t="shared" si="144"/>
        <v>0</v>
      </c>
      <c r="K873" s="33">
        <f>+'JRO''s Hours Information'!C873</f>
        <v>0</v>
      </c>
      <c r="L873" s="23">
        <f t="shared" si="145"/>
        <v>0</v>
      </c>
      <c r="M873" s="33">
        <f>+'JRO''s Hours Information'!F873</f>
        <v>0</v>
      </c>
      <c r="N873" s="23">
        <f t="shared" si="146"/>
        <v>0</v>
      </c>
      <c r="O873" s="33">
        <f>+'JRO''s Hours Information'!I873</f>
        <v>0</v>
      </c>
      <c r="P873" s="25">
        <f t="shared" si="147"/>
        <v>0</v>
      </c>
      <c r="Q873" s="16">
        <f>+'JRO''s Hours Information'!D873</f>
        <v>0</v>
      </c>
      <c r="R873" s="23">
        <f t="shared" si="148"/>
        <v>0</v>
      </c>
      <c r="S873" s="16">
        <f>+'JRO''s Hours Information'!G873</f>
        <v>0</v>
      </c>
      <c r="T873" s="23">
        <f t="shared" si="149"/>
        <v>0</v>
      </c>
      <c r="U873" s="15">
        <f>+'JRO''s Hours Information'!J873</f>
        <v>0</v>
      </c>
      <c r="V873" s="25">
        <f t="shared" si="150"/>
        <v>0</v>
      </c>
      <c r="W873" s="23">
        <f t="shared" si="151"/>
        <v>0</v>
      </c>
    </row>
    <row r="874" spans="1:23" ht="14.85" hidden="1" customHeight="1" x14ac:dyDescent="0.15">
      <c r="A874" s="64">
        <f>'Employee ROP Information'!A874</f>
        <v>0</v>
      </c>
      <c r="B874" s="58">
        <f>+'Employee ROP Information'!C874</f>
        <v>0</v>
      </c>
      <c r="C874" s="17">
        <f>+'Employee ROP Information'!M874</f>
        <v>0</v>
      </c>
      <c r="D874" s="17">
        <f>+'Employee ROP Information'!N874</f>
        <v>0</v>
      </c>
      <c r="E874" s="32">
        <f>+'JRO''s Hours Information'!B874</f>
        <v>0</v>
      </c>
      <c r="F874" s="23">
        <f t="shared" si="142"/>
        <v>0</v>
      </c>
      <c r="G874" s="32">
        <f>+'JRO''s Hours Information'!E874</f>
        <v>0</v>
      </c>
      <c r="H874" s="23">
        <f t="shared" si="143"/>
        <v>0</v>
      </c>
      <c r="I874" s="32">
        <f>+'JRO''s Hours Information'!H874</f>
        <v>0</v>
      </c>
      <c r="J874" s="25">
        <f t="shared" si="144"/>
        <v>0</v>
      </c>
      <c r="K874" s="33">
        <f>+'JRO''s Hours Information'!C874</f>
        <v>0</v>
      </c>
      <c r="L874" s="23">
        <f t="shared" si="145"/>
        <v>0</v>
      </c>
      <c r="M874" s="33">
        <f>+'JRO''s Hours Information'!F874</f>
        <v>0</v>
      </c>
      <c r="N874" s="23">
        <f t="shared" si="146"/>
        <v>0</v>
      </c>
      <c r="O874" s="33">
        <f>+'JRO''s Hours Information'!I874</f>
        <v>0</v>
      </c>
      <c r="P874" s="25">
        <f t="shared" si="147"/>
        <v>0</v>
      </c>
      <c r="Q874" s="16">
        <f>+'JRO''s Hours Information'!D874</f>
        <v>0</v>
      </c>
      <c r="R874" s="23">
        <f t="shared" si="148"/>
        <v>0</v>
      </c>
      <c r="S874" s="16">
        <f>+'JRO''s Hours Information'!G874</f>
        <v>0</v>
      </c>
      <c r="T874" s="23">
        <f t="shared" si="149"/>
        <v>0</v>
      </c>
      <c r="U874" s="15">
        <f>+'JRO''s Hours Information'!J874</f>
        <v>0</v>
      </c>
      <c r="V874" s="25">
        <f t="shared" si="150"/>
        <v>0</v>
      </c>
      <c r="W874" s="23">
        <f t="shared" si="151"/>
        <v>0</v>
      </c>
    </row>
    <row r="875" spans="1:23" ht="14.85" hidden="1" customHeight="1" x14ac:dyDescent="0.15">
      <c r="A875" s="64">
        <f>'Employee ROP Information'!A875</f>
        <v>0</v>
      </c>
      <c r="B875" s="58">
        <f>+'Employee ROP Information'!C875</f>
        <v>0</v>
      </c>
      <c r="C875" s="17">
        <f>+'Employee ROP Information'!M875</f>
        <v>0</v>
      </c>
      <c r="D875" s="17">
        <f>+'Employee ROP Information'!N875</f>
        <v>0</v>
      </c>
      <c r="E875" s="32">
        <f>+'JRO''s Hours Information'!B875</f>
        <v>0</v>
      </c>
      <c r="F875" s="23">
        <f t="shared" si="142"/>
        <v>0</v>
      </c>
      <c r="G875" s="32">
        <f>+'JRO''s Hours Information'!E875</f>
        <v>0</v>
      </c>
      <c r="H875" s="23">
        <f t="shared" si="143"/>
        <v>0</v>
      </c>
      <c r="I875" s="32">
        <f>+'JRO''s Hours Information'!H875</f>
        <v>0</v>
      </c>
      <c r="J875" s="25">
        <f t="shared" si="144"/>
        <v>0</v>
      </c>
      <c r="K875" s="33">
        <f>+'JRO''s Hours Information'!C875</f>
        <v>0</v>
      </c>
      <c r="L875" s="23">
        <f t="shared" si="145"/>
        <v>0</v>
      </c>
      <c r="M875" s="33">
        <f>+'JRO''s Hours Information'!F875</f>
        <v>0</v>
      </c>
      <c r="N875" s="23">
        <f t="shared" si="146"/>
        <v>0</v>
      </c>
      <c r="O875" s="33">
        <f>+'JRO''s Hours Information'!I875</f>
        <v>0</v>
      </c>
      <c r="P875" s="25">
        <f t="shared" si="147"/>
        <v>0</v>
      </c>
      <c r="Q875" s="16">
        <f>+'JRO''s Hours Information'!D875</f>
        <v>0</v>
      </c>
      <c r="R875" s="23">
        <f t="shared" si="148"/>
        <v>0</v>
      </c>
      <c r="S875" s="16">
        <f>+'JRO''s Hours Information'!G875</f>
        <v>0</v>
      </c>
      <c r="T875" s="23">
        <f t="shared" si="149"/>
        <v>0</v>
      </c>
      <c r="U875" s="15">
        <f>+'JRO''s Hours Information'!J875</f>
        <v>0</v>
      </c>
      <c r="V875" s="25">
        <f t="shared" si="150"/>
        <v>0</v>
      </c>
      <c r="W875" s="23">
        <f t="shared" si="151"/>
        <v>0</v>
      </c>
    </row>
    <row r="876" spans="1:23" ht="14.85" hidden="1" customHeight="1" x14ac:dyDescent="0.15">
      <c r="A876" s="64">
        <f>'Employee ROP Information'!A876</f>
        <v>0</v>
      </c>
      <c r="B876" s="58">
        <f>+'Employee ROP Information'!C876</f>
        <v>0</v>
      </c>
      <c r="C876" s="17">
        <f>+'Employee ROP Information'!M876</f>
        <v>0</v>
      </c>
      <c r="D876" s="17">
        <f>+'Employee ROP Information'!N876</f>
        <v>0</v>
      </c>
      <c r="E876" s="32">
        <f>+'JRO''s Hours Information'!B876</f>
        <v>0</v>
      </c>
      <c r="F876" s="23">
        <f t="shared" si="142"/>
        <v>0</v>
      </c>
      <c r="G876" s="32">
        <f>+'JRO''s Hours Information'!E876</f>
        <v>0</v>
      </c>
      <c r="H876" s="23">
        <f t="shared" si="143"/>
        <v>0</v>
      </c>
      <c r="I876" s="32">
        <f>+'JRO''s Hours Information'!H876</f>
        <v>0</v>
      </c>
      <c r="J876" s="25">
        <f t="shared" si="144"/>
        <v>0</v>
      </c>
      <c r="K876" s="33">
        <f>+'JRO''s Hours Information'!C876</f>
        <v>0</v>
      </c>
      <c r="L876" s="23">
        <f t="shared" si="145"/>
        <v>0</v>
      </c>
      <c r="M876" s="33">
        <f>+'JRO''s Hours Information'!F876</f>
        <v>0</v>
      </c>
      <c r="N876" s="23">
        <f t="shared" si="146"/>
        <v>0</v>
      </c>
      <c r="O876" s="33">
        <f>+'JRO''s Hours Information'!I876</f>
        <v>0</v>
      </c>
      <c r="P876" s="25">
        <f t="shared" si="147"/>
        <v>0</v>
      </c>
      <c r="Q876" s="16">
        <f>+'JRO''s Hours Information'!D876</f>
        <v>0</v>
      </c>
      <c r="R876" s="23">
        <f t="shared" si="148"/>
        <v>0</v>
      </c>
      <c r="S876" s="16">
        <f>+'JRO''s Hours Information'!G876</f>
        <v>0</v>
      </c>
      <c r="T876" s="23">
        <f t="shared" si="149"/>
        <v>0</v>
      </c>
      <c r="U876" s="15">
        <f>+'JRO''s Hours Information'!J876</f>
        <v>0</v>
      </c>
      <c r="V876" s="25">
        <f t="shared" si="150"/>
        <v>0</v>
      </c>
      <c r="W876" s="23">
        <f t="shared" si="151"/>
        <v>0</v>
      </c>
    </row>
    <row r="877" spans="1:23" ht="14.85" hidden="1" customHeight="1" x14ac:dyDescent="0.15">
      <c r="A877" s="64">
        <f>'Employee ROP Information'!A877</f>
        <v>0</v>
      </c>
      <c r="B877" s="58">
        <f>+'Employee ROP Information'!C877</f>
        <v>0</v>
      </c>
      <c r="C877" s="17">
        <f>+'Employee ROP Information'!M877</f>
        <v>0</v>
      </c>
      <c r="D877" s="17">
        <f>+'Employee ROP Information'!N877</f>
        <v>0</v>
      </c>
      <c r="E877" s="32">
        <f>+'JRO''s Hours Information'!B877</f>
        <v>0</v>
      </c>
      <c r="F877" s="23">
        <f t="shared" si="142"/>
        <v>0</v>
      </c>
      <c r="G877" s="32">
        <f>+'JRO''s Hours Information'!E877</f>
        <v>0</v>
      </c>
      <c r="H877" s="23">
        <f t="shared" si="143"/>
        <v>0</v>
      </c>
      <c r="I877" s="32">
        <f>+'JRO''s Hours Information'!H877</f>
        <v>0</v>
      </c>
      <c r="J877" s="25">
        <f t="shared" si="144"/>
        <v>0</v>
      </c>
      <c r="K877" s="33">
        <f>+'JRO''s Hours Information'!C877</f>
        <v>0</v>
      </c>
      <c r="L877" s="23">
        <f t="shared" si="145"/>
        <v>0</v>
      </c>
      <c r="M877" s="33">
        <f>+'JRO''s Hours Information'!F877</f>
        <v>0</v>
      </c>
      <c r="N877" s="23">
        <f t="shared" si="146"/>
        <v>0</v>
      </c>
      <c r="O877" s="33">
        <f>+'JRO''s Hours Information'!I877</f>
        <v>0</v>
      </c>
      <c r="P877" s="25">
        <f t="shared" si="147"/>
        <v>0</v>
      </c>
      <c r="Q877" s="16">
        <f>+'JRO''s Hours Information'!D877</f>
        <v>0</v>
      </c>
      <c r="R877" s="23">
        <f t="shared" si="148"/>
        <v>0</v>
      </c>
      <c r="S877" s="16">
        <f>+'JRO''s Hours Information'!G877</f>
        <v>0</v>
      </c>
      <c r="T877" s="23">
        <f t="shared" si="149"/>
        <v>0</v>
      </c>
      <c r="U877" s="15">
        <f>+'JRO''s Hours Information'!J877</f>
        <v>0</v>
      </c>
      <c r="V877" s="25">
        <f t="shared" si="150"/>
        <v>0</v>
      </c>
      <c r="W877" s="23">
        <f t="shared" si="151"/>
        <v>0</v>
      </c>
    </row>
    <row r="878" spans="1:23" ht="14.85" hidden="1" customHeight="1" x14ac:dyDescent="0.15">
      <c r="A878" s="64">
        <f>'Employee ROP Information'!A878</f>
        <v>0</v>
      </c>
      <c r="B878" s="58">
        <f>+'Employee ROP Information'!C878</f>
        <v>0</v>
      </c>
      <c r="C878" s="17">
        <f>+'Employee ROP Information'!M878</f>
        <v>0</v>
      </c>
      <c r="D878" s="17">
        <f>+'Employee ROP Information'!N878</f>
        <v>0</v>
      </c>
      <c r="E878" s="32">
        <f>+'JRO''s Hours Information'!B878</f>
        <v>0</v>
      </c>
      <c r="F878" s="23">
        <f t="shared" si="142"/>
        <v>0</v>
      </c>
      <c r="G878" s="32">
        <f>+'JRO''s Hours Information'!E878</f>
        <v>0</v>
      </c>
      <c r="H878" s="23">
        <f t="shared" si="143"/>
        <v>0</v>
      </c>
      <c r="I878" s="32">
        <f>+'JRO''s Hours Information'!H878</f>
        <v>0</v>
      </c>
      <c r="J878" s="25">
        <f t="shared" si="144"/>
        <v>0</v>
      </c>
      <c r="K878" s="33">
        <f>+'JRO''s Hours Information'!C878</f>
        <v>0</v>
      </c>
      <c r="L878" s="23">
        <f t="shared" si="145"/>
        <v>0</v>
      </c>
      <c r="M878" s="33">
        <f>+'JRO''s Hours Information'!F878</f>
        <v>0</v>
      </c>
      <c r="N878" s="23">
        <f t="shared" si="146"/>
        <v>0</v>
      </c>
      <c r="O878" s="33">
        <f>+'JRO''s Hours Information'!I878</f>
        <v>0</v>
      </c>
      <c r="P878" s="25">
        <f t="shared" si="147"/>
        <v>0</v>
      </c>
      <c r="Q878" s="16">
        <f>+'JRO''s Hours Information'!D878</f>
        <v>0</v>
      </c>
      <c r="R878" s="23">
        <f t="shared" si="148"/>
        <v>0</v>
      </c>
      <c r="S878" s="16">
        <f>+'JRO''s Hours Information'!G878</f>
        <v>0</v>
      </c>
      <c r="T878" s="23">
        <f t="shared" si="149"/>
        <v>0</v>
      </c>
      <c r="U878" s="15">
        <f>+'JRO''s Hours Information'!J878</f>
        <v>0</v>
      </c>
      <c r="V878" s="25">
        <f t="shared" si="150"/>
        <v>0</v>
      </c>
      <c r="W878" s="23">
        <f t="shared" si="151"/>
        <v>0</v>
      </c>
    </row>
    <row r="879" spans="1:23" ht="14.85" hidden="1" customHeight="1" x14ac:dyDescent="0.15">
      <c r="A879" s="64">
        <f>'Employee ROP Information'!A879</f>
        <v>0</v>
      </c>
      <c r="B879" s="58">
        <f>+'Employee ROP Information'!C879</f>
        <v>0</v>
      </c>
      <c r="C879" s="17">
        <f>+'Employee ROP Information'!M879</f>
        <v>0</v>
      </c>
      <c r="D879" s="17">
        <f>+'Employee ROP Information'!N879</f>
        <v>0</v>
      </c>
      <c r="E879" s="32">
        <f>+'JRO''s Hours Information'!B879</f>
        <v>0</v>
      </c>
      <c r="F879" s="23">
        <f t="shared" si="142"/>
        <v>0</v>
      </c>
      <c r="G879" s="32">
        <f>+'JRO''s Hours Information'!E879</f>
        <v>0</v>
      </c>
      <c r="H879" s="23">
        <f t="shared" si="143"/>
        <v>0</v>
      </c>
      <c r="I879" s="32">
        <f>+'JRO''s Hours Information'!H879</f>
        <v>0</v>
      </c>
      <c r="J879" s="25">
        <f t="shared" si="144"/>
        <v>0</v>
      </c>
      <c r="K879" s="33">
        <f>+'JRO''s Hours Information'!C879</f>
        <v>0</v>
      </c>
      <c r="L879" s="23">
        <f t="shared" si="145"/>
        <v>0</v>
      </c>
      <c r="M879" s="33">
        <f>+'JRO''s Hours Information'!F879</f>
        <v>0</v>
      </c>
      <c r="N879" s="23">
        <f t="shared" si="146"/>
        <v>0</v>
      </c>
      <c r="O879" s="33">
        <f>+'JRO''s Hours Information'!I879</f>
        <v>0</v>
      </c>
      <c r="P879" s="25">
        <f t="shared" si="147"/>
        <v>0</v>
      </c>
      <c r="Q879" s="16">
        <f>+'JRO''s Hours Information'!D879</f>
        <v>0</v>
      </c>
      <c r="R879" s="23">
        <f t="shared" si="148"/>
        <v>0</v>
      </c>
      <c r="S879" s="16">
        <f>+'JRO''s Hours Information'!G879</f>
        <v>0</v>
      </c>
      <c r="T879" s="23">
        <f t="shared" si="149"/>
        <v>0</v>
      </c>
      <c r="U879" s="15">
        <f>+'JRO''s Hours Information'!J879</f>
        <v>0</v>
      </c>
      <c r="V879" s="25">
        <f t="shared" si="150"/>
        <v>0</v>
      </c>
      <c r="W879" s="23">
        <f t="shared" si="151"/>
        <v>0</v>
      </c>
    </row>
    <row r="880" spans="1:23" ht="14.85" hidden="1" customHeight="1" x14ac:dyDescent="0.15">
      <c r="A880" s="64">
        <f>'Employee ROP Information'!A880</f>
        <v>0</v>
      </c>
      <c r="B880" s="58">
        <f>+'Employee ROP Information'!C880</f>
        <v>0</v>
      </c>
      <c r="C880" s="17">
        <f>+'Employee ROP Information'!M880</f>
        <v>0</v>
      </c>
      <c r="D880" s="17">
        <f>+'Employee ROP Information'!N880</f>
        <v>0</v>
      </c>
      <c r="E880" s="32">
        <f>+'JRO''s Hours Information'!B880</f>
        <v>0</v>
      </c>
      <c r="F880" s="23">
        <f t="shared" si="142"/>
        <v>0</v>
      </c>
      <c r="G880" s="32">
        <f>+'JRO''s Hours Information'!E880</f>
        <v>0</v>
      </c>
      <c r="H880" s="23">
        <f t="shared" si="143"/>
        <v>0</v>
      </c>
      <c r="I880" s="32">
        <f>+'JRO''s Hours Information'!H880</f>
        <v>0</v>
      </c>
      <c r="J880" s="25">
        <f t="shared" si="144"/>
        <v>0</v>
      </c>
      <c r="K880" s="33">
        <f>+'JRO''s Hours Information'!C880</f>
        <v>0</v>
      </c>
      <c r="L880" s="23">
        <f t="shared" si="145"/>
        <v>0</v>
      </c>
      <c r="M880" s="33">
        <f>+'JRO''s Hours Information'!F880</f>
        <v>0</v>
      </c>
      <c r="N880" s="23">
        <f t="shared" si="146"/>
        <v>0</v>
      </c>
      <c r="O880" s="33">
        <f>+'JRO''s Hours Information'!I880</f>
        <v>0</v>
      </c>
      <c r="P880" s="25">
        <f t="shared" si="147"/>
        <v>0</v>
      </c>
      <c r="Q880" s="16">
        <f>+'JRO''s Hours Information'!D880</f>
        <v>0</v>
      </c>
      <c r="R880" s="23">
        <f t="shared" si="148"/>
        <v>0</v>
      </c>
      <c r="S880" s="16">
        <f>+'JRO''s Hours Information'!G880</f>
        <v>0</v>
      </c>
      <c r="T880" s="23">
        <f t="shared" si="149"/>
        <v>0</v>
      </c>
      <c r="U880" s="15">
        <f>+'JRO''s Hours Information'!J880</f>
        <v>0</v>
      </c>
      <c r="V880" s="25">
        <f t="shared" si="150"/>
        <v>0</v>
      </c>
      <c r="W880" s="23">
        <f t="shared" si="151"/>
        <v>0</v>
      </c>
    </row>
    <row r="881" spans="1:23" ht="14.85" hidden="1" customHeight="1" x14ac:dyDescent="0.15">
      <c r="A881" s="64">
        <f>'Employee ROP Information'!A881</f>
        <v>0</v>
      </c>
      <c r="B881" s="58">
        <f>+'Employee ROP Information'!C881</f>
        <v>0</v>
      </c>
      <c r="C881" s="17">
        <f>+'Employee ROP Information'!M881</f>
        <v>0</v>
      </c>
      <c r="D881" s="17">
        <f>+'Employee ROP Information'!N881</f>
        <v>0</v>
      </c>
      <c r="E881" s="32">
        <f>+'JRO''s Hours Information'!B881</f>
        <v>0</v>
      </c>
      <c r="F881" s="23">
        <f t="shared" si="142"/>
        <v>0</v>
      </c>
      <c r="G881" s="32">
        <f>+'JRO''s Hours Information'!E881</f>
        <v>0</v>
      </c>
      <c r="H881" s="23">
        <f t="shared" si="143"/>
        <v>0</v>
      </c>
      <c r="I881" s="32">
        <f>+'JRO''s Hours Information'!H881</f>
        <v>0</v>
      </c>
      <c r="J881" s="25">
        <f t="shared" si="144"/>
        <v>0</v>
      </c>
      <c r="K881" s="33">
        <f>+'JRO''s Hours Information'!C881</f>
        <v>0</v>
      </c>
      <c r="L881" s="23">
        <f t="shared" si="145"/>
        <v>0</v>
      </c>
      <c r="M881" s="33">
        <f>+'JRO''s Hours Information'!F881</f>
        <v>0</v>
      </c>
      <c r="N881" s="23">
        <f t="shared" si="146"/>
        <v>0</v>
      </c>
      <c r="O881" s="33">
        <f>+'JRO''s Hours Information'!I881</f>
        <v>0</v>
      </c>
      <c r="P881" s="25">
        <f t="shared" si="147"/>
        <v>0</v>
      </c>
      <c r="Q881" s="16">
        <f>+'JRO''s Hours Information'!D881</f>
        <v>0</v>
      </c>
      <c r="R881" s="23">
        <f t="shared" si="148"/>
        <v>0</v>
      </c>
      <c r="S881" s="16">
        <f>+'JRO''s Hours Information'!G881</f>
        <v>0</v>
      </c>
      <c r="T881" s="23">
        <f t="shared" si="149"/>
        <v>0</v>
      </c>
      <c r="U881" s="15">
        <f>+'JRO''s Hours Information'!J881</f>
        <v>0</v>
      </c>
      <c r="V881" s="25">
        <f t="shared" si="150"/>
        <v>0</v>
      </c>
      <c r="W881" s="23">
        <f t="shared" si="151"/>
        <v>0</v>
      </c>
    </row>
    <row r="882" spans="1:23" ht="14.85" hidden="1" customHeight="1" x14ac:dyDescent="0.15">
      <c r="A882" s="64">
        <f>'Employee ROP Information'!A882</f>
        <v>0</v>
      </c>
      <c r="B882" s="58">
        <f>+'Employee ROP Information'!C882</f>
        <v>0</v>
      </c>
      <c r="C882" s="17">
        <f>+'Employee ROP Information'!M882</f>
        <v>0</v>
      </c>
      <c r="D882" s="17">
        <f>+'Employee ROP Information'!N882</f>
        <v>0</v>
      </c>
      <c r="E882" s="32">
        <f>+'JRO''s Hours Information'!B882</f>
        <v>0</v>
      </c>
      <c r="F882" s="23">
        <f t="shared" si="142"/>
        <v>0</v>
      </c>
      <c r="G882" s="32">
        <f>+'JRO''s Hours Information'!E882</f>
        <v>0</v>
      </c>
      <c r="H882" s="23">
        <f t="shared" si="143"/>
        <v>0</v>
      </c>
      <c r="I882" s="32">
        <f>+'JRO''s Hours Information'!H882</f>
        <v>0</v>
      </c>
      <c r="J882" s="25">
        <f t="shared" si="144"/>
        <v>0</v>
      </c>
      <c r="K882" s="33">
        <f>+'JRO''s Hours Information'!C882</f>
        <v>0</v>
      </c>
      <c r="L882" s="23">
        <f t="shared" si="145"/>
        <v>0</v>
      </c>
      <c r="M882" s="33">
        <f>+'JRO''s Hours Information'!F882</f>
        <v>0</v>
      </c>
      <c r="N882" s="23">
        <f t="shared" si="146"/>
        <v>0</v>
      </c>
      <c r="O882" s="33">
        <f>+'JRO''s Hours Information'!I882</f>
        <v>0</v>
      </c>
      <c r="P882" s="25">
        <f t="shared" si="147"/>
        <v>0</v>
      </c>
      <c r="Q882" s="16">
        <f>+'JRO''s Hours Information'!D882</f>
        <v>0</v>
      </c>
      <c r="R882" s="23">
        <f t="shared" si="148"/>
        <v>0</v>
      </c>
      <c r="S882" s="16">
        <f>+'JRO''s Hours Information'!G882</f>
        <v>0</v>
      </c>
      <c r="T882" s="23">
        <f t="shared" si="149"/>
        <v>0</v>
      </c>
      <c r="U882" s="15">
        <f>+'JRO''s Hours Information'!J882</f>
        <v>0</v>
      </c>
      <c r="V882" s="25">
        <f t="shared" si="150"/>
        <v>0</v>
      </c>
      <c r="W882" s="23">
        <f t="shared" si="151"/>
        <v>0</v>
      </c>
    </row>
    <row r="883" spans="1:23" ht="14.85" hidden="1" customHeight="1" x14ac:dyDescent="0.15">
      <c r="A883" s="64">
        <f>'Employee ROP Information'!A883</f>
        <v>0</v>
      </c>
      <c r="B883" s="58">
        <f>+'Employee ROP Information'!C883</f>
        <v>0</v>
      </c>
      <c r="C883" s="17">
        <f>+'Employee ROP Information'!M883</f>
        <v>0</v>
      </c>
      <c r="D883" s="17">
        <f>+'Employee ROP Information'!N883</f>
        <v>0</v>
      </c>
      <c r="E883" s="32">
        <f>+'JRO''s Hours Information'!B883</f>
        <v>0</v>
      </c>
      <c r="F883" s="23">
        <f t="shared" si="142"/>
        <v>0</v>
      </c>
      <c r="G883" s="32">
        <f>+'JRO''s Hours Information'!E883</f>
        <v>0</v>
      </c>
      <c r="H883" s="23">
        <f t="shared" si="143"/>
        <v>0</v>
      </c>
      <c r="I883" s="32">
        <f>+'JRO''s Hours Information'!H883</f>
        <v>0</v>
      </c>
      <c r="J883" s="25">
        <f t="shared" si="144"/>
        <v>0</v>
      </c>
      <c r="K883" s="33">
        <f>+'JRO''s Hours Information'!C883</f>
        <v>0</v>
      </c>
      <c r="L883" s="23">
        <f t="shared" si="145"/>
        <v>0</v>
      </c>
      <c r="M883" s="33">
        <f>+'JRO''s Hours Information'!F883</f>
        <v>0</v>
      </c>
      <c r="N883" s="23">
        <f t="shared" si="146"/>
        <v>0</v>
      </c>
      <c r="O883" s="33">
        <f>+'JRO''s Hours Information'!I883</f>
        <v>0</v>
      </c>
      <c r="P883" s="25">
        <f t="shared" si="147"/>
        <v>0</v>
      </c>
      <c r="Q883" s="16">
        <f>+'JRO''s Hours Information'!D883</f>
        <v>0</v>
      </c>
      <c r="R883" s="23">
        <f t="shared" si="148"/>
        <v>0</v>
      </c>
      <c r="S883" s="16">
        <f>+'JRO''s Hours Information'!G883</f>
        <v>0</v>
      </c>
      <c r="T883" s="23">
        <f t="shared" si="149"/>
        <v>0</v>
      </c>
      <c r="U883" s="15">
        <f>+'JRO''s Hours Information'!J883</f>
        <v>0</v>
      </c>
      <c r="V883" s="25">
        <f t="shared" si="150"/>
        <v>0</v>
      </c>
      <c r="W883" s="23">
        <f t="shared" si="151"/>
        <v>0</v>
      </c>
    </row>
    <row r="884" spans="1:23" ht="14.85" hidden="1" customHeight="1" x14ac:dyDescent="0.15">
      <c r="A884" s="64">
        <f>'Employee ROP Information'!A884</f>
        <v>0</v>
      </c>
      <c r="B884" s="58">
        <f>+'Employee ROP Information'!C884</f>
        <v>0</v>
      </c>
      <c r="C884" s="17">
        <f>+'Employee ROP Information'!M884</f>
        <v>0</v>
      </c>
      <c r="D884" s="17">
        <f>+'Employee ROP Information'!N884</f>
        <v>0</v>
      </c>
      <c r="E884" s="32">
        <f>+'JRO''s Hours Information'!B884</f>
        <v>0</v>
      </c>
      <c r="F884" s="23">
        <f t="shared" si="142"/>
        <v>0</v>
      </c>
      <c r="G884" s="32">
        <f>+'JRO''s Hours Information'!E884</f>
        <v>0</v>
      </c>
      <c r="H884" s="23">
        <f t="shared" si="143"/>
        <v>0</v>
      </c>
      <c r="I884" s="32">
        <f>+'JRO''s Hours Information'!H884</f>
        <v>0</v>
      </c>
      <c r="J884" s="25">
        <f t="shared" si="144"/>
        <v>0</v>
      </c>
      <c r="K884" s="33">
        <f>+'JRO''s Hours Information'!C884</f>
        <v>0</v>
      </c>
      <c r="L884" s="23">
        <f t="shared" si="145"/>
        <v>0</v>
      </c>
      <c r="M884" s="33">
        <f>+'JRO''s Hours Information'!F884</f>
        <v>0</v>
      </c>
      <c r="N884" s="23">
        <f t="shared" si="146"/>
        <v>0</v>
      </c>
      <c r="O884" s="33">
        <f>+'JRO''s Hours Information'!I884</f>
        <v>0</v>
      </c>
      <c r="P884" s="25">
        <f t="shared" si="147"/>
        <v>0</v>
      </c>
      <c r="Q884" s="16">
        <f>+'JRO''s Hours Information'!D884</f>
        <v>0</v>
      </c>
      <c r="R884" s="23">
        <f t="shared" si="148"/>
        <v>0</v>
      </c>
      <c r="S884" s="16">
        <f>+'JRO''s Hours Information'!G884</f>
        <v>0</v>
      </c>
      <c r="T884" s="23">
        <f t="shared" si="149"/>
        <v>0</v>
      </c>
      <c r="U884" s="15">
        <f>+'JRO''s Hours Information'!J884</f>
        <v>0</v>
      </c>
      <c r="V884" s="25">
        <f t="shared" si="150"/>
        <v>0</v>
      </c>
      <c r="W884" s="23">
        <f t="shared" si="151"/>
        <v>0</v>
      </c>
    </row>
    <row r="885" spans="1:23" ht="14.85" hidden="1" customHeight="1" x14ac:dyDescent="0.15">
      <c r="A885" s="64">
        <f>'Employee ROP Information'!A885</f>
        <v>0</v>
      </c>
      <c r="B885" s="58">
        <f>+'Employee ROP Information'!C885</f>
        <v>0</v>
      </c>
      <c r="C885" s="17">
        <f>+'Employee ROP Information'!M885</f>
        <v>0</v>
      </c>
      <c r="D885" s="17">
        <f>+'Employee ROP Information'!N885</f>
        <v>0</v>
      </c>
      <c r="E885" s="32">
        <f>+'JRO''s Hours Information'!B885</f>
        <v>0</v>
      </c>
      <c r="F885" s="23">
        <f t="shared" si="142"/>
        <v>0</v>
      </c>
      <c r="G885" s="32">
        <f>+'JRO''s Hours Information'!E885</f>
        <v>0</v>
      </c>
      <c r="H885" s="23">
        <f t="shared" si="143"/>
        <v>0</v>
      </c>
      <c r="I885" s="32">
        <f>+'JRO''s Hours Information'!H885</f>
        <v>0</v>
      </c>
      <c r="J885" s="25">
        <f t="shared" si="144"/>
        <v>0</v>
      </c>
      <c r="K885" s="33">
        <f>+'JRO''s Hours Information'!C885</f>
        <v>0</v>
      </c>
      <c r="L885" s="23">
        <f t="shared" si="145"/>
        <v>0</v>
      </c>
      <c r="M885" s="33">
        <f>+'JRO''s Hours Information'!F885</f>
        <v>0</v>
      </c>
      <c r="N885" s="23">
        <f t="shared" si="146"/>
        <v>0</v>
      </c>
      <c r="O885" s="33">
        <f>+'JRO''s Hours Information'!I885</f>
        <v>0</v>
      </c>
      <c r="P885" s="25">
        <f t="shared" si="147"/>
        <v>0</v>
      </c>
      <c r="Q885" s="16">
        <f>+'JRO''s Hours Information'!D885</f>
        <v>0</v>
      </c>
      <c r="R885" s="23">
        <f t="shared" si="148"/>
        <v>0</v>
      </c>
      <c r="S885" s="16">
        <f>+'JRO''s Hours Information'!G885</f>
        <v>0</v>
      </c>
      <c r="T885" s="23">
        <f t="shared" si="149"/>
        <v>0</v>
      </c>
      <c r="U885" s="15">
        <f>+'JRO''s Hours Information'!J885</f>
        <v>0</v>
      </c>
      <c r="V885" s="25">
        <f t="shared" si="150"/>
        <v>0</v>
      </c>
      <c r="W885" s="23">
        <f t="shared" si="151"/>
        <v>0</v>
      </c>
    </row>
    <row r="886" spans="1:23" ht="14.85" hidden="1" customHeight="1" x14ac:dyDescent="0.15">
      <c r="A886" s="64">
        <f>'Employee ROP Information'!A886</f>
        <v>0</v>
      </c>
      <c r="B886" s="58">
        <f>+'Employee ROP Information'!C886</f>
        <v>0</v>
      </c>
      <c r="C886" s="17">
        <f>+'Employee ROP Information'!M886</f>
        <v>0</v>
      </c>
      <c r="D886" s="17">
        <f>+'Employee ROP Information'!N886</f>
        <v>0</v>
      </c>
      <c r="E886" s="32">
        <f>+'JRO''s Hours Information'!B886</f>
        <v>0</v>
      </c>
      <c r="F886" s="23">
        <f t="shared" si="142"/>
        <v>0</v>
      </c>
      <c r="G886" s="32">
        <f>+'JRO''s Hours Information'!E886</f>
        <v>0</v>
      </c>
      <c r="H886" s="23">
        <f t="shared" si="143"/>
        <v>0</v>
      </c>
      <c r="I886" s="32">
        <f>+'JRO''s Hours Information'!H886</f>
        <v>0</v>
      </c>
      <c r="J886" s="25">
        <f t="shared" si="144"/>
        <v>0</v>
      </c>
      <c r="K886" s="33">
        <f>+'JRO''s Hours Information'!C886</f>
        <v>0</v>
      </c>
      <c r="L886" s="23">
        <f t="shared" si="145"/>
        <v>0</v>
      </c>
      <c r="M886" s="33">
        <f>+'JRO''s Hours Information'!F886</f>
        <v>0</v>
      </c>
      <c r="N886" s="23">
        <f t="shared" si="146"/>
        <v>0</v>
      </c>
      <c r="O886" s="33">
        <f>+'JRO''s Hours Information'!I886</f>
        <v>0</v>
      </c>
      <c r="P886" s="25">
        <f t="shared" si="147"/>
        <v>0</v>
      </c>
      <c r="Q886" s="16">
        <f>+'JRO''s Hours Information'!D886</f>
        <v>0</v>
      </c>
      <c r="R886" s="23">
        <f t="shared" si="148"/>
        <v>0</v>
      </c>
      <c r="S886" s="16">
        <f>+'JRO''s Hours Information'!G886</f>
        <v>0</v>
      </c>
      <c r="T886" s="23">
        <f t="shared" si="149"/>
        <v>0</v>
      </c>
      <c r="U886" s="15">
        <f>+'JRO''s Hours Information'!J886</f>
        <v>0</v>
      </c>
      <c r="V886" s="25">
        <f t="shared" si="150"/>
        <v>0</v>
      </c>
      <c r="W886" s="23">
        <f t="shared" si="151"/>
        <v>0</v>
      </c>
    </row>
    <row r="887" spans="1:23" ht="14.85" hidden="1" customHeight="1" x14ac:dyDescent="0.15">
      <c r="A887" s="64">
        <f>'Employee ROP Information'!A887</f>
        <v>0</v>
      </c>
      <c r="B887" s="58">
        <f>+'Employee ROP Information'!C887</f>
        <v>0</v>
      </c>
      <c r="C887" s="17">
        <f>+'Employee ROP Information'!M887</f>
        <v>0</v>
      </c>
      <c r="D887" s="17">
        <f>+'Employee ROP Information'!N887</f>
        <v>0</v>
      </c>
      <c r="E887" s="32">
        <f>+'JRO''s Hours Information'!B887</f>
        <v>0</v>
      </c>
      <c r="F887" s="23">
        <f t="shared" si="142"/>
        <v>0</v>
      </c>
      <c r="G887" s="32">
        <f>+'JRO''s Hours Information'!E887</f>
        <v>0</v>
      </c>
      <c r="H887" s="23">
        <f t="shared" si="143"/>
        <v>0</v>
      </c>
      <c r="I887" s="32">
        <f>+'JRO''s Hours Information'!H887</f>
        <v>0</v>
      </c>
      <c r="J887" s="25">
        <f t="shared" si="144"/>
        <v>0</v>
      </c>
      <c r="K887" s="33">
        <f>+'JRO''s Hours Information'!C887</f>
        <v>0</v>
      </c>
      <c r="L887" s="23">
        <f t="shared" si="145"/>
        <v>0</v>
      </c>
      <c r="M887" s="33">
        <f>+'JRO''s Hours Information'!F887</f>
        <v>0</v>
      </c>
      <c r="N887" s="23">
        <f t="shared" si="146"/>
        <v>0</v>
      </c>
      <c r="O887" s="33">
        <f>+'JRO''s Hours Information'!I887</f>
        <v>0</v>
      </c>
      <c r="P887" s="25">
        <f t="shared" si="147"/>
        <v>0</v>
      </c>
      <c r="Q887" s="16">
        <f>+'JRO''s Hours Information'!D887</f>
        <v>0</v>
      </c>
      <c r="R887" s="23">
        <f t="shared" si="148"/>
        <v>0</v>
      </c>
      <c r="S887" s="16">
        <f>+'JRO''s Hours Information'!G887</f>
        <v>0</v>
      </c>
      <c r="T887" s="23">
        <f t="shared" si="149"/>
        <v>0</v>
      </c>
      <c r="U887" s="15">
        <f>+'JRO''s Hours Information'!J887</f>
        <v>0</v>
      </c>
      <c r="V887" s="25">
        <f t="shared" si="150"/>
        <v>0</v>
      </c>
      <c r="W887" s="23">
        <f t="shared" si="151"/>
        <v>0</v>
      </c>
    </row>
    <row r="888" spans="1:23" ht="14.85" hidden="1" customHeight="1" x14ac:dyDescent="0.15">
      <c r="A888" s="64">
        <f>'Employee ROP Information'!A888</f>
        <v>0</v>
      </c>
      <c r="B888" s="58">
        <f>+'Employee ROP Information'!C888</f>
        <v>0</v>
      </c>
      <c r="C888" s="17">
        <f>+'Employee ROP Information'!M888</f>
        <v>0</v>
      </c>
      <c r="D888" s="17">
        <f>+'Employee ROP Information'!N888</f>
        <v>0</v>
      </c>
      <c r="E888" s="32">
        <f>+'JRO''s Hours Information'!B888</f>
        <v>0</v>
      </c>
      <c r="F888" s="23">
        <f t="shared" si="142"/>
        <v>0</v>
      </c>
      <c r="G888" s="32">
        <f>+'JRO''s Hours Information'!E888</f>
        <v>0</v>
      </c>
      <c r="H888" s="23">
        <f t="shared" si="143"/>
        <v>0</v>
      </c>
      <c r="I888" s="32">
        <f>+'JRO''s Hours Information'!H888</f>
        <v>0</v>
      </c>
      <c r="J888" s="25">
        <f t="shared" si="144"/>
        <v>0</v>
      </c>
      <c r="K888" s="33">
        <f>+'JRO''s Hours Information'!C888</f>
        <v>0</v>
      </c>
      <c r="L888" s="23">
        <f t="shared" si="145"/>
        <v>0</v>
      </c>
      <c r="M888" s="33">
        <f>+'JRO''s Hours Information'!F888</f>
        <v>0</v>
      </c>
      <c r="N888" s="23">
        <f t="shared" si="146"/>
        <v>0</v>
      </c>
      <c r="O888" s="33">
        <f>+'JRO''s Hours Information'!I888</f>
        <v>0</v>
      </c>
      <c r="P888" s="25">
        <f t="shared" si="147"/>
        <v>0</v>
      </c>
      <c r="Q888" s="16">
        <f>+'JRO''s Hours Information'!D888</f>
        <v>0</v>
      </c>
      <c r="R888" s="23">
        <f t="shared" si="148"/>
        <v>0</v>
      </c>
      <c r="S888" s="16">
        <f>+'JRO''s Hours Information'!G888</f>
        <v>0</v>
      </c>
      <c r="T888" s="23">
        <f t="shared" si="149"/>
        <v>0</v>
      </c>
      <c r="U888" s="15">
        <f>+'JRO''s Hours Information'!J888</f>
        <v>0</v>
      </c>
      <c r="V888" s="25">
        <f t="shared" si="150"/>
        <v>0</v>
      </c>
      <c r="W888" s="23">
        <f t="shared" si="151"/>
        <v>0</v>
      </c>
    </row>
    <row r="889" spans="1:23" ht="14.85" hidden="1" customHeight="1" x14ac:dyDescent="0.15">
      <c r="A889" s="64">
        <f>'Employee ROP Information'!A889</f>
        <v>0</v>
      </c>
      <c r="B889" s="58">
        <f>+'Employee ROP Information'!C889</f>
        <v>0</v>
      </c>
      <c r="C889" s="17">
        <f>+'Employee ROP Information'!M889</f>
        <v>0</v>
      </c>
      <c r="D889" s="17">
        <f>+'Employee ROP Information'!N889</f>
        <v>0</v>
      </c>
      <c r="E889" s="32">
        <f>+'JRO''s Hours Information'!B889</f>
        <v>0</v>
      </c>
      <c r="F889" s="23">
        <f t="shared" si="142"/>
        <v>0</v>
      </c>
      <c r="G889" s="32">
        <f>+'JRO''s Hours Information'!E889</f>
        <v>0</v>
      </c>
      <c r="H889" s="23">
        <f t="shared" si="143"/>
        <v>0</v>
      </c>
      <c r="I889" s="32">
        <f>+'JRO''s Hours Information'!H889</f>
        <v>0</v>
      </c>
      <c r="J889" s="25">
        <f t="shared" si="144"/>
        <v>0</v>
      </c>
      <c r="K889" s="33">
        <f>+'JRO''s Hours Information'!C889</f>
        <v>0</v>
      </c>
      <c r="L889" s="23">
        <f t="shared" si="145"/>
        <v>0</v>
      </c>
      <c r="M889" s="33">
        <f>+'JRO''s Hours Information'!F889</f>
        <v>0</v>
      </c>
      <c r="N889" s="23">
        <f t="shared" si="146"/>
        <v>0</v>
      </c>
      <c r="O889" s="33">
        <f>+'JRO''s Hours Information'!I889</f>
        <v>0</v>
      </c>
      <c r="P889" s="25">
        <f t="shared" si="147"/>
        <v>0</v>
      </c>
      <c r="Q889" s="16">
        <f>+'JRO''s Hours Information'!D889</f>
        <v>0</v>
      </c>
      <c r="R889" s="23">
        <f t="shared" si="148"/>
        <v>0</v>
      </c>
      <c r="S889" s="16">
        <f>+'JRO''s Hours Information'!G889</f>
        <v>0</v>
      </c>
      <c r="T889" s="23">
        <f t="shared" si="149"/>
        <v>0</v>
      </c>
      <c r="U889" s="15">
        <f>+'JRO''s Hours Information'!J889</f>
        <v>0</v>
      </c>
      <c r="V889" s="25">
        <f t="shared" si="150"/>
        <v>0</v>
      </c>
      <c r="W889" s="23">
        <f t="shared" si="151"/>
        <v>0</v>
      </c>
    </row>
    <row r="890" spans="1:23" ht="14.85" hidden="1" customHeight="1" x14ac:dyDescent="0.15">
      <c r="A890" s="64">
        <f>'Employee ROP Information'!A890</f>
        <v>0</v>
      </c>
      <c r="B890" s="58">
        <f>+'Employee ROP Information'!C890</f>
        <v>0</v>
      </c>
      <c r="C890" s="17">
        <f>+'Employee ROP Information'!M890</f>
        <v>0</v>
      </c>
      <c r="D890" s="17">
        <f>+'Employee ROP Information'!N890</f>
        <v>0</v>
      </c>
      <c r="E890" s="32">
        <f>+'JRO''s Hours Information'!B890</f>
        <v>0</v>
      </c>
      <c r="F890" s="23">
        <f t="shared" si="142"/>
        <v>0</v>
      </c>
      <c r="G890" s="32">
        <f>+'JRO''s Hours Information'!E890</f>
        <v>0</v>
      </c>
      <c r="H890" s="23">
        <f t="shared" si="143"/>
        <v>0</v>
      </c>
      <c r="I890" s="32">
        <f>+'JRO''s Hours Information'!H890</f>
        <v>0</v>
      </c>
      <c r="J890" s="25">
        <f t="shared" si="144"/>
        <v>0</v>
      </c>
      <c r="K890" s="33">
        <f>+'JRO''s Hours Information'!C890</f>
        <v>0</v>
      </c>
      <c r="L890" s="23">
        <f t="shared" si="145"/>
        <v>0</v>
      </c>
      <c r="M890" s="33">
        <f>+'JRO''s Hours Information'!F890</f>
        <v>0</v>
      </c>
      <c r="N890" s="23">
        <f t="shared" si="146"/>
        <v>0</v>
      </c>
      <c r="O890" s="33">
        <f>+'JRO''s Hours Information'!I890</f>
        <v>0</v>
      </c>
      <c r="P890" s="25">
        <f t="shared" si="147"/>
        <v>0</v>
      </c>
      <c r="Q890" s="16">
        <f>+'JRO''s Hours Information'!D890</f>
        <v>0</v>
      </c>
      <c r="R890" s="23">
        <f t="shared" si="148"/>
        <v>0</v>
      </c>
      <c r="S890" s="16">
        <f>+'JRO''s Hours Information'!G890</f>
        <v>0</v>
      </c>
      <c r="T890" s="23">
        <f t="shared" si="149"/>
        <v>0</v>
      </c>
      <c r="U890" s="15">
        <f>+'JRO''s Hours Information'!J890</f>
        <v>0</v>
      </c>
      <c r="V890" s="25">
        <f t="shared" si="150"/>
        <v>0</v>
      </c>
      <c r="W890" s="23">
        <f t="shared" si="151"/>
        <v>0</v>
      </c>
    </row>
    <row r="891" spans="1:23" ht="14.85" hidden="1" customHeight="1" x14ac:dyDescent="0.15">
      <c r="A891" s="64">
        <f>'Employee ROP Information'!A891</f>
        <v>0</v>
      </c>
      <c r="B891" s="58">
        <f>+'Employee ROP Information'!C891</f>
        <v>0</v>
      </c>
      <c r="C891" s="17">
        <f>+'Employee ROP Information'!M891</f>
        <v>0</v>
      </c>
      <c r="D891" s="17">
        <f>+'Employee ROP Information'!N891</f>
        <v>0</v>
      </c>
      <c r="E891" s="32">
        <f>+'JRO''s Hours Information'!B891</f>
        <v>0</v>
      </c>
      <c r="F891" s="23">
        <f t="shared" si="142"/>
        <v>0</v>
      </c>
      <c r="G891" s="32">
        <f>+'JRO''s Hours Information'!E891</f>
        <v>0</v>
      </c>
      <c r="H891" s="23">
        <f t="shared" si="143"/>
        <v>0</v>
      </c>
      <c r="I891" s="32">
        <f>+'JRO''s Hours Information'!H891</f>
        <v>0</v>
      </c>
      <c r="J891" s="25">
        <f t="shared" si="144"/>
        <v>0</v>
      </c>
      <c r="K891" s="33">
        <f>+'JRO''s Hours Information'!C891</f>
        <v>0</v>
      </c>
      <c r="L891" s="23">
        <f t="shared" si="145"/>
        <v>0</v>
      </c>
      <c r="M891" s="33">
        <f>+'JRO''s Hours Information'!F891</f>
        <v>0</v>
      </c>
      <c r="N891" s="23">
        <f t="shared" si="146"/>
        <v>0</v>
      </c>
      <c r="O891" s="33">
        <f>+'JRO''s Hours Information'!I891</f>
        <v>0</v>
      </c>
      <c r="P891" s="25">
        <f t="shared" si="147"/>
        <v>0</v>
      </c>
      <c r="Q891" s="16">
        <f>+'JRO''s Hours Information'!D891</f>
        <v>0</v>
      </c>
      <c r="R891" s="23">
        <f t="shared" si="148"/>
        <v>0</v>
      </c>
      <c r="S891" s="16">
        <f>+'JRO''s Hours Information'!G891</f>
        <v>0</v>
      </c>
      <c r="T891" s="23">
        <f t="shared" si="149"/>
        <v>0</v>
      </c>
      <c r="U891" s="15">
        <f>+'JRO''s Hours Information'!J891</f>
        <v>0</v>
      </c>
      <c r="V891" s="25">
        <f t="shared" si="150"/>
        <v>0</v>
      </c>
      <c r="W891" s="23">
        <f t="shared" si="151"/>
        <v>0</v>
      </c>
    </row>
    <row r="892" spans="1:23" ht="14.85" hidden="1" customHeight="1" x14ac:dyDescent="0.15">
      <c r="A892" s="64">
        <f>'Employee ROP Information'!A892</f>
        <v>0</v>
      </c>
      <c r="B892" s="58">
        <f>+'Employee ROP Information'!C892</f>
        <v>0</v>
      </c>
      <c r="C892" s="17">
        <f>+'Employee ROP Information'!M892</f>
        <v>0</v>
      </c>
      <c r="D892" s="17">
        <f>+'Employee ROP Information'!N892</f>
        <v>0</v>
      </c>
      <c r="E892" s="32">
        <f>+'JRO''s Hours Information'!B892</f>
        <v>0</v>
      </c>
      <c r="F892" s="23">
        <f t="shared" si="142"/>
        <v>0</v>
      </c>
      <c r="G892" s="32">
        <f>+'JRO''s Hours Information'!E892</f>
        <v>0</v>
      </c>
      <c r="H892" s="23">
        <f t="shared" si="143"/>
        <v>0</v>
      </c>
      <c r="I892" s="32">
        <f>+'JRO''s Hours Information'!H892</f>
        <v>0</v>
      </c>
      <c r="J892" s="25">
        <f t="shared" si="144"/>
        <v>0</v>
      </c>
      <c r="K892" s="33">
        <f>+'JRO''s Hours Information'!C892</f>
        <v>0</v>
      </c>
      <c r="L892" s="23">
        <f t="shared" si="145"/>
        <v>0</v>
      </c>
      <c r="M892" s="33">
        <f>+'JRO''s Hours Information'!F892</f>
        <v>0</v>
      </c>
      <c r="N892" s="23">
        <f t="shared" si="146"/>
        <v>0</v>
      </c>
      <c r="O892" s="33">
        <f>+'JRO''s Hours Information'!I892</f>
        <v>0</v>
      </c>
      <c r="P892" s="25">
        <f t="shared" si="147"/>
        <v>0</v>
      </c>
      <c r="Q892" s="16">
        <f>+'JRO''s Hours Information'!D892</f>
        <v>0</v>
      </c>
      <c r="R892" s="23">
        <f t="shared" si="148"/>
        <v>0</v>
      </c>
      <c r="S892" s="16">
        <f>+'JRO''s Hours Information'!G892</f>
        <v>0</v>
      </c>
      <c r="T892" s="23">
        <f t="shared" si="149"/>
        <v>0</v>
      </c>
      <c r="U892" s="15">
        <f>+'JRO''s Hours Information'!J892</f>
        <v>0</v>
      </c>
      <c r="V892" s="25">
        <f t="shared" si="150"/>
        <v>0</v>
      </c>
      <c r="W892" s="23">
        <f t="shared" si="151"/>
        <v>0</v>
      </c>
    </row>
    <row r="893" spans="1:23" ht="14.85" hidden="1" customHeight="1" x14ac:dyDescent="0.15">
      <c r="A893" s="64">
        <f>'Employee ROP Information'!A893</f>
        <v>0</v>
      </c>
      <c r="B893" s="58">
        <f>+'Employee ROP Information'!C893</f>
        <v>0</v>
      </c>
      <c r="C893" s="17">
        <f>+'Employee ROP Information'!M893</f>
        <v>0</v>
      </c>
      <c r="D893" s="17">
        <f>+'Employee ROP Information'!N893</f>
        <v>0</v>
      </c>
      <c r="E893" s="32">
        <f>+'JRO''s Hours Information'!B893</f>
        <v>0</v>
      </c>
      <c r="F893" s="23">
        <f t="shared" si="142"/>
        <v>0</v>
      </c>
      <c r="G893" s="32">
        <f>+'JRO''s Hours Information'!E893</f>
        <v>0</v>
      </c>
      <c r="H893" s="23">
        <f t="shared" si="143"/>
        <v>0</v>
      </c>
      <c r="I893" s="32">
        <f>+'JRO''s Hours Information'!H893</f>
        <v>0</v>
      </c>
      <c r="J893" s="25">
        <f t="shared" si="144"/>
        <v>0</v>
      </c>
      <c r="K893" s="33">
        <f>+'JRO''s Hours Information'!C893</f>
        <v>0</v>
      </c>
      <c r="L893" s="23">
        <f t="shared" si="145"/>
        <v>0</v>
      </c>
      <c r="M893" s="33">
        <f>+'JRO''s Hours Information'!F893</f>
        <v>0</v>
      </c>
      <c r="N893" s="23">
        <f t="shared" si="146"/>
        <v>0</v>
      </c>
      <c r="O893" s="33">
        <f>+'JRO''s Hours Information'!I893</f>
        <v>0</v>
      </c>
      <c r="P893" s="25">
        <f t="shared" si="147"/>
        <v>0</v>
      </c>
      <c r="Q893" s="16">
        <f>+'JRO''s Hours Information'!D893</f>
        <v>0</v>
      </c>
      <c r="R893" s="23">
        <f t="shared" si="148"/>
        <v>0</v>
      </c>
      <c r="S893" s="16">
        <f>+'JRO''s Hours Information'!G893</f>
        <v>0</v>
      </c>
      <c r="T893" s="23">
        <f t="shared" si="149"/>
        <v>0</v>
      </c>
      <c r="U893" s="15">
        <f>+'JRO''s Hours Information'!J893</f>
        <v>0</v>
      </c>
      <c r="V893" s="25">
        <f t="shared" si="150"/>
        <v>0</v>
      </c>
      <c r="W893" s="23">
        <f t="shared" si="151"/>
        <v>0</v>
      </c>
    </row>
    <row r="894" spans="1:23" ht="14.85" hidden="1" customHeight="1" x14ac:dyDescent="0.15">
      <c r="A894" s="64">
        <f>'Employee ROP Information'!A894</f>
        <v>0</v>
      </c>
      <c r="B894" s="58">
        <f>+'Employee ROP Information'!C894</f>
        <v>0</v>
      </c>
      <c r="C894" s="17">
        <f>+'Employee ROP Information'!M894</f>
        <v>0</v>
      </c>
      <c r="D894" s="17">
        <f>+'Employee ROP Information'!N894</f>
        <v>0</v>
      </c>
      <c r="E894" s="32">
        <f>+'JRO''s Hours Information'!B894</f>
        <v>0</v>
      </c>
      <c r="F894" s="23">
        <f t="shared" si="142"/>
        <v>0</v>
      </c>
      <c r="G894" s="32">
        <f>+'JRO''s Hours Information'!E894</f>
        <v>0</v>
      </c>
      <c r="H894" s="23">
        <f t="shared" si="143"/>
        <v>0</v>
      </c>
      <c r="I894" s="32">
        <f>+'JRO''s Hours Information'!H894</f>
        <v>0</v>
      </c>
      <c r="J894" s="25">
        <f t="shared" si="144"/>
        <v>0</v>
      </c>
      <c r="K894" s="33">
        <f>+'JRO''s Hours Information'!C894</f>
        <v>0</v>
      </c>
      <c r="L894" s="23">
        <f t="shared" si="145"/>
        <v>0</v>
      </c>
      <c r="M894" s="33">
        <f>+'JRO''s Hours Information'!F894</f>
        <v>0</v>
      </c>
      <c r="N894" s="23">
        <f t="shared" si="146"/>
        <v>0</v>
      </c>
      <c r="O894" s="33">
        <f>+'JRO''s Hours Information'!I894</f>
        <v>0</v>
      </c>
      <c r="P894" s="25">
        <f t="shared" si="147"/>
        <v>0</v>
      </c>
      <c r="Q894" s="16">
        <f>+'JRO''s Hours Information'!D894</f>
        <v>0</v>
      </c>
      <c r="R894" s="23">
        <f t="shared" si="148"/>
        <v>0</v>
      </c>
      <c r="S894" s="16">
        <f>+'JRO''s Hours Information'!G894</f>
        <v>0</v>
      </c>
      <c r="T894" s="23">
        <f t="shared" si="149"/>
        <v>0</v>
      </c>
      <c r="U894" s="15">
        <f>+'JRO''s Hours Information'!J894</f>
        <v>0</v>
      </c>
      <c r="V894" s="25">
        <f t="shared" si="150"/>
        <v>0</v>
      </c>
      <c r="W894" s="23">
        <f t="shared" si="151"/>
        <v>0</v>
      </c>
    </row>
    <row r="895" spans="1:23" ht="14.85" hidden="1" customHeight="1" x14ac:dyDescent="0.15">
      <c r="A895" s="64">
        <f>'Employee ROP Information'!A895</f>
        <v>0</v>
      </c>
      <c r="B895" s="58">
        <f>+'Employee ROP Information'!C895</f>
        <v>0</v>
      </c>
      <c r="C895" s="17">
        <f>+'Employee ROP Information'!M895</f>
        <v>0</v>
      </c>
      <c r="D895" s="17">
        <f>+'Employee ROP Information'!N895</f>
        <v>0</v>
      </c>
      <c r="E895" s="32">
        <f>+'JRO''s Hours Information'!B895</f>
        <v>0</v>
      </c>
      <c r="F895" s="23">
        <f t="shared" si="142"/>
        <v>0</v>
      </c>
      <c r="G895" s="32">
        <f>+'JRO''s Hours Information'!E895</f>
        <v>0</v>
      </c>
      <c r="H895" s="23">
        <f t="shared" si="143"/>
        <v>0</v>
      </c>
      <c r="I895" s="32">
        <f>+'JRO''s Hours Information'!H895</f>
        <v>0</v>
      </c>
      <c r="J895" s="25">
        <f t="shared" si="144"/>
        <v>0</v>
      </c>
      <c r="K895" s="33">
        <f>+'JRO''s Hours Information'!C895</f>
        <v>0</v>
      </c>
      <c r="L895" s="23">
        <f t="shared" si="145"/>
        <v>0</v>
      </c>
      <c r="M895" s="33">
        <f>+'JRO''s Hours Information'!F895</f>
        <v>0</v>
      </c>
      <c r="N895" s="23">
        <f t="shared" si="146"/>
        <v>0</v>
      </c>
      <c r="O895" s="33">
        <f>+'JRO''s Hours Information'!I895</f>
        <v>0</v>
      </c>
      <c r="P895" s="25">
        <f t="shared" si="147"/>
        <v>0</v>
      </c>
      <c r="Q895" s="16">
        <f>+'JRO''s Hours Information'!D895</f>
        <v>0</v>
      </c>
      <c r="R895" s="23">
        <f t="shared" si="148"/>
        <v>0</v>
      </c>
      <c r="S895" s="16">
        <f>+'JRO''s Hours Information'!G895</f>
        <v>0</v>
      </c>
      <c r="T895" s="23">
        <f t="shared" si="149"/>
        <v>0</v>
      </c>
      <c r="U895" s="15">
        <f>+'JRO''s Hours Information'!J895</f>
        <v>0</v>
      </c>
      <c r="V895" s="25">
        <f t="shared" si="150"/>
        <v>0</v>
      </c>
      <c r="W895" s="23">
        <f t="shared" si="151"/>
        <v>0</v>
      </c>
    </row>
    <row r="896" spans="1:23" ht="14.85" hidden="1" customHeight="1" x14ac:dyDescent="0.15">
      <c r="A896" s="64">
        <f>'Employee ROP Information'!A896</f>
        <v>0</v>
      </c>
      <c r="B896" s="58">
        <f>+'Employee ROP Information'!C896</f>
        <v>0</v>
      </c>
      <c r="C896" s="17">
        <f>+'Employee ROP Information'!M896</f>
        <v>0</v>
      </c>
      <c r="D896" s="17">
        <f>+'Employee ROP Information'!N896</f>
        <v>0</v>
      </c>
      <c r="E896" s="32">
        <f>+'JRO''s Hours Information'!B896</f>
        <v>0</v>
      </c>
      <c r="F896" s="23">
        <f t="shared" si="142"/>
        <v>0</v>
      </c>
      <c r="G896" s="32">
        <f>+'JRO''s Hours Information'!E896</f>
        <v>0</v>
      </c>
      <c r="H896" s="23">
        <f t="shared" si="143"/>
        <v>0</v>
      </c>
      <c r="I896" s="32">
        <f>+'JRO''s Hours Information'!H896</f>
        <v>0</v>
      </c>
      <c r="J896" s="25">
        <f t="shared" si="144"/>
        <v>0</v>
      </c>
      <c r="K896" s="33">
        <f>+'JRO''s Hours Information'!C896</f>
        <v>0</v>
      </c>
      <c r="L896" s="23">
        <f t="shared" si="145"/>
        <v>0</v>
      </c>
      <c r="M896" s="33">
        <f>+'JRO''s Hours Information'!F896</f>
        <v>0</v>
      </c>
      <c r="N896" s="23">
        <f t="shared" si="146"/>
        <v>0</v>
      </c>
      <c r="O896" s="33">
        <f>+'JRO''s Hours Information'!I896</f>
        <v>0</v>
      </c>
      <c r="P896" s="25">
        <f t="shared" si="147"/>
        <v>0</v>
      </c>
      <c r="Q896" s="16">
        <f>+'JRO''s Hours Information'!D896</f>
        <v>0</v>
      </c>
      <c r="R896" s="23">
        <f t="shared" si="148"/>
        <v>0</v>
      </c>
      <c r="S896" s="16">
        <f>+'JRO''s Hours Information'!G896</f>
        <v>0</v>
      </c>
      <c r="T896" s="23">
        <f t="shared" si="149"/>
        <v>0</v>
      </c>
      <c r="U896" s="15">
        <f>+'JRO''s Hours Information'!J896</f>
        <v>0</v>
      </c>
      <c r="V896" s="25">
        <f t="shared" si="150"/>
        <v>0</v>
      </c>
      <c r="W896" s="23">
        <f t="shared" si="151"/>
        <v>0</v>
      </c>
    </row>
    <row r="897" spans="1:23" ht="14.85" hidden="1" customHeight="1" x14ac:dyDescent="0.15">
      <c r="A897" s="64">
        <f>'Employee ROP Information'!A897</f>
        <v>0</v>
      </c>
      <c r="B897" s="58">
        <f>+'Employee ROP Information'!C897</f>
        <v>0</v>
      </c>
      <c r="C897" s="17">
        <f>+'Employee ROP Information'!M897</f>
        <v>0</v>
      </c>
      <c r="D897" s="17">
        <f>+'Employee ROP Information'!N897</f>
        <v>0</v>
      </c>
      <c r="E897" s="32">
        <f>+'JRO''s Hours Information'!B897</f>
        <v>0</v>
      </c>
      <c r="F897" s="23">
        <f t="shared" si="142"/>
        <v>0</v>
      </c>
      <c r="G897" s="32">
        <f>+'JRO''s Hours Information'!E897</f>
        <v>0</v>
      </c>
      <c r="H897" s="23">
        <f t="shared" si="143"/>
        <v>0</v>
      </c>
      <c r="I897" s="32">
        <f>+'JRO''s Hours Information'!H897</f>
        <v>0</v>
      </c>
      <c r="J897" s="25">
        <f t="shared" si="144"/>
        <v>0</v>
      </c>
      <c r="K897" s="33">
        <f>+'JRO''s Hours Information'!C897</f>
        <v>0</v>
      </c>
      <c r="L897" s="23">
        <f t="shared" si="145"/>
        <v>0</v>
      </c>
      <c r="M897" s="33">
        <f>+'JRO''s Hours Information'!F897</f>
        <v>0</v>
      </c>
      <c r="N897" s="23">
        <f t="shared" si="146"/>
        <v>0</v>
      </c>
      <c r="O897" s="33">
        <f>+'JRO''s Hours Information'!I897</f>
        <v>0</v>
      </c>
      <c r="P897" s="25">
        <f t="shared" si="147"/>
        <v>0</v>
      </c>
      <c r="Q897" s="16">
        <f>+'JRO''s Hours Information'!D897</f>
        <v>0</v>
      </c>
      <c r="R897" s="23">
        <f t="shared" si="148"/>
        <v>0</v>
      </c>
      <c r="S897" s="16">
        <f>+'JRO''s Hours Information'!G897</f>
        <v>0</v>
      </c>
      <c r="T897" s="23">
        <f t="shared" si="149"/>
        <v>0</v>
      </c>
      <c r="U897" s="15">
        <f>+'JRO''s Hours Information'!J897</f>
        <v>0</v>
      </c>
      <c r="V897" s="25">
        <f t="shared" si="150"/>
        <v>0</v>
      </c>
      <c r="W897" s="23">
        <f t="shared" si="151"/>
        <v>0</v>
      </c>
    </row>
    <row r="898" spans="1:23" ht="14.85" hidden="1" customHeight="1" x14ac:dyDescent="0.15">
      <c r="A898" s="64">
        <f>'Employee ROP Information'!A898</f>
        <v>0</v>
      </c>
      <c r="B898" s="58">
        <f>+'Employee ROP Information'!C898</f>
        <v>0</v>
      </c>
      <c r="C898" s="17">
        <f>+'Employee ROP Information'!M898</f>
        <v>0</v>
      </c>
      <c r="D898" s="17">
        <f>+'Employee ROP Information'!N898</f>
        <v>0</v>
      </c>
      <c r="E898" s="32">
        <f>+'JRO''s Hours Information'!B898</f>
        <v>0</v>
      </c>
      <c r="F898" s="23">
        <f t="shared" si="142"/>
        <v>0</v>
      </c>
      <c r="G898" s="32">
        <f>+'JRO''s Hours Information'!E898</f>
        <v>0</v>
      </c>
      <c r="H898" s="23">
        <f t="shared" si="143"/>
        <v>0</v>
      </c>
      <c r="I898" s="32">
        <f>+'JRO''s Hours Information'!H898</f>
        <v>0</v>
      </c>
      <c r="J898" s="25">
        <f t="shared" si="144"/>
        <v>0</v>
      </c>
      <c r="K898" s="33">
        <f>+'JRO''s Hours Information'!C898</f>
        <v>0</v>
      </c>
      <c r="L898" s="23">
        <f t="shared" si="145"/>
        <v>0</v>
      </c>
      <c r="M898" s="33">
        <f>+'JRO''s Hours Information'!F898</f>
        <v>0</v>
      </c>
      <c r="N898" s="23">
        <f t="shared" si="146"/>
        <v>0</v>
      </c>
      <c r="O898" s="33">
        <f>+'JRO''s Hours Information'!I898</f>
        <v>0</v>
      </c>
      <c r="P898" s="25">
        <f t="shared" si="147"/>
        <v>0</v>
      </c>
      <c r="Q898" s="16">
        <f>+'JRO''s Hours Information'!D898</f>
        <v>0</v>
      </c>
      <c r="R898" s="23">
        <f t="shared" si="148"/>
        <v>0</v>
      </c>
      <c r="S898" s="16">
        <f>+'JRO''s Hours Information'!G898</f>
        <v>0</v>
      </c>
      <c r="T898" s="23">
        <f t="shared" si="149"/>
        <v>0</v>
      </c>
      <c r="U898" s="15">
        <f>+'JRO''s Hours Information'!J898</f>
        <v>0</v>
      </c>
      <c r="V898" s="25">
        <f t="shared" si="150"/>
        <v>0</v>
      </c>
      <c r="W898" s="23">
        <f t="shared" si="151"/>
        <v>0</v>
      </c>
    </row>
    <row r="899" spans="1:23" ht="14.85" hidden="1" customHeight="1" x14ac:dyDescent="0.15">
      <c r="A899" s="64">
        <f>'Employee ROP Information'!A899</f>
        <v>0</v>
      </c>
      <c r="B899" s="58">
        <f>+'Employee ROP Information'!C899</f>
        <v>0</v>
      </c>
      <c r="C899" s="17">
        <f>+'Employee ROP Information'!M899</f>
        <v>0</v>
      </c>
      <c r="D899" s="17">
        <f>+'Employee ROP Information'!N899</f>
        <v>0</v>
      </c>
      <c r="E899" s="32">
        <f>+'JRO''s Hours Information'!B899</f>
        <v>0</v>
      </c>
      <c r="F899" s="23">
        <f t="shared" si="142"/>
        <v>0</v>
      </c>
      <c r="G899" s="32">
        <f>+'JRO''s Hours Information'!E899</f>
        <v>0</v>
      </c>
      <c r="H899" s="23">
        <f t="shared" si="143"/>
        <v>0</v>
      </c>
      <c r="I899" s="32">
        <f>+'JRO''s Hours Information'!H899</f>
        <v>0</v>
      </c>
      <c r="J899" s="25">
        <f t="shared" si="144"/>
        <v>0</v>
      </c>
      <c r="K899" s="33">
        <f>+'JRO''s Hours Information'!C899</f>
        <v>0</v>
      </c>
      <c r="L899" s="23">
        <f t="shared" si="145"/>
        <v>0</v>
      </c>
      <c r="M899" s="33">
        <f>+'JRO''s Hours Information'!F899</f>
        <v>0</v>
      </c>
      <c r="N899" s="23">
        <f t="shared" si="146"/>
        <v>0</v>
      </c>
      <c r="O899" s="33">
        <f>+'JRO''s Hours Information'!I899</f>
        <v>0</v>
      </c>
      <c r="P899" s="25">
        <f t="shared" si="147"/>
        <v>0</v>
      </c>
      <c r="Q899" s="16">
        <f>+'JRO''s Hours Information'!D899</f>
        <v>0</v>
      </c>
      <c r="R899" s="23">
        <f t="shared" si="148"/>
        <v>0</v>
      </c>
      <c r="S899" s="16">
        <f>+'JRO''s Hours Information'!G899</f>
        <v>0</v>
      </c>
      <c r="T899" s="23">
        <f t="shared" si="149"/>
        <v>0</v>
      </c>
      <c r="U899" s="15">
        <f>+'JRO''s Hours Information'!J899</f>
        <v>0</v>
      </c>
      <c r="V899" s="25">
        <f t="shared" si="150"/>
        <v>0</v>
      </c>
      <c r="W899" s="23">
        <f t="shared" si="151"/>
        <v>0</v>
      </c>
    </row>
    <row r="900" spans="1:23" ht="14.85" hidden="1" customHeight="1" x14ac:dyDescent="0.15">
      <c r="A900" s="64">
        <f>'Employee ROP Information'!A900</f>
        <v>0</v>
      </c>
      <c r="B900" s="58">
        <f>+'Employee ROP Information'!C900</f>
        <v>0</v>
      </c>
      <c r="C900" s="17">
        <f>+'Employee ROP Information'!M900</f>
        <v>0</v>
      </c>
      <c r="D900" s="17">
        <f>+'Employee ROP Information'!N900</f>
        <v>0</v>
      </c>
      <c r="E900" s="32">
        <f>+'JRO''s Hours Information'!B900</f>
        <v>0</v>
      </c>
      <c r="F900" s="23">
        <f t="shared" si="142"/>
        <v>0</v>
      </c>
      <c r="G900" s="32">
        <f>+'JRO''s Hours Information'!E900</f>
        <v>0</v>
      </c>
      <c r="H900" s="23">
        <f t="shared" si="143"/>
        <v>0</v>
      </c>
      <c r="I900" s="32">
        <f>+'JRO''s Hours Information'!H900</f>
        <v>0</v>
      </c>
      <c r="J900" s="25">
        <f t="shared" si="144"/>
        <v>0</v>
      </c>
      <c r="K900" s="33">
        <f>+'JRO''s Hours Information'!C900</f>
        <v>0</v>
      </c>
      <c r="L900" s="23">
        <f t="shared" si="145"/>
        <v>0</v>
      </c>
      <c r="M900" s="33">
        <f>+'JRO''s Hours Information'!F900</f>
        <v>0</v>
      </c>
      <c r="N900" s="23">
        <f t="shared" si="146"/>
        <v>0</v>
      </c>
      <c r="O900" s="33">
        <f>+'JRO''s Hours Information'!I900</f>
        <v>0</v>
      </c>
      <c r="P900" s="25">
        <f t="shared" si="147"/>
        <v>0</v>
      </c>
      <c r="Q900" s="16">
        <f>+'JRO''s Hours Information'!D900</f>
        <v>0</v>
      </c>
      <c r="R900" s="23">
        <f t="shared" si="148"/>
        <v>0</v>
      </c>
      <c r="S900" s="16">
        <f>+'JRO''s Hours Information'!G900</f>
        <v>0</v>
      </c>
      <c r="T900" s="23">
        <f t="shared" si="149"/>
        <v>0</v>
      </c>
      <c r="U900" s="15">
        <f>+'JRO''s Hours Information'!J900</f>
        <v>0</v>
      </c>
      <c r="V900" s="25">
        <f t="shared" si="150"/>
        <v>0</v>
      </c>
      <c r="W900" s="23">
        <f t="shared" si="151"/>
        <v>0</v>
      </c>
    </row>
    <row r="901" spans="1:23" ht="14.85" hidden="1" customHeight="1" x14ac:dyDescent="0.15">
      <c r="A901" s="64">
        <f>'Employee ROP Information'!A901</f>
        <v>0</v>
      </c>
      <c r="B901" s="58">
        <f>+'Employee ROP Information'!C901</f>
        <v>0</v>
      </c>
      <c r="C901" s="17">
        <f>+'Employee ROP Information'!M901</f>
        <v>0</v>
      </c>
      <c r="D901" s="17">
        <f>+'Employee ROP Information'!N901</f>
        <v>0</v>
      </c>
      <c r="E901" s="32">
        <f>+'JRO''s Hours Information'!B901</f>
        <v>0</v>
      </c>
      <c r="F901" s="23">
        <f t="shared" si="142"/>
        <v>0</v>
      </c>
      <c r="G901" s="32">
        <f>+'JRO''s Hours Information'!E901</f>
        <v>0</v>
      </c>
      <c r="H901" s="23">
        <f t="shared" si="143"/>
        <v>0</v>
      </c>
      <c r="I901" s="32">
        <f>+'JRO''s Hours Information'!H901</f>
        <v>0</v>
      </c>
      <c r="J901" s="25">
        <f t="shared" si="144"/>
        <v>0</v>
      </c>
      <c r="K901" s="33">
        <f>+'JRO''s Hours Information'!C901</f>
        <v>0</v>
      </c>
      <c r="L901" s="23">
        <f t="shared" si="145"/>
        <v>0</v>
      </c>
      <c r="M901" s="33">
        <f>+'JRO''s Hours Information'!F901</f>
        <v>0</v>
      </c>
      <c r="N901" s="23">
        <f t="shared" si="146"/>
        <v>0</v>
      </c>
      <c r="O901" s="33">
        <f>+'JRO''s Hours Information'!I901</f>
        <v>0</v>
      </c>
      <c r="P901" s="25">
        <f t="shared" si="147"/>
        <v>0</v>
      </c>
      <c r="Q901" s="16">
        <f>+'JRO''s Hours Information'!D901</f>
        <v>0</v>
      </c>
      <c r="R901" s="23">
        <f t="shared" si="148"/>
        <v>0</v>
      </c>
      <c r="S901" s="16">
        <f>+'JRO''s Hours Information'!G901</f>
        <v>0</v>
      </c>
      <c r="T901" s="23">
        <f t="shared" si="149"/>
        <v>0</v>
      </c>
      <c r="U901" s="15">
        <f>+'JRO''s Hours Information'!J901</f>
        <v>0</v>
      </c>
      <c r="V901" s="25">
        <f t="shared" si="150"/>
        <v>0</v>
      </c>
      <c r="W901" s="23">
        <f t="shared" si="151"/>
        <v>0</v>
      </c>
    </row>
    <row r="902" spans="1:23" ht="14.85" hidden="1" customHeight="1" x14ac:dyDescent="0.15">
      <c r="A902" s="64">
        <f>'Employee ROP Information'!A902</f>
        <v>0</v>
      </c>
      <c r="B902" s="58">
        <f>+'Employee ROP Information'!C902</f>
        <v>0</v>
      </c>
      <c r="C902" s="17">
        <f>+'Employee ROP Information'!M902</f>
        <v>0</v>
      </c>
      <c r="D902" s="17">
        <f>+'Employee ROP Information'!N902</f>
        <v>0</v>
      </c>
      <c r="E902" s="32">
        <f>+'JRO''s Hours Information'!B902</f>
        <v>0</v>
      </c>
      <c r="F902" s="23">
        <f t="shared" si="142"/>
        <v>0</v>
      </c>
      <c r="G902" s="32">
        <f>+'JRO''s Hours Information'!E902</f>
        <v>0</v>
      </c>
      <c r="H902" s="23">
        <f t="shared" si="143"/>
        <v>0</v>
      </c>
      <c r="I902" s="32">
        <f>+'JRO''s Hours Information'!H902</f>
        <v>0</v>
      </c>
      <c r="J902" s="25">
        <f t="shared" si="144"/>
        <v>0</v>
      </c>
      <c r="K902" s="33">
        <f>+'JRO''s Hours Information'!C902</f>
        <v>0</v>
      </c>
      <c r="L902" s="23">
        <f t="shared" si="145"/>
        <v>0</v>
      </c>
      <c r="M902" s="33">
        <f>+'JRO''s Hours Information'!F902</f>
        <v>0</v>
      </c>
      <c r="N902" s="23">
        <f t="shared" si="146"/>
        <v>0</v>
      </c>
      <c r="O902" s="33">
        <f>+'JRO''s Hours Information'!I902</f>
        <v>0</v>
      </c>
      <c r="P902" s="25">
        <f t="shared" si="147"/>
        <v>0</v>
      </c>
      <c r="Q902" s="16">
        <f>+'JRO''s Hours Information'!D902</f>
        <v>0</v>
      </c>
      <c r="R902" s="23">
        <f t="shared" si="148"/>
        <v>0</v>
      </c>
      <c r="S902" s="16">
        <f>+'JRO''s Hours Information'!G902</f>
        <v>0</v>
      </c>
      <c r="T902" s="23">
        <f t="shared" si="149"/>
        <v>0</v>
      </c>
      <c r="U902" s="15">
        <f>+'JRO''s Hours Information'!J902</f>
        <v>0</v>
      </c>
      <c r="V902" s="25">
        <f t="shared" si="150"/>
        <v>0</v>
      </c>
      <c r="W902" s="23">
        <f t="shared" si="151"/>
        <v>0</v>
      </c>
    </row>
    <row r="903" spans="1:23" ht="14.85" hidden="1" customHeight="1" x14ac:dyDescent="0.15">
      <c r="A903" s="64">
        <f>'Employee ROP Information'!A903</f>
        <v>0</v>
      </c>
      <c r="B903" s="58">
        <f>+'Employee ROP Information'!C903</f>
        <v>0</v>
      </c>
      <c r="C903" s="17">
        <f>+'Employee ROP Information'!M903</f>
        <v>0</v>
      </c>
      <c r="D903" s="17">
        <f>+'Employee ROP Information'!N903</f>
        <v>0</v>
      </c>
      <c r="E903" s="32">
        <f>+'JRO''s Hours Information'!B903</f>
        <v>0</v>
      </c>
      <c r="F903" s="23">
        <f t="shared" si="142"/>
        <v>0</v>
      </c>
      <c r="G903" s="32">
        <f>+'JRO''s Hours Information'!E903</f>
        <v>0</v>
      </c>
      <c r="H903" s="23">
        <f t="shared" si="143"/>
        <v>0</v>
      </c>
      <c r="I903" s="32">
        <f>+'JRO''s Hours Information'!H903</f>
        <v>0</v>
      </c>
      <c r="J903" s="25">
        <f t="shared" si="144"/>
        <v>0</v>
      </c>
      <c r="K903" s="33">
        <f>+'JRO''s Hours Information'!C903</f>
        <v>0</v>
      </c>
      <c r="L903" s="23">
        <f t="shared" si="145"/>
        <v>0</v>
      </c>
      <c r="M903" s="33">
        <f>+'JRO''s Hours Information'!F903</f>
        <v>0</v>
      </c>
      <c r="N903" s="23">
        <f t="shared" si="146"/>
        <v>0</v>
      </c>
      <c r="O903" s="33">
        <f>+'JRO''s Hours Information'!I903</f>
        <v>0</v>
      </c>
      <c r="P903" s="25">
        <f t="shared" si="147"/>
        <v>0</v>
      </c>
      <c r="Q903" s="16">
        <f>+'JRO''s Hours Information'!D903</f>
        <v>0</v>
      </c>
      <c r="R903" s="23">
        <f t="shared" si="148"/>
        <v>0</v>
      </c>
      <c r="S903" s="16">
        <f>+'JRO''s Hours Information'!G903</f>
        <v>0</v>
      </c>
      <c r="T903" s="23">
        <f t="shared" si="149"/>
        <v>0</v>
      </c>
      <c r="U903" s="15">
        <f>+'JRO''s Hours Information'!J903</f>
        <v>0</v>
      </c>
      <c r="V903" s="25">
        <f t="shared" si="150"/>
        <v>0</v>
      </c>
      <c r="W903" s="23">
        <f t="shared" si="151"/>
        <v>0</v>
      </c>
    </row>
    <row r="904" spans="1:23" ht="14.85" hidden="1" customHeight="1" x14ac:dyDescent="0.15">
      <c r="A904" s="64">
        <f>'Employee ROP Information'!A904</f>
        <v>0</v>
      </c>
      <c r="B904" s="58">
        <f>+'Employee ROP Information'!C904</f>
        <v>0</v>
      </c>
      <c r="C904" s="17">
        <f>+'Employee ROP Information'!M904</f>
        <v>0</v>
      </c>
      <c r="D904" s="17">
        <f>+'Employee ROP Information'!N904</f>
        <v>0</v>
      </c>
      <c r="E904" s="32">
        <f>+'JRO''s Hours Information'!B904</f>
        <v>0</v>
      </c>
      <c r="F904" s="23">
        <f t="shared" si="142"/>
        <v>0</v>
      </c>
      <c r="G904" s="32">
        <f>+'JRO''s Hours Information'!E904</f>
        <v>0</v>
      </c>
      <c r="H904" s="23">
        <f t="shared" si="143"/>
        <v>0</v>
      </c>
      <c r="I904" s="32">
        <f>+'JRO''s Hours Information'!H904</f>
        <v>0</v>
      </c>
      <c r="J904" s="25">
        <f t="shared" si="144"/>
        <v>0</v>
      </c>
      <c r="K904" s="33">
        <f>+'JRO''s Hours Information'!C904</f>
        <v>0</v>
      </c>
      <c r="L904" s="23">
        <f t="shared" si="145"/>
        <v>0</v>
      </c>
      <c r="M904" s="33">
        <f>+'JRO''s Hours Information'!F904</f>
        <v>0</v>
      </c>
      <c r="N904" s="23">
        <f t="shared" si="146"/>
        <v>0</v>
      </c>
      <c r="O904" s="33">
        <f>+'JRO''s Hours Information'!I904</f>
        <v>0</v>
      </c>
      <c r="P904" s="25">
        <f t="shared" si="147"/>
        <v>0</v>
      </c>
      <c r="Q904" s="16">
        <f>+'JRO''s Hours Information'!D904</f>
        <v>0</v>
      </c>
      <c r="R904" s="23">
        <f t="shared" si="148"/>
        <v>0</v>
      </c>
      <c r="S904" s="16">
        <f>+'JRO''s Hours Information'!G904</f>
        <v>0</v>
      </c>
      <c r="T904" s="23">
        <f t="shared" si="149"/>
        <v>0</v>
      </c>
      <c r="U904" s="15">
        <f>+'JRO''s Hours Information'!J904</f>
        <v>0</v>
      </c>
      <c r="V904" s="25">
        <f t="shared" si="150"/>
        <v>0</v>
      </c>
      <c r="W904" s="23">
        <f t="shared" si="151"/>
        <v>0</v>
      </c>
    </row>
    <row r="905" spans="1:23" ht="14.85" hidden="1" customHeight="1" x14ac:dyDescent="0.15">
      <c r="A905" s="64">
        <f>'Employee ROP Information'!A905</f>
        <v>0</v>
      </c>
      <c r="B905" s="58">
        <f>+'Employee ROP Information'!C905</f>
        <v>0</v>
      </c>
      <c r="C905" s="17">
        <f>+'Employee ROP Information'!M905</f>
        <v>0</v>
      </c>
      <c r="D905" s="17">
        <f>+'Employee ROP Information'!N905</f>
        <v>0</v>
      </c>
      <c r="E905" s="32">
        <f>+'JRO''s Hours Information'!B905</f>
        <v>0</v>
      </c>
      <c r="F905" s="23">
        <f t="shared" si="142"/>
        <v>0</v>
      </c>
      <c r="G905" s="32">
        <f>+'JRO''s Hours Information'!E905</f>
        <v>0</v>
      </c>
      <c r="H905" s="23">
        <f t="shared" si="143"/>
        <v>0</v>
      </c>
      <c r="I905" s="32">
        <f>+'JRO''s Hours Information'!H905</f>
        <v>0</v>
      </c>
      <c r="J905" s="25">
        <f t="shared" si="144"/>
        <v>0</v>
      </c>
      <c r="K905" s="33">
        <f>+'JRO''s Hours Information'!C905</f>
        <v>0</v>
      </c>
      <c r="L905" s="23">
        <f t="shared" si="145"/>
        <v>0</v>
      </c>
      <c r="M905" s="33">
        <f>+'JRO''s Hours Information'!F905</f>
        <v>0</v>
      </c>
      <c r="N905" s="23">
        <f t="shared" si="146"/>
        <v>0</v>
      </c>
      <c r="O905" s="33">
        <f>+'JRO''s Hours Information'!I905</f>
        <v>0</v>
      </c>
      <c r="P905" s="25">
        <f t="shared" si="147"/>
        <v>0</v>
      </c>
      <c r="Q905" s="16">
        <f>+'JRO''s Hours Information'!D905</f>
        <v>0</v>
      </c>
      <c r="R905" s="23">
        <f t="shared" si="148"/>
        <v>0</v>
      </c>
      <c r="S905" s="16">
        <f>+'JRO''s Hours Information'!G905</f>
        <v>0</v>
      </c>
      <c r="T905" s="23">
        <f t="shared" si="149"/>
        <v>0</v>
      </c>
      <c r="U905" s="15">
        <f>+'JRO''s Hours Information'!J905</f>
        <v>0</v>
      </c>
      <c r="V905" s="25">
        <f t="shared" si="150"/>
        <v>0</v>
      </c>
      <c r="W905" s="23">
        <f t="shared" si="151"/>
        <v>0</v>
      </c>
    </row>
    <row r="906" spans="1:23" ht="14.85" hidden="1" customHeight="1" x14ac:dyDescent="0.15">
      <c r="A906" s="64">
        <f>'Employee ROP Information'!A906</f>
        <v>0</v>
      </c>
      <c r="B906" s="58">
        <f>+'Employee ROP Information'!C906</f>
        <v>0</v>
      </c>
      <c r="C906" s="17">
        <f>+'Employee ROP Information'!M906</f>
        <v>0</v>
      </c>
      <c r="D906" s="17">
        <f>+'Employee ROP Information'!N906</f>
        <v>0</v>
      </c>
      <c r="E906" s="32">
        <f>+'JRO''s Hours Information'!B906</f>
        <v>0</v>
      </c>
      <c r="F906" s="23">
        <f t="shared" si="142"/>
        <v>0</v>
      </c>
      <c r="G906" s="32">
        <f>+'JRO''s Hours Information'!E906</f>
        <v>0</v>
      </c>
      <c r="H906" s="23">
        <f t="shared" si="143"/>
        <v>0</v>
      </c>
      <c r="I906" s="32">
        <f>+'JRO''s Hours Information'!H906</f>
        <v>0</v>
      </c>
      <c r="J906" s="25">
        <f t="shared" si="144"/>
        <v>0</v>
      </c>
      <c r="K906" s="33">
        <f>+'JRO''s Hours Information'!C906</f>
        <v>0</v>
      </c>
      <c r="L906" s="23">
        <f t="shared" si="145"/>
        <v>0</v>
      </c>
      <c r="M906" s="33">
        <f>+'JRO''s Hours Information'!F906</f>
        <v>0</v>
      </c>
      <c r="N906" s="23">
        <f t="shared" si="146"/>
        <v>0</v>
      </c>
      <c r="O906" s="33">
        <f>+'JRO''s Hours Information'!I906</f>
        <v>0</v>
      </c>
      <c r="P906" s="25">
        <f t="shared" si="147"/>
        <v>0</v>
      </c>
      <c r="Q906" s="16">
        <f>+'JRO''s Hours Information'!D906</f>
        <v>0</v>
      </c>
      <c r="R906" s="23">
        <f t="shared" si="148"/>
        <v>0</v>
      </c>
      <c r="S906" s="16">
        <f>+'JRO''s Hours Information'!G906</f>
        <v>0</v>
      </c>
      <c r="T906" s="23">
        <f t="shared" si="149"/>
        <v>0</v>
      </c>
      <c r="U906" s="15">
        <f>+'JRO''s Hours Information'!J906</f>
        <v>0</v>
      </c>
      <c r="V906" s="25">
        <f t="shared" si="150"/>
        <v>0</v>
      </c>
      <c r="W906" s="23">
        <f t="shared" si="151"/>
        <v>0</v>
      </c>
    </row>
    <row r="907" spans="1:23" ht="14.85" hidden="1" customHeight="1" x14ac:dyDescent="0.15">
      <c r="A907" s="64">
        <f>'Employee ROP Information'!A907</f>
        <v>0</v>
      </c>
      <c r="B907" s="58">
        <f>+'Employee ROP Information'!C907</f>
        <v>0</v>
      </c>
      <c r="C907" s="17">
        <f>+'Employee ROP Information'!M907</f>
        <v>0</v>
      </c>
      <c r="D907" s="17">
        <f>+'Employee ROP Information'!N907</f>
        <v>0</v>
      </c>
      <c r="E907" s="32">
        <f>+'JRO''s Hours Information'!B907</f>
        <v>0</v>
      </c>
      <c r="F907" s="23">
        <f t="shared" si="142"/>
        <v>0</v>
      </c>
      <c r="G907" s="32">
        <f>+'JRO''s Hours Information'!E907</f>
        <v>0</v>
      </c>
      <c r="H907" s="23">
        <f t="shared" si="143"/>
        <v>0</v>
      </c>
      <c r="I907" s="32">
        <f>+'JRO''s Hours Information'!H907</f>
        <v>0</v>
      </c>
      <c r="J907" s="25">
        <f t="shared" si="144"/>
        <v>0</v>
      </c>
      <c r="K907" s="33">
        <f>+'JRO''s Hours Information'!C907</f>
        <v>0</v>
      </c>
      <c r="L907" s="23">
        <f t="shared" si="145"/>
        <v>0</v>
      </c>
      <c r="M907" s="33">
        <f>+'JRO''s Hours Information'!F907</f>
        <v>0</v>
      </c>
      <c r="N907" s="23">
        <f t="shared" si="146"/>
        <v>0</v>
      </c>
      <c r="O907" s="33">
        <f>+'JRO''s Hours Information'!I907</f>
        <v>0</v>
      </c>
      <c r="P907" s="25">
        <f t="shared" si="147"/>
        <v>0</v>
      </c>
      <c r="Q907" s="16">
        <f>+'JRO''s Hours Information'!D907</f>
        <v>0</v>
      </c>
      <c r="R907" s="23">
        <f t="shared" si="148"/>
        <v>0</v>
      </c>
      <c r="S907" s="16">
        <f>+'JRO''s Hours Information'!G907</f>
        <v>0</v>
      </c>
      <c r="T907" s="23">
        <f t="shared" si="149"/>
        <v>0</v>
      </c>
      <c r="U907" s="15">
        <f>+'JRO''s Hours Information'!J907</f>
        <v>0</v>
      </c>
      <c r="V907" s="25">
        <f t="shared" si="150"/>
        <v>0</v>
      </c>
      <c r="W907" s="23">
        <f t="shared" si="151"/>
        <v>0</v>
      </c>
    </row>
    <row r="908" spans="1:23" ht="14.85" hidden="1" customHeight="1" x14ac:dyDescent="0.15">
      <c r="A908" s="64">
        <f>'Employee ROP Information'!A908</f>
        <v>0</v>
      </c>
      <c r="B908" s="58">
        <f>+'Employee ROP Information'!C908</f>
        <v>0</v>
      </c>
      <c r="C908" s="17">
        <f>+'Employee ROP Information'!M908</f>
        <v>0</v>
      </c>
      <c r="D908" s="17">
        <f>+'Employee ROP Information'!N908</f>
        <v>0</v>
      </c>
      <c r="E908" s="32">
        <f>+'JRO''s Hours Information'!B908</f>
        <v>0</v>
      </c>
      <c r="F908" s="23">
        <f t="shared" si="142"/>
        <v>0</v>
      </c>
      <c r="G908" s="32">
        <f>+'JRO''s Hours Information'!E908</f>
        <v>0</v>
      </c>
      <c r="H908" s="23">
        <f t="shared" si="143"/>
        <v>0</v>
      </c>
      <c r="I908" s="32">
        <f>+'JRO''s Hours Information'!H908</f>
        <v>0</v>
      </c>
      <c r="J908" s="25">
        <f t="shared" si="144"/>
        <v>0</v>
      </c>
      <c r="K908" s="33">
        <f>+'JRO''s Hours Information'!C908</f>
        <v>0</v>
      </c>
      <c r="L908" s="23">
        <f t="shared" si="145"/>
        <v>0</v>
      </c>
      <c r="M908" s="33">
        <f>+'JRO''s Hours Information'!F908</f>
        <v>0</v>
      </c>
      <c r="N908" s="23">
        <f t="shared" si="146"/>
        <v>0</v>
      </c>
      <c r="O908" s="33">
        <f>+'JRO''s Hours Information'!I908</f>
        <v>0</v>
      </c>
      <c r="P908" s="25">
        <f t="shared" si="147"/>
        <v>0</v>
      </c>
      <c r="Q908" s="16">
        <f>+'JRO''s Hours Information'!D908</f>
        <v>0</v>
      </c>
      <c r="R908" s="23">
        <f t="shared" si="148"/>
        <v>0</v>
      </c>
      <c r="S908" s="16">
        <f>+'JRO''s Hours Information'!G908</f>
        <v>0</v>
      </c>
      <c r="T908" s="23">
        <f t="shared" si="149"/>
        <v>0</v>
      </c>
      <c r="U908" s="15">
        <f>+'JRO''s Hours Information'!J908</f>
        <v>0</v>
      </c>
      <c r="V908" s="25">
        <f t="shared" si="150"/>
        <v>0</v>
      </c>
      <c r="W908" s="23">
        <f t="shared" si="151"/>
        <v>0</v>
      </c>
    </row>
    <row r="909" spans="1:23" ht="14.85" hidden="1" customHeight="1" x14ac:dyDescent="0.15">
      <c r="A909" s="64">
        <f>'Employee ROP Information'!A909</f>
        <v>0</v>
      </c>
      <c r="B909" s="58">
        <f>+'Employee ROP Information'!C909</f>
        <v>0</v>
      </c>
      <c r="C909" s="17">
        <f>+'Employee ROP Information'!M909</f>
        <v>0</v>
      </c>
      <c r="D909" s="17">
        <f>+'Employee ROP Information'!N909</f>
        <v>0</v>
      </c>
      <c r="E909" s="32">
        <f>+'JRO''s Hours Information'!B909</f>
        <v>0</v>
      </c>
      <c r="F909" s="23">
        <f t="shared" si="142"/>
        <v>0</v>
      </c>
      <c r="G909" s="32">
        <f>+'JRO''s Hours Information'!E909</f>
        <v>0</v>
      </c>
      <c r="H909" s="23">
        <f t="shared" si="143"/>
        <v>0</v>
      </c>
      <c r="I909" s="32">
        <f>+'JRO''s Hours Information'!H909</f>
        <v>0</v>
      </c>
      <c r="J909" s="25">
        <f t="shared" si="144"/>
        <v>0</v>
      </c>
      <c r="K909" s="33">
        <f>+'JRO''s Hours Information'!C909</f>
        <v>0</v>
      </c>
      <c r="L909" s="23">
        <f t="shared" si="145"/>
        <v>0</v>
      </c>
      <c r="M909" s="33">
        <f>+'JRO''s Hours Information'!F909</f>
        <v>0</v>
      </c>
      <c r="N909" s="23">
        <f t="shared" si="146"/>
        <v>0</v>
      </c>
      <c r="O909" s="33">
        <f>+'JRO''s Hours Information'!I909</f>
        <v>0</v>
      </c>
      <c r="P909" s="25">
        <f t="shared" si="147"/>
        <v>0</v>
      </c>
      <c r="Q909" s="16">
        <f>+'JRO''s Hours Information'!D909</f>
        <v>0</v>
      </c>
      <c r="R909" s="23">
        <f t="shared" si="148"/>
        <v>0</v>
      </c>
      <c r="S909" s="16">
        <f>+'JRO''s Hours Information'!G909</f>
        <v>0</v>
      </c>
      <c r="T909" s="23">
        <f t="shared" si="149"/>
        <v>0</v>
      </c>
      <c r="U909" s="15">
        <f>+'JRO''s Hours Information'!J909</f>
        <v>0</v>
      </c>
      <c r="V909" s="25">
        <f t="shared" si="150"/>
        <v>0</v>
      </c>
      <c r="W909" s="23">
        <f t="shared" si="151"/>
        <v>0</v>
      </c>
    </row>
    <row r="910" spans="1:23" ht="14.85" hidden="1" customHeight="1" x14ac:dyDescent="0.15">
      <c r="A910" s="64">
        <f>'Employee ROP Information'!A910</f>
        <v>0</v>
      </c>
      <c r="B910" s="58">
        <f>+'Employee ROP Information'!C910</f>
        <v>0</v>
      </c>
      <c r="C910" s="17">
        <f>+'Employee ROP Information'!M910</f>
        <v>0</v>
      </c>
      <c r="D910" s="17">
        <f>+'Employee ROP Information'!N910</f>
        <v>0</v>
      </c>
      <c r="E910" s="32">
        <f>+'JRO''s Hours Information'!B910</f>
        <v>0</v>
      </c>
      <c r="F910" s="23">
        <f t="shared" si="142"/>
        <v>0</v>
      </c>
      <c r="G910" s="32">
        <f>+'JRO''s Hours Information'!E910</f>
        <v>0</v>
      </c>
      <c r="H910" s="23">
        <f t="shared" si="143"/>
        <v>0</v>
      </c>
      <c r="I910" s="32">
        <f>+'JRO''s Hours Information'!H910</f>
        <v>0</v>
      </c>
      <c r="J910" s="25">
        <f t="shared" si="144"/>
        <v>0</v>
      </c>
      <c r="K910" s="33">
        <f>+'JRO''s Hours Information'!C910</f>
        <v>0</v>
      </c>
      <c r="L910" s="23">
        <f t="shared" si="145"/>
        <v>0</v>
      </c>
      <c r="M910" s="33">
        <f>+'JRO''s Hours Information'!F910</f>
        <v>0</v>
      </c>
      <c r="N910" s="23">
        <f t="shared" si="146"/>
        <v>0</v>
      </c>
      <c r="O910" s="33">
        <f>+'JRO''s Hours Information'!I910</f>
        <v>0</v>
      </c>
      <c r="P910" s="25">
        <f t="shared" si="147"/>
        <v>0</v>
      </c>
      <c r="Q910" s="16">
        <f>+'JRO''s Hours Information'!D910</f>
        <v>0</v>
      </c>
      <c r="R910" s="23">
        <f t="shared" si="148"/>
        <v>0</v>
      </c>
      <c r="S910" s="16">
        <f>+'JRO''s Hours Information'!G910</f>
        <v>0</v>
      </c>
      <c r="T910" s="23">
        <f t="shared" si="149"/>
        <v>0</v>
      </c>
      <c r="U910" s="15">
        <f>+'JRO''s Hours Information'!J910</f>
        <v>0</v>
      </c>
      <c r="V910" s="25">
        <f t="shared" si="150"/>
        <v>0</v>
      </c>
      <c r="W910" s="23">
        <f t="shared" si="151"/>
        <v>0</v>
      </c>
    </row>
    <row r="911" spans="1:23" ht="14.85" hidden="1" customHeight="1" x14ac:dyDescent="0.15">
      <c r="A911" s="64">
        <f>'Employee ROP Information'!A911</f>
        <v>0</v>
      </c>
      <c r="B911" s="58">
        <f>+'Employee ROP Information'!C911</f>
        <v>0</v>
      </c>
      <c r="C911" s="17">
        <f>+'Employee ROP Information'!M911</f>
        <v>0</v>
      </c>
      <c r="D911" s="17">
        <f>+'Employee ROP Information'!N911</f>
        <v>0</v>
      </c>
      <c r="E911" s="32">
        <f>+'JRO''s Hours Information'!B911</f>
        <v>0</v>
      </c>
      <c r="F911" s="23">
        <f t="shared" si="142"/>
        <v>0</v>
      </c>
      <c r="G911" s="32">
        <f>+'JRO''s Hours Information'!E911</f>
        <v>0</v>
      </c>
      <c r="H911" s="23">
        <f t="shared" si="143"/>
        <v>0</v>
      </c>
      <c r="I911" s="32">
        <f>+'JRO''s Hours Information'!H911</f>
        <v>0</v>
      </c>
      <c r="J911" s="25">
        <f t="shared" si="144"/>
        <v>0</v>
      </c>
      <c r="K911" s="33">
        <f>+'JRO''s Hours Information'!C911</f>
        <v>0</v>
      </c>
      <c r="L911" s="23">
        <f t="shared" si="145"/>
        <v>0</v>
      </c>
      <c r="M911" s="33">
        <f>+'JRO''s Hours Information'!F911</f>
        <v>0</v>
      </c>
      <c r="N911" s="23">
        <f t="shared" si="146"/>
        <v>0</v>
      </c>
      <c r="O911" s="33">
        <f>+'JRO''s Hours Information'!I911</f>
        <v>0</v>
      </c>
      <c r="P911" s="25">
        <f t="shared" si="147"/>
        <v>0</v>
      </c>
      <c r="Q911" s="16">
        <f>+'JRO''s Hours Information'!D911</f>
        <v>0</v>
      </c>
      <c r="R911" s="23">
        <f t="shared" si="148"/>
        <v>0</v>
      </c>
      <c r="S911" s="16">
        <f>+'JRO''s Hours Information'!G911</f>
        <v>0</v>
      </c>
      <c r="T911" s="23">
        <f t="shared" si="149"/>
        <v>0</v>
      </c>
      <c r="U911" s="15">
        <f>+'JRO''s Hours Information'!J911</f>
        <v>0</v>
      </c>
      <c r="V911" s="25">
        <f t="shared" si="150"/>
        <v>0</v>
      </c>
      <c r="W911" s="23">
        <f t="shared" si="151"/>
        <v>0</v>
      </c>
    </row>
    <row r="912" spans="1:23" ht="14.85" hidden="1" customHeight="1" x14ac:dyDescent="0.15">
      <c r="A912" s="64">
        <f>'Employee ROP Information'!A912</f>
        <v>0</v>
      </c>
      <c r="B912" s="58">
        <f>+'Employee ROP Information'!C912</f>
        <v>0</v>
      </c>
      <c r="C912" s="17">
        <f>+'Employee ROP Information'!M912</f>
        <v>0</v>
      </c>
      <c r="D912" s="17">
        <f>+'Employee ROP Information'!N912</f>
        <v>0</v>
      </c>
      <c r="E912" s="32">
        <f>+'JRO''s Hours Information'!B912</f>
        <v>0</v>
      </c>
      <c r="F912" s="23">
        <f t="shared" si="142"/>
        <v>0</v>
      </c>
      <c r="G912" s="32">
        <f>+'JRO''s Hours Information'!E912</f>
        <v>0</v>
      </c>
      <c r="H912" s="23">
        <f t="shared" si="143"/>
        <v>0</v>
      </c>
      <c r="I912" s="32">
        <f>+'JRO''s Hours Information'!H912</f>
        <v>0</v>
      </c>
      <c r="J912" s="25">
        <f t="shared" si="144"/>
        <v>0</v>
      </c>
      <c r="K912" s="33">
        <f>+'JRO''s Hours Information'!C912</f>
        <v>0</v>
      </c>
      <c r="L912" s="23">
        <f t="shared" si="145"/>
        <v>0</v>
      </c>
      <c r="M912" s="33">
        <f>+'JRO''s Hours Information'!F912</f>
        <v>0</v>
      </c>
      <c r="N912" s="23">
        <f t="shared" si="146"/>
        <v>0</v>
      </c>
      <c r="O912" s="33">
        <f>+'JRO''s Hours Information'!I912</f>
        <v>0</v>
      </c>
      <c r="P912" s="25">
        <f t="shared" si="147"/>
        <v>0</v>
      </c>
      <c r="Q912" s="16">
        <f>+'JRO''s Hours Information'!D912</f>
        <v>0</v>
      </c>
      <c r="R912" s="23">
        <f t="shared" si="148"/>
        <v>0</v>
      </c>
      <c r="S912" s="16">
        <f>+'JRO''s Hours Information'!G912</f>
        <v>0</v>
      </c>
      <c r="T912" s="23">
        <f t="shared" si="149"/>
        <v>0</v>
      </c>
      <c r="U912" s="15">
        <f>+'JRO''s Hours Information'!J912</f>
        <v>0</v>
      </c>
      <c r="V912" s="25">
        <f t="shared" si="150"/>
        <v>0</v>
      </c>
      <c r="W912" s="23">
        <f t="shared" si="151"/>
        <v>0</v>
      </c>
    </row>
    <row r="913" spans="1:23" ht="14.85" hidden="1" customHeight="1" x14ac:dyDescent="0.15">
      <c r="A913" s="64">
        <f>'Employee ROP Information'!A913</f>
        <v>0</v>
      </c>
      <c r="B913" s="58">
        <f>+'Employee ROP Information'!C913</f>
        <v>0</v>
      </c>
      <c r="C913" s="17">
        <f>+'Employee ROP Information'!M913</f>
        <v>0</v>
      </c>
      <c r="D913" s="17">
        <f>+'Employee ROP Information'!N913</f>
        <v>0</v>
      </c>
      <c r="E913" s="32">
        <f>+'JRO''s Hours Information'!B913</f>
        <v>0</v>
      </c>
      <c r="F913" s="23">
        <f t="shared" si="142"/>
        <v>0</v>
      </c>
      <c r="G913" s="32">
        <f>+'JRO''s Hours Information'!E913</f>
        <v>0</v>
      </c>
      <c r="H913" s="23">
        <f t="shared" si="143"/>
        <v>0</v>
      </c>
      <c r="I913" s="32">
        <f>+'JRO''s Hours Information'!H913</f>
        <v>0</v>
      </c>
      <c r="J913" s="25">
        <f t="shared" si="144"/>
        <v>0</v>
      </c>
      <c r="K913" s="33">
        <f>+'JRO''s Hours Information'!C913</f>
        <v>0</v>
      </c>
      <c r="L913" s="23">
        <f t="shared" si="145"/>
        <v>0</v>
      </c>
      <c r="M913" s="33">
        <f>+'JRO''s Hours Information'!F913</f>
        <v>0</v>
      </c>
      <c r="N913" s="23">
        <f t="shared" si="146"/>
        <v>0</v>
      </c>
      <c r="O913" s="33">
        <f>+'JRO''s Hours Information'!I913</f>
        <v>0</v>
      </c>
      <c r="P913" s="25">
        <f t="shared" si="147"/>
        <v>0</v>
      </c>
      <c r="Q913" s="16">
        <f>+'JRO''s Hours Information'!D913</f>
        <v>0</v>
      </c>
      <c r="R913" s="23">
        <f t="shared" si="148"/>
        <v>0</v>
      </c>
      <c r="S913" s="16">
        <f>+'JRO''s Hours Information'!G913</f>
        <v>0</v>
      </c>
      <c r="T913" s="23">
        <f t="shared" si="149"/>
        <v>0</v>
      </c>
      <c r="U913" s="15">
        <f>+'JRO''s Hours Information'!J913</f>
        <v>0</v>
      </c>
      <c r="V913" s="25">
        <f t="shared" si="150"/>
        <v>0</v>
      </c>
      <c r="W913" s="23">
        <f t="shared" si="151"/>
        <v>0</v>
      </c>
    </row>
    <row r="914" spans="1:23" ht="14.85" hidden="1" customHeight="1" x14ac:dyDescent="0.15">
      <c r="A914" s="64">
        <f>'Employee ROP Information'!A914</f>
        <v>0</v>
      </c>
      <c r="B914" s="58">
        <f>+'Employee ROP Information'!C914</f>
        <v>0</v>
      </c>
      <c r="C914" s="17">
        <f>+'Employee ROP Information'!M914</f>
        <v>0</v>
      </c>
      <c r="D914" s="17">
        <f>+'Employee ROP Information'!N914</f>
        <v>0</v>
      </c>
      <c r="E914" s="32">
        <f>+'JRO''s Hours Information'!B914</f>
        <v>0</v>
      </c>
      <c r="F914" s="23">
        <f t="shared" si="142"/>
        <v>0</v>
      </c>
      <c r="G914" s="32">
        <f>+'JRO''s Hours Information'!E914</f>
        <v>0</v>
      </c>
      <c r="H914" s="23">
        <f t="shared" si="143"/>
        <v>0</v>
      </c>
      <c r="I914" s="32">
        <f>+'JRO''s Hours Information'!H914</f>
        <v>0</v>
      </c>
      <c r="J914" s="25">
        <f t="shared" si="144"/>
        <v>0</v>
      </c>
      <c r="K914" s="33">
        <f>+'JRO''s Hours Information'!C914</f>
        <v>0</v>
      </c>
      <c r="L914" s="23">
        <f t="shared" si="145"/>
        <v>0</v>
      </c>
      <c r="M914" s="33">
        <f>+'JRO''s Hours Information'!F914</f>
        <v>0</v>
      </c>
      <c r="N914" s="23">
        <f t="shared" si="146"/>
        <v>0</v>
      </c>
      <c r="O914" s="33">
        <f>+'JRO''s Hours Information'!I914</f>
        <v>0</v>
      </c>
      <c r="P914" s="25">
        <f t="shared" si="147"/>
        <v>0</v>
      </c>
      <c r="Q914" s="16">
        <f>+'JRO''s Hours Information'!D914</f>
        <v>0</v>
      </c>
      <c r="R914" s="23">
        <f t="shared" si="148"/>
        <v>0</v>
      </c>
      <c r="S914" s="16">
        <f>+'JRO''s Hours Information'!G914</f>
        <v>0</v>
      </c>
      <c r="T914" s="23">
        <f t="shared" si="149"/>
        <v>0</v>
      </c>
      <c r="U914" s="15">
        <f>+'JRO''s Hours Information'!J914</f>
        <v>0</v>
      </c>
      <c r="V914" s="25">
        <f t="shared" si="150"/>
        <v>0</v>
      </c>
      <c r="W914" s="23">
        <f t="shared" si="151"/>
        <v>0</v>
      </c>
    </row>
    <row r="915" spans="1:23" ht="14.85" hidden="1" customHeight="1" x14ac:dyDescent="0.15">
      <c r="A915" s="64">
        <f>'Employee ROP Information'!A915</f>
        <v>0</v>
      </c>
      <c r="B915" s="58">
        <f>+'Employee ROP Information'!C915</f>
        <v>0</v>
      </c>
      <c r="C915" s="17">
        <f>+'Employee ROP Information'!M915</f>
        <v>0</v>
      </c>
      <c r="D915" s="17">
        <f>+'Employee ROP Information'!N915</f>
        <v>0</v>
      </c>
      <c r="E915" s="32">
        <f>+'JRO''s Hours Information'!B915</f>
        <v>0</v>
      </c>
      <c r="F915" s="23">
        <f t="shared" si="142"/>
        <v>0</v>
      </c>
      <c r="G915" s="32">
        <f>+'JRO''s Hours Information'!E915</f>
        <v>0</v>
      </c>
      <c r="H915" s="23">
        <f t="shared" si="143"/>
        <v>0</v>
      </c>
      <c r="I915" s="32">
        <f>+'JRO''s Hours Information'!H915</f>
        <v>0</v>
      </c>
      <c r="J915" s="25">
        <f t="shared" si="144"/>
        <v>0</v>
      </c>
      <c r="K915" s="33">
        <f>+'JRO''s Hours Information'!C915</f>
        <v>0</v>
      </c>
      <c r="L915" s="23">
        <f t="shared" si="145"/>
        <v>0</v>
      </c>
      <c r="M915" s="33">
        <f>+'JRO''s Hours Information'!F915</f>
        <v>0</v>
      </c>
      <c r="N915" s="23">
        <f t="shared" si="146"/>
        <v>0</v>
      </c>
      <c r="O915" s="33">
        <f>+'JRO''s Hours Information'!I915</f>
        <v>0</v>
      </c>
      <c r="P915" s="25">
        <f t="shared" si="147"/>
        <v>0</v>
      </c>
      <c r="Q915" s="16">
        <f>+'JRO''s Hours Information'!D915</f>
        <v>0</v>
      </c>
      <c r="R915" s="23">
        <f t="shared" si="148"/>
        <v>0</v>
      </c>
      <c r="S915" s="16">
        <f>+'JRO''s Hours Information'!G915</f>
        <v>0</v>
      </c>
      <c r="T915" s="23">
        <f t="shared" si="149"/>
        <v>0</v>
      </c>
      <c r="U915" s="15">
        <f>+'JRO''s Hours Information'!J915</f>
        <v>0</v>
      </c>
      <c r="V915" s="25">
        <f t="shared" si="150"/>
        <v>0</v>
      </c>
      <c r="W915" s="23">
        <f t="shared" si="151"/>
        <v>0</v>
      </c>
    </row>
    <row r="916" spans="1:23" ht="14.85" hidden="1" customHeight="1" x14ac:dyDescent="0.15">
      <c r="A916" s="64">
        <f>'Employee ROP Information'!A916</f>
        <v>0</v>
      </c>
      <c r="B916" s="58">
        <f>+'Employee ROP Information'!C916</f>
        <v>0</v>
      </c>
      <c r="C916" s="17">
        <f>+'Employee ROP Information'!M916</f>
        <v>0</v>
      </c>
      <c r="D916" s="17">
        <f>+'Employee ROP Information'!N916</f>
        <v>0</v>
      </c>
      <c r="E916" s="32">
        <f>+'JRO''s Hours Information'!B916</f>
        <v>0</v>
      </c>
      <c r="F916" s="23">
        <f t="shared" si="142"/>
        <v>0</v>
      </c>
      <c r="G916" s="32">
        <f>+'JRO''s Hours Information'!E916</f>
        <v>0</v>
      </c>
      <c r="H916" s="23">
        <f t="shared" si="143"/>
        <v>0</v>
      </c>
      <c r="I916" s="32">
        <f>+'JRO''s Hours Information'!H916</f>
        <v>0</v>
      </c>
      <c r="J916" s="25">
        <f t="shared" si="144"/>
        <v>0</v>
      </c>
      <c r="K916" s="33">
        <f>+'JRO''s Hours Information'!C916</f>
        <v>0</v>
      </c>
      <c r="L916" s="23">
        <f t="shared" si="145"/>
        <v>0</v>
      </c>
      <c r="M916" s="33">
        <f>+'JRO''s Hours Information'!F916</f>
        <v>0</v>
      </c>
      <c r="N916" s="23">
        <f t="shared" si="146"/>
        <v>0</v>
      </c>
      <c r="O916" s="33">
        <f>+'JRO''s Hours Information'!I916</f>
        <v>0</v>
      </c>
      <c r="P916" s="25">
        <f t="shared" si="147"/>
        <v>0</v>
      </c>
      <c r="Q916" s="16">
        <f>+'JRO''s Hours Information'!D916</f>
        <v>0</v>
      </c>
      <c r="R916" s="23">
        <f t="shared" si="148"/>
        <v>0</v>
      </c>
      <c r="S916" s="16">
        <f>+'JRO''s Hours Information'!G916</f>
        <v>0</v>
      </c>
      <c r="T916" s="23">
        <f t="shared" si="149"/>
        <v>0</v>
      </c>
      <c r="U916" s="15">
        <f>+'JRO''s Hours Information'!J916</f>
        <v>0</v>
      </c>
      <c r="V916" s="25">
        <f t="shared" si="150"/>
        <v>0</v>
      </c>
      <c r="W916" s="23">
        <f t="shared" si="151"/>
        <v>0</v>
      </c>
    </row>
    <row r="917" spans="1:23" ht="14.85" hidden="1" customHeight="1" x14ac:dyDescent="0.15">
      <c r="A917" s="64">
        <f>'Employee ROP Information'!A917</f>
        <v>0</v>
      </c>
      <c r="B917" s="58">
        <f>+'Employee ROP Information'!C917</f>
        <v>0</v>
      </c>
      <c r="C917" s="17">
        <f>+'Employee ROP Information'!M917</f>
        <v>0</v>
      </c>
      <c r="D917" s="17">
        <f>+'Employee ROP Information'!N917</f>
        <v>0</v>
      </c>
      <c r="E917" s="32">
        <f>+'JRO''s Hours Information'!B917</f>
        <v>0</v>
      </c>
      <c r="F917" s="23">
        <f t="shared" si="142"/>
        <v>0</v>
      </c>
      <c r="G917" s="32">
        <f>+'JRO''s Hours Information'!E917</f>
        <v>0</v>
      </c>
      <c r="H917" s="23">
        <f t="shared" si="143"/>
        <v>0</v>
      </c>
      <c r="I917" s="32">
        <f>+'JRO''s Hours Information'!H917</f>
        <v>0</v>
      </c>
      <c r="J917" s="25">
        <f t="shared" si="144"/>
        <v>0</v>
      </c>
      <c r="K917" s="33">
        <f>+'JRO''s Hours Information'!C917</f>
        <v>0</v>
      </c>
      <c r="L917" s="23">
        <f t="shared" si="145"/>
        <v>0</v>
      </c>
      <c r="M917" s="33">
        <f>+'JRO''s Hours Information'!F917</f>
        <v>0</v>
      </c>
      <c r="N917" s="23">
        <f t="shared" si="146"/>
        <v>0</v>
      </c>
      <c r="O917" s="33">
        <f>+'JRO''s Hours Information'!I917</f>
        <v>0</v>
      </c>
      <c r="P917" s="25">
        <f t="shared" si="147"/>
        <v>0</v>
      </c>
      <c r="Q917" s="16">
        <f>+'JRO''s Hours Information'!D917</f>
        <v>0</v>
      </c>
      <c r="R917" s="23">
        <f t="shared" si="148"/>
        <v>0</v>
      </c>
      <c r="S917" s="16">
        <f>+'JRO''s Hours Information'!G917</f>
        <v>0</v>
      </c>
      <c r="T917" s="23">
        <f t="shared" si="149"/>
        <v>0</v>
      </c>
      <c r="U917" s="15">
        <f>+'JRO''s Hours Information'!J917</f>
        <v>0</v>
      </c>
      <c r="V917" s="25">
        <f t="shared" si="150"/>
        <v>0</v>
      </c>
      <c r="W917" s="23">
        <f t="shared" si="151"/>
        <v>0</v>
      </c>
    </row>
    <row r="918" spans="1:23" ht="14.85" hidden="1" customHeight="1" x14ac:dyDescent="0.15">
      <c r="A918" s="64">
        <f>'Employee ROP Information'!A918</f>
        <v>0</v>
      </c>
      <c r="B918" s="58">
        <f>+'Employee ROP Information'!C918</f>
        <v>0</v>
      </c>
      <c r="C918" s="17">
        <f>+'Employee ROP Information'!M918</f>
        <v>0</v>
      </c>
      <c r="D918" s="17">
        <f>+'Employee ROP Information'!N918</f>
        <v>0</v>
      </c>
      <c r="E918" s="32">
        <f>+'JRO''s Hours Information'!B918</f>
        <v>0</v>
      </c>
      <c r="F918" s="23">
        <f t="shared" si="142"/>
        <v>0</v>
      </c>
      <c r="G918" s="32">
        <f>+'JRO''s Hours Information'!E918</f>
        <v>0</v>
      </c>
      <c r="H918" s="23">
        <f t="shared" si="143"/>
        <v>0</v>
      </c>
      <c r="I918" s="32">
        <f>+'JRO''s Hours Information'!H918</f>
        <v>0</v>
      </c>
      <c r="J918" s="25">
        <f t="shared" si="144"/>
        <v>0</v>
      </c>
      <c r="K918" s="33">
        <f>+'JRO''s Hours Information'!C918</f>
        <v>0</v>
      </c>
      <c r="L918" s="23">
        <f t="shared" si="145"/>
        <v>0</v>
      </c>
      <c r="M918" s="33">
        <f>+'JRO''s Hours Information'!F918</f>
        <v>0</v>
      </c>
      <c r="N918" s="23">
        <f t="shared" si="146"/>
        <v>0</v>
      </c>
      <c r="O918" s="33">
        <f>+'JRO''s Hours Information'!I918</f>
        <v>0</v>
      </c>
      <c r="P918" s="25">
        <f t="shared" si="147"/>
        <v>0</v>
      </c>
      <c r="Q918" s="16">
        <f>+'JRO''s Hours Information'!D918</f>
        <v>0</v>
      </c>
      <c r="R918" s="23">
        <f t="shared" si="148"/>
        <v>0</v>
      </c>
      <c r="S918" s="16">
        <f>+'JRO''s Hours Information'!G918</f>
        <v>0</v>
      </c>
      <c r="T918" s="23">
        <f t="shared" si="149"/>
        <v>0</v>
      </c>
      <c r="U918" s="15">
        <f>+'JRO''s Hours Information'!J918</f>
        <v>0</v>
      </c>
      <c r="V918" s="25">
        <f t="shared" si="150"/>
        <v>0</v>
      </c>
      <c r="W918" s="23">
        <f t="shared" si="151"/>
        <v>0</v>
      </c>
    </row>
    <row r="919" spans="1:23" ht="14.85" hidden="1" customHeight="1" x14ac:dyDescent="0.15">
      <c r="A919" s="64">
        <f>'Employee ROP Information'!A919</f>
        <v>0</v>
      </c>
      <c r="B919" s="58">
        <f>+'Employee ROP Information'!C919</f>
        <v>0</v>
      </c>
      <c r="C919" s="17">
        <f>+'Employee ROP Information'!M919</f>
        <v>0</v>
      </c>
      <c r="D919" s="17">
        <f>+'Employee ROP Information'!N919</f>
        <v>0</v>
      </c>
      <c r="E919" s="32">
        <f>+'JRO''s Hours Information'!B919</f>
        <v>0</v>
      </c>
      <c r="F919" s="23">
        <f t="shared" si="142"/>
        <v>0</v>
      </c>
      <c r="G919" s="32">
        <f>+'JRO''s Hours Information'!E919</f>
        <v>0</v>
      </c>
      <c r="H919" s="23">
        <f t="shared" si="143"/>
        <v>0</v>
      </c>
      <c r="I919" s="32">
        <f>+'JRO''s Hours Information'!H919</f>
        <v>0</v>
      </c>
      <c r="J919" s="25">
        <f t="shared" si="144"/>
        <v>0</v>
      </c>
      <c r="K919" s="33">
        <f>+'JRO''s Hours Information'!C919</f>
        <v>0</v>
      </c>
      <c r="L919" s="23">
        <f t="shared" si="145"/>
        <v>0</v>
      </c>
      <c r="M919" s="33">
        <f>+'JRO''s Hours Information'!F919</f>
        <v>0</v>
      </c>
      <c r="N919" s="23">
        <f t="shared" si="146"/>
        <v>0</v>
      </c>
      <c r="O919" s="33">
        <f>+'JRO''s Hours Information'!I919</f>
        <v>0</v>
      </c>
      <c r="P919" s="25">
        <f t="shared" si="147"/>
        <v>0</v>
      </c>
      <c r="Q919" s="16">
        <f>+'JRO''s Hours Information'!D919</f>
        <v>0</v>
      </c>
      <c r="R919" s="23">
        <f t="shared" si="148"/>
        <v>0</v>
      </c>
      <c r="S919" s="16">
        <f>+'JRO''s Hours Information'!G919</f>
        <v>0</v>
      </c>
      <c r="T919" s="23">
        <f t="shared" si="149"/>
        <v>0</v>
      </c>
      <c r="U919" s="15">
        <f>+'JRO''s Hours Information'!J919</f>
        <v>0</v>
      </c>
      <c r="V919" s="25">
        <f t="shared" si="150"/>
        <v>0</v>
      </c>
      <c r="W919" s="23">
        <f t="shared" si="151"/>
        <v>0</v>
      </c>
    </row>
    <row r="920" spans="1:23" ht="14.85" hidden="1" customHeight="1" x14ac:dyDescent="0.15">
      <c r="A920" s="64">
        <f>'Employee ROP Information'!A920</f>
        <v>0</v>
      </c>
      <c r="B920" s="58">
        <f>+'Employee ROP Information'!C920</f>
        <v>0</v>
      </c>
      <c r="C920" s="17">
        <f>+'Employee ROP Information'!M920</f>
        <v>0</v>
      </c>
      <c r="D920" s="17">
        <f>+'Employee ROP Information'!N920</f>
        <v>0</v>
      </c>
      <c r="E920" s="32">
        <f>+'JRO''s Hours Information'!B920</f>
        <v>0</v>
      </c>
      <c r="F920" s="23">
        <f t="shared" si="142"/>
        <v>0</v>
      </c>
      <c r="G920" s="32">
        <f>+'JRO''s Hours Information'!E920</f>
        <v>0</v>
      </c>
      <c r="H920" s="23">
        <f t="shared" si="143"/>
        <v>0</v>
      </c>
      <c r="I920" s="32">
        <f>+'JRO''s Hours Information'!H920</f>
        <v>0</v>
      </c>
      <c r="J920" s="25">
        <f t="shared" si="144"/>
        <v>0</v>
      </c>
      <c r="K920" s="33">
        <f>+'JRO''s Hours Information'!C920</f>
        <v>0</v>
      </c>
      <c r="L920" s="23">
        <f t="shared" si="145"/>
        <v>0</v>
      </c>
      <c r="M920" s="33">
        <f>+'JRO''s Hours Information'!F920</f>
        <v>0</v>
      </c>
      <c r="N920" s="23">
        <f t="shared" si="146"/>
        <v>0</v>
      </c>
      <c r="O920" s="33">
        <f>+'JRO''s Hours Information'!I920</f>
        <v>0</v>
      </c>
      <c r="P920" s="25">
        <f t="shared" si="147"/>
        <v>0</v>
      </c>
      <c r="Q920" s="16">
        <f>+'JRO''s Hours Information'!D920</f>
        <v>0</v>
      </c>
      <c r="R920" s="23">
        <f t="shared" si="148"/>
        <v>0</v>
      </c>
      <c r="S920" s="16">
        <f>+'JRO''s Hours Information'!G920</f>
        <v>0</v>
      </c>
      <c r="T920" s="23">
        <f t="shared" si="149"/>
        <v>0</v>
      </c>
      <c r="U920" s="15">
        <f>+'JRO''s Hours Information'!J920</f>
        <v>0</v>
      </c>
      <c r="V920" s="25">
        <f t="shared" si="150"/>
        <v>0</v>
      </c>
      <c r="W920" s="23">
        <f t="shared" si="151"/>
        <v>0</v>
      </c>
    </row>
    <row r="921" spans="1:23" ht="14.85" hidden="1" customHeight="1" x14ac:dyDescent="0.15">
      <c r="A921" s="64">
        <f>'Employee ROP Information'!A921</f>
        <v>0</v>
      </c>
      <c r="B921" s="58">
        <f>+'Employee ROP Information'!C921</f>
        <v>0</v>
      </c>
      <c r="C921" s="17">
        <f>+'Employee ROP Information'!M921</f>
        <v>0</v>
      </c>
      <c r="D921" s="17">
        <f>+'Employee ROP Information'!N921</f>
        <v>0</v>
      </c>
      <c r="E921" s="32">
        <f>+'JRO''s Hours Information'!B921</f>
        <v>0</v>
      </c>
      <c r="F921" s="23">
        <f t="shared" si="142"/>
        <v>0</v>
      </c>
      <c r="G921" s="32">
        <f>+'JRO''s Hours Information'!E921</f>
        <v>0</v>
      </c>
      <c r="H921" s="23">
        <f t="shared" si="143"/>
        <v>0</v>
      </c>
      <c r="I921" s="32">
        <f>+'JRO''s Hours Information'!H921</f>
        <v>0</v>
      </c>
      <c r="J921" s="25">
        <f t="shared" si="144"/>
        <v>0</v>
      </c>
      <c r="K921" s="33">
        <f>+'JRO''s Hours Information'!C921</f>
        <v>0</v>
      </c>
      <c r="L921" s="23">
        <f t="shared" si="145"/>
        <v>0</v>
      </c>
      <c r="M921" s="33">
        <f>+'JRO''s Hours Information'!F921</f>
        <v>0</v>
      </c>
      <c r="N921" s="23">
        <f t="shared" si="146"/>
        <v>0</v>
      </c>
      <c r="O921" s="33">
        <f>+'JRO''s Hours Information'!I921</f>
        <v>0</v>
      </c>
      <c r="P921" s="25">
        <f t="shared" si="147"/>
        <v>0</v>
      </c>
      <c r="Q921" s="16">
        <f>+'JRO''s Hours Information'!D921</f>
        <v>0</v>
      </c>
      <c r="R921" s="23">
        <f t="shared" si="148"/>
        <v>0</v>
      </c>
      <c r="S921" s="16">
        <f>+'JRO''s Hours Information'!G921</f>
        <v>0</v>
      </c>
      <c r="T921" s="23">
        <f t="shared" si="149"/>
        <v>0</v>
      </c>
      <c r="U921" s="15">
        <f>+'JRO''s Hours Information'!J921</f>
        <v>0</v>
      </c>
      <c r="V921" s="25">
        <f t="shared" si="150"/>
        <v>0</v>
      </c>
      <c r="W921" s="23">
        <f t="shared" si="151"/>
        <v>0</v>
      </c>
    </row>
    <row r="922" spans="1:23" ht="14.85" hidden="1" customHeight="1" x14ac:dyDescent="0.15">
      <c r="A922" s="64">
        <f>'Employee ROP Information'!A922</f>
        <v>0</v>
      </c>
      <c r="B922" s="58">
        <f>+'Employee ROP Information'!C922</f>
        <v>0</v>
      </c>
      <c r="C922" s="17">
        <f>+'Employee ROP Information'!M922</f>
        <v>0</v>
      </c>
      <c r="D922" s="17">
        <f>+'Employee ROP Information'!N922</f>
        <v>0</v>
      </c>
      <c r="E922" s="32">
        <f>+'JRO''s Hours Information'!B922</f>
        <v>0</v>
      </c>
      <c r="F922" s="23">
        <f t="shared" si="142"/>
        <v>0</v>
      </c>
      <c r="G922" s="32">
        <f>+'JRO''s Hours Information'!E922</f>
        <v>0</v>
      </c>
      <c r="H922" s="23">
        <f t="shared" si="143"/>
        <v>0</v>
      </c>
      <c r="I922" s="32">
        <f>+'JRO''s Hours Information'!H922</f>
        <v>0</v>
      </c>
      <c r="J922" s="25">
        <f t="shared" si="144"/>
        <v>0</v>
      </c>
      <c r="K922" s="33">
        <f>+'JRO''s Hours Information'!C922</f>
        <v>0</v>
      </c>
      <c r="L922" s="23">
        <f t="shared" si="145"/>
        <v>0</v>
      </c>
      <c r="M922" s="33">
        <f>+'JRO''s Hours Information'!F922</f>
        <v>0</v>
      </c>
      <c r="N922" s="23">
        <f t="shared" si="146"/>
        <v>0</v>
      </c>
      <c r="O922" s="33">
        <f>+'JRO''s Hours Information'!I922</f>
        <v>0</v>
      </c>
      <c r="P922" s="25">
        <f t="shared" si="147"/>
        <v>0</v>
      </c>
      <c r="Q922" s="16">
        <f>+'JRO''s Hours Information'!D922</f>
        <v>0</v>
      </c>
      <c r="R922" s="23">
        <f t="shared" si="148"/>
        <v>0</v>
      </c>
      <c r="S922" s="16">
        <f>+'JRO''s Hours Information'!G922</f>
        <v>0</v>
      </c>
      <c r="T922" s="23">
        <f t="shared" si="149"/>
        <v>0</v>
      </c>
      <c r="U922" s="15">
        <f>+'JRO''s Hours Information'!J922</f>
        <v>0</v>
      </c>
      <c r="V922" s="25">
        <f t="shared" si="150"/>
        <v>0</v>
      </c>
      <c r="W922" s="23">
        <f t="shared" si="151"/>
        <v>0</v>
      </c>
    </row>
    <row r="923" spans="1:23" ht="14.85" hidden="1" customHeight="1" x14ac:dyDescent="0.15">
      <c r="A923" s="64">
        <f>'Employee ROP Information'!A923</f>
        <v>0</v>
      </c>
      <c r="B923" s="58">
        <f>+'Employee ROP Information'!C923</f>
        <v>0</v>
      </c>
      <c r="C923" s="17">
        <f>+'Employee ROP Information'!M923</f>
        <v>0</v>
      </c>
      <c r="D923" s="17">
        <f>+'Employee ROP Information'!N923</f>
        <v>0</v>
      </c>
      <c r="E923" s="32">
        <f>+'JRO''s Hours Information'!B923</f>
        <v>0</v>
      </c>
      <c r="F923" s="23">
        <f t="shared" si="142"/>
        <v>0</v>
      </c>
      <c r="G923" s="32">
        <f>+'JRO''s Hours Information'!E923</f>
        <v>0</v>
      </c>
      <c r="H923" s="23">
        <f t="shared" si="143"/>
        <v>0</v>
      </c>
      <c r="I923" s="32">
        <f>+'JRO''s Hours Information'!H923</f>
        <v>0</v>
      </c>
      <c r="J923" s="25">
        <f t="shared" si="144"/>
        <v>0</v>
      </c>
      <c r="K923" s="33">
        <f>+'JRO''s Hours Information'!C923</f>
        <v>0</v>
      </c>
      <c r="L923" s="23">
        <f t="shared" si="145"/>
        <v>0</v>
      </c>
      <c r="M923" s="33">
        <f>+'JRO''s Hours Information'!F923</f>
        <v>0</v>
      </c>
      <c r="N923" s="23">
        <f t="shared" si="146"/>
        <v>0</v>
      </c>
      <c r="O923" s="33">
        <f>+'JRO''s Hours Information'!I923</f>
        <v>0</v>
      </c>
      <c r="P923" s="25">
        <f t="shared" si="147"/>
        <v>0</v>
      </c>
      <c r="Q923" s="16">
        <f>+'JRO''s Hours Information'!D923</f>
        <v>0</v>
      </c>
      <c r="R923" s="23">
        <f t="shared" si="148"/>
        <v>0</v>
      </c>
      <c r="S923" s="16">
        <f>+'JRO''s Hours Information'!G923</f>
        <v>0</v>
      </c>
      <c r="T923" s="23">
        <f t="shared" si="149"/>
        <v>0</v>
      </c>
      <c r="U923" s="15">
        <f>+'JRO''s Hours Information'!J923</f>
        <v>0</v>
      </c>
      <c r="V923" s="25">
        <f t="shared" si="150"/>
        <v>0</v>
      </c>
      <c r="W923" s="23">
        <f t="shared" si="151"/>
        <v>0</v>
      </c>
    </row>
    <row r="924" spans="1:23" ht="14.85" hidden="1" customHeight="1" x14ac:dyDescent="0.15">
      <c r="A924" s="64">
        <f>'Employee ROP Information'!A924</f>
        <v>0</v>
      </c>
      <c r="B924" s="58">
        <f>+'Employee ROP Information'!C924</f>
        <v>0</v>
      </c>
      <c r="C924" s="17">
        <f>+'Employee ROP Information'!M924</f>
        <v>0</v>
      </c>
      <c r="D924" s="17">
        <f>+'Employee ROP Information'!N924</f>
        <v>0</v>
      </c>
      <c r="E924" s="32">
        <f>+'JRO''s Hours Information'!B924</f>
        <v>0</v>
      </c>
      <c r="F924" s="23">
        <f t="shared" si="142"/>
        <v>0</v>
      </c>
      <c r="G924" s="32">
        <f>+'JRO''s Hours Information'!E924</f>
        <v>0</v>
      </c>
      <c r="H924" s="23">
        <f t="shared" si="143"/>
        <v>0</v>
      </c>
      <c r="I924" s="32">
        <f>+'JRO''s Hours Information'!H924</f>
        <v>0</v>
      </c>
      <c r="J924" s="25">
        <f t="shared" si="144"/>
        <v>0</v>
      </c>
      <c r="K924" s="33">
        <f>+'JRO''s Hours Information'!C924</f>
        <v>0</v>
      </c>
      <c r="L924" s="23">
        <f t="shared" si="145"/>
        <v>0</v>
      </c>
      <c r="M924" s="33">
        <f>+'JRO''s Hours Information'!F924</f>
        <v>0</v>
      </c>
      <c r="N924" s="23">
        <f t="shared" si="146"/>
        <v>0</v>
      </c>
      <c r="O924" s="33">
        <f>+'JRO''s Hours Information'!I924</f>
        <v>0</v>
      </c>
      <c r="P924" s="25">
        <f t="shared" si="147"/>
        <v>0</v>
      </c>
      <c r="Q924" s="16">
        <f>+'JRO''s Hours Information'!D924</f>
        <v>0</v>
      </c>
      <c r="R924" s="23">
        <f t="shared" si="148"/>
        <v>0</v>
      </c>
      <c r="S924" s="16">
        <f>+'JRO''s Hours Information'!G924</f>
        <v>0</v>
      </c>
      <c r="T924" s="23">
        <f t="shared" si="149"/>
        <v>0</v>
      </c>
      <c r="U924" s="15">
        <f>+'JRO''s Hours Information'!J924</f>
        <v>0</v>
      </c>
      <c r="V924" s="25">
        <f t="shared" si="150"/>
        <v>0</v>
      </c>
      <c r="W924" s="23">
        <f t="shared" si="151"/>
        <v>0</v>
      </c>
    </row>
    <row r="925" spans="1:23" ht="14.85" hidden="1" customHeight="1" x14ac:dyDescent="0.15">
      <c r="A925" s="64">
        <f>'Employee ROP Information'!A925</f>
        <v>0</v>
      </c>
      <c r="B925" s="58">
        <f>+'Employee ROP Information'!C925</f>
        <v>0</v>
      </c>
      <c r="C925" s="17">
        <f>+'Employee ROP Information'!M925</f>
        <v>0</v>
      </c>
      <c r="D925" s="17">
        <f>+'Employee ROP Information'!N925</f>
        <v>0</v>
      </c>
      <c r="E925" s="32">
        <f>+'JRO''s Hours Information'!B925</f>
        <v>0</v>
      </c>
      <c r="F925" s="23">
        <f t="shared" si="142"/>
        <v>0</v>
      </c>
      <c r="G925" s="32">
        <f>+'JRO''s Hours Information'!E925</f>
        <v>0</v>
      </c>
      <c r="H925" s="23">
        <f t="shared" si="143"/>
        <v>0</v>
      </c>
      <c r="I925" s="32">
        <f>+'JRO''s Hours Information'!H925</f>
        <v>0</v>
      </c>
      <c r="J925" s="25">
        <f t="shared" si="144"/>
        <v>0</v>
      </c>
      <c r="K925" s="33">
        <f>+'JRO''s Hours Information'!C925</f>
        <v>0</v>
      </c>
      <c r="L925" s="23">
        <f t="shared" si="145"/>
        <v>0</v>
      </c>
      <c r="M925" s="33">
        <f>+'JRO''s Hours Information'!F925</f>
        <v>0</v>
      </c>
      <c r="N925" s="23">
        <f t="shared" si="146"/>
        <v>0</v>
      </c>
      <c r="O925" s="33">
        <f>+'JRO''s Hours Information'!I925</f>
        <v>0</v>
      </c>
      <c r="P925" s="25">
        <f t="shared" si="147"/>
        <v>0</v>
      </c>
      <c r="Q925" s="16">
        <f>+'JRO''s Hours Information'!D925</f>
        <v>0</v>
      </c>
      <c r="R925" s="23">
        <f t="shared" si="148"/>
        <v>0</v>
      </c>
      <c r="S925" s="16">
        <f>+'JRO''s Hours Information'!G925</f>
        <v>0</v>
      </c>
      <c r="T925" s="23">
        <f t="shared" si="149"/>
        <v>0</v>
      </c>
      <c r="U925" s="15">
        <f>+'JRO''s Hours Information'!J925</f>
        <v>0</v>
      </c>
      <c r="V925" s="25">
        <f t="shared" si="150"/>
        <v>0</v>
      </c>
      <c r="W925" s="23">
        <f t="shared" si="151"/>
        <v>0</v>
      </c>
    </row>
    <row r="926" spans="1:23" ht="14.85" hidden="1" customHeight="1" x14ac:dyDescent="0.15">
      <c r="A926" s="64">
        <f>'Employee ROP Information'!A926</f>
        <v>0</v>
      </c>
      <c r="B926" s="58">
        <f>+'Employee ROP Information'!C926</f>
        <v>0</v>
      </c>
      <c r="C926" s="17">
        <f>+'Employee ROP Information'!M926</f>
        <v>0</v>
      </c>
      <c r="D926" s="17">
        <f>+'Employee ROP Information'!N926</f>
        <v>0</v>
      </c>
      <c r="E926" s="32">
        <f>+'JRO''s Hours Information'!B926</f>
        <v>0</v>
      </c>
      <c r="F926" s="23">
        <f t="shared" si="142"/>
        <v>0</v>
      </c>
      <c r="G926" s="32">
        <f>+'JRO''s Hours Information'!E926</f>
        <v>0</v>
      </c>
      <c r="H926" s="23">
        <f t="shared" si="143"/>
        <v>0</v>
      </c>
      <c r="I926" s="32">
        <f>+'JRO''s Hours Information'!H926</f>
        <v>0</v>
      </c>
      <c r="J926" s="25">
        <f t="shared" si="144"/>
        <v>0</v>
      </c>
      <c r="K926" s="33">
        <f>+'JRO''s Hours Information'!C926</f>
        <v>0</v>
      </c>
      <c r="L926" s="23">
        <f t="shared" si="145"/>
        <v>0</v>
      </c>
      <c r="M926" s="33">
        <f>+'JRO''s Hours Information'!F926</f>
        <v>0</v>
      </c>
      <c r="N926" s="23">
        <f t="shared" si="146"/>
        <v>0</v>
      </c>
      <c r="O926" s="33">
        <f>+'JRO''s Hours Information'!I926</f>
        <v>0</v>
      </c>
      <c r="P926" s="25">
        <f t="shared" si="147"/>
        <v>0</v>
      </c>
      <c r="Q926" s="16">
        <f>+'JRO''s Hours Information'!D926</f>
        <v>0</v>
      </c>
      <c r="R926" s="23">
        <f t="shared" si="148"/>
        <v>0</v>
      </c>
      <c r="S926" s="16">
        <f>+'JRO''s Hours Information'!G926</f>
        <v>0</v>
      </c>
      <c r="T926" s="23">
        <f t="shared" si="149"/>
        <v>0</v>
      </c>
      <c r="U926" s="15">
        <f>+'JRO''s Hours Information'!J926</f>
        <v>0</v>
      </c>
      <c r="V926" s="25">
        <f t="shared" si="150"/>
        <v>0</v>
      </c>
      <c r="W926" s="23">
        <f t="shared" si="151"/>
        <v>0</v>
      </c>
    </row>
    <row r="927" spans="1:23" ht="14.85" hidden="1" customHeight="1" x14ac:dyDescent="0.15">
      <c r="A927" s="64">
        <f>'Employee ROP Information'!A927</f>
        <v>0</v>
      </c>
      <c r="B927" s="58">
        <f>+'Employee ROP Information'!C927</f>
        <v>0</v>
      </c>
      <c r="C927" s="17">
        <f>+'Employee ROP Information'!M927</f>
        <v>0</v>
      </c>
      <c r="D927" s="17">
        <f>+'Employee ROP Information'!N927</f>
        <v>0</v>
      </c>
      <c r="E927" s="32">
        <f>+'JRO''s Hours Information'!B927</f>
        <v>0</v>
      </c>
      <c r="F927" s="23">
        <f t="shared" si="142"/>
        <v>0</v>
      </c>
      <c r="G927" s="32">
        <f>+'JRO''s Hours Information'!E927</f>
        <v>0</v>
      </c>
      <c r="H927" s="23">
        <f t="shared" si="143"/>
        <v>0</v>
      </c>
      <c r="I927" s="32">
        <f>+'JRO''s Hours Information'!H927</f>
        <v>0</v>
      </c>
      <c r="J927" s="25">
        <f t="shared" si="144"/>
        <v>0</v>
      </c>
      <c r="K927" s="33">
        <f>+'JRO''s Hours Information'!C927</f>
        <v>0</v>
      </c>
      <c r="L927" s="23">
        <f t="shared" si="145"/>
        <v>0</v>
      </c>
      <c r="M927" s="33">
        <f>+'JRO''s Hours Information'!F927</f>
        <v>0</v>
      </c>
      <c r="N927" s="23">
        <f t="shared" si="146"/>
        <v>0</v>
      </c>
      <c r="O927" s="33">
        <f>+'JRO''s Hours Information'!I927</f>
        <v>0</v>
      </c>
      <c r="P927" s="25">
        <f t="shared" si="147"/>
        <v>0</v>
      </c>
      <c r="Q927" s="16">
        <f>+'JRO''s Hours Information'!D927</f>
        <v>0</v>
      </c>
      <c r="R927" s="23">
        <f t="shared" si="148"/>
        <v>0</v>
      </c>
      <c r="S927" s="16">
        <f>+'JRO''s Hours Information'!G927</f>
        <v>0</v>
      </c>
      <c r="T927" s="23">
        <f t="shared" si="149"/>
        <v>0</v>
      </c>
      <c r="U927" s="15">
        <f>+'JRO''s Hours Information'!J927</f>
        <v>0</v>
      </c>
      <c r="V927" s="25">
        <f t="shared" si="150"/>
        <v>0</v>
      </c>
      <c r="W927" s="23">
        <f t="shared" si="151"/>
        <v>0</v>
      </c>
    </row>
    <row r="928" spans="1:23" ht="14.85" hidden="1" customHeight="1" x14ac:dyDescent="0.15">
      <c r="A928" s="64">
        <f>'Employee ROP Information'!A928</f>
        <v>0</v>
      </c>
      <c r="B928" s="58">
        <f>+'Employee ROP Information'!C928</f>
        <v>0</v>
      </c>
      <c r="C928" s="17">
        <f>+'Employee ROP Information'!M928</f>
        <v>0</v>
      </c>
      <c r="D928" s="17">
        <f>+'Employee ROP Information'!N928</f>
        <v>0</v>
      </c>
      <c r="E928" s="32">
        <f>+'JRO''s Hours Information'!B928</f>
        <v>0</v>
      </c>
      <c r="F928" s="23">
        <f t="shared" si="142"/>
        <v>0</v>
      </c>
      <c r="G928" s="32">
        <f>+'JRO''s Hours Information'!E928</f>
        <v>0</v>
      </c>
      <c r="H928" s="23">
        <f t="shared" si="143"/>
        <v>0</v>
      </c>
      <c r="I928" s="32">
        <f>+'JRO''s Hours Information'!H928</f>
        <v>0</v>
      </c>
      <c r="J928" s="25">
        <f t="shared" si="144"/>
        <v>0</v>
      </c>
      <c r="K928" s="33">
        <f>+'JRO''s Hours Information'!C928</f>
        <v>0</v>
      </c>
      <c r="L928" s="23">
        <f t="shared" si="145"/>
        <v>0</v>
      </c>
      <c r="M928" s="33">
        <f>+'JRO''s Hours Information'!F928</f>
        <v>0</v>
      </c>
      <c r="N928" s="23">
        <f t="shared" si="146"/>
        <v>0</v>
      </c>
      <c r="O928" s="33">
        <f>+'JRO''s Hours Information'!I928</f>
        <v>0</v>
      </c>
      <c r="P928" s="25">
        <f t="shared" si="147"/>
        <v>0</v>
      </c>
      <c r="Q928" s="16">
        <f>+'JRO''s Hours Information'!D928</f>
        <v>0</v>
      </c>
      <c r="R928" s="23">
        <f t="shared" si="148"/>
        <v>0</v>
      </c>
      <c r="S928" s="16">
        <f>+'JRO''s Hours Information'!G928</f>
        <v>0</v>
      </c>
      <c r="T928" s="23">
        <f t="shared" si="149"/>
        <v>0</v>
      </c>
      <c r="U928" s="15">
        <f>+'JRO''s Hours Information'!J928</f>
        <v>0</v>
      </c>
      <c r="V928" s="25">
        <f t="shared" si="150"/>
        <v>0</v>
      </c>
      <c r="W928" s="23">
        <f t="shared" si="151"/>
        <v>0</v>
      </c>
    </row>
    <row r="929" spans="1:23" ht="14.85" hidden="1" customHeight="1" x14ac:dyDescent="0.15">
      <c r="A929" s="64">
        <f>'Employee ROP Information'!A929</f>
        <v>0</v>
      </c>
      <c r="B929" s="58">
        <f>+'Employee ROP Information'!C929</f>
        <v>0</v>
      </c>
      <c r="C929" s="17">
        <f>+'Employee ROP Information'!M929</f>
        <v>0</v>
      </c>
      <c r="D929" s="17">
        <f>+'Employee ROP Information'!N929</f>
        <v>0</v>
      </c>
      <c r="E929" s="32">
        <f>+'JRO''s Hours Information'!B929</f>
        <v>0</v>
      </c>
      <c r="F929" s="23">
        <f t="shared" ref="F929:F992" si="152">C929*E929</f>
        <v>0</v>
      </c>
      <c r="G929" s="32">
        <f>+'JRO''s Hours Information'!E929</f>
        <v>0</v>
      </c>
      <c r="H929" s="23">
        <f t="shared" ref="H929:H992" si="153">D929*G929</f>
        <v>0</v>
      </c>
      <c r="I929" s="32">
        <f>+'JRO''s Hours Information'!H929</f>
        <v>0</v>
      </c>
      <c r="J929" s="25">
        <f t="shared" ref="J929:J992" si="154">D929*I929</f>
        <v>0</v>
      </c>
      <c r="K929" s="33">
        <f>+'JRO''s Hours Information'!C929</f>
        <v>0</v>
      </c>
      <c r="L929" s="23">
        <f t="shared" ref="L929:L992" si="155">C929*K929</f>
        <v>0</v>
      </c>
      <c r="M929" s="33">
        <f>+'JRO''s Hours Information'!F929</f>
        <v>0</v>
      </c>
      <c r="N929" s="23">
        <f t="shared" ref="N929:N992" si="156">D929*M929</f>
        <v>0</v>
      </c>
      <c r="O929" s="33">
        <f>+'JRO''s Hours Information'!I929</f>
        <v>0</v>
      </c>
      <c r="P929" s="25">
        <f t="shared" ref="P929:P992" si="157">D929*O929</f>
        <v>0</v>
      </c>
      <c r="Q929" s="16">
        <f>+'JRO''s Hours Information'!D929</f>
        <v>0</v>
      </c>
      <c r="R929" s="23">
        <f t="shared" ref="R929:R992" si="158">C929*Q929</f>
        <v>0</v>
      </c>
      <c r="S929" s="16">
        <f>+'JRO''s Hours Information'!G929</f>
        <v>0</v>
      </c>
      <c r="T929" s="23">
        <f t="shared" ref="T929:T992" si="159">D929*S929</f>
        <v>0</v>
      </c>
      <c r="U929" s="15">
        <f>+'JRO''s Hours Information'!J929</f>
        <v>0</v>
      </c>
      <c r="V929" s="25">
        <f t="shared" ref="V929:V992" si="160">D929*U929</f>
        <v>0</v>
      </c>
      <c r="W929" s="23">
        <f t="shared" ref="W929:W992" si="161">F929+H929+J929</f>
        <v>0</v>
      </c>
    </row>
    <row r="930" spans="1:23" ht="14.85" hidden="1" customHeight="1" x14ac:dyDescent="0.15">
      <c r="A930" s="64">
        <f>'Employee ROP Information'!A930</f>
        <v>0</v>
      </c>
      <c r="B930" s="58">
        <f>+'Employee ROP Information'!C930</f>
        <v>0</v>
      </c>
      <c r="C930" s="17">
        <f>+'Employee ROP Information'!M930</f>
        <v>0</v>
      </c>
      <c r="D930" s="17">
        <f>+'Employee ROP Information'!N930</f>
        <v>0</v>
      </c>
      <c r="E930" s="32">
        <f>+'JRO''s Hours Information'!B930</f>
        <v>0</v>
      </c>
      <c r="F930" s="23">
        <f t="shared" si="152"/>
        <v>0</v>
      </c>
      <c r="G930" s="32">
        <f>+'JRO''s Hours Information'!E930</f>
        <v>0</v>
      </c>
      <c r="H930" s="23">
        <f t="shared" si="153"/>
        <v>0</v>
      </c>
      <c r="I930" s="32">
        <f>+'JRO''s Hours Information'!H930</f>
        <v>0</v>
      </c>
      <c r="J930" s="25">
        <f t="shared" si="154"/>
        <v>0</v>
      </c>
      <c r="K930" s="33">
        <f>+'JRO''s Hours Information'!C930</f>
        <v>0</v>
      </c>
      <c r="L930" s="23">
        <f t="shared" si="155"/>
        <v>0</v>
      </c>
      <c r="M930" s="33">
        <f>+'JRO''s Hours Information'!F930</f>
        <v>0</v>
      </c>
      <c r="N930" s="23">
        <f t="shared" si="156"/>
        <v>0</v>
      </c>
      <c r="O930" s="33">
        <f>+'JRO''s Hours Information'!I930</f>
        <v>0</v>
      </c>
      <c r="P930" s="25">
        <f t="shared" si="157"/>
        <v>0</v>
      </c>
      <c r="Q930" s="16">
        <f>+'JRO''s Hours Information'!D930</f>
        <v>0</v>
      </c>
      <c r="R930" s="23">
        <f t="shared" si="158"/>
        <v>0</v>
      </c>
      <c r="S930" s="16">
        <f>+'JRO''s Hours Information'!G930</f>
        <v>0</v>
      </c>
      <c r="T930" s="23">
        <f t="shared" si="159"/>
        <v>0</v>
      </c>
      <c r="U930" s="15">
        <f>+'JRO''s Hours Information'!J930</f>
        <v>0</v>
      </c>
      <c r="V930" s="25">
        <f t="shared" si="160"/>
        <v>0</v>
      </c>
      <c r="W930" s="23">
        <f t="shared" si="161"/>
        <v>0</v>
      </c>
    </row>
    <row r="931" spans="1:23" ht="14.85" hidden="1" customHeight="1" x14ac:dyDescent="0.15">
      <c r="A931" s="64">
        <f>'Employee ROP Information'!A931</f>
        <v>0</v>
      </c>
      <c r="B931" s="58">
        <f>+'Employee ROP Information'!C931</f>
        <v>0</v>
      </c>
      <c r="C931" s="17">
        <f>+'Employee ROP Information'!M931</f>
        <v>0</v>
      </c>
      <c r="D931" s="17">
        <f>+'Employee ROP Information'!N931</f>
        <v>0</v>
      </c>
      <c r="E931" s="32">
        <f>+'JRO''s Hours Information'!B931</f>
        <v>0</v>
      </c>
      <c r="F931" s="23">
        <f t="shared" si="152"/>
        <v>0</v>
      </c>
      <c r="G931" s="32">
        <f>+'JRO''s Hours Information'!E931</f>
        <v>0</v>
      </c>
      <c r="H931" s="23">
        <f t="shared" si="153"/>
        <v>0</v>
      </c>
      <c r="I931" s="32">
        <f>+'JRO''s Hours Information'!H931</f>
        <v>0</v>
      </c>
      <c r="J931" s="25">
        <f t="shared" si="154"/>
        <v>0</v>
      </c>
      <c r="K931" s="33">
        <f>+'JRO''s Hours Information'!C931</f>
        <v>0</v>
      </c>
      <c r="L931" s="23">
        <f t="shared" si="155"/>
        <v>0</v>
      </c>
      <c r="M931" s="33">
        <f>+'JRO''s Hours Information'!F931</f>
        <v>0</v>
      </c>
      <c r="N931" s="23">
        <f t="shared" si="156"/>
        <v>0</v>
      </c>
      <c r="O931" s="33">
        <f>+'JRO''s Hours Information'!I931</f>
        <v>0</v>
      </c>
      <c r="P931" s="25">
        <f t="shared" si="157"/>
        <v>0</v>
      </c>
      <c r="Q931" s="16">
        <f>+'JRO''s Hours Information'!D931</f>
        <v>0</v>
      </c>
      <c r="R931" s="23">
        <f t="shared" si="158"/>
        <v>0</v>
      </c>
      <c r="S931" s="16">
        <f>+'JRO''s Hours Information'!G931</f>
        <v>0</v>
      </c>
      <c r="T931" s="23">
        <f t="shared" si="159"/>
        <v>0</v>
      </c>
      <c r="U931" s="15">
        <f>+'JRO''s Hours Information'!J931</f>
        <v>0</v>
      </c>
      <c r="V931" s="25">
        <f t="shared" si="160"/>
        <v>0</v>
      </c>
      <c r="W931" s="23">
        <f t="shared" si="161"/>
        <v>0</v>
      </c>
    </row>
    <row r="932" spans="1:23" ht="14.85" hidden="1" customHeight="1" x14ac:dyDescent="0.15">
      <c r="A932" s="64">
        <f>'Employee ROP Information'!A932</f>
        <v>0</v>
      </c>
      <c r="B932" s="58">
        <f>+'Employee ROP Information'!C932</f>
        <v>0</v>
      </c>
      <c r="C932" s="17">
        <f>+'Employee ROP Information'!M932</f>
        <v>0</v>
      </c>
      <c r="D932" s="17">
        <f>+'Employee ROP Information'!N932</f>
        <v>0</v>
      </c>
      <c r="E932" s="32">
        <f>+'JRO''s Hours Information'!B932</f>
        <v>0</v>
      </c>
      <c r="F932" s="23">
        <f t="shared" si="152"/>
        <v>0</v>
      </c>
      <c r="G932" s="32">
        <f>+'JRO''s Hours Information'!E932</f>
        <v>0</v>
      </c>
      <c r="H932" s="23">
        <f t="shared" si="153"/>
        <v>0</v>
      </c>
      <c r="I932" s="32">
        <f>+'JRO''s Hours Information'!H932</f>
        <v>0</v>
      </c>
      <c r="J932" s="25">
        <f t="shared" si="154"/>
        <v>0</v>
      </c>
      <c r="K932" s="33">
        <f>+'JRO''s Hours Information'!C932</f>
        <v>0</v>
      </c>
      <c r="L932" s="23">
        <f t="shared" si="155"/>
        <v>0</v>
      </c>
      <c r="M932" s="33">
        <f>+'JRO''s Hours Information'!F932</f>
        <v>0</v>
      </c>
      <c r="N932" s="23">
        <f t="shared" si="156"/>
        <v>0</v>
      </c>
      <c r="O932" s="33">
        <f>+'JRO''s Hours Information'!I932</f>
        <v>0</v>
      </c>
      <c r="P932" s="25">
        <f t="shared" si="157"/>
        <v>0</v>
      </c>
      <c r="Q932" s="16">
        <f>+'JRO''s Hours Information'!D932</f>
        <v>0</v>
      </c>
      <c r="R932" s="23">
        <f t="shared" si="158"/>
        <v>0</v>
      </c>
      <c r="S932" s="16">
        <f>+'JRO''s Hours Information'!G932</f>
        <v>0</v>
      </c>
      <c r="T932" s="23">
        <f t="shared" si="159"/>
        <v>0</v>
      </c>
      <c r="U932" s="15">
        <f>+'JRO''s Hours Information'!J932</f>
        <v>0</v>
      </c>
      <c r="V932" s="25">
        <f t="shared" si="160"/>
        <v>0</v>
      </c>
      <c r="W932" s="23">
        <f t="shared" si="161"/>
        <v>0</v>
      </c>
    </row>
    <row r="933" spans="1:23" ht="14.85" hidden="1" customHeight="1" x14ac:dyDescent="0.15">
      <c r="A933" s="64">
        <f>'Employee ROP Information'!A933</f>
        <v>0</v>
      </c>
      <c r="B933" s="58">
        <f>+'Employee ROP Information'!C933</f>
        <v>0</v>
      </c>
      <c r="C933" s="17">
        <f>+'Employee ROP Information'!M933</f>
        <v>0</v>
      </c>
      <c r="D933" s="17">
        <f>+'Employee ROP Information'!N933</f>
        <v>0</v>
      </c>
      <c r="E933" s="32">
        <f>+'JRO''s Hours Information'!B933</f>
        <v>0</v>
      </c>
      <c r="F933" s="23">
        <f t="shared" si="152"/>
        <v>0</v>
      </c>
      <c r="G933" s="32">
        <f>+'JRO''s Hours Information'!E933</f>
        <v>0</v>
      </c>
      <c r="H933" s="23">
        <f t="shared" si="153"/>
        <v>0</v>
      </c>
      <c r="I933" s="32">
        <f>+'JRO''s Hours Information'!H933</f>
        <v>0</v>
      </c>
      <c r="J933" s="25">
        <f t="shared" si="154"/>
        <v>0</v>
      </c>
      <c r="K933" s="33">
        <f>+'JRO''s Hours Information'!C933</f>
        <v>0</v>
      </c>
      <c r="L933" s="23">
        <f t="shared" si="155"/>
        <v>0</v>
      </c>
      <c r="M933" s="33">
        <f>+'JRO''s Hours Information'!F933</f>
        <v>0</v>
      </c>
      <c r="N933" s="23">
        <f t="shared" si="156"/>
        <v>0</v>
      </c>
      <c r="O933" s="33">
        <f>+'JRO''s Hours Information'!I933</f>
        <v>0</v>
      </c>
      <c r="P933" s="25">
        <f t="shared" si="157"/>
        <v>0</v>
      </c>
      <c r="Q933" s="16">
        <f>+'JRO''s Hours Information'!D933</f>
        <v>0</v>
      </c>
      <c r="R933" s="23">
        <f t="shared" si="158"/>
        <v>0</v>
      </c>
      <c r="S933" s="16">
        <f>+'JRO''s Hours Information'!G933</f>
        <v>0</v>
      </c>
      <c r="T933" s="23">
        <f t="shared" si="159"/>
        <v>0</v>
      </c>
      <c r="U933" s="15">
        <f>+'JRO''s Hours Information'!J933</f>
        <v>0</v>
      </c>
      <c r="V933" s="25">
        <f t="shared" si="160"/>
        <v>0</v>
      </c>
      <c r="W933" s="23">
        <f t="shared" si="161"/>
        <v>0</v>
      </c>
    </row>
    <row r="934" spans="1:23" ht="14.85" hidden="1" customHeight="1" x14ac:dyDescent="0.15">
      <c r="A934" s="64">
        <f>'Employee ROP Information'!A934</f>
        <v>0</v>
      </c>
      <c r="B934" s="58">
        <f>+'Employee ROP Information'!C934</f>
        <v>0</v>
      </c>
      <c r="C934" s="17">
        <f>+'Employee ROP Information'!M934</f>
        <v>0</v>
      </c>
      <c r="D934" s="17">
        <f>+'Employee ROP Information'!N934</f>
        <v>0</v>
      </c>
      <c r="E934" s="32">
        <f>+'JRO''s Hours Information'!B934</f>
        <v>0</v>
      </c>
      <c r="F934" s="23">
        <f t="shared" si="152"/>
        <v>0</v>
      </c>
      <c r="G934" s="32">
        <f>+'JRO''s Hours Information'!E934</f>
        <v>0</v>
      </c>
      <c r="H934" s="23">
        <f t="shared" si="153"/>
        <v>0</v>
      </c>
      <c r="I934" s="32">
        <f>+'JRO''s Hours Information'!H934</f>
        <v>0</v>
      </c>
      <c r="J934" s="25">
        <f t="shared" si="154"/>
        <v>0</v>
      </c>
      <c r="K934" s="33">
        <f>+'JRO''s Hours Information'!C934</f>
        <v>0</v>
      </c>
      <c r="L934" s="23">
        <f t="shared" si="155"/>
        <v>0</v>
      </c>
      <c r="M934" s="33">
        <f>+'JRO''s Hours Information'!F934</f>
        <v>0</v>
      </c>
      <c r="N934" s="23">
        <f t="shared" si="156"/>
        <v>0</v>
      </c>
      <c r="O934" s="33">
        <f>+'JRO''s Hours Information'!I934</f>
        <v>0</v>
      </c>
      <c r="P934" s="25">
        <f t="shared" si="157"/>
        <v>0</v>
      </c>
      <c r="Q934" s="16">
        <f>+'JRO''s Hours Information'!D934</f>
        <v>0</v>
      </c>
      <c r="R934" s="23">
        <f t="shared" si="158"/>
        <v>0</v>
      </c>
      <c r="S934" s="16">
        <f>+'JRO''s Hours Information'!G934</f>
        <v>0</v>
      </c>
      <c r="T934" s="23">
        <f t="shared" si="159"/>
        <v>0</v>
      </c>
      <c r="U934" s="15">
        <f>+'JRO''s Hours Information'!J934</f>
        <v>0</v>
      </c>
      <c r="V934" s="25">
        <f t="shared" si="160"/>
        <v>0</v>
      </c>
      <c r="W934" s="23">
        <f t="shared" si="161"/>
        <v>0</v>
      </c>
    </row>
    <row r="935" spans="1:23" ht="14.85" hidden="1" customHeight="1" x14ac:dyDescent="0.15">
      <c r="A935" s="64">
        <f>'Employee ROP Information'!A935</f>
        <v>0</v>
      </c>
      <c r="B935" s="58">
        <f>+'Employee ROP Information'!C935</f>
        <v>0</v>
      </c>
      <c r="C935" s="17">
        <f>+'Employee ROP Information'!M935</f>
        <v>0</v>
      </c>
      <c r="D935" s="17">
        <f>+'Employee ROP Information'!N935</f>
        <v>0</v>
      </c>
      <c r="E935" s="32">
        <f>+'JRO''s Hours Information'!B935</f>
        <v>0</v>
      </c>
      <c r="F935" s="23">
        <f t="shared" si="152"/>
        <v>0</v>
      </c>
      <c r="G935" s="32">
        <f>+'JRO''s Hours Information'!E935</f>
        <v>0</v>
      </c>
      <c r="H935" s="23">
        <f t="shared" si="153"/>
        <v>0</v>
      </c>
      <c r="I935" s="32">
        <f>+'JRO''s Hours Information'!H935</f>
        <v>0</v>
      </c>
      <c r="J935" s="25">
        <f t="shared" si="154"/>
        <v>0</v>
      </c>
      <c r="K935" s="33">
        <f>+'JRO''s Hours Information'!C935</f>
        <v>0</v>
      </c>
      <c r="L935" s="23">
        <f t="shared" si="155"/>
        <v>0</v>
      </c>
      <c r="M935" s="33">
        <f>+'JRO''s Hours Information'!F935</f>
        <v>0</v>
      </c>
      <c r="N935" s="23">
        <f t="shared" si="156"/>
        <v>0</v>
      </c>
      <c r="O935" s="33">
        <f>+'JRO''s Hours Information'!I935</f>
        <v>0</v>
      </c>
      <c r="P935" s="25">
        <f t="shared" si="157"/>
        <v>0</v>
      </c>
      <c r="Q935" s="16">
        <f>+'JRO''s Hours Information'!D935</f>
        <v>0</v>
      </c>
      <c r="R935" s="23">
        <f t="shared" si="158"/>
        <v>0</v>
      </c>
      <c r="S935" s="16">
        <f>+'JRO''s Hours Information'!G935</f>
        <v>0</v>
      </c>
      <c r="T935" s="23">
        <f t="shared" si="159"/>
        <v>0</v>
      </c>
      <c r="U935" s="15">
        <f>+'JRO''s Hours Information'!J935</f>
        <v>0</v>
      </c>
      <c r="V935" s="25">
        <f t="shared" si="160"/>
        <v>0</v>
      </c>
      <c r="W935" s="23">
        <f t="shared" si="161"/>
        <v>0</v>
      </c>
    </row>
    <row r="936" spans="1:23" ht="14.85" hidden="1" customHeight="1" x14ac:dyDescent="0.15">
      <c r="A936" s="64">
        <f>'Employee ROP Information'!A936</f>
        <v>0</v>
      </c>
      <c r="B936" s="58">
        <f>+'Employee ROP Information'!C936</f>
        <v>0</v>
      </c>
      <c r="C936" s="17">
        <f>+'Employee ROP Information'!M936</f>
        <v>0</v>
      </c>
      <c r="D936" s="17">
        <f>+'Employee ROP Information'!N936</f>
        <v>0</v>
      </c>
      <c r="E936" s="32">
        <f>+'JRO''s Hours Information'!B936</f>
        <v>0</v>
      </c>
      <c r="F936" s="23">
        <f t="shared" si="152"/>
        <v>0</v>
      </c>
      <c r="G936" s="32">
        <f>+'JRO''s Hours Information'!E936</f>
        <v>0</v>
      </c>
      <c r="H936" s="23">
        <f t="shared" si="153"/>
        <v>0</v>
      </c>
      <c r="I936" s="32">
        <f>+'JRO''s Hours Information'!H936</f>
        <v>0</v>
      </c>
      <c r="J936" s="25">
        <f t="shared" si="154"/>
        <v>0</v>
      </c>
      <c r="K936" s="33">
        <f>+'JRO''s Hours Information'!C936</f>
        <v>0</v>
      </c>
      <c r="L936" s="23">
        <f t="shared" si="155"/>
        <v>0</v>
      </c>
      <c r="M936" s="33">
        <f>+'JRO''s Hours Information'!F936</f>
        <v>0</v>
      </c>
      <c r="N936" s="23">
        <f t="shared" si="156"/>
        <v>0</v>
      </c>
      <c r="O936" s="33">
        <f>+'JRO''s Hours Information'!I936</f>
        <v>0</v>
      </c>
      <c r="P936" s="25">
        <f t="shared" si="157"/>
        <v>0</v>
      </c>
      <c r="Q936" s="16">
        <f>+'JRO''s Hours Information'!D936</f>
        <v>0</v>
      </c>
      <c r="R936" s="23">
        <f t="shared" si="158"/>
        <v>0</v>
      </c>
      <c r="S936" s="16">
        <f>+'JRO''s Hours Information'!G936</f>
        <v>0</v>
      </c>
      <c r="T936" s="23">
        <f t="shared" si="159"/>
        <v>0</v>
      </c>
      <c r="U936" s="15">
        <f>+'JRO''s Hours Information'!J936</f>
        <v>0</v>
      </c>
      <c r="V936" s="25">
        <f t="shared" si="160"/>
        <v>0</v>
      </c>
      <c r="W936" s="23">
        <f t="shared" si="161"/>
        <v>0</v>
      </c>
    </row>
    <row r="937" spans="1:23" ht="14.85" hidden="1" customHeight="1" x14ac:dyDescent="0.15">
      <c r="A937" s="64">
        <f>'Employee ROP Information'!A937</f>
        <v>0</v>
      </c>
      <c r="B937" s="58">
        <f>+'Employee ROP Information'!C937</f>
        <v>0</v>
      </c>
      <c r="C937" s="17">
        <f>+'Employee ROP Information'!M937</f>
        <v>0</v>
      </c>
      <c r="D937" s="17">
        <f>+'Employee ROP Information'!N937</f>
        <v>0</v>
      </c>
      <c r="E937" s="32">
        <f>+'JRO''s Hours Information'!B937</f>
        <v>0</v>
      </c>
      <c r="F937" s="23">
        <f t="shared" si="152"/>
        <v>0</v>
      </c>
      <c r="G937" s="32">
        <f>+'JRO''s Hours Information'!E937</f>
        <v>0</v>
      </c>
      <c r="H937" s="23">
        <f t="shared" si="153"/>
        <v>0</v>
      </c>
      <c r="I937" s="32">
        <f>+'JRO''s Hours Information'!H937</f>
        <v>0</v>
      </c>
      <c r="J937" s="25">
        <f t="shared" si="154"/>
        <v>0</v>
      </c>
      <c r="K937" s="33">
        <f>+'JRO''s Hours Information'!C937</f>
        <v>0</v>
      </c>
      <c r="L937" s="23">
        <f t="shared" si="155"/>
        <v>0</v>
      </c>
      <c r="M937" s="33">
        <f>+'JRO''s Hours Information'!F937</f>
        <v>0</v>
      </c>
      <c r="N937" s="23">
        <f t="shared" si="156"/>
        <v>0</v>
      </c>
      <c r="O937" s="33">
        <f>+'JRO''s Hours Information'!I937</f>
        <v>0</v>
      </c>
      <c r="P937" s="25">
        <f t="shared" si="157"/>
        <v>0</v>
      </c>
      <c r="Q937" s="16">
        <f>+'JRO''s Hours Information'!D937</f>
        <v>0</v>
      </c>
      <c r="R937" s="23">
        <f t="shared" si="158"/>
        <v>0</v>
      </c>
      <c r="S937" s="16">
        <f>+'JRO''s Hours Information'!G937</f>
        <v>0</v>
      </c>
      <c r="T937" s="23">
        <f t="shared" si="159"/>
        <v>0</v>
      </c>
      <c r="U937" s="15">
        <f>+'JRO''s Hours Information'!J937</f>
        <v>0</v>
      </c>
      <c r="V937" s="25">
        <f t="shared" si="160"/>
        <v>0</v>
      </c>
      <c r="W937" s="23">
        <f t="shared" si="161"/>
        <v>0</v>
      </c>
    </row>
    <row r="938" spans="1:23" ht="14.85" hidden="1" customHeight="1" x14ac:dyDescent="0.15">
      <c r="A938" s="64">
        <f>'Employee ROP Information'!A938</f>
        <v>0</v>
      </c>
      <c r="B938" s="58">
        <f>+'Employee ROP Information'!C938</f>
        <v>0</v>
      </c>
      <c r="C938" s="17">
        <f>+'Employee ROP Information'!M938</f>
        <v>0</v>
      </c>
      <c r="D938" s="17">
        <f>+'Employee ROP Information'!N938</f>
        <v>0</v>
      </c>
      <c r="E938" s="32">
        <f>+'JRO''s Hours Information'!B938</f>
        <v>0</v>
      </c>
      <c r="F938" s="23">
        <f t="shared" si="152"/>
        <v>0</v>
      </c>
      <c r="G938" s="32">
        <f>+'JRO''s Hours Information'!E938</f>
        <v>0</v>
      </c>
      <c r="H938" s="23">
        <f t="shared" si="153"/>
        <v>0</v>
      </c>
      <c r="I938" s="32">
        <f>+'JRO''s Hours Information'!H938</f>
        <v>0</v>
      </c>
      <c r="J938" s="25">
        <f t="shared" si="154"/>
        <v>0</v>
      </c>
      <c r="K938" s="33">
        <f>+'JRO''s Hours Information'!C938</f>
        <v>0</v>
      </c>
      <c r="L938" s="23">
        <f t="shared" si="155"/>
        <v>0</v>
      </c>
      <c r="M938" s="33">
        <f>+'JRO''s Hours Information'!F938</f>
        <v>0</v>
      </c>
      <c r="N938" s="23">
        <f t="shared" si="156"/>
        <v>0</v>
      </c>
      <c r="O938" s="33">
        <f>+'JRO''s Hours Information'!I938</f>
        <v>0</v>
      </c>
      <c r="P938" s="25">
        <f t="shared" si="157"/>
        <v>0</v>
      </c>
      <c r="Q938" s="16">
        <f>+'JRO''s Hours Information'!D938</f>
        <v>0</v>
      </c>
      <c r="R938" s="23">
        <f t="shared" si="158"/>
        <v>0</v>
      </c>
      <c r="S938" s="16">
        <f>+'JRO''s Hours Information'!G938</f>
        <v>0</v>
      </c>
      <c r="T938" s="23">
        <f t="shared" si="159"/>
        <v>0</v>
      </c>
      <c r="U938" s="15">
        <f>+'JRO''s Hours Information'!J938</f>
        <v>0</v>
      </c>
      <c r="V938" s="25">
        <f t="shared" si="160"/>
        <v>0</v>
      </c>
      <c r="W938" s="23">
        <f t="shared" si="161"/>
        <v>0</v>
      </c>
    </row>
    <row r="939" spans="1:23" ht="14.85" hidden="1" customHeight="1" x14ac:dyDescent="0.15">
      <c r="A939" s="64">
        <f>'Employee ROP Information'!A939</f>
        <v>0</v>
      </c>
      <c r="B939" s="58">
        <f>+'Employee ROP Information'!C939</f>
        <v>0</v>
      </c>
      <c r="C939" s="17">
        <f>+'Employee ROP Information'!M939</f>
        <v>0</v>
      </c>
      <c r="D939" s="17">
        <f>+'Employee ROP Information'!N939</f>
        <v>0</v>
      </c>
      <c r="E939" s="32">
        <f>+'JRO''s Hours Information'!B939</f>
        <v>0</v>
      </c>
      <c r="F939" s="23">
        <f t="shared" si="152"/>
        <v>0</v>
      </c>
      <c r="G939" s="32">
        <f>+'JRO''s Hours Information'!E939</f>
        <v>0</v>
      </c>
      <c r="H939" s="23">
        <f t="shared" si="153"/>
        <v>0</v>
      </c>
      <c r="I939" s="32">
        <f>+'JRO''s Hours Information'!H939</f>
        <v>0</v>
      </c>
      <c r="J939" s="25">
        <f t="shared" si="154"/>
        <v>0</v>
      </c>
      <c r="K939" s="33">
        <f>+'JRO''s Hours Information'!C939</f>
        <v>0</v>
      </c>
      <c r="L939" s="23">
        <f t="shared" si="155"/>
        <v>0</v>
      </c>
      <c r="M939" s="33">
        <f>+'JRO''s Hours Information'!F939</f>
        <v>0</v>
      </c>
      <c r="N939" s="23">
        <f t="shared" si="156"/>
        <v>0</v>
      </c>
      <c r="O939" s="33">
        <f>+'JRO''s Hours Information'!I939</f>
        <v>0</v>
      </c>
      <c r="P939" s="25">
        <f t="shared" si="157"/>
        <v>0</v>
      </c>
      <c r="Q939" s="16">
        <f>+'JRO''s Hours Information'!D939</f>
        <v>0</v>
      </c>
      <c r="R939" s="23">
        <f t="shared" si="158"/>
        <v>0</v>
      </c>
      <c r="S939" s="16">
        <f>+'JRO''s Hours Information'!G939</f>
        <v>0</v>
      </c>
      <c r="T939" s="23">
        <f t="shared" si="159"/>
        <v>0</v>
      </c>
      <c r="U939" s="15">
        <f>+'JRO''s Hours Information'!J939</f>
        <v>0</v>
      </c>
      <c r="V939" s="25">
        <f t="shared" si="160"/>
        <v>0</v>
      </c>
      <c r="W939" s="23">
        <f t="shared" si="161"/>
        <v>0</v>
      </c>
    </row>
    <row r="940" spans="1:23" ht="14.85" hidden="1" customHeight="1" x14ac:dyDescent="0.15">
      <c r="A940" s="64">
        <f>'Employee ROP Information'!A940</f>
        <v>0</v>
      </c>
      <c r="B940" s="58">
        <f>+'Employee ROP Information'!C940</f>
        <v>0</v>
      </c>
      <c r="C940" s="17">
        <f>+'Employee ROP Information'!M940</f>
        <v>0</v>
      </c>
      <c r="D940" s="17">
        <f>+'Employee ROP Information'!N940</f>
        <v>0</v>
      </c>
      <c r="E940" s="32">
        <f>+'JRO''s Hours Information'!B940</f>
        <v>0</v>
      </c>
      <c r="F940" s="23">
        <f t="shared" si="152"/>
        <v>0</v>
      </c>
      <c r="G940" s="32">
        <f>+'JRO''s Hours Information'!E940</f>
        <v>0</v>
      </c>
      <c r="H940" s="23">
        <f t="shared" si="153"/>
        <v>0</v>
      </c>
      <c r="I940" s="32">
        <f>+'JRO''s Hours Information'!H940</f>
        <v>0</v>
      </c>
      <c r="J940" s="25">
        <f t="shared" si="154"/>
        <v>0</v>
      </c>
      <c r="K940" s="33">
        <f>+'JRO''s Hours Information'!C940</f>
        <v>0</v>
      </c>
      <c r="L940" s="23">
        <f t="shared" si="155"/>
        <v>0</v>
      </c>
      <c r="M940" s="33">
        <f>+'JRO''s Hours Information'!F940</f>
        <v>0</v>
      </c>
      <c r="N940" s="23">
        <f t="shared" si="156"/>
        <v>0</v>
      </c>
      <c r="O940" s="33">
        <f>+'JRO''s Hours Information'!I940</f>
        <v>0</v>
      </c>
      <c r="P940" s="25">
        <f t="shared" si="157"/>
        <v>0</v>
      </c>
      <c r="Q940" s="16">
        <f>+'JRO''s Hours Information'!D940</f>
        <v>0</v>
      </c>
      <c r="R940" s="23">
        <f t="shared" si="158"/>
        <v>0</v>
      </c>
      <c r="S940" s="16">
        <f>+'JRO''s Hours Information'!G940</f>
        <v>0</v>
      </c>
      <c r="T940" s="23">
        <f t="shared" si="159"/>
        <v>0</v>
      </c>
      <c r="U940" s="15">
        <f>+'JRO''s Hours Information'!J940</f>
        <v>0</v>
      </c>
      <c r="V940" s="25">
        <f t="shared" si="160"/>
        <v>0</v>
      </c>
      <c r="W940" s="23">
        <f t="shared" si="161"/>
        <v>0</v>
      </c>
    </row>
    <row r="941" spans="1:23" ht="14.85" hidden="1" customHeight="1" x14ac:dyDescent="0.15">
      <c r="A941" s="64">
        <f>'Employee ROP Information'!A941</f>
        <v>0</v>
      </c>
      <c r="B941" s="58">
        <f>+'Employee ROP Information'!C941</f>
        <v>0</v>
      </c>
      <c r="C941" s="17">
        <f>+'Employee ROP Information'!M941</f>
        <v>0</v>
      </c>
      <c r="D941" s="17">
        <f>+'Employee ROP Information'!N941</f>
        <v>0</v>
      </c>
      <c r="E941" s="32">
        <f>+'JRO''s Hours Information'!B941</f>
        <v>0</v>
      </c>
      <c r="F941" s="23">
        <f t="shared" si="152"/>
        <v>0</v>
      </c>
      <c r="G941" s="32">
        <f>+'JRO''s Hours Information'!E941</f>
        <v>0</v>
      </c>
      <c r="H941" s="23">
        <f t="shared" si="153"/>
        <v>0</v>
      </c>
      <c r="I941" s="32">
        <f>+'JRO''s Hours Information'!H941</f>
        <v>0</v>
      </c>
      <c r="J941" s="25">
        <f t="shared" si="154"/>
        <v>0</v>
      </c>
      <c r="K941" s="33">
        <f>+'JRO''s Hours Information'!C941</f>
        <v>0</v>
      </c>
      <c r="L941" s="23">
        <f t="shared" si="155"/>
        <v>0</v>
      </c>
      <c r="M941" s="33">
        <f>+'JRO''s Hours Information'!F941</f>
        <v>0</v>
      </c>
      <c r="N941" s="23">
        <f t="shared" si="156"/>
        <v>0</v>
      </c>
      <c r="O941" s="33">
        <f>+'JRO''s Hours Information'!I941</f>
        <v>0</v>
      </c>
      <c r="P941" s="25">
        <f t="shared" si="157"/>
        <v>0</v>
      </c>
      <c r="Q941" s="16">
        <f>+'JRO''s Hours Information'!D941</f>
        <v>0</v>
      </c>
      <c r="R941" s="23">
        <f t="shared" si="158"/>
        <v>0</v>
      </c>
      <c r="S941" s="16">
        <f>+'JRO''s Hours Information'!G941</f>
        <v>0</v>
      </c>
      <c r="T941" s="23">
        <f t="shared" si="159"/>
        <v>0</v>
      </c>
      <c r="U941" s="15">
        <f>+'JRO''s Hours Information'!J941</f>
        <v>0</v>
      </c>
      <c r="V941" s="25">
        <f t="shared" si="160"/>
        <v>0</v>
      </c>
      <c r="W941" s="23">
        <f t="shared" si="161"/>
        <v>0</v>
      </c>
    </row>
    <row r="942" spans="1:23" ht="14.85" hidden="1" customHeight="1" x14ac:dyDescent="0.15">
      <c r="A942" s="64">
        <f>'Employee ROP Information'!A942</f>
        <v>0</v>
      </c>
      <c r="B942" s="58">
        <f>+'Employee ROP Information'!C942</f>
        <v>0</v>
      </c>
      <c r="C942" s="17">
        <f>+'Employee ROP Information'!M942</f>
        <v>0</v>
      </c>
      <c r="D942" s="17">
        <f>+'Employee ROP Information'!N942</f>
        <v>0</v>
      </c>
      <c r="E942" s="32">
        <f>+'JRO''s Hours Information'!B942</f>
        <v>0</v>
      </c>
      <c r="F942" s="23">
        <f t="shared" si="152"/>
        <v>0</v>
      </c>
      <c r="G942" s="32">
        <f>+'JRO''s Hours Information'!E942</f>
        <v>0</v>
      </c>
      <c r="H942" s="23">
        <f t="shared" si="153"/>
        <v>0</v>
      </c>
      <c r="I942" s="32">
        <f>+'JRO''s Hours Information'!H942</f>
        <v>0</v>
      </c>
      <c r="J942" s="25">
        <f t="shared" si="154"/>
        <v>0</v>
      </c>
      <c r="K942" s="33">
        <f>+'JRO''s Hours Information'!C942</f>
        <v>0</v>
      </c>
      <c r="L942" s="23">
        <f t="shared" si="155"/>
        <v>0</v>
      </c>
      <c r="M942" s="33">
        <f>+'JRO''s Hours Information'!F942</f>
        <v>0</v>
      </c>
      <c r="N942" s="23">
        <f t="shared" si="156"/>
        <v>0</v>
      </c>
      <c r="O942" s="33">
        <f>+'JRO''s Hours Information'!I942</f>
        <v>0</v>
      </c>
      <c r="P942" s="25">
        <f t="shared" si="157"/>
        <v>0</v>
      </c>
      <c r="Q942" s="16">
        <f>+'JRO''s Hours Information'!D942</f>
        <v>0</v>
      </c>
      <c r="R942" s="23">
        <f t="shared" si="158"/>
        <v>0</v>
      </c>
      <c r="S942" s="16">
        <f>+'JRO''s Hours Information'!G942</f>
        <v>0</v>
      </c>
      <c r="T942" s="23">
        <f t="shared" si="159"/>
        <v>0</v>
      </c>
      <c r="U942" s="15">
        <f>+'JRO''s Hours Information'!J942</f>
        <v>0</v>
      </c>
      <c r="V942" s="25">
        <f t="shared" si="160"/>
        <v>0</v>
      </c>
      <c r="W942" s="23">
        <f t="shared" si="161"/>
        <v>0</v>
      </c>
    </row>
    <row r="943" spans="1:23" ht="14.85" hidden="1" customHeight="1" x14ac:dyDescent="0.15">
      <c r="A943" s="64">
        <f>'Employee ROP Information'!A943</f>
        <v>0</v>
      </c>
      <c r="B943" s="58">
        <f>+'Employee ROP Information'!C943</f>
        <v>0</v>
      </c>
      <c r="C943" s="17">
        <f>+'Employee ROP Information'!M943</f>
        <v>0</v>
      </c>
      <c r="D943" s="17">
        <f>+'Employee ROP Information'!N943</f>
        <v>0</v>
      </c>
      <c r="E943" s="32">
        <f>+'JRO''s Hours Information'!B943</f>
        <v>0</v>
      </c>
      <c r="F943" s="23">
        <f t="shared" si="152"/>
        <v>0</v>
      </c>
      <c r="G943" s="32">
        <f>+'JRO''s Hours Information'!E943</f>
        <v>0</v>
      </c>
      <c r="H943" s="23">
        <f t="shared" si="153"/>
        <v>0</v>
      </c>
      <c r="I943" s="32">
        <f>+'JRO''s Hours Information'!H943</f>
        <v>0</v>
      </c>
      <c r="J943" s="25">
        <f t="shared" si="154"/>
        <v>0</v>
      </c>
      <c r="K943" s="33">
        <f>+'JRO''s Hours Information'!C943</f>
        <v>0</v>
      </c>
      <c r="L943" s="23">
        <f t="shared" si="155"/>
        <v>0</v>
      </c>
      <c r="M943" s="33">
        <f>+'JRO''s Hours Information'!F943</f>
        <v>0</v>
      </c>
      <c r="N943" s="23">
        <f t="shared" si="156"/>
        <v>0</v>
      </c>
      <c r="O943" s="33">
        <f>+'JRO''s Hours Information'!I943</f>
        <v>0</v>
      </c>
      <c r="P943" s="25">
        <f t="shared" si="157"/>
        <v>0</v>
      </c>
      <c r="Q943" s="16">
        <f>+'JRO''s Hours Information'!D943</f>
        <v>0</v>
      </c>
      <c r="R943" s="23">
        <f t="shared" si="158"/>
        <v>0</v>
      </c>
      <c r="S943" s="16">
        <f>+'JRO''s Hours Information'!G943</f>
        <v>0</v>
      </c>
      <c r="T943" s="23">
        <f t="shared" si="159"/>
        <v>0</v>
      </c>
      <c r="U943" s="15">
        <f>+'JRO''s Hours Information'!J943</f>
        <v>0</v>
      </c>
      <c r="V943" s="25">
        <f t="shared" si="160"/>
        <v>0</v>
      </c>
      <c r="W943" s="23">
        <f t="shared" si="161"/>
        <v>0</v>
      </c>
    </row>
    <row r="944" spans="1:23" ht="14.85" hidden="1" customHeight="1" x14ac:dyDescent="0.15">
      <c r="A944" s="64">
        <f>'Employee ROP Information'!A944</f>
        <v>0</v>
      </c>
      <c r="B944" s="58">
        <f>+'Employee ROP Information'!C944</f>
        <v>0</v>
      </c>
      <c r="C944" s="17">
        <f>+'Employee ROP Information'!M944</f>
        <v>0</v>
      </c>
      <c r="D944" s="17">
        <f>+'Employee ROP Information'!N944</f>
        <v>0</v>
      </c>
      <c r="E944" s="32">
        <f>+'JRO''s Hours Information'!B944</f>
        <v>0</v>
      </c>
      <c r="F944" s="23">
        <f t="shared" si="152"/>
        <v>0</v>
      </c>
      <c r="G944" s="32">
        <f>+'JRO''s Hours Information'!E944</f>
        <v>0</v>
      </c>
      <c r="H944" s="23">
        <f t="shared" si="153"/>
        <v>0</v>
      </c>
      <c r="I944" s="32">
        <f>+'JRO''s Hours Information'!H944</f>
        <v>0</v>
      </c>
      <c r="J944" s="25">
        <f t="shared" si="154"/>
        <v>0</v>
      </c>
      <c r="K944" s="33">
        <f>+'JRO''s Hours Information'!C944</f>
        <v>0</v>
      </c>
      <c r="L944" s="23">
        <f t="shared" si="155"/>
        <v>0</v>
      </c>
      <c r="M944" s="33">
        <f>+'JRO''s Hours Information'!F944</f>
        <v>0</v>
      </c>
      <c r="N944" s="23">
        <f t="shared" si="156"/>
        <v>0</v>
      </c>
      <c r="O944" s="33">
        <f>+'JRO''s Hours Information'!I944</f>
        <v>0</v>
      </c>
      <c r="P944" s="25">
        <f t="shared" si="157"/>
        <v>0</v>
      </c>
      <c r="Q944" s="16">
        <f>+'JRO''s Hours Information'!D944</f>
        <v>0</v>
      </c>
      <c r="R944" s="23">
        <f t="shared" si="158"/>
        <v>0</v>
      </c>
      <c r="S944" s="16">
        <f>+'JRO''s Hours Information'!G944</f>
        <v>0</v>
      </c>
      <c r="T944" s="23">
        <f t="shared" si="159"/>
        <v>0</v>
      </c>
      <c r="U944" s="15">
        <f>+'JRO''s Hours Information'!J944</f>
        <v>0</v>
      </c>
      <c r="V944" s="25">
        <f t="shared" si="160"/>
        <v>0</v>
      </c>
      <c r="W944" s="23">
        <f t="shared" si="161"/>
        <v>0</v>
      </c>
    </row>
    <row r="945" spans="1:23" ht="14.85" hidden="1" customHeight="1" x14ac:dyDescent="0.15">
      <c r="A945" s="64">
        <f>'Employee ROP Information'!A945</f>
        <v>0</v>
      </c>
      <c r="B945" s="58">
        <f>+'Employee ROP Information'!C945</f>
        <v>0</v>
      </c>
      <c r="C945" s="17">
        <f>+'Employee ROP Information'!M945</f>
        <v>0</v>
      </c>
      <c r="D945" s="17">
        <f>+'Employee ROP Information'!N945</f>
        <v>0</v>
      </c>
      <c r="E945" s="32">
        <f>+'JRO''s Hours Information'!B945</f>
        <v>0</v>
      </c>
      <c r="F945" s="23">
        <f t="shared" si="152"/>
        <v>0</v>
      </c>
      <c r="G945" s="32">
        <f>+'JRO''s Hours Information'!E945</f>
        <v>0</v>
      </c>
      <c r="H945" s="23">
        <f t="shared" si="153"/>
        <v>0</v>
      </c>
      <c r="I945" s="32">
        <f>+'JRO''s Hours Information'!H945</f>
        <v>0</v>
      </c>
      <c r="J945" s="25">
        <f t="shared" si="154"/>
        <v>0</v>
      </c>
      <c r="K945" s="33">
        <f>+'JRO''s Hours Information'!C945</f>
        <v>0</v>
      </c>
      <c r="L945" s="23">
        <f t="shared" si="155"/>
        <v>0</v>
      </c>
      <c r="M945" s="33">
        <f>+'JRO''s Hours Information'!F945</f>
        <v>0</v>
      </c>
      <c r="N945" s="23">
        <f t="shared" si="156"/>
        <v>0</v>
      </c>
      <c r="O945" s="33">
        <f>+'JRO''s Hours Information'!I945</f>
        <v>0</v>
      </c>
      <c r="P945" s="25">
        <f t="shared" si="157"/>
        <v>0</v>
      </c>
      <c r="Q945" s="16">
        <f>+'JRO''s Hours Information'!D945</f>
        <v>0</v>
      </c>
      <c r="R945" s="23">
        <f t="shared" si="158"/>
        <v>0</v>
      </c>
      <c r="S945" s="16">
        <f>+'JRO''s Hours Information'!G945</f>
        <v>0</v>
      </c>
      <c r="T945" s="23">
        <f t="shared" si="159"/>
        <v>0</v>
      </c>
      <c r="U945" s="15">
        <f>+'JRO''s Hours Information'!J945</f>
        <v>0</v>
      </c>
      <c r="V945" s="25">
        <f t="shared" si="160"/>
        <v>0</v>
      </c>
      <c r="W945" s="23">
        <f t="shared" si="161"/>
        <v>0</v>
      </c>
    </row>
    <row r="946" spans="1:23" ht="14.85" hidden="1" customHeight="1" x14ac:dyDescent="0.15">
      <c r="A946" s="64">
        <f>'Employee ROP Information'!A946</f>
        <v>0</v>
      </c>
      <c r="B946" s="58">
        <f>+'Employee ROP Information'!C946</f>
        <v>0</v>
      </c>
      <c r="C946" s="17">
        <f>+'Employee ROP Information'!M946</f>
        <v>0</v>
      </c>
      <c r="D946" s="17">
        <f>+'Employee ROP Information'!N946</f>
        <v>0</v>
      </c>
      <c r="E946" s="32">
        <f>+'JRO''s Hours Information'!B946</f>
        <v>0</v>
      </c>
      <c r="F946" s="23">
        <f t="shared" si="152"/>
        <v>0</v>
      </c>
      <c r="G946" s="32">
        <f>+'JRO''s Hours Information'!E946</f>
        <v>0</v>
      </c>
      <c r="H946" s="23">
        <f t="shared" si="153"/>
        <v>0</v>
      </c>
      <c r="I946" s="32">
        <f>+'JRO''s Hours Information'!H946</f>
        <v>0</v>
      </c>
      <c r="J946" s="25">
        <f t="shared" si="154"/>
        <v>0</v>
      </c>
      <c r="K946" s="33">
        <f>+'JRO''s Hours Information'!C946</f>
        <v>0</v>
      </c>
      <c r="L946" s="23">
        <f t="shared" si="155"/>
        <v>0</v>
      </c>
      <c r="M946" s="33">
        <f>+'JRO''s Hours Information'!F946</f>
        <v>0</v>
      </c>
      <c r="N946" s="23">
        <f t="shared" si="156"/>
        <v>0</v>
      </c>
      <c r="O946" s="33">
        <f>+'JRO''s Hours Information'!I946</f>
        <v>0</v>
      </c>
      <c r="P946" s="25">
        <f t="shared" si="157"/>
        <v>0</v>
      </c>
      <c r="Q946" s="16">
        <f>+'JRO''s Hours Information'!D946</f>
        <v>0</v>
      </c>
      <c r="R946" s="23">
        <f t="shared" si="158"/>
        <v>0</v>
      </c>
      <c r="S946" s="16">
        <f>+'JRO''s Hours Information'!G946</f>
        <v>0</v>
      </c>
      <c r="T946" s="23">
        <f t="shared" si="159"/>
        <v>0</v>
      </c>
      <c r="U946" s="15">
        <f>+'JRO''s Hours Information'!J946</f>
        <v>0</v>
      </c>
      <c r="V946" s="25">
        <f t="shared" si="160"/>
        <v>0</v>
      </c>
      <c r="W946" s="23">
        <f t="shared" si="161"/>
        <v>0</v>
      </c>
    </row>
    <row r="947" spans="1:23" ht="14.85" hidden="1" customHeight="1" x14ac:dyDescent="0.15">
      <c r="A947" s="64">
        <f>'Employee ROP Information'!A947</f>
        <v>0</v>
      </c>
      <c r="B947" s="58">
        <f>+'Employee ROP Information'!C947</f>
        <v>0</v>
      </c>
      <c r="C947" s="17">
        <f>+'Employee ROP Information'!M947</f>
        <v>0</v>
      </c>
      <c r="D947" s="17">
        <f>+'Employee ROP Information'!N947</f>
        <v>0</v>
      </c>
      <c r="E947" s="32">
        <f>+'JRO''s Hours Information'!B947</f>
        <v>0</v>
      </c>
      <c r="F947" s="23">
        <f t="shared" si="152"/>
        <v>0</v>
      </c>
      <c r="G947" s="32">
        <f>+'JRO''s Hours Information'!E947</f>
        <v>0</v>
      </c>
      <c r="H947" s="23">
        <f t="shared" si="153"/>
        <v>0</v>
      </c>
      <c r="I947" s="32">
        <f>+'JRO''s Hours Information'!H947</f>
        <v>0</v>
      </c>
      <c r="J947" s="25">
        <f t="shared" si="154"/>
        <v>0</v>
      </c>
      <c r="K947" s="33">
        <f>+'JRO''s Hours Information'!C947</f>
        <v>0</v>
      </c>
      <c r="L947" s="23">
        <f t="shared" si="155"/>
        <v>0</v>
      </c>
      <c r="M947" s="33">
        <f>+'JRO''s Hours Information'!F947</f>
        <v>0</v>
      </c>
      <c r="N947" s="23">
        <f t="shared" si="156"/>
        <v>0</v>
      </c>
      <c r="O947" s="33">
        <f>+'JRO''s Hours Information'!I947</f>
        <v>0</v>
      </c>
      <c r="P947" s="25">
        <f t="shared" si="157"/>
        <v>0</v>
      </c>
      <c r="Q947" s="16">
        <f>+'JRO''s Hours Information'!D947</f>
        <v>0</v>
      </c>
      <c r="R947" s="23">
        <f t="shared" si="158"/>
        <v>0</v>
      </c>
      <c r="S947" s="16">
        <f>+'JRO''s Hours Information'!G947</f>
        <v>0</v>
      </c>
      <c r="T947" s="23">
        <f t="shared" si="159"/>
        <v>0</v>
      </c>
      <c r="U947" s="15">
        <f>+'JRO''s Hours Information'!J947</f>
        <v>0</v>
      </c>
      <c r="V947" s="25">
        <f t="shared" si="160"/>
        <v>0</v>
      </c>
      <c r="W947" s="23">
        <f t="shared" si="161"/>
        <v>0</v>
      </c>
    </row>
    <row r="948" spans="1:23" ht="14.85" hidden="1" customHeight="1" x14ac:dyDescent="0.15">
      <c r="A948" s="64">
        <f>'Employee ROP Information'!A948</f>
        <v>0</v>
      </c>
      <c r="B948" s="58">
        <f>+'Employee ROP Information'!C948</f>
        <v>0</v>
      </c>
      <c r="C948" s="17">
        <f>+'Employee ROP Information'!M948</f>
        <v>0</v>
      </c>
      <c r="D948" s="17">
        <f>+'Employee ROP Information'!N948</f>
        <v>0</v>
      </c>
      <c r="E948" s="32">
        <f>+'JRO''s Hours Information'!B948</f>
        <v>0</v>
      </c>
      <c r="F948" s="23">
        <f t="shared" si="152"/>
        <v>0</v>
      </c>
      <c r="G948" s="32">
        <f>+'JRO''s Hours Information'!E948</f>
        <v>0</v>
      </c>
      <c r="H948" s="23">
        <f t="shared" si="153"/>
        <v>0</v>
      </c>
      <c r="I948" s="32">
        <f>+'JRO''s Hours Information'!H948</f>
        <v>0</v>
      </c>
      <c r="J948" s="25">
        <f t="shared" si="154"/>
        <v>0</v>
      </c>
      <c r="K948" s="33">
        <f>+'JRO''s Hours Information'!C948</f>
        <v>0</v>
      </c>
      <c r="L948" s="23">
        <f t="shared" si="155"/>
        <v>0</v>
      </c>
      <c r="M948" s="33">
        <f>+'JRO''s Hours Information'!F948</f>
        <v>0</v>
      </c>
      <c r="N948" s="23">
        <f t="shared" si="156"/>
        <v>0</v>
      </c>
      <c r="O948" s="33">
        <f>+'JRO''s Hours Information'!I948</f>
        <v>0</v>
      </c>
      <c r="P948" s="25">
        <f t="shared" si="157"/>
        <v>0</v>
      </c>
      <c r="Q948" s="16">
        <f>+'JRO''s Hours Information'!D948</f>
        <v>0</v>
      </c>
      <c r="R948" s="23">
        <f t="shared" si="158"/>
        <v>0</v>
      </c>
      <c r="S948" s="16">
        <f>+'JRO''s Hours Information'!G948</f>
        <v>0</v>
      </c>
      <c r="T948" s="23">
        <f t="shared" si="159"/>
        <v>0</v>
      </c>
      <c r="U948" s="15">
        <f>+'JRO''s Hours Information'!J948</f>
        <v>0</v>
      </c>
      <c r="V948" s="25">
        <f t="shared" si="160"/>
        <v>0</v>
      </c>
      <c r="W948" s="23">
        <f t="shared" si="161"/>
        <v>0</v>
      </c>
    </row>
    <row r="949" spans="1:23" ht="14.85" hidden="1" customHeight="1" x14ac:dyDescent="0.15">
      <c r="A949" s="64">
        <f>'Employee ROP Information'!A949</f>
        <v>0</v>
      </c>
      <c r="B949" s="58">
        <f>+'Employee ROP Information'!C949</f>
        <v>0</v>
      </c>
      <c r="C949" s="17">
        <f>+'Employee ROP Information'!M949</f>
        <v>0</v>
      </c>
      <c r="D949" s="17">
        <f>+'Employee ROP Information'!N949</f>
        <v>0</v>
      </c>
      <c r="E949" s="32">
        <f>+'JRO''s Hours Information'!B949</f>
        <v>0</v>
      </c>
      <c r="F949" s="23">
        <f t="shared" si="152"/>
        <v>0</v>
      </c>
      <c r="G949" s="32">
        <f>+'JRO''s Hours Information'!E949</f>
        <v>0</v>
      </c>
      <c r="H949" s="23">
        <f t="shared" si="153"/>
        <v>0</v>
      </c>
      <c r="I949" s="32">
        <f>+'JRO''s Hours Information'!H949</f>
        <v>0</v>
      </c>
      <c r="J949" s="25">
        <f t="shared" si="154"/>
        <v>0</v>
      </c>
      <c r="K949" s="33">
        <f>+'JRO''s Hours Information'!C949</f>
        <v>0</v>
      </c>
      <c r="L949" s="23">
        <f t="shared" si="155"/>
        <v>0</v>
      </c>
      <c r="M949" s="33">
        <f>+'JRO''s Hours Information'!F949</f>
        <v>0</v>
      </c>
      <c r="N949" s="23">
        <f t="shared" si="156"/>
        <v>0</v>
      </c>
      <c r="O949" s="33">
        <f>+'JRO''s Hours Information'!I949</f>
        <v>0</v>
      </c>
      <c r="P949" s="25">
        <f t="shared" si="157"/>
        <v>0</v>
      </c>
      <c r="Q949" s="16">
        <f>+'JRO''s Hours Information'!D949</f>
        <v>0</v>
      </c>
      <c r="R949" s="23">
        <f t="shared" si="158"/>
        <v>0</v>
      </c>
      <c r="S949" s="16">
        <f>+'JRO''s Hours Information'!G949</f>
        <v>0</v>
      </c>
      <c r="T949" s="23">
        <f t="shared" si="159"/>
        <v>0</v>
      </c>
      <c r="U949" s="15">
        <f>+'JRO''s Hours Information'!J949</f>
        <v>0</v>
      </c>
      <c r="V949" s="25">
        <f t="shared" si="160"/>
        <v>0</v>
      </c>
      <c r="W949" s="23">
        <f t="shared" si="161"/>
        <v>0</v>
      </c>
    </row>
    <row r="950" spans="1:23" ht="14.85" hidden="1" customHeight="1" x14ac:dyDescent="0.15">
      <c r="A950" s="64">
        <f>'Employee ROP Information'!A950</f>
        <v>0</v>
      </c>
      <c r="B950" s="58">
        <f>+'Employee ROP Information'!C950</f>
        <v>0</v>
      </c>
      <c r="C950" s="17">
        <f>+'Employee ROP Information'!M950</f>
        <v>0</v>
      </c>
      <c r="D950" s="17">
        <f>+'Employee ROP Information'!N950</f>
        <v>0</v>
      </c>
      <c r="E950" s="32">
        <f>+'JRO''s Hours Information'!B950</f>
        <v>0</v>
      </c>
      <c r="F950" s="23">
        <f t="shared" si="152"/>
        <v>0</v>
      </c>
      <c r="G950" s="32">
        <f>+'JRO''s Hours Information'!E950</f>
        <v>0</v>
      </c>
      <c r="H950" s="23">
        <f t="shared" si="153"/>
        <v>0</v>
      </c>
      <c r="I950" s="32">
        <f>+'JRO''s Hours Information'!H950</f>
        <v>0</v>
      </c>
      <c r="J950" s="25">
        <f t="shared" si="154"/>
        <v>0</v>
      </c>
      <c r="K950" s="33">
        <f>+'JRO''s Hours Information'!C950</f>
        <v>0</v>
      </c>
      <c r="L950" s="23">
        <f t="shared" si="155"/>
        <v>0</v>
      </c>
      <c r="M950" s="33">
        <f>+'JRO''s Hours Information'!F950</f>
        <v>0</v>
      </c>
      <c r="N950" s="23">
        <f t="shared" si="156"/>
        <v>0</v>
      </c>
      <c r="O950" s="33">
        <f>+'JRO''s Hours Information'!I950</f>
        <v>0</v>
      </c>
      <c r="P950" s="25">
        <f t="shared" si="157"/>
        <v>0</v>
      </c>
      <c r="Q950" s="16">
        <f>+'JRO''s Hours Information'!D950</f>
        <v>0</v>
      </c>
      <c r="R950" s="23">
        <f t="shared" si="158"/>
        <v>0</v>
      </c>
      <c r="S950" s="16">
        <f>+'JRO''s Hours Information'!G950</f>
        <v>0</v>
      </c>
      <c r="T950" s="23">
        <f t="shared" si="159"/>
        <v>0</v>
      </c>
      <c r="U950" s="15">
        <f>+'JRO''s Hours Information'!J950</f>
        <v>0</v>
      </c>
      <c r="V950" s="25">
        <f t="shared" si="160"/>
        <v>0</v>
      </c>
      <c r="W950" s="23">
        <f t="shared" si="161"/>
        <v>0</v>
      </c>
    </row>
    <row r="951" spans="1:23" ht="14.85" hidden="1" customHeight="1" x14ac:dyDescent="0.15">
      <c r="A951" s="64">
        <f>'Employee ROP Information'!A951</f>
        <v>0</v>
      </c>
      <c r="B951" s="58">
        <f>+'Employee ROP Information'!C951</f>
        <v>0</v>
      </c>
      <c r="C951" s="17">
        <f>+'Employee ROP Information'!M951</f>
        <v>0</v>
      </c>
      <c r="D951" s="17">
        <f>+'Employee ROP Information'!N951</f>
        <v>0</v>
      </c>
      <c r="E951" s="32">
        <f>+'JRO''s Hours Information'!B951</f>
        <v>0</v>
      </c>
      <c r="F951" s="23">
        <f t="shared" si="152"/>
        <v>0</v>
      </c>
      <c r="G951" s="32">
        <f>+'JRO''s Hours Information'!E951</f>
        <v>0</v>
      </c>
      <c r="H951" s="23">
        <f t="shared" si="153"/>
        <v>0</v>
      </c>
      <c r="I951" s="32">
        <f>+'JRO''s Hours Information'!H951</f>
        <v>0</v>
      </c>
      <c r="J951" s="25">
        <f t="shared" si="154"/>
        <v>0</v>
      </c>
      <c r="K951" s="33">
        <f>+'JRO''s Hours Information'!C951</f>
        <v>0</v>
      </c>
      <c r="L951" s="23">
        <f t="shared" si="155"/>
        <v>0</v>
      </c>
      <c r="M951" s="33">
        <f>+'JRO''s Hours Information'!F951</f>
        <v>0</v>
      </c>
      <c r="N951" s="23">
        <f t="shared" si="156"/>
        <v>0</v>
      </c>
      <c r="O951" s="33">
        <f>+'JRO''s Hours Information'!I951</f>
        <v>0</v>
      </c>
      <c r="P951" s="25">
        <f t="shared" si="157"/>
        <v>0</v>
      </c>
      <c r="Q951" s="16">
        <f>+'JRO''s Hours Information'!D951</f>
        <v>0</v>
      </c>
      <c r="R951" s="23">
        <f t="shared" si="158"/>
        <v>0</v>
      </c>
      <c r="S951" s="16">
        <f>+'JRO''s Hours Information'!G951</f>
        <v>0</v>
      </c>
      <c r="T951" s="23">
        <f t="shared" si="159"/>
        <v>0</v>
      </c>
      <c r="U951" s="15">
        <f>+'JRO''s Hours Information'!J951</f>
        <v>0</v>
      </c>
      <c r="V951" s="25">
        <f t="shared" si="160"/>
        <v>0</v>
      </c>
      <c r="W951" s="23">
        <f t="shared" si="161"/>
        <v>0</v>
      </c>
    </row>
    <row r="952" spans="1:23" ht="14.85" hidden="1" customHeight="1" x14ac:dyDescent="0.15">
      <c r="A952" s="64">
        <f>'Employee ROP Information'!A952</f>
        <v>0</v>
      </c>
      <c r="B952" s="58">
        <f>+'Employee ROP Information'!C952</f>
        <v>0</v>
      </c>
      <c r="C952" s="17">
        <f>+'Employee ROP Information'!M952</f>
        <v>0</v>
      </c>
      <c r="D952" s="17">
        <f>+'Employee ROP Information'!N952</f>
        <v>0</v>
      </c>
      <c r="E952" s="32">
        <f>+'JRO''s Hours Information'!B952</f>
        <v>0</v>
      </c>
      <c r="F952" s="23">
        <f t="shared" si="152"/>
        <v>0</v>
      </c>
      <c r="G952" s="32">
        <f>+'JRO''s Hours Information'!E952</f>
        <v>0</v>
      </c>
      <c r="H952" s="23">
        <f t="shared" si="153"/>
        <v>0</v>
      </c>
      <c r="I952" s="32">
        <f>+'JRO''s Hours Information'!H952</f>
        <v>0</v>
      </c>
      <c r="J952" s="25">
        <f t="shared" si="154"/>
        <v>0</v>
      </c>
      <c r="K952" s="33">
        <f>+'JRO''s Hours Information'!C952</f>
        <v>0</v>
      </c>
      <c r="L952" s="23">
        <f t="shared" si="155"/>
        <v>0</v>
      </c>
      <c r="M952" s="33">
        <f>+'JRO''s Hours Information'!F952</f>
        <v>0</v>
      </c>
      <c r="N952" s="23">
        <f t="shared" si="156"/>
        <v>0</v>
      </c>
      <c r="O952" s="33">
        <f>+'JRO''s Hours Information'!I952</f>
        <v>0</v>
      </c>
      <c r="P952" s="25">
        <f t="shared" si="157"/>
        <v>0</v>
      </c>
      <c r="Q952" s="16">
        <f>+'JRO''s Hours Information'!D952</f>
        <v>0</v>
      </c>
      <c r="R952" s="23">
        <f t="shared" si="158"/>
        <v>0</v>
      </c>
      <c r="S952" s="16">
        <f>+'JRO''s Hours Information'!G952</f>
        <v>0</v>
      </c>
      <c r="T952" s="23">
        <f t="shared" si="159"/>
        <v>0</v>
      </c>
      <c r="U952" s="15">
        <f>+'JRO''s Hours Information'!J952</f>
        <v>0</v>
      </c>
      <c r="V952" s="25">
        <f t="shared" si="160"/>
        <v>0</v>
      </c>
      <c r="W952" s="23">
        <f t="shared" si="161"/>
        <v>0</v>
      </c>
    </row>
    <row r="953" spans="1:23" ht="14.85" hidden="1" customHeight="1" x14ac:dyDescent="0.15">
      <c r="A953" s="64">
        <f>'Employee ROP Information'!A953</f>
        <v>0</v>
      </c>
      <c r="B953" s="58">
        <f>+'Employee ROP Information'!C953</f>
        <v>0</v>
      </c>
      <c r="C953" s="17">
        <f>+'Employee ROP Information'!M953</f>
        <v>0</v>
      </c>
      <c r="D953" s="17">
        <f>+'Employee ROP Information'!N953</f>
        <v>0</v>
      </c>
      <c r="E953" s="32">
        <f>+'JRO''s Hours Information'!B953</f>
        <v>0</v>
      </c>
      <c r="F953" s="23">
        <f t="shared" si="152"/>
        <v>0</v>
      </c>
      <c r="G953" s="32">
        <f>+'JRO''s Hours Information'!E953</f>
        <v>0</v>
      </c>
      <c r="H953" s="23">
        <f t="shared" si="153"/>
        <v>0</v>
      </c>
      <c r="I953" s="32">
        <f>+'JRO''s Hours Information'!H953</f>
        <v>0</v>
      </c>
      <c r="J953" s="25">
        <f t="shared" si="154"/>
        <v>0</v>
      </c>
      <c r="K953" s="33">
        <f>+'JRO''s Hours Information'!C953</f>
        <v>0</v>
      </c>
      <c r="L953" s="23">
        <f t="shared" si="155"/>
        <v>0</v>
      </c>
      <c r="M953" s="33">
        <f>+'JRO''s Hours Information'!F953</f>
        <v>0</v>
      </c>
      <c r="N953" s="23">
        <f t="shared" si="156"/>
        <v>0</v>
      </c>
      <c r="O953" s="33">
        <f>+'JRO''s Hours Information'!I953</f>
        <v>0</v>
      </c>
      <c r="P953" s="25">
        <f t="shared" si="157"/>
        <v>0</v>
      </c>
      <c r="Q953" s="16">
        <f>+'JRO''s Hours Information'!D953</f>
        <v>0</v>
      </c>
      <c r="R953" s="23">
        <f t="shared" si="158"/>
        <v>0</v>
      </c>
      <c r="S953" s="16">
        <f>+'JRO''s Hours Information'!G953</f>
        <v>0</v>
      </c>
      <c r="T953" s="23">
        <f t="shared" si="159"/>
        <v>0</v>
      </c>
      <c r="U953" s="15">
        <f>+'JRO''s Hours Information'!J953</f>
        <v>0</v>
      </c>
      <c r="V953" s="25">
        <f t="shared" si="160"/>
        <v>0</v>
      </c>
      <c r="W953" s="23">
        <f t="shared" si="161"/>
        <v>0</v>
      </c>
    </row>
    <row r="954" spans="1:23" ht="14.85" hidden="1" customHeight="1" x14ac:dyDescent="0.15">
      <c r="A954" s="64">
        <f>'Employee ROP Information'!A954</f>
        <v>0</v>
      </c>
      <c r="B954" s="58">
        <f>+'Employee ROP Information'!C954</f>
        <v>0</v>
      </c>
      <c r="C954" s="17">
        <f>+'Employee ROP Information'!M954</f>
        <v>0</v>
      </c>
      <c r="D954" s="17">
        <f>+'Employee ROP Information'!N954</f>
        <v>0</v>
      </c>
      <c r="E954" s="32">
        <f>+'JRO''s Hours Information'!B954</f>
        <v>0</v>
      </c>
      <c r="F954" s="23">
        <f t="shared" si="152"/>
        <v>0</v>
      </c>
      <c r="G954" s="32">
        <f>+'JRO''s Hours Information'!E954</f>
        <v>0</v>
      </c>
      <c r="H954" s="23">
        <f t="shared" si="153"/>
        <v>0</v>
      </c>
      <c r="I954" s="32">
        <f>+'JRO''s Hours Information'!H954</f>
        <v>0</v>
      </c>
      <c r="J954" s="25">
        <f t="shared" si="154"/>
        <v>0</v>
      </c>
      <c r="K954" s="33">
        <f>+'JRO''s Hours Information'!C954</f>
        <v>0</v>
      </c>
      <c r="L954" s="23">
        <f t="shared" si="155"/>
        <v>0</v>
      </c>
      <c r="M954" s="33">
        <f>+'JRO''s Hours Information'!F954</f>
        <v>0</v>
      </c>
      <c r="N954" s="23">
        <f t="shared" si="156"/>
        <v>0</v>
      </c>
      <c r="O954" s="33">
        <f>+'JRO''s Hours Information'!I954</f>
        <v>0</v>
      </c>
      <c r="P954" s="25">
        <f t="shared" si="157"/>
        <v>0</v>
      </c>
      <c r="Q954" s="16">
        <f>+'JRO''s Hours Information'!D954</f>
        <v>0</v>
      </c>
      <c r="R954" s="23">
        <f t="shared" si="158"/>
        <v>0</v>
      </c>
      <c r="S954" s="16">
        <f>+'JRO''s Hours Information'!G954</f>
        <v>0</v>
      </c>
      <c r="T954" s="23">
        <f t="shared" si="159"/>
        <v>0</v>
      </c>
      <c r="U954" s="15">
        <f>+'JRO''s Hours Information'!J954</f>
        <v>0</v>
      </c>
      <c r="V954" s="25">
        <f t="shared" si="160"/>
        <v>0</v>
      </c>
      <c r="W954" s="23">
        <f t="shared" si="161"/>
        <v>0</v>
      </c>
    </row>
    <row r="955" spans="1:23" ht="14.85" hidden="1" customHeight="1" x14ac:dyDescent="0.15">
      <c r="A955" s="64">
        <f>'Employee ROP Information'!A955</f>
        <v>0</v>
      </c>
      <c r="B955" s="58">
        <f>+'Employee ROP Information'!C955</f>
        <v>0</v>
      </c>
      <c r="C955" s="17">
        <f>+'Employee ROP Information'!M955</f>
        <v>0</v>
      </c>
      <c r="D955" s="17">
        <f>+'Employee ROP Information'!N955</f>
        <v>0</v>
      </c>
      <c r="E955" s="32">
        <f>+'JRO''s Hours Information'!B955</f>
        <v>0</v>
      </c>
      <c r="F955" s="23">
        <f t="shared" si="152"/>
        <v>0</v>
      </c>
      <c r="G955" s="32">
        <f>+'JRO''s Hours Information'!E955</f>
        <v>0</v>
      </c>
      <c r="H955" s="23">
        <f t="shared" si="153"/>
        <v>0</v>
      </c>
      <c r="I955" s="32">
        <f>+'JRO''s Hours Information'!H955</f>
        <v>0</v>
      </c>
      <c r="J955" s="25">
        <f t="shared" si="154"/>
        <v>0</v>
      </c>
      <c r="K955" s="33">
        <f>+'JRO''s Hours Information'!C955</f>
        <v>0</v>
      </c>
      <c r="L955" s="23">
        <f t="shared" si="155"/>
        <v>0</v>
      </c>
      <c r="M955" s="33">
        <f>+'JRO''s Hours Information'!F955</f>
        <v>0</v>
      </c>
      <c r="N955" s="23">
        <f t="shared" si="156"/>
        <v>0</v>
      </c>
      <c r="O955" s="33">
        <f>+'JRO''s Hours Information'!I955</f>
        <v>0</v>
      </c>
      <c r="P955" s="25">
        <f t="shared" si="157"/>
        <v>0</v>
      </c>
      <c r="Q955" s="16">
        <f>+'JRO''s Hours Information'!D955</f>
        <v>0</v>
      </c>
      <c r="R955" s="23">
        <f t="shared" si="158"/>
        <v>0</v>
      </c>
      <c r="S955" s="16">
        <f>+'JRO''s Hours Information'!G955</f>
        <v>0</v>
      </c>
      <c r="T955" s="23">
        <f t="shared" si="159"/>
        <v>0</v>
      </c>
      <c r="U955" s="15">
        <f>+'JRO''s Hours Information'!J955</f>
        <v>0</v>
      </c>
      <c r="V955" s="25">
        <f t="shared" si="160"/>
        <v>0</v>
      </c>
      <c r="W955" s="23">
        <f t="shared" si="161"/>
        <v>0</v>
      </c>
    </row>
    <row r="956" spans="1:23" ht="14.85" hidden="1" customHeight="1" x14ac:dyDescent="0.15">
      <c r="A956" s="64">
        <f>'Employee ROP Information'!A956</f>
        <v>0</v>
      </c>
      <c r="B956" s="58">
        <f>+'Employee ROP Information'!C956</f>
        <v>0</v>
      </c>
      <c r="C956" s="17">
        <f>+'Employee ROP Information'!M956</f>
        <v>0</v>
      </c>
      <c r="D956" s="17">
        <f>+'Employee ROP Information'!N956</f>
        <v>0</v>
      </c>
      <c r="E956" s="32">
        <f>+'JRO''s Hours Information'!B956</f>
        <v>0</v>
      </c>
      <c r="F956" s="23">
        <f t="shared" si="152"/>
        <v>0</v>
      </c>
      <c r="G956" s="32">
        <f>+'JRO''s Hours Information'!E956</f>
        <v>0</v>
      </c>
      <c r="H956" s="23">
        <f t="shared" si="153"/>
        <v>0</v>
      </c>
      <c r="I956" s="32">
        <f>+'JRO''s Hours Information'!H956</f>
        <v>0</v>
      </c>
      <c r="J956" s="25">
        <f t="shared" si="154"/>
        <v>0</v>
      </c>
      <c r="K956" s="33">
        <f>+'JRO''s Hours Information'!C956</f>
        <v>0</v>
      </c>
      <c r="L956" s="23">
        <f t="shared" si="155"/>
        <v>0</v>
      </c>
      <c r="M956" s="33">
        <f>+'JRO''s Hours Information'!F956</f>
        <v>0</v>
      </c>
      <c r="N956" s="23">
        <f t="shared" si="156"/>
        <v>0</v>
      </c>
      <c r="O956" s="33">
        <f>+'JRO''s Hours Information'!I956</f>
        <v>0</v>
      </c>
      <c r="P956" s="25">
        <f t="shared" si="157"/>
        <v>0</v>
      </c>
      <c r="Q956" s="16">
        <f>+'JRO''s Hours Information'!D956</f>
        <v>0</v>
      </c>
      <c r="R956" s="23">
        <f t="shared" si="158"/>
        <v>0</v>
      </c>
      <c r="S956" s="16">
        <f>+'JRO''s Hours Information'!G956</f>
        <v>0</v>
      </c>
      <c r="T956" s="23">
        <f t="shared" si="159"/>
        <v>0</v>
      </c>
      <c r="U956" s="15">
        <f>+'JRO''s Hours Information'!J956</f>
        <v>0</v>
      </c>
      <c r="V956" s="25">
        <f t="shared" si="160"/>
        <v>0</v>
      </c>
      <c r="W956" s="23">
        <f t="shared" si="161"/>
        <v>0</v>
      </c>
    </row>
    <row r="957" spans="1:23" ht="14.85" hidden="1" customHeight="1" x14ac:dyDescent="0.15">
      <c r="A957" s="64">
        <f>'Employee ROP Information'!A957</f>
        <v>0</v>
      </c>
      <c r="B957" s="58">
        <f>+'Employee ROP Information'!C957</f>
        <v>0</v>
      </c>
      <c r="C957" s="17">
        <f>+'Employee ROP Information'!M957</f>
        <v>0</v>
      </c>
      <c r="D957" s="17">
        <f>+'Employee ROP Information'!N957</f>
        <v>0</v>
      </c>
      <c r="E957" s="32">
        <f>+'JRO''s Hours Information'!B957</f>
        <v>0</v>
      </c>
      <c r="F957" s="23">
        <f t="shared" si="152"/>
        <v>0</v>
      </c>
      <c r="G957" s="32">
        <f>+'JRO''s Hours Information'!E957</f>
        <v>0</v>
      </c>
      <c r="H957" s="23">
        <f t="shared" si="153"/>
        <v>0</v>
      </c>
      <c r="I957" s="32">
        <f>+'JRO''s Hours Information'!H957</f>
        <v>0</v>
      </c>
      <c r="J957" s="25">
        <f t="shared" si="154"/>
        <v>0</v>
      </c>
      <c r="K957" s="33">
        <f>+'JRO''s Hours Information'!C957</f>
        <v>0</v>
      </c>
      <c r="L957" s="23">
        <f t="shared" si="155"/>
        <v>0</v>
      </c>
      <c r="M957" s="33">
        <f>+'JRO''s Hours Information'!F957</f>
        <v>0</v>
      </c>
      <c r="N957" s="23">
        <f t="shared" si="156"/>
        <v>0</v>
      </c>
      <c r="O957" s="33">
        <f>+'JRO''s Hours Information'!I957</f>
        <v>0</v>
      </c>
      <c r="P957" s="25">
        <f t="shared" si="157"/>
        <v>0</v>
      </c>
      <c r="Q957" s="16">
        <f>+'JRO''s Hours Information'!D957</f>
        <v>0</v>
      </c>
      <c r="R957" s="23">
        <f t="shared" si="158"/>
        <v>0</v>
      </c>
      <c r="S957" s="16">
        <f>+'JRO''s Hours Information'!G957</f>
        <v>0</v>
      </c>
      <c r="T957" s="23">
        <f t="shared" si="159"/>
        <v>0</v>
      </c>
      <c r="U957" s="15">
        <f>+'JRO''s Hours Information'!J957</f>
        <v>0</v>
      </c>
      <c r="V957" s="25">
        <f t="shared" si="160"/>
        <v>0</v>
      </c>
      <c r="W957" s="23">
        <f t="shared" si="161"/>
        <v>0</v>
      </c>
    </row>
    <row r="958" spans="1:23" ht="14.85" hidden="1" customHeight="1" x14ac:dyDescent="0.15">
      <c r="A958" s="64">
        <f>'Employee ROP Information'!A958</f>
        <v>0</v>
      </c>
      <c r="B958" s="58">
        <f>+'Employee ROP Information'!C958</f>
        <v>0</v>
      </c>
      <c r="C958" s="17">
        <f>+'Employee ROP Information'!M958</f>
        <v>0</v>
      </c>
      <c r="D958" s="17">
        <f>+'Employee ROP Information'!N958</f>
        <v>0</v>
      </c>
      <c r="E958" s="32">
        <f>+'JRO''s Hours Information'!B958</f>
        <v>0</v>
      </c>
      <c r="F958" s="23">
        <f t="shared" si="152"/>
        <v>0</v>
      </c>
      <c r="G958" s="32">
        <f>+'JRO''s Hours Information'!E958</f>
        <v>0</v>
      </c>
      <c r="H958" s="23">
        <f t="shared" si="153"/>
        <v>0</v>
      </c>
      <c r="I958" s="32">
        <f>+'JRO''s Hours Information'!H958</f>
        <v>0</v>
      </c>
      <c r="J958" s="25">
        <f t="shared" si="154"/>
        <v>0</v>
      </c>
      <c r="K958" s="33">
        <f>+'JRO''s Hours Information'!C958</f>
        <v>0</v>
      </c>
      <c r="L958" s="23">
        <f t="shared" si="155"/>
        <v>0</v>
      </c>
      <c r="M958" s="33">
        <f>+'JRO''s Hours Information'!F958</f>
        <v>0</v>
      </c>
      <c r="N958" s="23">
        <f t="shared" si="156"/>
        <v>0</v>
      </c>
      <c r="O958" s="33">
        <f>+'JRO''s Hours Information'!I958</f>
        <v>0</v>
      </c>
      <c r="P958" s="25">
        <f t="shared" si="157"/>
        <v>0</v>
      </c>
      <c r="Q958" s="16">
        <f>+'JRO''s Hours Information'!D958</f>
        <v>0</v>
      </c>
      <c r="R958" s="23">
        <f t="shared" si="158"/>
        <v>0</v>
      </c>
      <c r="S958" s="16">
        <f>+'JRO''s Hours Information'!G958</f>
        <v>0</v>
      </c>
      <c r="T958" s="23">
        <f t="shared" si="159"/>
        <v>0</v>
      </c>
      <c r="U958" s="15">
        <f>+'JRO''s Hours Information'!J958</f>
        <v>0</v>
      </c>
      <c r="V958" s="25">
        <f t="shared" si="160"/>
        <v>0</v>
      </c>
      <c r="W958" s="23">
        <f t="shared" si="161"/>
        <v>0</v>
      </c>
    </row>
    <row r="959" spans="1:23" ht="14.85" hidden="1" customHeight="1" x14ac:dyDescent="0.15">
      <c r="A959" s="64">
        <f>'Employee ROP Information'!A959</f>
        <v>0</v>
      </c>
      <c r="B959" s="58">
        <f>+'Employee ROP Information'!C959</f>
        <v>0</v>
      </c>
      <c r="C959" s="17">
        <f>+'Employee ROP Information'!M959</f>
        <v>0</v>
      </c>
      <c r="D959" s="17">
        <f>+'Employee ROP Information'!N959</f>
        <v>0</v>
      </c>
      <c r="E959" s="32">
        <f>+'JRO''s Hours Information'!B959</f>
        <v>0</v>
      </c>
      <c r="F959" s="23">
        <f t="shared" si="152"/>
        <v>0</v>
      </c>
      <c r="G959" s="32">
        <f>+'JRO''s Hours Information'!E959</f>
        <v>0</v>
      </c>
      <c r="H959" s="23">
        <f t="shared" si="153"/>
        <v>0</v>
      </c>
      <c r="I959" s="32">
        <f>+'JRO''s Hours Information'!H959</f>
        <v>0</v>
      </c>
      <c r="J959" s="25">
        <f t="shared" si="154"/>
        <v>0</v>
      </c>
      <c r="K959" s="33">
        <f>+'JRO''s Hours Information'!C959</f>
        <v>0</v>
      </c>
      <c r="L959" s="23">
        <f t="shared" si="155"/>
        <v>0</v>
      </c>
      <c r="M959" s="33">
        <f>+'JRO''s Hours Information'!F959</f>
        <v>0</v>
      </c>
      <c r="N959" s="23">
        <f t="shared" si="156"/>
        <v>0</v>
      </c>
      <c r="O959" s="33">
        <f>+'JRO''s Hours Information'!I959</f>
        <v>0</v>
      </c>
      <c r="P959" s="25">
        <f t="shared" si="157"/>
        <v>0</v>
      </c>
      <c r="Q959" s="16">
        <f>+'JRO''s Hours Information'!D959</f>
        <v>0</v>
      </c>
      <c r="R959" s="23">
        <f t="shared" si="158"/>
        <v>0</v>
      </c>
      <c r="S959" s="16">
        <f>+'JRO''s Hours Information'!G959</f>
        <v>0</v>
      </c>
      <c r="T959" s="23">
        <f t="shared" si="159"/>
        <v>0</v>
      </c>
      <c r="U959" s="15">
        <f>+'JRO''s Hours Information'!J959</f>
        <v>0</v>
      </c>
      <c r="V959" s="25">
        <f t="shared" si="160"/>
        <v>0</v>
      </c>
      <c r="W959" s="23">
        <f t="shared" si="161"/>
        <v>0</v>
      </c>
    </row>
    <row r="960" spans="1:23" ht="14.85" hidden="1" customHeight="1" x14ac:dyDescent="0.15">
      <c r="A960" s="64">
        <f>'Employee ROP Information'!A960</f>
        <v>0</v>
      </c>
      <c r="B960" s="58">
        <f>+'Employee ROP Information'!C960</f>
        <v>0</v>
      </c>
      <c r="C960" s="17">
        <f>+'Employee ROP Information'!M960</f>
        <v>0</v>
      </c>
      <c r="D960" s="17">
        <f>+'Employee ROP Information'!N960</f>
        <v>0</v>
      </c>
      <c r="E960" s="32">
        <f>+'JRO''s Hours Information'!B960</f>
        <v>0</v>
      </c>
      <c r="F960" s="23">
        <f t="shared" si="152"/>
        <v>0</v>
      </c>
      <c r="G960" s="32">
        <f>+'JRO''s Hours Information'!E960</f>
        <v>0</v>
      </c>
      <c r="H960" s="23">
        <f t="shared" si="153"/>
        <v>0</v>
      </c>
      <c r="I960" s="32">
        <f>+'JRO''s Hours Information'!H960</f>
        <v>0</v>
      </c>
      <c r="J960" s="25">
        <f t="shared" si="154"/>
        <v>0</v>
      </c>
      <c r="K960" s="33">
        <f>+'JRO''s Hours Information'!C960</f>
        <v>0</v>
      </c>
      <c r="L960" s="23">
        <f t="shared" si="155"/>
        <v>0</v>
      </c>
      <c r="M960" s="33">
        <f>+'JRO''s Hours Information'!F960</f>
        <v>0</v>
      </c>
      <c r="N960" s="23">
        <f t="shared" si="156"/>
        <v>0</v>
      </c>
      <c r="O960" s="33">
        <f>+'JRO''s Hours Information'!I960</f>
        <v>0</v>
      </c>
      <c r="P960" s="25">
        <f t="shared" si="157"/>
        <v>0</v>
      </c>
      <c r="Q960" s="16">
        <f>+'JRO''s Hours Information'!D960</f>
        <v>0</v>
      </c>
      <c r="R960" s="23">
        <f t="shared" si="158"/>
        <v>0</v>
      </c>
      <c r="S960" s="16">
        <f>+'JRO''s Hours Information'!G960</f>
        <v>0</v>
      </c>
      <c r="T960" s="23">
        <f t="shared" si="159"/>
        <v>0</v>
      </c>
      <c r="U960" s="15">
        <f>+'JRO''s Hours Information'!J960</f>
        <v>0</v>
      </c>
      <c r="V960" s="25">
        <f t="shared" si="160"/>
        <v>0</v>
      </c>
      <c r="W960" s="23">
        <f t="shared" si="161"/>
        <v>0</v>
      </c>
    </row>
    <row r="961" spans="1:23" ht="14.85" hidden="1" customHeight="1" x14ac:dyDescent="0.15">
      <c r="A961" s="64">
        <f>'Employee ROP Information'!A961</f>
        <v>0</v>
      </c>
      <c r="B961" s="58">
        <f>+'Employee ROP Information'!C961</f>
        <v>0</v>
      </c>
      <c r="C961" s="17">
        <f>+'Employee ROP Information'!M961</f>
        <v>0</v>
      </c>
      <c r="D961" s="17">
        <f>+'Employee ROP Information'!N961</f>
        <v>0</v>
      </c>
      <c r="E961" s="32">
        <f>+'JRO''s Hours Information'!B961</f>
        <v>0</v>
      </c>
      <c r="F961" s="23">
        <f t="shared" si="152"/>
        <v>0</v>
      </c>
      <c r="G961" s="32">
        <f>+'JRO''s Hours Information'!E961</f>
        <v>0</v>
      </c>
      <c r="H961" s="23">
        <f t="shared" si="153"/>
        <v>0</v>
      </c>
      <c r="I961" s="32">
        <f>+'JRO''s Hours Information'!H961</f>
        <v>0</v>
      </c>
      <c r="J961" s="25">
        <f t="shared" si="154"/>
        <v>0</v>
      </c>
      <c r="K961" s="33">
        <f>+'JRO''s Hours Information'!C961</f>
        <v>0</v>
      </c>
      <c r="L961" s="23">
        <f t="shared" si="155"/>
        <v>0</v>
      </c>
      <c r="M961" s="33">
        <f>+'JRO''s Hours Information'!F961</f>
        <v>0</v>
      </c>
      <c r="N961" s="23">
        <f t="shared" si="156"/>
        <v>0</v>
      </c>
      <c r="O961" s="33">
        <f>+'JRO''s Hours Information'!I961</f>
        <v>0</v>
      </c>
      <c r="P961" s="25">
        <f t="shared" si="157"/>
        <v>0</v>
      </c>
      <c r="Q961" s="16">
        <f>+'JRO''s Hours Information'!D961</f>
        <v>0</v>
      </c>
      <c r="R961" s="23">
        <f t="shared" si="158"/>
        <v>0</v>
      </c>
      <c r="S961" s="16">
        <f>+'JRO''s Hours Information'!G961</f>
        <v>0</v>
      </c>
      <c r="T961" s="23">
        <f t="shared" si="159"/>
        <v>0</v>
      </c>
      <c r="U961" s="15">
        <f>+'JRO''s Hours Information'!J961</f>
        <v>0</v>
      </c>
      <c r="V961" s="25">
        <f t="shared" si="160"/>
        <v>0</v>
      </c>
      <c r="W961" s="23">
        <f t="shared" si="161"/>
        <v>0</v>
      </c>
    </row>
    <row r="962" spans="1:23" ht="14.85" hidden="1" customHeight="1" x14ac:dyDescent="0.15">
      <c r="A962" s="64">
        <f>'Employee ROP Information'!A962</f>
        <v>0</v>
      </c>
      <c r="B962" s="58">
        <f>+'Employee ROP Information'!C962</f>
        <v>0</v>
      </c>
      <c r="C962" s="17">
        <f>+'Employee ROP Information'!M962</f>
        <v>0</v>
      </c>
      <c r="D962" s="17">
        <f>+'Employee ROP Information'!N962</f>
        <v>0</v>
      </c>
      <c r="E962" s="32">
        <f>+'JRO''s Hours Information'!B962</f>
        <v>0</v>
      </c>
      <c r="F962" s="23">
        <f t="shared" si="152"/>
        <v>0</v>
      </c>
      <c r="G962" s="32">
        <f>+'JRO''s Hours Information'!E962</f>
        <v>0</v>
      </c>
      <c r="H962" s="23">
        <f t="shared" si="153"/>
        <v>0</v>
      </c>
      <c r="I962" s="32">
        <f>+'JRO''s Hours Information'!H962</f>
        <v>0</v>
      </c>
      <c r="J962" s="25">
        <f t="shared" si="154"/>
        <v>0</v>
      </c>
      <c r="K962" s="33">
        <f>+'JRO''s Hours Information'!C962</f>
        <v>0</v>
      </c>
      <c r="L962" s="23">
        <f t="shared" si="155"/>
        <v>0</v>
      </c>
      <c r="M962" s="33">
        <f>+'JRO''s Hours Information'!F962</f>
        <v>0</v>
      </c>
      <c r="N962" s="23">
        <f t="shared" si="156"/>
        <v>0</v>
      </c>
      <c r="O962" s="33">
        <f>+'JRO''s Hours Information'!I962</f>
        <v>0</v>
      </c>
      <c r="P962" s="25">
        <f t="shared" si="157"/>
        <v>0</v>
      </c>
      <c r="Q962" s="16">
        <f>+'JRO''s Hours Information'!D962</f>
        <v>0</v>
      </c>
      <c r="R962" s="23">
        <f t="shared" si="158"/>
        <v>0</v>
      </c>
      <c r="S962" s="16">
        <f>+'JRO''s Hours Information'!G962</f>
        <v>0</v>
      </c>
      <c r="T962" s="23">
        <f t="shared" si="159"/>
        <v>0</v>
      </c>
      <c r="U962" s="15">
        <f>+'JRO''s Hours Information'!J962</f>
        <v>0</v>
      </c>
      <c r="V962" s="25">
        <f t="shared" si="160"/>
        <v>0</v>
      </c>
      <c r="W962" s="23">
        <f t="shared" si="161"/>
        <v>0</v>
      </c>
    </row>
    <row r="963" spans="1:23" ht="14.85" hidden="1" customHeight="1" x14ac:dyDescent="0.15">
      <c r="A963" s="64">
        <f>'Employee ROP Information'!A963</f>
        <v>0</v>
      </c>
      <c r="B963" s="58">
        <f>+'Employee ROP Information'!C963</f>
        <v>0</v>
      </c>
      <c r="C963" s="17">
        <f>+'Employee ROP Information'!M963</f>
        <v>0</v>
      </c>
      <c r="D963" s="17">
        <f>+'Employee ROP Information'!N963</f>
        <v>0</v>
      </c>
      <c r="E963" s="32">
        <f>+'JRO''s Hours Information'!B963</f>
        <v>0</v>
      </c>
      <c r="F963" s="23">
        <f t="shared" si="152"/>
        <v>0</v>
      </c>
      <c r="G963" s="32">
        <f>+'JRO''s Hours Information'!E963</f>
        <v>0</v>
      </c>
      <c r="H963" s="23">
        <f t="shared" si="153"/>
        <v>0</v>
      </c>
      <c r="I963" s="32">
        <f>+'JRO''s Hours Information'!H963</f>
        <v>0</v>
      </c>
      <c r="J963" s="25">
        <f t="shared" si="154"/>
        <v>0</v>
      </c>
      <c r="K963" s="33">
        <f>+'JRO''s Hours Information'!C963</f>
        <v>0</v>
      </c>
      <c r="L963" s="23">
        <f t="shared" si="155"/>
        <v>0</v>
      </c>
      <c r="M963" s="33">
        <f>+'JRO''s Hours Information'!F963</f>
        <v>0</v>
      </c>
      <c r="N963" s="23">
        <f t="shared" si="156"/>
        <v>0</v>
      </c>
      <c r="O963" s="33">
        <f>+'JRO''s Hours Information'!I963</f>
        <v>0</v>
      </c>
      <c r="P963" s="25">
        <f t="shared" si="157"/>
        <v>0</v>
      </c>
      <c r="Q963" s="16">
        <f>+'JRO''s Hours Information'!D963</f>
        <v>0</v>
      </c>
      <c r="R963" s="23">
        <f t="shared" si="158"/>
        <v>0</v>
      </c>
      <c r="S963" s="16">
        <f>+'JRO''s Hours Information'!G963</f>
        <v>0</v>
      </c>
      <c r="T963" s="23">
        <f t="shared" si="159"/>
        <v>0</v>
      </c>
      <c r="U963" s="15">
        <f>+'JRO''s Hours Information'!J963</f>
        <v>0</v>
      </c>
      <c r="V963" s="25">
        <f t="shared" si="160"/>
        <v>0</v>
      </c>
      <c r="W963" s="23">
        <f t="shared" si="161"/>
        <v>0</v>
      </c>
    </row>
    <row r="964" spans="1:23" ht="14.85" hidden="1" customHeight="1" x14ac:dyDescent="0.15">
      <c r="A964" s="64">
        <f>'Employee ROP Information'!A964</f>
        <v>0</v>
      </c>
      <c r="B964" s="58">
        <f>+'Employee ROP Information'!C964</f>
        <v>0</v>
      </c>
      <c r="C964" s="17">
        <f>+'Employee ROP Information'!M964</f>
        <v>0</v>
      </c>
      <c r="D964" s="17">
        <f>+'Employee ROP Information'!N964</f>
        <v>0</v>
      </c>
      <c r="E964" s="32">
        <f>+'JRO''s Hours Information'!B964</f>
        <v>0</v>
      </c>
      <c r="F964" s="23">
        <f t="shared" si="152"/>
        <v>0</v>
      </c>
      <c r="G964" s="32">
        <f>+'JRO''s Hours Information'!E964</f>
        <v>0</v>
      </c>
      <c r="H964" s="23">
        <f t="shared" si="153"/>
        <v>0</v>
      </c>
      <c r="I964" s="32">
        <f>+'JRO''s Hours Information'!H964</f>
        <v>0</v>
      </c>
      <c r="J964" s="25">
        <f t="shared" si="154"/>
        <v>0</v>
      </c>
      <c r="K964" s="33">
        <f>+'JRO''s Hours Information'!C964</f>
        <v>0</v>
      </c>
      <c r="L964" s="23">
        <f t="shared" si="155"/>
        <v>0</v>
      </c>
      <c r="M964" s="33">
        <f>+'JRO''s Hours Information'!F964</f>
        <v>0</v>
      </c>
      <c r="N964" s="23">
        <f t="shared" si="156"/>
        <v>0</v>
      </c>
      <c r="O964" s="33">
        <f>+'JRO''s Hours Information'!I964</f>
        <v>0</v>
      </c>
      <c r="P964" s="25">
        <f t="shared" si="157"/>
        <v>0</v>
      </c>
      <c r="Q964" s="16">
        <f>+'JRO''s Hours Information'!D964</f>
        <v>0</v>
      </c>
      <c r="R964" s="23">
        <f t="shared" si="158"/>
        <v>0</v>
      </c>
      <c r="S964" s="16">
        <f>+'JRO''s Hours Information'!G964</f>
        <v>0</v>
      </c>
      <c r="T964" s="23">
        <f t="shared" si="159"/>
        <v>0</v>
      </c>
      <c r="U964" s="15">
        <f>+'JRO''s Hours Information'!J964</f>
        <v>0</v>
      </c>
      <c r="V964" s="25">
        <f t="shared" si="160"/>
        <v>0</v>
      </c>
      <c r="W964" s="23">
        <f t="shared" si="161"/>
        <v>0</v>
      </c>
    </row>
    <row r="965" spans="1:23" ht="14.85" hidden="1" customHeight="1" x14ac:dyDescent="0.15">
      <c r="A965" s="64">
        <f>'Employee ROP Information'!A965</f>
        <v>0</v>
      </c>
      <c r="B965" s="58">
        <f>+'Employee ROP Information'!C965</f>
        <v>0</v>
      </c>
      <c r="C965" s="17">
        <f>+'Employee ROP Information'!M965</f>
        <v>0</v>
      </c>
      <c r="D965" s="17">
        <f>+'Employee ROP Information'!N965</f>
        <v>0</v>
      </c>
      <c r="E965" s="32">
        <f>+'JRO''s Hours Information'!B965</f>
        <v>0</v>
      </c>
      <c r="F965" s="23">
        <f t="shared" si="152"/>
        <v>0</v>
      </c>
      <c r="G965" s="32">
        <f>+'JRO''s Hours Information'!E965</f>
        <v>0</v>
      </c>
      <c r="H965" s="23">
        <f t="shared" si="153"/>
        <v>0</v>
      </c>
      <c r="I965" s="32">
        <f>+'JRO''s Hours Information'!H965</f>
        <v>0</v>
      </c>
      <c r="J965" s="25">
        <f t="shared" si="154"/>
        <v>0</v>
      </c>
      <c r="K965" s="33">
        <f>+'JRO''s Hours Information'!C965</f>
        <v>0</v>
      </c>
      <c r="L965" s="23">
        <f t="shared" si="155"/>
        <v>0</v>
      </c>
      <c r="M965" s="33">
        <f>+'JRO''s Hours Information'!F965</f>
        <v>0</v>
      </c>
      <c r="N965" s="23">
        <f t="shared" si="156"/>
        <v>0</v>
      </c>
      <c r="O965" s="33">
        <f>+'JRO''s Hours Information'!I965</f>
        <v>0</v>
      </c>
      <c r="P965" s="25">
        <f t="shared" si="157"/>
        <v>0</v>
      </c>
      <c r="Q965" s="16">
        <f>+'JRO''s Hours Information'!D965</f>
        <v>0</v>
      </c>
      <c r="R965" s="23">
        <f t="shared" si="158"/>
        <v>0</v>
      </c>
      <c r="S965" s="16">
        <f>+'JRO''s Hours Information'!G965</f>
        <v>0</v>
      </c>
      <c r="T965" s="23">
        <f t="shared" si="159"/>
        <v>0</v>
      </c>
      <c r="U965" s="15">
        <f>+'JRO''s Hours Information'!J965</f>
        <v>0</v>
      </c>
      <c r="V965" s="25">
        <f t="shared" si="160"/>
        <v>0</v>
      </c>
      <c r="W965" s="23">
        <f t="shared" si="161"/>
        <v>0</v>
      </c>
    </row>
    <row r="966" spans="1:23" ht="14.85" hidden="1" customHeight="1" x14ac:dyDescent="0.15">
      <c r="A966" s="64">
        <f>'Employee ROP Information'!A966</f>
        <v>0</v>
      </c>
      <c r="B966" s="58">
        <f>+'Employee ROP Information'!C966</f>
        <v>0</v>
      </c>
      <c r="C966" s="17">
        <f>+'Employee ROP Information'!M966</f>
        <v>0</v>
      </c>
      <c r="D966" s="17">
        <f>+'Employee ROP Information'!N966</f>
        <v>0</v>
      </c>
      <c r="E966" s="32">
        <f>+'JRO''s Hours Information'!B966</f>
        <v>0</v>
      </c>
      <c r="F966" s="23">
        <f t="shared" si="152"/>
        <v>0</v>
      </c>
      <c r="G966" s="32">
        <f>+'JRO''s Hours Information'!E966</f>
        <v>0</v>
      </c>
      <c r="H966" s="23">
        <f t="shared" si="153"/>
        <v>0</v>
      </c>
      <c r="I966" s="32">
        <f>+'JRO''s Hours Information'!H966</f>
        <v>0</v>
      </c>
      <c r="J966" s="25">
        <f t="shared" si="154"/>
        <v>0</v>
      </c>
      <c r="K966" s="33">
        <f>+'JRO''s Hours Information'!C966</f>
        <v>0</v>
      </c>
      <c r="L966" s="23">
        <f t="shared" si="155"/>
        <v>0</v>
      </c>
      <c r="M966" s="33">
        <f>+'JRO''s Hours Information'!F966</f>
        <v>0</v>
      </c>
      <c r="N966" s="23">
        <f t="shared" si="156"/>
        <v>0</v>
      </c>
      <c r="O966" s="33">
        <f>+'JRO''s Hours Information'!I966</f>
        <v>0</v>
      </c>
      <c r="P966" s="25">
        <f t="shared" si="157"/>
        <v>0</v>
      </c>
      <c r="Q966" s="16">
        <f>+'JRO''s Hours Information'!D966</f>
        <v>0</v>
      </c>
      <c r="R966" s="23">
        <f t="shared" si="158"/>
        <v>0</v>
      </c>
      <c r="S966" s="16">
        <f>+'JRO''s Hours Information'!G966</f>
        <v>0</v>
      </c>
      <c r="T966" s="23">
        <f t="shared" si="159"/>
        <v>0</v>
      </c>
      <c r="U966" s="15">
        <f>+'JRO''s Hours Information'!J966</f>
        <v>0</v>
      </c>
      <c r="V966" s="25">
        <f t="shared" si="160"/>
        <v>0</v>
      </c>
      <c r="W966" s="23">
        <f t="shared" si="161"/>
        <v>0</v>
      </c>
    </row>
    <row r="967" spans="1:23" ht="14.85" hidden="1" customHeight="1" x14ac:dyDescent="0.15">
      <c r="A967" s="64">
        <f>'Employee ROP Information'!A967</f>
        <v>0</v>
      </c>
      <c r="B967" s="58">
        <f>+'Employee ROP Information'!C967</f>
        <v>0</v>
      </c>
      <c r="C967" s="17">
        <f>+'Employee ROP Information'!M967</f>
        <v>0</v>
      </c>
      <c r="D967" s="17">
        <f>+'Employee ROP Information'!N967</f>
        <v>0</v>
      </c>
      <c r="E967" s="32">
        <f>+'JRO''s Hours Information'!B967</f>
        <v>0</v>
      </c>
      <c r="F967" s="23">
        <f t="shared" si="152"/>
        <v>0</v>
      </c>
      <c r="G967" s="32">
        <f>+'JRO''s Hours Information'!E967</f>
        <v>0</v>
      </c>
      <c r="H967" s="23">
        <f t="shared" si="153"/>
        <v>0</v>
      </c>
      <c r="I967" s="32">
        <f>+'JRO''s Hours Information'!H967</f>
        <v>0</v>
      </c>
      <c r="J967" s="25">
        <f t="shared" si="154"/>
        <v>0</v>
      </c>
      <c r="K967" s="33">
        <f>+'JRO''s Hours Information'!C967</f>
        <v>0</v>
      </c>
      <c r="L967" s="23">
        <f t="shared" si="155"/>
        <v>0</v>
      </c>
      <c r="M967" s="33">
        <f>+'JRO''s Hours Information'!F967</f>
        <v>0</v>
      </c>
      <c r="N967" s="23">
        <f t="shared" si="156"/>
        <v>0</v>
      </c>
      <c r="O967" s="33">
        <f>+'JRO''s Hours Information'!I967</f>
        <v>0</v>
      </c>
      <c r="P967" s="25">
        <f t="shared" si="157"/>
        <v>0</v>
      </c>
      <c r="Q967" s="16">
        <f>+'JRO''s Hours Information'!D967</f>
        <v>0</v>
      </c>
      <c r="R967" s="23">
        <f t="shared" si="158"/>
        <v>0</v>
      </c>
      <c r="S967" s="16">
        <f>+'JRO''s Hours Information'!G967</f>
        <v>0</v>
      </c>
      <c r="T967" s="23">
        <f t="shared" si="159"/>
        <v>0</v>
      </c>
      <c r="U967" s="15">
        <f>+'JRO''s Hours Information'!J967</f>
        <v>0</v>
      </c>
      <c r="V967" s="25">
        <f t="shared" si="160"/>
        <v>0</v>
      </c>
      <c r="W967" s="23">
        <f t="shared" si="161"/>
        <v>0</v>
      </c>
    </row>
    <row r="968" spans="1:23" ht="14.85" hidden="1" customHeight="1" x14ac:dyDescent="0.15">
      <c r="A968" s="64">
        <f>'Employee ROP Information'!A968</f>
        <v>0</v>
      </c>
      <c r="B968" s="58">
        <f>+'Employee ROP Information'!C968</f>
        <v>0</v>
      </c>
      <c r="C968" s="17">
        <f>+'Employee ROP Information'!M968</f>
        <v>0</v>
      </c>
      <c r="D968" s="17">
        <f>+'Employee ROP Information'!N968</f>
        <v>0</v>
      </c>
      <c r="E968" s="32">
        <f>+'JRO''s Hours Information'!B968</f>
        <v>0</v>
      </c>
      <c r="F968" s="23">
        <f t="shared" si="152"/>
        <v>0</v>
      </c>
      <c r="G968" s="32">
        <f>+'JRO''s Hours Information'!E968</f>
        <v>0</v>
      </c>
      <c r="H968" s="23">
        <f t="shared" si="153"/>
        <v>0</v>
      </c>
      <c r="I968" s="32">
        <f>+'JRO''s Hours Information'!H968</f>
        <v>0</v>
      </c>
      <c r="J968" s="25">
        <f t="shared" si="154"/>
        <v>0</v>
      </c>
      <c r="K968" s="33">
        <f>+'JRO''s Hours Information'!C968</f>
        <v>0</v>
      </c>
      <c r="L968" s="23">
        <f t="shared" si="155"/>
        <v>0</v>
      </c>
      <c r="M968" s="33">
        <f>+'JRO''s Hours Information'!F968</f>
        <v>0</v>
      </c>
      <c r="N968" s="23">
        <f t="shared" si="156"/>
        <v>0</v>
      </c>
      <c r="O968" s="33">
        <f>+'JRO''s Hours Information'!I968</f>
        <v>0</v>
      </c>
      <c r="P968" s="25">
        <f t="shared" si="157"/>
        <v>0</v>
      </c>
      <c r="Q968" s="16">
        <f>+'JRO''s Hours Information'!D968</f>
        <v>0</v>
      </c>
      <c r="R968" s="23">
        <f t="shared" si="158"/>
        <v>0</v>
      </c>
      <c r="S968" s="16">
        <f>+'JRO''s Hours Information'!G968</f>
        <v>0</v>
      </c>
      <c r="T968" s="23">
        <f t="shared" si="159"/>
        <v>0</v>
      </c>
      <c r="U968" s="15">
        <f>+'JRO''s Hours Information'!J968</f>
        <v>0</v>
      </c>
      <c r="V968" s="25">
        <f t="shared" si="160"/>
        <v>0</v>
      </c>
      <c r="W968" s="23">
        <f t="shared" si="161"/>
        <v>0</v>
      </c>
    </row>
    <row r="969" spans="1:23" ht="14.85" hidden="1" customHeight="1" x14ac:dyDescent="0.15">
      <c r="A969" s="64">
        <f>'Employee ROP Information'!A969</f>
        <v>0</v>
      </c>
      <c r="B969" s="58">
        <f>+'Employee ROP Information'!C969</f>
        <v>0</v>
      </c>
      <c r="C969" s="17">
        <f>+'Employee ROP Information'!M969</f>
        <v>0</v>
      </c>
      <c r="D969" s="17">
        <f>+'Employee ROP Information'!N969</f>
        <v>0</v>
      </c>
      <c r="E969" s="32">
        <f>+'JRO''s Hours Information'!B969</f>
        <v>0</v>
      </c>
      <c r="F969" s="23">
        <f t="shared" si="152"/>
        <v>0</v>
      </c>
      <c r="G969" s="32">
        <f>+'JRO''s Hours Information'!E969</f>
        <v>0</v>
      </c>
      <c r="H969" s="23">
        <f t="shared" si="153"/>
        <v>0</v>
      </c>
      <c r="I969" s="32">
        <f>+'JRO''s Hours Information'!H969</f>
        <v>0</v>
      </c>
      <c r="J969" s="25">
        <f t="shared" si="154"/>
        <v>0</v>
      </c>
      <c r="K969" s="33">
        <f>+'JRO''s Hours Information'!C969</f>
        <v>0</v>
      </c>
      <c r="L969" s="23">
        <f t="shared" si="155"/>
        <v>0</v>
      </c>
      <c r="M969" s="33">
        <f>+'JRO''s Hours Information'!F969</f>
        <v>0</v>
      </c>
      <c r="N969" s="23">
        <f t="shared" si="156"/>
        <v>0</v>
      </c>
      <c r="O969" s="33">
        <f>+'JRO''s Hours Information'!I969</f>
        <v>0</v>
      </c>
      <c r="P969" s="25">
        <f t="shared" si="157"/>
        <v>0</v>
      </c>
      <c r="Q969" s="16">
        <f>+'JRO''s Hours Information'!D969</f>
        <v>0</v>
      </c>
      <c r="R969" s="23">
        <f t="shared" si="158"/>
        <v>0</v>
      </c>
      <c r="S969" s="16">
        <f>+'JRO''s Hours Information'!G969</f>
        <v>0</v>
      </c>
      <c r="T969" s="23">
        <f t="shared" si="159"/>
        <v>0</v>
      </c>
      <c r="U969" s="15">
        <f>+'JRO''s Hours Information'!J969</f>
        <v>0</v>
      </c>
      <c r="V969" s="25">
        <f t="shared" si="160"/>
        <v>0</v>
      </c>
      <c r="W969" s="23">
        <f t="shared" si="161"/>
        <v>0</v>
      </c>
    </row>
    <row r="970" spans="1:23" ht="14.85" hidden="1" customHeight="1" x14ac:dyDescent="0.15">
      <c r="A970" s="64">
        <f>'Employee ROP Information'!A970</f>
        <v>0</v>
      </c>
      <c r="B970" s="58">
        <f>+'Employee ROP Information'!C970</f>
        <v>0</v>
      </c>
      <c r="C970" s="17">
        <f>+'Employee ROP Information'!M970</f>
        <v>0</v>
      </c>
      <c r="D970" s="17">
        <f>+'Employee ROP Information'!N970</f>
        <v>0</v>
      </c>
      <c r="E970" s="32">
        <f>+'JRO''s Hours Information'!B970</f>
        <v>0</v>
      </c>
      <c r="F970" s="23">
        <f t="shared" si="152"/>
        <v>0</v>
      </c>
      <c r="G970" s="32">
        <f>+'JRO''s Hours Information'!E970</f>
        <v>0</v>
      </c>
      <c r="H970" s="23">
        <f t="shared" si="153"/>
        <v>0</v>
      </c>
      <c r="I970" s="32">
        <f>+'JRO''s Hours Information'!H970</f>
        <v>0</v>
      </c>
      <c r="J970" s="25">
        <f t="shared" si="154"/>
        <v>0</v>
      </c>
      <c r="K970" s="33">
        <f>+'JRO''s Hours Information'!C970</f>
        <v>0</v>
      </c>
      <c r="L970" s="23">
        <f t="shared" si="155"/>
        <v>0</v>
      </c>
      <c r="M970" s="33">
        <f>+'JRO''s Hours Information'!F970</f>
        <v>0</v>
      </c>
      <c r="N970" s="23">
        <f t="shared" si="156"/>
        <v>0</v>
      </c>
      <c r="O970" s="33">
        <f>+'JRO''s Hours Information'!I970</f>
        <v>0</v>
      </c>
      <c r="P970" s="25">
        <f t="shared" si="157"/>
        <v>0</v>
      </c>
      <c r="Q970" s="16">
        <f>+'JRO''s Hours Information'!D970</f>
        <v>0</v>
      </c>
      <c r="R970" s="23">
        <f t="shared" si="158"/>
        <v>0</v>
      </c>
      <c r="S970" s="16">
        <f>+'JRO''s Hours Information'!G970</f>
        <v>0</v>
      </c>
      <c r="T970" s="23">
        <f t="shared" si="159"/>
        <v>0</v>
      </c>
      <c r="U970" s="15">
        <f>+'JRO''s Hours Information'!J970</f>
        <v>0</v>
      </c>
      <c r="V970" s="25">
        <f t="shared" si="160"/>
        <v>0</v>
      </c>
      <c r="W970" s="23">
        <f t="shared" si="161"/>
        <v>0</v>
      </c>
    </row>
    <row r="971" spans="1:23" ht="14.85" hidden="1" customHeight="1" x14ac:dyDescent="0.15">
      <c r="A971" s="64">
        <f>'Employee ROP Information'!A971</f>
        <v>0</v>
      </c>
      <c r="B971" s="58">
        <f>+'Employee ROP Information'!C971</f>
        <v>0</v>
      </c>
      <c r="C971" s="17">
        <f>+'Employee ROP Information'!M971</f>
        <v>0</v>
      </c>
      <c r="D971" s="17">
        <f>+'Employee ROP Information'!N971</f>
        <v>0</v>
      </c>
      <c r="E971" s="32">
        <f>+'JRO''s Hours Information'!B971</f>
        <v>0</v>
      </c>
      <c r="F971" s="23">
        <f t="shared" si="152"/>
        <v>0</v>
      </c>
      <c r="G971" s="32">
        <f>+'JRO''s Hours Information'!E971</f>
        <v>0</v>
      </c>
      <c r="H971" s="23">
        <f t="shared" si="153"/>
        <v>0</v>
      </c>
      <c r="I971" s="32">
        <f>+'JRO''s Hours Information'!H971</f>
        <v>0</v>
      </c>
      <c r="J971" s="25">
        <f t="shared" si="154"/>
        <v>0</v>
      </c>
      <c r="K971" s="33">
        <f>+'JRO''s Hours Information'!C971</f>
        <v>0</v>
      </c>
      <c r="L971" s="23">
        <f t="shared" si="155"/>
        <v>0</v>
      </c>
      <c r="M971" s="33">
        <f>+'JRO''s Hours Information'!F971</f>
        <v>0</v>
      </c>
      <c r="N971" s="23">
        <f t="shared" si="156"/>
        <v>0</v>
      </c>
      <c r="O971" s="33">
        <f>+'JRO''s Hours Information'!I971</f>
        <v>0</v>
      </c>
      <c r="P971" s="25">
        <f t="shared" si="157"/>
        <v>0</v>
      </c>
      <c r="Q971" s="16">
        <f>+'JRO''s Hours Information'!D971</f>
        <v>0</v>
      </c>
      <c r="R971" s="23">
        <f t="shared" si="158"/>
        <v>0</v>
      </c>
      <c r="S971" s="16">
        <f>+'JRO''s Hours Information'!G971</f>
        <v>0</v>
      </c>
      <c r="T971" s="23">
        <f t="shared" si="159"/>
        <v>0</v>
      </c>
      <c r="U971" s="15">
        <f>+'JRO''s Hours Information'!J971</f>
        <v>0</v>
      </c>
      <c r="V971" s="25">
        <f t="shared" si="160"/>
        <v>0</v>
      </c>
      <c r="W971" s="23">
        <f t="shared" si="161"/>
        <v>0</v>
      </c>
    </row>
    <row r="972" spans="1:23" ht="14.85" hidden="1" customHeight="1" x14ac:dyDescent="0.15">
      <c r="A972" s="64">
        <f>'Employee ROP Information'!A972</f>
        <v>0</v>
      </c>
      <c r="B972" s="58">
        <f>+'Employee ROP Information'!C972</f>
        <v>0</v>
      </c>
      <c r="C972" s="17">
        <f>+'Employee ROP Information'!M972</f>
        <v>0</v>
      </c>
      <c r="D972" s="17">
        <f>+'Employee ROP Information'!N972</f>
        <v>0</v>
      </c>
      <c r="E972" s="32">
        <f>+'JRO''s Hours Information'!B972</f>
        <v>0</v>
      </c>
      <c r="F972" s="23">
        <f t="shared" si="152"/>
        <v>0</v>
      </c>
      <c r="G972" s="32">
        <f>+'JRO''s Hours Information'!E972</f>
        <v>0</v>
      </c>
      <c r="H972" s="23">
        <f t="shared" si="153"/>
        <v>0</v>
      </c>
      <c r="I972" s="32">
        <f>+'JRO''s Hours Information'!H972</f>
        <v>0</v>
      </c>
      <c r="J972" s="25">
        <f t="shared" si="154"/>
        <v>0</v>
      </c>
      <c r="K972" s="33">
        <f>+'JRO''s Hours Information'!C972</f>
        <v>0</v>
      </c>
      <c r="L972" s="23">
        <f t="shared" si="155"/>
        <v>0</v>
      </c>
      <c r="M972" s="33">
        <f>+'JRO''s Hours Information'!F972</f>
        <v>0</v>
      </c>
      <c r="N972" s="23">
        <f t="shared" si="156"/>
        <v>0</v>
      </c>
      <c r="O972" s="33">
        <f>+'JRO''s Hours Information'!I972</f>
        <v>0</v>
      </c>
      <c r="P972" s="25">
        <f t="shared" si="157"/>
        <v>0</v>
      </c>
      <c r="Q972" s="16">
        <f>+'JRO''s Hours Information'!D972</f>
        <v>0</v>
      </c>
      <c r="R972" s="23">
        <f t="shared" si="158"/>
        <v>0</v>
      </c>
      <c r="S972" s="16">
        <f>+'JRO''s Hours Information'!G972</f>
        <v>0</v>
      </c>
      <c r="T972" s="23">
        <f t="shared" si="159"/>
        <v>0</v>
      </c>
      <c r="U972" s="15">
        <f>+'JRO''s Hours Information'!J972</f>
        <v>0</v>
      </c>
      <c r="V972" s="25">
        <f t="shared" si="160"/>
        <v>0</v>
      </c>
      <c r="W972" s="23">
        <f t="shared" si="161"/>
        <v>0</v>
      </c>
    </row>
    <row r="973" spans="1:23" ht="14.85" hidden="1" customHeight="1" x14ac:dyDescent="0.15">
      <c r="A973" s="64">
        <f>'Employee ROP Information'!A973</f>
        <v>0</v>
      </c>
      <c r="B973" s="58">
        <f>+'Employee ROP Information'!C973</f>
        <v>0</v>
      </c>
      <c r="C973" s="17">
        <f>+'Employee ROP Information'!M973</f>
        <v>0</v>
      </c>
      <c r="D973" s="17">
        <f>+'Employee ROP Information'!N973</f>
        <v>0</v>
      </c>
      <c r="E973" s="32">
        <f>+'JRO''s Hours Information'!B973</f>
        <v>0</v>
      </c>
      <c r="F973" s="23">
        <f t="shared" si="152"/>
        <v>0</v>
      </c>
      <c r="G973" s="32">
        <f>+'JRO''s Hours Information'!E973</f>
        <v>0</v>
      </c>
      <c r="H973" s="23">
        <f t="shared" si="153"/>
        <v>0</v>
      </c>
      <c r="I973" s="32">
        <f>+'JRO''s Hours Information'!H973</f>
        <v>0</v>
      </c>
      <c r="J973" s="25">
        <f t="shared" si="154"/>
        <v>0</v>
      </c>
      <c r="K973" s="33">
        <f>+'JRO''s Hours Information'!C973</f>
        <v>0</v>
      </c>
      <c r="L973" s="23">
        <f t="shared" si="155"/>
        <v>0</v>
      </c>
      <c r="M973" s="33">
        <f>+'JRO''s Hours Information'!F973</f>
        <v>0</v>
      </c>
      <c r="N973" s="23">
        <f t="shared" si="156"/>
        <v>0</v>
      </c>
      <c r="O973" s="33">
        <f>+'JRO''s Hours Information'!I973</f>
        <v>0</v>
      </c>
      <c r="P973" s="25">
        <f t="shared" si="157"/>
        <v>0</v>
      </c>
      <c r="Q973" s="16">
        <f>+'JRO''s Hours Information'!D973</f>
        <v>0</v>
      </c>
      <c r="R973" s="23">
        <f t="shared" si="158"/>
        <v>0</v>
      </c>
      <c r="S973" s="16">
        <f>+'JRO''s Hours Information'!G973</f>
        <v>0</v>
      </c>
      <c r="T973" s="23">
        <f t="shared" si="159"/>
        <v>0</v>
      </c>
      <c r="U973" s="15">
        <f>+'JRO''s Hours Information'!J973</f>
        <v>0</v>
      </c>
      <c r="V973" s="25">
        <f t="shared" si="160"/>
        <v>0</v>
      </c>
      <c r="W973" s="23">
        <f t="shared" si="161"/>
        <v>0</v>
      </c>
    </row>
    <row r="974" spans="1:23" ht="14.85" hidden="1" customHeight="1" x14ac:dyDescent="0.15">
      <c r="A974" s="64">
        <f>'Employee ROP Information'!A974</f>
        <v>0</v>
      </c>
      <c r="B974" s="58">
        <f>+'Employee ROP Information'!C974</f>
        <v>0</v>
      </c>
      <c r="C974" s="17">
        <f>+'Employee ROP Information'!M974</f>
        <v>0</v>
      </c>
      <c r="D974" s="17">
        <f>+'Employee ROP Information'!N974</f>
        <v>0</v>
      </c>
      <c r="E974" s="32">
        <f>+'JRO''s Hours Information'!B974</f>
        <v>0</v>
      </c>
      <c r="F974" s="23">
        <f t="shared" si="152"/>
        <v>0</v>
      </c>
      <c r="G974" s="32">
        <f>+'JRO''s Hours Information'!E974</f>
        <v>0</v>
      </c>
      <c r="H974" s="23">
        <f t="shared" si="153"/>
        <v>0</v>
      </c>
      <c r="I974" s="32">
        <f>+'JRO''s Hours Information'!H974</f>
        <v>0</v>
      </c>
      <c r="J974" s="25">
        <f t="shared" si="154"/>
        <v>0</v>
      </c>
      <c r="K974" s="33">
        <f>+'JRO''s Hours Information'!C974</f>
        <v>0</v>
      </c>
      <c r="L974" s="23">
        <f t="shared" si="155"/>
        <v>0</v>
      </c>
      <c r="M974" s="33">
        <f>+'JRO''s Hours Information'!F974</f>
        <v>0</v>
      </c>
      <c r="N974" s="23">
        <f t="shared" si="156"/>
        <v>0</v>
      </c>
      <c r="O974" s="33">
        <f>+'JRO''s Hours Information'!I974</f>
        <v>0</v>
      </c>
      <c r="P974" s="25">
        <f t="shared" si="157"/>
        <v>0</v>
      </c>
      <c r="Q974" s="16">
        <f>+'JRO''s Hours Information'!D974</f>
        <v>0</v>
      </c>
      <c r="R974" s="23">
        <f t="shared" si="158"/>
        <v>0</v>
      </c>
      <c r="S974" s="16">
        <f>+'JRO''s Hours Information'!G974</f>
        <v>0</v>
      </c>
      <c r="T974" s="23">
        <f t="shared" si="159"/>
        <v>0</v>
      </c>
      <c r="U974" s="15">
        <f>+'JRO''s Hours Information'!J974</f>
        <v>0</v>
      </c>
      <c r="V974" s="25">
        <f t="shared" si="160"/>
        <v>0</v>
      </c>
      <c r="W974" s="23">
        <f t="shared" si="161"/>
        <v>0</v>
      </c>
    </row>
    <row r="975" spans="1:23" ht="14.85" hidden="1" customHeight="1" x14ac:dyDescent="0.15">
      <c r="A975" s="64">
        <f>'Employee ROP Information'!A975</f>
        <v>0</v>
      </c>
      <c r="B975" s="58">
        <f>+'Employee ROP Information'!C975</f>
        <v>0</v>
      </c>
      <c r="C975" s="17">
        <f>+'Employee ROP Information'!M975</f>
        <v>0</v>
      </c>
      <c r="D975" s="17">
        <f>+'Employee ROP Information'!N975</f>
        <v>0</v>
      </c>
      <c r="E975" s="32">
        <f>+'JRO''s Hours Information'!B975</f>
        <v>0</v>
      </c>
      <c r="F975" s="23">
        <f t="shared" si="152"/>
        <v>0</v>
      </c>
      <c r="G975" s="32">
        <f>+'JRO''s Hours Information'!E975</f>
        <v>0</v>
      </c>
      <c r="H975" s="23">
        <f t="shared" si="153"/>
        <v>0</v>
      </c>
      <c r="I975" s="32">
        <f>+'JRO''s Hours Information'!H975</f>
        <v>0</v>
      </c>
      <c r="J975" s="25">
        <f t="shared" si="154"/>
        <v>0</v>
      </c>
      <c r="K975" s="33">
        <f>+'JRO''s Hours Information'!C975</f>
        <v>0</v>
      </c>
      <c r="L975" s="23">
        <f t="shared" si="155"/>
        <v>0</v>
      </c>
      <c r="M975" s="33">
        <f>+'JRO''s Hours Information'!F975</f>
        <v>0</v>
      </c>
      <c r="N975" s="23">
        <f t="shared" si="156"/>
        <v>0</v>
      </c>
      <c r="O975" s="33">
        <f>+'JRO''s Hours Information'!I975</f>
        <v>0</v>
      </c>
      <c r="P975" s="25">
        <f t="shared" si="157"/>
        <v>0</v>
      </c>
      <c r="Q975" s="16">
        <f>+'JRO''s Hours Information'!D975</f>
        <v>0</v>
      </c>
      <c r="R975" s="23">
        <f t="shared" si="158"/>
        <v>0</v>
      </c>
      <c r="S975" s="16">
        <f>+'JRO''s Hours Information'!G975</f>
        <v>0</v>
      </c>
      <c r="T975" s="23">
        <f t="shared" si="159"/>
        <v>0</v>
      </c>
      <c r="U975" s="15">
        <f>+'JRO''s Hours Information'!J975</f>
        <v>0</v>
      </c>
      <c r="V975" s="25">
        <f t="shared" si="160"/>
        <v>0</v>
      </c>
      <c r="W975" s="23">
        <f t="shared" si="161"/>
        <v>0</v>
      </c>
    </row>
    <row r="976" spans="1:23" ht="14.85" hidden="1" customHeight="1" x14ac:dyDescent="0.15">
      <c r="A976" s="64">
        <f>'Employee ROP Information'!A976</f>
        <v>0</v>
      </c>
      <c r="B976" s="58">
        <f>+'Employee ROP Information'!C976</f>
        <v>0</v>
      </c>
      <c r="C976" s="17">
        <f>+'Employee ROP Information'!M976</f>
        <v>0</v>
      </c>
      <c r="D976" s="17">
        <f>+'Employee ROP Information'!N976</f>
        <v>0</v>
      </c>
      <c r="E976" s="32">
        <f>+'JRO''s Hours Information'!B976</f>
        <v>0</v>
      </c>
      <c r="F976" s="23">
        <f t="shared" si="152"/>
        <v>0</v>
      </c>
      <c r="G976" s="32">
        <f>+'JRO''s Hours Information'!E976</f>
        <v>0</v>
      </c>
      <c r="H976" s="23">
        <f t="shared" si="153"/>
        <v>0</v>
      </c>
      <c r="I976" s="32">
        <f>+'JRO''s Hours Information'!H976</f>
        <v>0</v>
      </c>
      <c r="J976" s="25">
        <f t="shared" si="154"/>
        <v>0</v>
      </c>
      <c r="K976" s="33">
        <f>+'JRO''s Hours Information'!C976</f>
        <v>0</v>
      </c>
      <c r="L976" s="23">
        <f t="shared" si="155"/>
        <v>0</v>
      </c>
      <c r="M976" s="33">
        <f>+'JRO''s Hours Information'!F976</f>
        <v>0</v>
      </c>
      <c r="N976" s="23">
        <f t="shared" si="156"/>
        <v>0</v>
      </c>
      <c r="O976" s="33">
        <f>+'JRO''s Hours Information'!I976</f>
        <v>0</v>
      </c>
      <c r="P976" s="25">
        <f t="shared" si="157"/>
        <v>0</v>
      </c>
      <c r="Q976" s="16">
        <f>+'JRO''s Hours Information'!D976</f>
        <v>0</v>
      </c>
      <c r="R976" s="23">
        <f t="shared" si="158"/>
        <v>0</v>
      </c>
      <c r="S976" s="16">
        <f>+'JRO''s Hours Information'!G976</f>
        <v>0</v>
      </c>
      <c r="T976" s="23">
        <f t="shared" si="159"/>
        <v>0</v>
      </c>
      <c r="U976" s="15">
        <f>+'JRO''s Hours Information'!J976</f>
        <v>0</v>
      </c>
      <c r="V976" s="25">
        <f t="shared" si="160"/>
        <v>0</v>
      </c>
      <c r="W976" s="23">
        <f t="shared" si="161"/>
        <v>0</v>
      </c>
    </row>
    <row r="977" spans="1:23" ht="14.85" hidden="1" customHeight="1" x14ac:dyDescent="0.15">
      <c r="A977" s="64">
        <f>'Employee ROP Information'!A977</f>
        <v>0</v>
      </c>
      <c r="B977" s="58">
        <f>+'Employee ROP Information'!C977</f>
        <v>0</v>
      </c>
      <c r="C977" s="17">
        <f>+'Employee ROP Information'!M977</f>
        <v>0</v>
      </c>
      <c r="D977" s="17">
        <f>+'Employee ROP Information'!N977</f>
        <v>0</v>
      </c>
      <c r="E977" s="32">
        <f>+'JRO''s Hours Information'!B977</f>
        <v>0</v>
      </c>
      <c r="F977" s="23">
        <f t="shared" si="152"/>
        <v>0</v>
      </c>
      <c r="G977" s="32">
        <f>+'JRO''s Hours Information'!E977</f>
        <v>0</v>
      </c>
      <c r="H977" s="23">
        <f t="shared" si="153"/>
        <v>0</v>
      </c>
      <c r="I977" s="32">
        <f>+'JRO''s Hours Information'!H977</f>
        <v>0</v>
      </c>
      <c r="J977" s="25">
        <f t="shared" si="154"/>
        <v>0</v>
      </c>
      <c r="K977" s="33">
        <f>+'JRO''s Hours Information'!C977</f>
        <v>0</v>
      </c>
      <c r="L977" s="23">
        <f t="shared" si="155"/>
        <v>0</v>
      </c>
      <c r="M977" s="33">
        <f>+'JRO''s Hours Information'!F977</f>
        <v>0</v>
      </c>
      <c r="N977" s="23">
        <f t="shared" si="156"/>
        <v>0</v>
      </c>
      <c r="O977" s="33">
        <f>+'JRO''s Hours Information'!I977</f>
        <v>0</v>
      </c>
      <c r="P977" s="25">
        <f t="shared" si="157"/>
        <v>0</v>
      </c>
      <c r="Q977" s="16">
        <f>+'JRO''s Hours Information'!D977</f>
        <v>0</v>
      </c>
      <c r="R977" s="23">
        <f t="shared" si="158"/>
        <v>0</v>
      </c>
      <c r="S977" s="16">
        <f>+'JRO''s Hours Information'!G977</f>
        <v>0</v>
      </c>
      <c r="T977" s="23">
        <f t="shared" si="159"/>
        <v>0</v>
      </c>
      <c r="U977" s="15">
        <f>+'JRO''s Hours Information'!J977</f>
        <v>0</v>
      </c>
      <c r="V977" s="25">
        <f t="shared" si="160"/>
        <v>0</v>
      </c>
      <c r="W977" s="23">
        <f t="shared" si="161"/>
        <v>0</v>
      </c>
    </row>
    <row r="978" spans="1:23" ht="14.85" hidden="1" customHeight="1" x14ac:dyDescent="0.15">
      <c r="A978" s="64">
        <f>'Employee ROP Information'!A978</f>
        <v>0</v>
      </c>
      <c r="B978" s="58">
        <f>+'Employee ROP Information'!C978</f>
        <v>0</v>
      </c>
      <c r="C978" s="17">
        <f>+'Employee ROP Information'!M978</f>
        <v>0</v>
      </c>
      <c r="D978" s="17">
        <f>+'Employee ROP Information'!N978</f>
        <v>0</v>
      </c>
      <c r="E978" s="32">
        <f>+'JRO''s Hours Information'!B978</f>
        <v>0</v>
      </c>
      <c r="F978" s="23">
        <f t="shared" si="152"/>
        <v>0</v>
      </c>
      <c r="G978" s="32">
        <f>+'JRO''s Hours Information'!E978</f>
        <v>0</v>
      </c>
      <c r="H978" s="23">
        <f t="shared" si="153"/>
        <v>0</v>
      </c>
      <c r="I978" s="32">
        <f>+'JRO''s Hours Information'!H978</f>
        <v>0</v>
      </c>
      <c r="J978" s="25">
        <f t="shared" si="154"/>
        <v>0</v>
      </c>
      <c r="K978" s="33">
        <f>+'JRO''s Hours Information'!C978</f>
        <v>0</v>
      </c>
      <c r="L978" s="23">
        <f t="shared" si="155"/>
        <v>0</v>
      </c>
      <c r="M978" s="33">
        <f>+'JRO''s Hours Information'!F978</f>
        <v>0</v>
      </c>
      <c r="N978" s="23">
        <f t="shared" si="156"/>
        <v>0</v>
      </c>
      <c r="O978" s="33">
        <f>+'JRO''s Hours Information'!I978</f>
        <v>0</v>
      </c>
      <c r="P978" s="25">
        <f t="shared" si="157"/>
        <v>0</v>
      </c>
      <c r="Q978" s="16">
        <f>+'JRO''s Hours Information'!D978</f>
        <v>0</v>
      </c>
      <c r="R978" s="23">
        <f t="shared" si="158"/>
        <v>0</v>
      </c>
      <c r="S978" s="16">
        <f>+'JRO''s Hours Information'!G978</f>
        <v>0</v>
      </c>
      <c r="T978" s="23">
        <f t="shared" si="159"/>
        <v>0</v>
      </c>
      <c r="U978" s="15">
        <f>+'JRO''s Hours Information'!J978</f>
        <v>0</v>
      </c>
      <c r="V978" s="25">
        <f t="shared" si="160"/>
        <v>0</v>
      </c>
      <c r="W978" s="23">
        <f t="shared" si="161"/>
        <v>0</v>
      </c>
    </row>
    <row r="979" spans="1:23" ht="14.85" hidden="1" customHeight="1" x14ac:dyDescent="0.15">
      <c r="A979" s="64">
        <f>'Employee ROP Information'!A979</f>
        <v>0</v>
      </c>
      <c r="B979" s="58">
        <f>+'Employee ROP Information'!C979</f>
        <v>0</v>
      </c>
      <c r="C979" s="17">
        <f>+'Employee ROP Information'!M979</f>
        <v>0</v>
      </c>
      <c r="D979" s="17">
        <f>+'Employee ROP Information'!N979</f>
        <v>0</v>
      </c>
      <c r="E979" s="32">
        <f>+'JRO''s Hours Information'!B979</f>
        <v>0</v>
      </c>
      <c r="F979" s="23">
        <f t="shared" si="152"/>
        <v>0</v>
      </c>
      <c r="G979" s="32">
        <f>+'JRO''s Hours Information'!E979</f>
        <v>0</v>
      </c>
      <c r="H979" s="23">
        <f t="shared" si="153"/>
        <v>0</v>
      </c>
      <c r="I979" s="32">
        <f>+'JRO''s Hours Information'!H979</f>
        <v>0</v>
      </c>
      <c r="J979" s="25">
        <f t="shared" si="154"/>
        <v>0</v>
      </c>
      <c r="K979" s="33">
        <f>+'JRO''s Hours Information'!C979</f>
        <v>0</v>
      </c>
      <c r="L979" s="23">
        <f t="shared" si="155"/>
        <v>0</v>
      </c>
      <c r="M979" s="33">
        <f>+'JRO''s Hours Information'!F979</f>
        <v>0</v>
      </c>
      <c r="N979" s="23">
        <f t="shared" si="156"/>
        <v>0</v>
      </c>
      <c r="O979" s="33">
        <f>+'JRO''s Hours Information'!I979</f>
        <v>0</v>
      </c>
      <c r="P979" s="25">
        <f t="shared" si="157"/>
        <v>0</v>
      </c>
      <c r="Q979" s="16">
        <f>+'JRO''s Hours Information'!D979</f>
        <v>0</v>
      </c>
      <c r="R979" s="23">
        <f t="shared" si="158"/>
        <v>0</v>
      </c>
      <c r="S979" s="16">
        <f>+'JRO''s Hours Information'!G979</f>
        <v>0</v>
      </c>
      <c r="T979" s="23">
        <f t="shared" si="159"/>
        <v>0</v>
      </c>
      <c r="U979" s="15">
        <f>+'JRO''s Hours Information'!J979</f>
        <v>0</v>
      </c>
      <c r="V979" s="25">
        <f t="shared" si="160"/>
        <v>0</v>
      </c>
      <c r="W979" s="23">
        <f t="shared" si="161"/>
        <v>0</v>
      </c>
    </row>
    <row r="980" spans="1:23" ht="14.85" hidden="1" customHeight="1" x14ac:dyDescent="0.15">
      <c r="A980" s="64">
        <f>'Employee ROP Information'!A980</f>
        <v>0</v>
      </c>
      <c r="B980" s="58">
        <f>+'Employee ROP Information'!C980</f>
        <v>0</v>
      </c>
      <c r="C980" s="17">
        <f>+'Employee ROP Information'!M980</f>
        <v>0</v>
      </c>
      <c r="D980" s="17">
        <f>+'Employee ROP Information'!N980</f>
        <v>0</v>
      </c>
      <c r="E980" s="32">
        <f>+'JRO''s Hours Information'!B980</f>
        <v>0</v>
      </c>
      <c r="F980" s="23">
        <f t="shared" si="152"/>
        <v>0</v>
      </c>
      <c r="G980" s="32">
        <f>+'JRO''s Hours Information'!E980</f>
        <v>0</v>
      </c>
      <c r="H980" s="23">
        <f t="shared" si="153"/>
        <v>0</v>
      </c>
      <c r="I980" s="32">
        <f>+'JRO''s Hours Information'!H980</f>
        <v>0</v>
      </c>
      <c r="J980" s="25">
        <f t="shared" si="154"/>
        <v>0</v>
      </c>
      <c r="K980" s="33">
        <f>+'JRO''s Hours Information'!C980</f>
        <v>0</v>
      </c>
      <c r="L980" s="23">
        <f t="shared" si="155"/>
        <v>0</v>
      </c>
      <c r="M980" s="33">
        <f>+'JRO''s Hours Information'!F980</f>
        <v>0</v>
      </c>
      <c r="N980" s="23">
        <f t="shared" si="156"/>
        <v>0</v>
      </c>
      <c r="O980" s="33">
        <f>+'JRO''s Hours Information'!I980</f>
        <v>0</v>
      </c>
      <c r="P980" s="25">
        <f t="shared" si="157"/>
        <v>0</v>
      </c>
      <c r="Q980" s="16">
        <f>+'JRO''s Hours Information'!D980</f>
        <v>0</v>
      </c>
      <c r="R980" s="23">
        <f t="shared" si="158"/>
        <v>0</v>
      </c>
      <c r="S980" s="16">
        <f>+'JRO''s Hours Information'!G980</f>
        <v>0</v>
      </c>
      <c r="T980" s="23">
        <f t="shared" si="159"/>
        <v>0</v>
      </c>
      <c r="U980" s="15">
        <f>+'JRO''s Hours Information'!J980</f>
        <v>0</v>
      </c>
      <c r="V980" s="25">
        <f t="shared" si="160"/>
        <v>0</v>
      </c>
      <c r="W980" s="23">
        <f t="shared" si="161"/>
        <v>0</v>
      </c>
    </row>
    <row r="981" spans="1:23" ht="14.85" hidden="1" customHeight="1" x14ac:dyDescent="0.15">
      <c r="A981" s="64">
        <f>'Employee ROP Information'!A981</f>
        <v>0</v>
      </c>
      <c r="B981" s="58">
        <f>+'Employee ROP Information'!C981</f>
        <v>0</v>
      </c>
      <c r="C981" s="17">
        <f>+'Employee ROP Information'!M981</f>
        <v>0</v>
      </c>
      <c r="D981" s="17">
        <f>+'Employee ROP Information'!N981</f>
        <v>0</v>
      </c>
      <c r="E981" s="32">
        <f>+'JRO''s Hours Information'!B981</f>
        <v>0</v>
      </c>
      <c r="F981" s="23">
        <f t="shared" si="152"/>
        <v>0</v>
      </c>
      <c r="G981" s="32">
        <f>+'JRO''s Hours Information'!E981</f>
        <v>0</v>
      </c>
      <c r="H981" s="23">
        <f t="shared" si="153"/>
        <v>0</v>
      </c>
      <c r="I981" s="32">
        <f>+'JRO''s Hours Information'!H981</f>
        <v>0</v>
      </c>
      <c r="J981" s="25">
        <f t="shared" si="154"/>
        <v>0</v>
      </c>
      <c r="K981" s="33">
        <f>+'JRO''s Hours Information'!C981</f>
        <v>0</v>
      </c>
      <c r="L981" s="23">
        <f t="shared" si="155"/>
        <v>0</v>
      </c>
      <c r="M981" s="33">
        <f>+'JRO''s Hours Information'!F981</f>
        <v>0</v>
      </c>
      <c r="N981" s="23">
        <f t="shared" si="156"/>
        <v>0</v>
      </c>
      <c r="O981" s="33">
        <f>+'JRO''s Hours Information'!I981</f>
        <v>0</v>
      </c>
      <c r="P981" s="25">
        <f t="shared" si="157"/>
        <v>0</v>
      </c>
      <c r="Q981" s="16">
        <f>+'JRO''s Hours Information'!D981</f>
        <v>0</v>
      </c>
      <c r="R981" s="23">
        <f t="shared" si="158"/>
        <v>0</v>
      </c>
      <c r="S981" s="16">
        <f>+'JRO''s Hours Information'!G981</f>
        <v>0</v>
      </c>
      <c r="T981" s="23">
        <f t="shared" si="159"/>
        <v>0</v>
      </c>
      <c r="U981" s="15">
        <f>+'JRO''s Hours Information'!J981</f>
        <v>0</v>
      </c>
      <c r="V981" s="25">
        <f t="shared" si="160"/>
        <v>0</v>
      </c>
      <c r="W981" s="23">
        <f t="shared" si="161"/>
        <v>0</v>
      </c>
    </row>
    <row r="982" spans="1:23" ht="14.85" hidden="1" customHeight="1" x14ac:dyDescent="0.15">
      <c r="A982" s="64">
        <f>'Employee ROP Information'!A982</f>
        <v>0</v>
      </c>
      <c r="B982" s="58">
        <f>+'Employee ROP Information'!C982</f>
        <v>0</v>
      </c>
      <c r="C982" s="17">
        <f>+'Employee ROP Information'!M982</f>
        <v>0</v>
      </c>
      <c r="D982" s="17">
        <f>+'Employee ROP Information'!N982</f>
        <v>0</v>
      </c>
      <c r="E982" s="32">
        <f>+'JRO''s Hours Information'!B982</f>
        <v>0</v>
      </c>
      <c r="F982" s="23">
        <f t="shared" si="152"/>
        <v>0</v>
      </c>
      <c r="G982" s="32">
        <f>+'JRO''s Hours Information'!E982</f>
        <v>0</v>
      </c>
      <c r="H982" s="23">
        <f t="shared" si="153"/>
        <v>0</v>
      </c>
      <c r="I982" s="32">
        <f>+'JRO''s Hours Information'!H982</f>
        <v>0</v>
      </c>
      <c r="J982" s="25">
        <f t="shared" si="154"/>
        <v>0</v>
      </c>
      <c r="K982" s="33">
        <f>+'JRO''s Hours Information'!C982</f>
        <v>0</v>
      </c>
      <c r="L982" s="23">
        <f t="shared" si="155"/>
        <v>0</v>
      </c>
      <c r="M982" s="33">
        <f>+'JRO''s Hours Information'!F982</f>
        <v>0</v>
      </c>
      <c r="N982" s="23">
        <f t="shared" si="156"/>
        <v>0</v>
      </c>
      <c r="O982" s="33">
        <f>+'JRO''s Hours Information'!I982</f>
        <v>0</v>
      </c>
      <c r="P982" s="25">
        <f t="shared" si="157"/>
        <v>0</v>
      </c>
      <c r="Q982" s="16">
        <f>+'JRO''s Hours Information'!D982</f>
        <v>0</v>
      </c>
      <c r="R982" s="23">
        <f t="shared" si="158"/>
        <v>0</v>
      </c>
      <c r="S982" s="16">
        <f>+'JRO''s Hours Information'!G982</f>
        <v>0</v>
      </c>
      <c r="T982" s="23">
        <f t="shared" si="159"/>
        <v>0</v>
      </c>
      <c r="U982" s="15">
        <f>+'JRO''s Hours Information'!J982</f>
        <v>0</v>
      </c>
      <c r="V982" s="25">
        <f t="shared" si="160"/>
        <v>0</v>
      </c>
      <c r="W982" s="23">
        <f t="shared" si="161"/>
        <v>0</v>
      </c>
    </row>
    <row r="983" spans="1:23" ht="14.85" hidden="1" customHeight="1" x14ac:dyDescent="0.15">
      <c r="A983" s="64">
        <f>'Employee ROP Information'!A983</f>
        <v>0</v>
      </c>
      <c r="B983" s="58">
        <f>+'Employee ROP Information'!C983</f>
        <v>0</v>
      </c>
      <c r="C983" s="17">
        <f>+'Employee ROP Information'!M983</f>
        <v>0</v>
      </c>
      <c r="D983" s="17">
        <f>+'Employee ROP Information'!N983</f>
        <v>0</v>
      </c>
      <c r="E983" s="32">
        <f>+'JRO''s Hours Information'!B983</f>
        <v>0</v>
      </c>
      <c r="F983" s="23">
        <f t="shared" si="152"/>
        <v>0</v>
      </c>
      <c r="G983" s="32">
        <f>+'JRO''s Hours Information'!E983</f>
        <v>0</v>
      </c>
      <c r="H983" s="23">
        <f t="shared" si="153"/>
        <v>0</v>
      </c>
      <c r="I983" s="32">
        <f>+'JRO''s Hours Information'!H983</f>
        <v>0</v>
      </c>
      <c r="J983" s="25">
        <f t="shared" si="154"/>
        <v>0</v>
      </c>
      <c r="K983" s="33">
        <f>+'JRO''s Hours Information'!C983</f>
        <v>0</v>
      </c>
      <c r="L983" s="23">
        <f t="shared" si="155"/>
        <v>0</v>
      </c>
      <c r="M983" s="33">
        <f>+'JRO''s Hours Information'!F983</f>
        <v>0</v>
      </c>
      <c r="N983" s="23">
        <f t="shared" si="156"/>
        <v>0</v>
      </c>
      <c r="O983" s="33">
        <f>+'JRO''s Hours Information'!I983</f>
        <v>0</v>
      </c>
      <c r="P983" s="25">
        <f t="shared" si="157"/>
        <v>0</v>
      </c>
      <c r="Q983" s="16">
        <f>+'JRO''s Hours Information'!D983</f>
        <v>0</v>
      </c>
      <c r="R983" s="23">
        <f t="shared" si="158"/>
        <v>0</v>
      </c>
      <c r="S983" s="16">
        <f>+'JRO''s Hours Information'!G983</f>
        <v>0</v>
      </c>
      <c r="T983" s="23">
        <f t="shared" si="159"/>
        <v>0</v>
      </c>
      <c r="U983" s="15">
        <f>+'JRO''s Hours Information'!J983</f>
        <v>0</v>
      </c>
      <c r="V983" s="25">
        <f t="shared" si="160"/>
        <v>0</v>
      </c>
      <c r="W983" s="23">
        <f t="shared" si="161"/>
        <v>0</v>
      </c>
    </row>
    <row r="984" spans="1:23" ht="14.85" hidden="1" customHeight="1" x14ac:dyDescent="0.15">
      <c r="A984" s="64">
        <f>'Employee ROP Information'!A984</f>
        <v>0</v>
      </c>
      <c r="B984" s="58">
        <f>+'Employee ROP Information'!C984</f>
        <v>0</v>
      </c>
      <c r="C984" s="17">
        <f>+'Employee ROP Information'!M984</f>
        <v>0</v>
      </c>
      <c r="D984" s="17">
        <f>+'Employee ROP Information'!N984</f>
        <v>0</v>
      </c>
      <c r="E984" s="32">
        <f>+'JRO''s Hours Information'!B984</f>
        <v>0</v>
      </c>
      <c r="F984" s="23">
        <f t="shared" si="152"/>
        <v>0</v>
      </c>
      <c r="G984" s="32">
        <f>+'JRO''s Hours Information'!E984</f>
        <v>0</v>
      </c>
      <c r="H984" s="23">
        <f t="shared" si="153"/>
        <v>0</v>
      </c>
      <c r="I984" s="32">
        <f>+'JRO''s Hours Information'!H984</f>
        <v>0</v>
      </c>
      <c r="J984" s="25">
        <f t="shared" si="154"/>
        <v>0</v>
      </c>
      <c r="K984" s="33">
        <f>+'JRO''s Hours Information'!C984</f>
        <v>0</v>
      </c>
      <c r="L984" s="23">
        <f t="shared" si="155"/>
        <v>0</v>
      </c>
      <c r="M984" s="33">
        <f>+'JRO''s Hours Information'!F984</f>
        <v>0</v>
      </c>
      <c r="N984" s="23">
        <f t="shared" si="156"/>
        <v>0</v>
      </c>
      <c r="O984" s="33">
        <f>+'JRO''s Hours Information'!I984</f>
        <v>0</v>
      </c>
      <c r="P984" s="25">
        <f t="shared" si="157"/>
        <v>0</v>
      </c>
      <c r="Q984" s="16">
        <f>+'JRO''s Hours Information'!D984</f>
        <v>0</v>
      </c>
      <c r="R984" s="23">
        <f t="shared" si="158"/>
        <v>0</v>
      </c>
      <c r="S984" s="16">
        <f>+'JRO''s Hours Information'!G984</f>
        <v>0</v>
      </c>
      <c r="T984" s="23">
        <f t="shared" si="159"/>
        <v>0</v>
      </c>
      <c r="U984" s="15">
        <f>+'JRO''s Hours Information'!J984</f>
        <v>0</v>
      </c>
      <c r="V984" s="25">
        <f t="shared" si="160"/>
        <v>0</v>
      </c>
      <c r="W984" s="23">
        <f t="shared" si="161"/>
        <v>0</v>
      </c>
    </row>
    <row r="985" spans="1:23" ht="14.85" hidden="1" customHeight="1" x14ac:dyDescent="0.15">
      <c r="A985" s="64">
        <f>'Employee ROP Information'!A985</f>
        <v>0</v>
      </c>
      <c r="B985" s="58">
        <f>+'Employee ROP Information'!C985</f>
        <v>0</v>
      </c>
      <c r="C985" s="17">
        <f>+'Employee ROP Information'!M985</f>
        <v>0</v>
      </c>
      <c r="D985" s="17">
        <f>+'Employee ROP Information'!N985</f>
        <v>0</v>
      </c>
      <c r="E985" s="32">
        <f>+'JRO''s Hours Information'!B985</f>
        <v>0</v>
      </c>
      <c r="F985" s="23">
        <f t="shared" si="152"/>
        <v>0</v>
      </c>
      <c r="G985" s="32">
        <f>+'JRO''s Hours Information'!E985</f>
        <v>0</v>
      </c>
      <c r="H985" s="23">
        <f t="shared" si="153"/>
        <v>0</v>
      </c>
      <c r="I985" s="32">
        <f>+'JRO''s Hours Information'!H985</f>
        <v>0</v>
      </c>
      <c r="J985" s="25">
        <f t="shared" si="154"/>
        <v>0</v>
      </c>
      <c r="K985" s="33">
        <f>+'JRO''s Hours Information'!C985</f>
        <v>0</v>
      </c>
      <c r="L985" s="23">
        <f t="shared" si="155"/>
        <v>0</v>
      </c>
      <c r="M985" s="33">
        <f>+'JRO''s Hours Information'!F985</f>
        <v>0</v>
      </c>
      <c r="N985" s="23">
        <f t="shared" si="156"/>
        <v>0</v>
      </c>
      <c r="O985" s="33">
        <f>+'JRO''s Hours Information'!I985</f>
        <v>0</v>
      </c>
      <c r="P985" s="25">
        <f t="shared" si="157"/>
        <v>0</v>
      </c>
      <c r="Q985" s="16">
        <f>+'JRO''s Hours Information'!D985</f>
        <v>0</v>
      </c>
      <c r="R985" s="23">
        <f t="shared" si="158"/>
        <v>0</v>
      </c>
      <c r="S985" s="16">
        <f>+'JRO''s Hours Information'!G985</f>
        <v>0</v>
      </c>
      <c r="T985" s="23">
        <f t="shared" si="159"/>
        <v>0</v>
      </c>
      <c r="U985" s="15">
        <f>+'JRO''s Hours Information'!J985</f>
        <v>0</v>
      </c>
      <c r="V985" s="25">
        <f t="shared" si="160"/>
        <v>0</v>
      </c>
      <c r="W985" s="23">
        <f t="shared" si="161"/>
        <v>0</v>
      </c>
    </row>
    <row r="986" spans="1:23" ht="14.85" hidden="1" customHeight="1" x14ac:dyDescent="0.15">
      <c r="A986" s="64">
        <f>'Employee ROP Information'!A986</f>
        <v>0</v>
      </c>
      <c r="B986" s="58">
        <f>+'Employee ROP Information'!C986</f>
        <v>0</v>
      </c>
      <c r="C986" s="17">
        <f>+'Employee ROP Information'!M986</f>
        <v>0</v>
      </c>
      <c r="D986" s="17">
        <f>+'Employee ROP Information'!N986</f>
        <v>0</v>
      </c>
      <c r="E986" s="32">
        <f>+'JRO''s Hours Information'!B986</f>
        <v>0</v>
      </c>
      <c r="F986" s="23">
        <f t="shared" si="152"/>
        <v>0</v>
      </c>
      <c r="G986" s="32">
        <f>+'JRO''s Hours Information'!E986</f>
        <v>0</v>
      </c>
      <c r="H986" s="23">
        <f t="shared" si="153"/>
        <v>0</v>
      </c>
      <c r="I986" s="32">
        <f>+'JRO''s Hours Information'!H986</f>
        <v>0</v>
      </c>
      <c r="J986" s="25">
        <f t="shared" si="154"/>
        <v>0</v>
      </c>
      <c r="K986" s="33">
        <f>+'JRO''s Hours Information'!C986</f>
        <v>0</v>
      </c>
      <c r="L986" s="23">
        <f t="shared" si="155"/>
        <v>0</v>
      </c>
      <c r="M986" s="33">
        <f>+'JRO''s Hours Information'!F986</f>
        <v>0</v>
      </c>
      <c r="N986" s="23">
        <f t="shared" si="156"/>
        <v>0</v>
      </c>
      <c r="O986" s="33">
        <f>+'JRO''s Hours Information'!I986</f>
        <v>0</v>
      </c>
      <c r="P986" s="25">
        <f t="shared" si="157"/>
        <v>0</v>
      </c>
      <c r="Q986" s="16">
        <f>+'JRO''s Hours Information'!D986</f>
        <v>0</v>
      </c>
      <c r="R986" s="23">
        <f t="shared" si="158"/>
        <v>0</v>
      </c>
      <c r="S986" s="16">
        <f>+'JRO''s Hours Information'!G986</f>
        <v>0</v>
      </c>
      <c r="T986" s="23">
        <f t="shared" si="159"/>
        <v>0</v>
      </c>
      <c r="U986" s="15">
        <f>+'JRO''s Hours Information'!J986</f>
        <v>0</v>
      </c>
      <c r="V986" s="25">
        <f t="shared" si="160"/>
        <v>0</v>
      </c>
      <c r="W986" s="23">
        <f t="shared" si="161"/>
        <v>0</v>
      </c>
    </row>
    <row r="987" spans="1:23" ht="14.85" hidden="1" customHeight="1" x14ac:dyDescent="0.15">
      <c r="A987" s="64">
        <f>'Employee ROP Information'!A987</f>
        <v>0</v>
      </c>
      <c r="B987" s="58">
        <f>+'Employee ROP Information'!C987</f>
        <v>0</v>
      </c>
      <c r="C987" s="17">
        <f>+'Employee ROP Information'!M987</f>
        <v>0</v>
      </c>
      <c r="D987" s="17">
        <f>+'Employee ROP Information'!N987</f>
        <v>0</v>
      </c>
      <c r="E987" s="32">
        <f>+'JRO''s Hours Information'!B987</f>
        <v>0</v>
      </c>
      <c r="F987" s="23">
        <f t="shared" si="152"/>
        <v>0</v>
      </c>
      <c r="G987" s="32">
        <f>+'JRO''s Hours Information'!E987</f>
        <v>0</v>
      </c>
      <c r="H987" s="23">
        <f t="shared" si="153"/>
        <v>0</v>
      </c>
      <c r="I987" s="32">
        <f>+'JRO''s Hours Information'!H987</f>
        <v>0</v>
      </c>
      <c r="J987" s="25">
        <f t="shared" si="154"/>
        <v>0</v>
      </c>
      <c r="K987" s="33">
        <f>+'JRO''s Hours Information'!C987</f>
        <v>0</v>
      </c>
      <c r="L987" s="23">
        <f t="shared" si="155"/>
        <v>0</v>
      </c>
      <c r="M987" s="33">
        <f>+'JRO''s Hours Information'!F987</f>
        <v>0</v>
      </c>
      <c r="N987" s="23">
        <f t="shared" si="156"/>
        <v>0</v>
      </c>
      <c r="O987" s="33">
        <f>+'JRO''s Hours Information'!I987</f>
        <v>0</v>
      </c>
      <c r="P987" s="25">
        <f t="shared" si="157"/>
        <v>0</v>
      </c>
      <c r="Q987" s="16">
        <f>+'JRO''s Hours Information'!D987</f>
        <v>0</v>
      </c>
      <c r="R987" s="23">
        <f t="shared" si="158"/>
        <v>0</v>
      </c>
      <c r="S987" s="16">
        <f>+'JRO''s Hours Information'!G987</f>
        <v>0</v>
      </c>
      <c r="T987" s="23">
        <f t="shared" si="159"/>
        <v>0</v>
      </c>
      <c r="U987" s="15">
        <f>+'JRO''s Hours Information'!J987</f>
        <v>0</v>
      </c>
      <c r="V987" s="25">
        <f t="shared" si="160"/>
        <v>0</v>
      </c>
      <c r="W987" s="23">
        <f t="shared" si="161"/>
        <v>0</v>
      </c>
    </row>
    <row r="988" spans="1:23" ht="14.85" hidden="1" customHeight="1" x14ac:dyDescent="0.15">
      <c r="A988" s="64">
        <f>'Employee ROP Information'!A988</f>
        <v>0</v>
      </c>
      <c r="B988" s="58">
        <f>+'Employee ROP Information'!C988</f>
        <v>0</v>
      </c>
      <c r="C988" s="17">
        <f>+'Employee ROP Information'!M988</f>
        <v>0</v>
      </c>
      <c r="D988" s="17">
        <f>+'Employee ROP Information'!N988</f>
        <v>0</v>
      </c>
      <c r="E988" s="32">
        <f>+'JRO''s Hours Information'!B988</f>
        <v>0</v>
      </c>
      <c r="F988" s="23">
        <f t="shared" si="152"/>
        <v>0</v>
      </c>
      <c r="G988" s="32">
        <f>+'JRO''s Hours Information'!E988</f>
        <v>0</v>
      </c>
      <c r="H988" s="23">
        <f t="shared" si="153"/>
        <v>0</v>
      </c>
      <c r="I988" s="32">
        <f>+'JRO''s Hours Information'!H988</f>
        <v>0</v>
      </c>
      <c r="J988" s="25">
        <f t="shared" si="154"/>
        <v>0</v>
      </c>
      <c r="K988" s="33">
        <f>+'JRO''s Hours Information'!C988</f>
        <v>0</v>
      </c>
      <c r="L988" s="23">
        <f t="shared" si="155"/>
        <v>0</v>
      </c>
      <c r="M988" s="33">
        <f>+'JRO''s Hours Information'!F988</f>
        <v>0</v>
      </c>
      <c r="N988" s="23">
        <f t="shared" si="156"/>
        <v>0</v>
      </c>
      <c r="O988" s="33">
        <f>+'JRO''s Hours Information'!I988</f>
        <v>0</v>
      </c>
      <c r="P988" s="25">
        <f t="shared" si="157"/>
        <v>0</v>
      </c>
      <c r="Q988" s="16">
        <f>+'JRO''s Hours Information'!D988</f>
        <v>0</v>
      </c>
      <c r="R988" s="23">
        <f t="shared" si="158"/>
        <v>0</v>
      </c>
      <c r="S988" s="16">
        <f>+'JRO''s Hours Information'!G988</f>
        <v>0</v>
      </c>
      <c r="T988" s="23">
        <f t="shared" si="159"/>
        <v>0</v>
      </c>
      <c r="U988" s="15">
        <f>+'JRO''s Hours Information'!J988</f>
        <v>0</v>
      </c>
      <c r="V988" s="25">
        <f t="shared" si="160"/>
        <v>0</v>
      </c>
      <c r="W988" s="23">
        <f t="shared" si="161"/>
        <v>0</v>
      </c>
    </row>
    <row r="989" spans="1:23" ht="14.85" hidden="1" customHeight="1" x14ac:dyDescent="0.15">
      <c r="A989" s="64">
        <f>'Employee ROP Information'!A989</f>
        <v>0</v>
      </c>
      <c r="B989" s="58">
        <f>+'Employee ROP Information'!C989</f>
        <v>0</v>
      </c>
      <c r="C989" s="17">
        <f>+'Employee ROP Information'!M989</f>
        <v>0</v>
      </c>
      <c r="D989" s="17">
        <f>+'Employee ROP Information'!N989</f>
        <v>0</v>
      </c>
      <c r="E989" s="32">
        <f>+'JRO''s Hours Information'!B989</f>
        <v>0</v>
      </c>
      <c r="F989" s="23">
        <f t="shared" si="152"/>
        <v>0</v>
      </c>
      <c r="G989" s="32">
        <f>+'JRO''s Hours Information'!E989</f>
        <v>0</v>
      </c>
      <c r="H989" s="23">
        <f t="shared" si="153"/>
        <v>0</v>
      </c>
      <c r="I989" s="32">
        <f>+'JRO''s Hours Information'!H989</f>
        <v>0</v>
      </c>
      <c r="J989" s="25">
        <f t="shared" si="154"/>
        <v>0</v>
      </c>
      <c r="K989" s="33">
        <f>+'JRO''s Hours Information'!C989</f>
        <v>0</v>
      </c>
      <c r="L989" s="23">
        <f t="shared" si="155"/>
        <v>0</v>
      </c>
      <c r="M989" s="33">
        <f>+'JRO''s Hours Information'!F989</f>
        <v>0</v>
      </c>
      <c r="N989" s="23">
        <f t="shared" si="156"/>
        <v>0</v>
      </c>
      <c r="O989" s="33">
        <f>+'JRO''s Hours Information'!I989</f>
        <v>0</v>
      </c>
      <c r="P989" s="25">
        <f t="shared" si="157"/>
        <v>0</v>
      </c>
      <c r="Q989" s="16">
        <f>+'JRO''s Hours Information'!D989</f>
        <v>0</v>
      </c>
      <c r="R989" s="23">
        <f t="shared" si="158"/>
        <v>0</v>
      </c>
      <c r="S989" s="16">
        <f>+'JRO''s Hours Information'!G989</f>
        <v>0</v>
      </c>
      <c r="T989" s="23">
        <f t="shared" si="159"/>
        <v>0</v>
      </c>
      <c r="U989" s="15">
        <f>+'JRO''s Hours Information'!J989</f>
        <v>0</v>
      </c>
      <c r="V989" s="25">
        <f t="shared" si="160"/>
        <v>0</v>
      </c>
      <c r="W989" s="23">
        <f t="shared" si="161"/>
        <v>0</v>
      </c>
    </row>
    <row r="990" spans="1:23" ht="14.85" hidden="1" customHeight="1" x14ac:dyDescent="0.15">
      <c r="A990" s="64">
        <f>'Employee ROP Information'!A990</f>
        <v>0</v>
      </c>
      <c r="B990" s="58">
        <f>+'Employee ROP Information'!C990</f>
        <v>0</v>
      </c>
      <c r="C990" s="17">
        <f>+'Employee ROP Information'!M990</f>
        <v>0</v>
      </c>
      <c r="D990" s="17">
        <f>+'Employee ROP Information'!N990</f>
        <v>0</v>
      </c>
      <c r="E990" s="32">
        <f>+'JRO''s Hours Information'!B990</f>
        <v>0</v>
      </c>
      <c r="F990" s="23">
        <f t="shared" si="152"/>
        <v>0</v>
      </c>
      <c r="G990" s="32">
        <f>+'JRO''s Hours Information'!E990</f>
        <v>0</v>
      </c>
      <c r="H990" s="23">
        <f t="shared" si="153"/>
        <v>0</v>
      </c>
      <c r="I990" s="32">
        <f>+'JRO''s Hours Information'!H990</f>
        <v>0</v>
      </c>
      <c r="J990" s="25">
        <f t="shared" si="154"/>
        <v>0</v>
      </c>
      <c r="K990" s="33">
        <f>+'JRO''s Hours Information'!C990</f>
        <v>0</v>
      </c>
      <c r="L990" s="23">
        <f t="shared" si="155"/>
        <v>0</v>
      </c>
      <c r="M990" s="33">
        <f>+'JRO''s Hours Information'!F990</f>
        <v>0</v>
      </c>
      <c r="N990" s="23">
        <f t="shared" si="156"/>
        <v>0</v>
      </c>
      <c r="O990" s="33">
        <f>+'JRO''s Hours Information'!I990</f>
        <v>0</v>
      </c>
      <c r="P990" s="25">
        <f t="shared" si="157"/>
        <v>0</v>
      </c>
      <c r="Q990" s="16">
        <f>+'JRO''s Hours Information'!D990</f>
        <v>0</v>
      </c>
      <c r="R990" s="23">
        <f t="shared" si="158"/>
        <v>0</v>
      </c>
      <c r="S990" s="16">
        <f>+'JRO''s Hours Information'!G990</f>
        <v>0</v>
      </c>
      <c r="T990" s="23">
        <f t="shared" si="159"/>
        <v>0</v>
      </c>
      <c r="U990" s="15">
        <f>+'JRO''s Hours Information'!J990</f>
        <v>0</v>
      </c>
      <c r="V990" s="25">
        <f t="shared" si="160"/>
        <v>0</v>
      </c>
      <c r="W990" s="23">
        <f t="shared" si="161"/>
        <v>0</v>
      </c>
    </row>
    <row r="991" spans="1:23" ht="14.85" hidden="1" customHeight="1" x14ac:dyDescent="0.15">
      <c r="A991" s="64">
        <f>'Employee ROP Information'!A991</f>
        <v>0</v>
      </c>
      <c r="B991" s="58">
        <f>+'Employee ROP Information'!C991</f>
        <v>0</v>
      </c>
      <c r="C991" s="17">
        <f>+'Employee ROP Information'!M991</f>
        <v>0</v>
      </c>
      <c r="D991" s="17">
        <f>+'Employee ROP Information'!N991</f>
        <v>0</v>
      </c>
      <c r="E991" s="32">
        <f>+'JRO''s Hours Information'!B991</f>
        <v>0</v>
      </c>
      <c r="F991" s="23">
        <f t="shared" si="152"/>
        <v>0</v>
      </c>
      <c r="G991" s="32">
        <f>+'JRO''s Hours Information'!E991</f>
        <v>0</v>
      </c>
      <c r="H991" s="23">
        <f t="shared" si="153"/>
        <v>0</v>
      </c>
      <c r="I991" s="32">
        <f>+'JRO''s Hours Information'!H991</f>
        <v>0</v>
      </c>
      <c r="J991" s="25">
        <f t="shared" si="154"/>
        <v>0</v>
      </c>
      <c r="K991" s="33">
        <f>+'JRO''s Hours Information'!C991</f>
        <v>0</v>
      </c>
      <c r="L991" s="23">
        <f t="shared" si="155"/>
        <v>0</v>
      </c>
      <c r="M991" s="33">
        <f>+'JRO''s Hours Information'!F991</f>
        <v>0</v>
      </c>
      <c r="N991" s="23">
        <f t="shared" si="156"/>
        <v>0</v>
      </c>
      <c r="O991" s="33">
        <f>+'JRO''s Hours Information'!I991</f>
        <v>0</v>
      </c>
      <c r="P991" s="25">
        <f t="shared" si="157"/>
        <v>0</v>
      </c>
      <c r="Q991" s="16">
        <f>+'JRO''s Hours Information'!D991</f>
        <v>0</v>
      </c>
      <c r="R991" s="23">
        <f t="shared" si="158"/>
        <v>0</v>
      </c>
      <c r="S991" s="16">
        <f>+'JRO''s Hours Information'!G991</f>
        <v>0</v>
      </c>
      <c r="T991" s="23">
        <f t="shared" si="159"/>
        <v>0</v>
      </c>
      <c r="U991" s="15">
        <f>+'JRO''s Hours Information'!J991</f>
        <v>0</v>
      </c>
      <c r="V991" s="25">
        <f t="shared" si="160"/>
        <v>0</v>
      </c>
      <c r="W991" s="23">
        <f t="shared" si="161"/>
        <v>0</v>
      </c>
    </row>
    <row r="992" spans="1:23" ht="14.85" hidden="1" customHeight="1" x14ac:dyDescent="0.15">
      <c r="A992" s="64">
        <f>'Employee ROP Information'!A992</f>
        <v>0</v>
      </c>
      <c r="B992" s="58">
        <f>+'Employee ROP Information'!C992</f>
        <v>0</v>
      </c>
      <c r="C992" s="17">
        <f>+'Employee ROP Information'!M992</f>
        <v>0</v>
      </c>
      <c r="D992" s="17">
        <f>+'Employee ROP Information'!N992</f>
        <v>0</v>
      </c>
      <c r="E992" s="32">
        <f>+'JRO''s Hours Information'!B992</f>
        <v>0</v>
      </c>
      <c r="F992" s="23">
        <f t="shared" si="152"/>
        <v>0</v>
      </c>
      <c r="G992" s="32">
        <f>+'JRO''s Hours Information'!E992</f>
        <v>0</v>
      </c>
      <c r="H992" s="23">
        <f t="shared" si="153"/>
        <v>0</v>
      </c>
      <c r="I992" s="32">
        <f>+'JRO''s Hours Information'!H992</f>
        <v>0</v>
      </c>
      <c r="J992" s="25">
        <f t="shared" si="154"/>
        <v>0</v>
      </c>
      <c r="K992" s="33">
        <f>+'JRO''s Hours Information'!C992</f>
        <v>0</v>
      </c>
      <c r="L992" s="23">
        <f t="shared" si="155"/>
        <v>0</v>
      </c>
      <c r="M992" s="33">
        <f>+'JRO''s Hours Information'!F992</f>
        <v>0</v>
      </c>
      <c r="N992" s="23">
        <f t="shared" si="156"/>
        <v>0</v>
      </c>
      <c r="O992" s="33">
        <f>+'JRO''s Hours Information'!I992</f>
        <v>0</v>
      </c>
      <c r="P992" s="25">
        <f t="shared" si="157"/>
        <v>0</v>
      </c>
      <c r="Q992" s="16">
        <f>+'JRO''s Hours Information'!D992</f>
        <v>0</v>
      </c>
      <c r="R992" s="23">
        <f t="shared" si="158"/>
        <v>0</v>
      </c>
      <c r="S992" s="16">
        <f>+'JRO''s Hours Information'!G992</f>
        <v>0</v>
      </c>
      <c r="T992" s="23">
        <f t="shared" si="159"/>
        <v>0</v>
      </c>
      <c r="U992" s="15">
        <f>+'JRO''s Hours Information'!J992</f>
        <v>0</v>
      </c>
      <c r="V992" s="25">
        <f t="shared" si="160"/>
        <v>0</v>
      </c>
      <c r="W992" s="23">
        <f t="shared" si="161"/>
        <v>0</v>
      </c>
    </row>
    <row r="993" spans="1:23" ht="14.85" hidden="1" customHeight="1" x14ac:dyDescent="0.15">
      <c r="A993" s="64">
        <f>'Employee ROP Information'!A993</f>
        <v>0</v>
      </c>
      <c r="B993" s="58">
        <f>+'Employee ROP Information'!C993</f>
        <v>0</v>
      </c>
      <c r="C993" s="17">
        <f>+'Employee ROP Information'!M993</f>
        <v>0</v>
      </c>
      <c r="D993" s="17">
        <f>+'Employee ROP Information'!N993</f>
        <v>0</v>
      </c>
      <c r="E993" s="32">
        <f>+'JRO''s Hours Information'!B993</f>
        <v>0</v>
      </c>
      <c r="F993" s="23">
        <f t="shared" ref="F993:F1056" si="162">C993*E993</f>
        <v>0</v>
      </c>
      <c r="G993" s="32">
        <f>+'JRO''s Hours Information'!E993</f>
        <v>0</v>
      </c>
      <c r="H993" s="23">
        <f t="shared" ref="H993:H1056" si="163">D993*G993</f>
        <v>0</v>
      </c>
      <c r="I993" s="32">
        <f>+'JRO''s Hours Information'!H993</f>
        <v>0</v>
      </c>
      <c r="J993" s="25">
        <f t="shared" ref="J993:J1056" si="164">D993*I993</f>
        <v>0</v>
      </c>
      <c r="K993" s="33">
        <f>+'JRO''s Hours Information'!C993</f>
        <v>0</v>
      </c>
      <c r="L993" s="23">
        <f t="shared" ref="L993:L1056" si="165">C993*K993</f>
        <v>0</v>
      </c>
      <c r="M993" s="33">
        <f>+'JRO''s Hours Information'!F993</f>
        <v>0</v>
      </c>
      <c r="N993" s="23">
        <f t="shared" ref="N993:N1056" si="166">D993*M993</f>
        <v>0</v>
      </c>
      <c r="O993" s="33">
        <f>+'JRO''s Hours Information'!I993</f>
        <v>0</v>
      </c>
      <c r="P993" s="25">
        <f t="shared" ref="P993:P1056" si="167">D993*O993</f>
        <v>0</v>
      </c>
      <c r="Q993" s="16">
        <f>+'JRO''s Hours Information'!D993</f>
        <v>0</v>
      </c>
      <c r="R993" s="23">
        <f t="shared" ref="R993:R1056" si="168">C993*Q993</f>
        <v>0</v>
      </c>
      <c r="S993" s="16">
        <f>+'JRO''s Hours Information'!G993</f>
        <v>0</v>
      </c>
      <c r="T993" s="23">
        <f t="shared" ref="T993:T1056" si="169">D993*S993</f>
        <v>0</v>
      </c>
      <c r="U993" s="15">
        <f>+'JRO''s Hours Information'!J993</f>
        <v>0</v>
      </c>
      <c r="V993" s="25">
        <f t="shared" ref="V993:V1056" si="170">D993*U993</f>
        <v>0</v>
      </c>
      <c r="W993" s="23">
        <f t="shared" ref="W993:W1056" si="171">F993+H993+J993</f>
        <v>0</v>
      </c>
    </row>
    <row r="994" spans="1:23" ht="14.85" hidden="1" customHeight="1" x14ac:dyDescent="0.15">
      <c r="A994" s="64">
        <f>'Employee ROP Information'!A994</f>
        <v>0</v>
      </c>
      <c r="B994" s="58">
        <f>+'Employee ROP Information'!C994</f>
        <v>0</v>
      </c>
      <c r="C994" s="17">
        <f>+'Employee ROP Information'!M994</f>
        <v>0</v>
      </c>
      <c r="D994" s="17">
        <f>+'Employee ROP Information'!N994</f>
        <v>0</v>
      </c>
      <c r="E994" s="32">
        <f>+'JRO''s Hours Information'!B994</f>
        <v>0</v>
      </c>
      <c r="F994" s="23">
        <f t="shared" si="162"/>
        <v>0</v>
      </c>
      <c r="G994" s="32">
        <f>+'JRO''s Hours Information'!E994</f>
        <v>0</v>
      </c>
      <c r="H994" s="23">
        <f t="shared" si="163"/>
        <v>0</v>
      </c>
      <c r="I994" s="32">
        <f>+'JRO''s Hours Information'!H994</f>
        <v>0</v>
      </c>
      <c r="J994" s="25">
        <f t="shared" si="164"/>
        <v>0</v>
      </c>
      <c r="K994" s="33">
        <f>+'JRO''s Hours Information'!C994</f>
        <v>0</v>
      </c>
      <c r="L994" s="23">
        <f t="shared" si="165"/>
        <v>0</v>
      </c>
      <c r="M994" s="33">
        <f>+'JRO''s Hours Information'!F994</f>
        <v>0</v>
      </c>
      <c r="N994" s="23">
        <f t="shared" si="166"/>
        <v>0</v>
      </c>
      <c r="O994" s="33">
        <f>+'JRO''s Hours Information'!I994</f>
        <v>0</v>
      </c>
      <c r="P994" s="25">
        <f t="shared" si="167"/>
        <v>0</v>
      </c>
      <c r="Q994" s="16">
        <f>+'JRO''s Hours Information'!D994</f>
        <v>0</v>
      </c>
      <c r="R994" s="23">
        <f t="shared" si="168"/>
        <v>0</v>
      </c>
      <c r="S994" s="16">
        <f>+'JRO''s Hours Information'!G994</f>
        <v>0</v>
      </c>
      <c r="T994" s="23">
        <f t="shared" si="169"/>
        <v>0</v>
      </c>
      <c r="U994" s="15">
        <f>+'JRO''s Hours Information'!J994</f>
        <v>0</v>
      </c>
      <c r="V994" s="25">
        <f t="shared" si="170"/>
        <v>0</v>
      </c>
      <c r="W994" s="23">
        <f t="shared" si="171"/>
        <v>0</v>
      </c>
    </row>
    <row r="995" spans="1:23" ht="14.85" hidden="1" customHeight="1" x14ac:dyDescent="0.15">
      <c r="A995" s="64">
        <f>'Employee ROP Information'!A995</f>
        <v>0</v>
      </c>
      <c r="B995" s="58">
        <f>+'Employee ROP Information'!C995</f>
        <v>0</v>
      </c>
      <c r="C995" s="17">
        <f>+'Employee ROP Information'!M995</f>
        <v>0</v>
      </c>
      <c r="D995" s="17">
        <f>+'Employee ROP Information'!N995</f>
        <v>0</v>
      </c>
      <c r="E995" s="32">
        <f>+'JRO''s Hours Information'!B995</f>
        <v>0</v>
      </c>
      <c r="F995" s="23">
        <f t="shared" si="162"/>
        <v>0</v>
      </c>
      <c r="G995" s="32">
        <f>+'JRO''s Hours Information'!E995</f>
        <v>0</v>
      </c>
      <c r="H995" s="23">
        <f t="shared" si="163"/>
        <v>0</v>
      </c>
      <c r="I995" s="32">
        <f>+'JRO''s Hours Information'!H995</f>
        <v>0</v>
      </c>
      <c r="J995" s="25">
        <f t="shared" si="164"/>
        <v>0</v>
      </c>
      <c r="K995" s="33">
        <f>+'JRO''s Hours Information'!C995</f>
        <v>0</v>
      </c>
      <c r="L995" s="23">
        <f t="shared" si="165"/>
        <v>0</v>
      </c>
      <c r="M995" s="33">
        <f>+'JRO''s Hours Information'!F995</f>
        <v>0</v>
      </c>
      <c r="N995" s="23">
        <f t="shared" si="166"/>
        <v>0</v>
      </c>
      <c r="O995" s="33">
        <f>+'JRO''s Hours Information'!I995</f>
        <v>0</v>
      </c>
      <c r="P995" s="25">
        <f t="shared" si="167"/>
        <v>0</v>
      </c>
      <c r="Q995" s="16">
        <f>+'JRO''s Hours Information'!D995</f>
        <v>0</v>
      </c>
      <c r="R995" s="23">
        <f t="shared" si="168"/>
        <v>0</v>
      </c>
      <c r="S995" s="16">
        <f>+'JRO''s Hours Information'!G995</f>
        <v>0</v>
      </c>
      <c r="T995" s="23">
        <f t="shared" si="169"/>
        <v>0</v>
      </c>
      <c r="U995" s="15">
        <f>+'JRO''s Hours Information'!J995</f>
        <v>0</v>
      </c>
      <c r="V995" s="25">
        <f t="shared" si="170"/>
        <v>0</v>
      </c>
      <c r="W995" s="23">
        <f t="shared" si="171"/>
        <v>0</v>
      </c>
    </row>
    <row r="996" spans="1:23" ht="14.85" hidden="1" customHeight="1" x14ac:dyDescent="0.15">
      <c r="A996" s="64">
        <f>'Employee ROP Information'!A996</f>
        <v>0</v>
      </c>
      <c r="B996" s="58">
        <f>+'Employee ROP Information'!C996</f>
        <v>0</v>
      </c>
      <c r="C996" s="17">
        <f>+'Employee ROP Information'!M996</f>
        <v>0</v>
      </c>
      <c r="D996" s="17">
        <f>+'Employee ROP Information'!N996</f>
        <v>0</v>
      </c>
      <c r="E996" s="32">
        <f>+'JRO''s Hours Information'!B996</f>
        <v>0</v>
      </c>
      <c r="F996" s="23">
        <f t="shared" si="162"/>
        <v>0</v>
      </c>
      <c r="G996" s="32">
        <f>+'JRO''s Hours Information'!E996</f>
        <v>0</v>
      </c>
      <c r="H996" s="23">
        <f t="shared" si="163"/>
        <v>0</v>
      </c>
      <c r="I996" s="32">
        <f>+'JRO''s Hours Information'!H996</f>
        <v>0</v>
      </c>
      <c r="J996" s="25">
        <f t="shared" si="164"/>
        <v>0</v>
      </c>
      <c r="K996" s="33">
        <f>+'JRO''s Hours Information'!C996</f>
        <v>0</v>
      </c>
      <c r="L996" s="23">
        <f t="shared" si="165"/>
        <v>0</v>
      </c>
      <c r="M996" s="33">
        <f>+'JRO''s Hours Information'!F996</f>
        <v>0</v>
      </c>
      <c r="N996" s="23">
        <f t="shared" si="166"/>
        <v>0</v>
      </c>
      <c r="O996" s="33">
        <f>+'JRO''s Hours Information'!I996</f>
        <v>0</v>
      </c>
      <c r="P996" s="25">
        <f t="shared" si="167"/>
        <v>0</v>
      </c>
      <c r="Q996" s="16">
        <f>+'JRO''s Hours Information'!D996</f>
        <v>0</v>
      </c>
      <c r="R996" s="23">
        <f t="shared" si="168"/>
        <v>0</v>
      </c>
      <c r="S996" s="16">
        <f>+'JRO''s Hours Information'!G996</f>
        <v>0</v>
      </c>
      <c r="T996" s="23">
        <f t="shared" si="169"/>
        <v>0</v>
      </c>
      <c r="U996" s="15">
        <f>+'JRO''s Hours Information'!J996</f>
        <v>0</v>
      </c>
      <c r="V996" s="25">
        <f t="shared" si="170"/>
        <v>0</v>
      </c>
      <c r="W996" s="23">
        <f t="shared" si="171"/>
        <v>0</v>
      </c>
    </row>
    <row r="997" spans="1:23" ht="14.85" hidden="1" customHeight="1" x14ac:dyDescent="0.15">
      <c r="A997" s="64">
        <f>'Employee ROP Information'!A997</f>
        <v>0</v>
      </c>
      <c r="B997" s="58">
        <f>+'Employee ROP Information'!C997</f>
        <v>0</v>
      </c>
      <c r="C997" s="17">
        <f>+'Employee ROP Information'!M997</f>
        <v>0</v>
      </c>
      <c r="D997" s="17">
        <f>+'Employee ROP Information'!N997</f>
        <v>0</v>
      </c>
      <c r="E997" s="32">
        <f>+'JRO''s Hours Information'!B997</f>
        <v>0</v>
      </c>
      <c r="F997" s="23">
        <f t="shared" si="162"/>
        <v>0</v>
      </c>
      <c r="G997" s="32">
        <f>+'JRO''s Hours Information'!E997</f>
        <v>0</v>
      </c>
      <c r="H997" s="23">
        <f t="shared" si="163"/>
        <v>0</v>
      </c>
      <c r="I997" s="32">
        <f>+'JRO''s Hours Information'!H997</f>
        <v>0</v>
      </c>
      <c r="J997" s="25">
        <f t="shared" si="164"/>
        <v>0</v>
      </c>
      <c r="K997" s="33">
        <f>+'JRO''s Hours Information'!C997</f>
        <v>0</v>
      </c>
      <c r="L997" s="23">
        <f t="shared" si="165"/>
        <v>0</v>
      </c>
      <c r="M997" s="33">
        <f>+'JRO''s Hours Information'!F997</f>
        <v>0</v>
      </c>
      <c r="N997" s="23">
        <f t="shared" si="166"/>
        <v>0</v>
      </c>
      <c r="O997" s="33">
        <f>+'JRO''s Hours Information'!I997</f>
        <v>0</v>
      </c>
      <c r="P997" s="25">
        <f t="shared" si="167"/>
        <v>0</v>
      </c>
      <c r="Q997" s="16">
        <f>+'JRO''s Hours Information'!D997</f>
        <v>0</v>
      </c>
      <c r="R997" s="23">
        <f t="shared" si="168"/>
        <v>0</v>
      </c>
      <c r="S997" s="16">
        <f>+'JRO''s Hours Information'!G997</f>
        <v>0</v>
      </c>
      <c r="T997" s="23">
        <f t="shared" si="169"/>
        <v>0</v>
      </c>
      <c r="U997" s="15">
        <f>+'JRO''s Hours Information'!J997</f>
        <v>0</v>
      </c>
      <c r="V997" s="25">
        <f t="shared" si="170"/>
        <v>0</v>
      </c>
      <c r="W997" s="23">
        <f t="shared" si="171"/>
        <v>0</v>
      </c>
    </row>
    <row r="998" spans="1:23" ht="14.85" hidden="1" customHeight="1" x14ac:dyDescent="0.15">
      <c r="A998" s="64">
        <f>'Employee ROP Information'!A998</f>
        <v>0</v>
      </c>
      <c r="B998" s="58">
        <f>+'Employee ROP Information'!C998</f>
        <v>0</v>
      </c>
      <c r="C998" s="17">
        <f>+'Employee ROP Information'!M998</f>
        <v>0</v>
      </c>
      <c r="D998" s="17">
        <f>+'Employee ROP Information'!N998</f>
        <v>0</v>
      </c>
      <c r="E998" s="32">
        <f>+'JRO''s Hours Information'!B998</f>
        <v>0</v>
      </c>
      <c r="F998" s="23">
        <f t="shared" si="162"/>
        <v>0</v>
      </c>
      <c r="G998" s="32">
        <f>+'JRO''s Hours Information'!E998</f>
        <v>0</v>
      </c>
      <c r="H998" s="23">
        <f t="shared" si="163"/>
        <v>0</v>
      </c>
      <c r="I998" s="32">
        <f>+'JRO''s Hours Information'!H998</f>
        <v>0</v>
      </c>
      <c r="J998" s="25">
        <f t="shared" si="164"/>
        <v>0</v>
      </c>
      <c r="K998" s="33">
        <f>+'JRO''s Hours Information'!C998</f>
        <v>0</v>
      </c>
      <c r="L998" s="23">
        <f t="shared" si="165"/>
        <v>0</v>
      </c>
      <c r="M998" s="33">
        <f>+'JRO''s Hours Information'!F998</f>
        <v>0</v>
      </c>
      <c r="N998" s="23">
        <f t="shared" si="166"/>
        <v>0</v>
      </c>
      <c r="O998" s="33">
        <f>+'JRO''s Hours Information'!I998</f>
        <v>0</v>
      </c>
      <c r="P998" s="25">
        <f t="shared" si="167"/>
        <v>0</v>
      </c>
      <c r="Q998" s="16">
        <f>+'JRO''s Hours Information'!D998</f>
        <v>0</v>
      </c>
      <c r="R998" s="23">
        <f t="shared" si="168"/>
        <v>0</v>
      </c>
      <c r="S998" s="16">
        <f>+'JRO''s Hours Information'!G998</f>
        <v>0</v>
      </c>
      <c r="T998" s="23">
        <f t="shared" si="169"/>
        <v>0</v>
      </c>
      <c r="U998" s="15">
        <f>+'JRO''s Hours Information'!J998</f>
        <v>0</v>
      </c>
      <c r="V998" s="25">
        <f t="shared" si="170"/>
        <v>0</v>
      </c>
      <c r="W998" s="23">
        <f t="shared" si="171"/>
        <v>0</v>
      </c>
    </row>
    <row r="999" spans="1:23" ht="14.85" hidden="1" customHeight="1" x14ac:dyDescent="0.15">
      <c r="A999" s="64">
        <f>'Employee ROP Information'!A999</f>
        <v>0</v>
      </c>
      <c r="B999" s="58">
        <f>+'Employee ROP Information'!C999</f>
        <v>0</v>
      </c>
      <c r="C999" s="17">
        <f>+'Employee ROP Information'!M999</f>
        <v>0</v>
      </c>
      <c r="D999" s="17">
        <f>+'Employee ROP Information'!N999</f>
        <v>0</v>
      </c>
      <c r="E999" s="32">
        <f>+'JRO''s Hours Information'!B999</f>
        <v>0</v>
      </c>
      <c r="F999" s="23">
        <f t="shared" si="162"/>
        <v>0</v>
      </c>
      <c r="G999" s="32">
        <f>+'JRO''s Hours Information'!E999</f>
        <v>0</v>
      </c>
      <c r="H999" s="23">
        <f t="shared" si="163"/>
        <v>0</v>
      </c>
      <c r="I999" s="32">
        <f>+'JRO''s Hours Information'!H999</f>
        <v>0</v>
      </c>
      <c r="J999" s="25">
        <f t="shared" si="164"/>
        <v>0</v>
      </c>
      <c r="K999" s="33">
        <f>+'JRO''s Hours Information'!C999</f>
        <v>0</v>
      </c>
      <c r="L999" s="23">
        <f t="shared" si="165"/>
        <v>0</v>
      </c>
      <c r="M999" s="33">
        <f>+'JRO''s Hours Information'!F999</f>
        <v>0</v>
      </c>
      <c r="N999" s="23">
        <f t="shared" si="166"/>
        <v>0</v>
      </c>
      <c r="O999" s="33">
        <f>+'JRO''s Hours Information'!I999</f>
        <v>0</v>
      </c>
      <c r="P999" s="25">
        <f t="shared" si="167"/>
        <v>0</v>
      </c>
      <c r="Q999" s="16">
        <f>+'JRO''s Hours Information'!D999</f>
        <v>0</v>
      </c>
      <c r="R999" s="23">
        <f t="shared" si="168"/>
        <v>0</v>
      </c>
      <c r="S999" s="16">
        <f>+'JRO''s Hours Information'!G999</f>
        <v>0</v>
      </c>
      <c r="T999" s="23">
        <f t="shared" si="169"/>
        <v>0</v>
      </c>
      <c r="U999" s="15">
        <f>+'JRO''s Hours Information'!J999</f>
        <v>0</v>
      </c>
      <c r="V999" s="25">
        <f t="shared" si="170"/>
        <v>0</v>
      </c>
      <c r="W999" s="23">
        <f t="shared" si="171"/>
        <v>0</v>
      </c>
    </row>
    <row r="1000" spans="1:23" ht="14.85" hidden="1" customHeight="1" x14ac:dyDescent="0.15">
      <c r="A1000" s="64">
        <f>'Employee ROP Information'!A1000</f>
        <v>0</v>
      </c>
      <c r="B1000" s="58">
        <f>+'Employee ROP Information'!C1000</f>
        <v>0</v>
      </c>
      <c r="C1000" s="17">
        <f>+'Employee ROP Information'!M1000</f>
        <v>0</v>
      </c>
      <c r="D1000" s="17">
        <f>+'Employee ROP Information'!N1000</f>
        <v>0</v>
      </c>
      <c r="E1000" s="32">
        <f>+'JRO''s Hours Information'!B1000</f>
        <v>0</v>
      </c>
      <c r="F1000" s="23">
        <f t="shared" si="162"/>
        <v>0</v>
      </c>
      <c r="G1000" s="32">
        <f>+'JRO''s Hours Information'!E1000</f>
        <v>0</v>
      </c>
      <c r="H1000" s="23">
        <f t="shared" si="163"/>
        <v>0</v>
      </c>
      <c r="I1000" s="32">
        <f>+'JRO''s Hours Information'!H1000</f>
        <v>0</v>
      </c>
      <c r="J1000" s="25">
        <f t="shared" si="164"/>
        <v>0</v>
      </c>
      <c r="K1000" s="33">
        <f>+'JRO''s Hours Information'!C1000</f>
        <v>0</v>
      </c>
      <c r="L1000" s="23">
        <f t="shared" si="165"/>
        <v>0</v>
      </c>
      <c r="M1000" s="33">
        <f>+'JRO''s Hours Information'!F1000</f>
        <v>0</v>
      </c>
      <c r="N1000" s="23">
        <f t="shared" si="166"/>
        <v>0</v>
      </c>
      <c r="O1000" s="33">
        <f>+'JRO''s Hours Information'!I1000</f>
        <v>0</v>
      </c>
      <c r="P1000" s="25">
        <f t="shared" si="167"/>
        <v>0</v>
      </c>
      <c r="Q1000" s="16">
        <f>+'JRO''s Hours Information'!D1000</f>
        <v>0</v>
      </c>
      <c r="R1000" s="23">
        <f t="shared" si="168"/>
        <v>0</v>
      </c>
      <c r="S1000" s="16">
        <f>+'JRO''s Hours Information'!G1000</f>
        <v>0</v>
      </c>
      <c r="T1000" s="23">
        <f t="shared" si="169"/>
        <v>0</v>
      </c>
      <c r="U1000" s="15">
        <f>+'JRO''s Hours Information'!J1000</f>
        <v>0</v>
      </c>
      <c r="V1000" s="25">
        <f t="shared" si="170"/>
        <v>0</v>
      </c>
      <c r="W1000" s="23">
        <f t="shared" si="171"/>
        <v>0</v>
      </c>
    </row>
    <row r="1001" spans="1:23" ht="14.85" hidden="1" customHeight="1" x14ac:dyDescent="0.15">
      <c r="A1001" s="64">
        <f>'Employee ROP Information'!A1001</f>
        <v>0</v>
      </c>
      <c r="B1001" s="58">
        <f>+'Employee ROP Information'!C1001</f>
        <v>0</v>
      </c>
      <c r="C1001" s="17">
        <f>+'Employee ROP Information'!M1001</f>
        <v>0</v>
      </c>
      <c r="D1001" s="17">
        <f>+'Employee ROP Information'!N1001</f>
        <v>0</v>
      </c>
      <c r="E1001" s="32">
        <f>+'JRO''s Hours Information'!B1001</f>
        <v>0</v>
      </c>
      <c r="F1001" s="23">
        <f t="shared" si="162"/>
        <v>0</v>
      </c>
      <c r="G1001" s="32">
        <f>+'JRO''s Hours Information'!E1001</f>
        <v>0</v>
      </c>
      <c r="H1001" s="23">
        <f t="shared" si="163"/>
        <v>0</v>
      </c>
      <c r="I1001" s="32">
        <f>+'JRO''s Hours Information'!H1001</f>
        <v>0</v>
      </c>
      <c r="J1001" s="25">
        <f t="shared" si="164"/>
        <v>0</v>
      </c>
      <c r="K1001" s="33">
        <f>+'JRO''s Hours Information'!C1001</f>
        <v>0</v>
      </c>
      <c r="L1001" s="23">
        <f t="shared" si="165"/>
        <v>0</v>
      </c>
      <c r="M1001" s="33">
        <f>+'JRO''s Hours Information'!F1001</f>
        <v>0</v>
      </c>
      <c r="N1001" s="23">
        <f t="shared" si="166"/>
        <v>0</v>
      </c>
      <c r="O1001" s="33">
        <f>+'JRO''s Hours Information'!I1001</f>
        <v>0</v>
      </c>
      <c r="P1001" s="25">
        <f t="shared" si="167"/>
        <v>0</v>
      </c>
      <c r="Q1001" s="16">
        <f>+'JRO''s Hours Information'!D1001</f>
        <v>0</v>
      </c>
      <c r="R1001" s="23">
        <f t="shared" si="168"/>
        <v>0</v>
      </c>
      <c r="S1001" s="16">
        <f>+'JRO''s Hours Information'!G1001</f>
        <v>0</v>
      </c>
      <c r="T1001" s="23">
        <f t="shared" si="169"/>
        <v>0</v>
      </c>
      <c r="U1001" s="15">
        <f>+'JRO''s Hours Information'!J1001</f>
        <v>0</v>
      </c>
      <c r="V1001" s="25">
        <f t="shared" si="170"/>
        <v>0</v>
      </c>
      <c r="W1001" s="23">
        <f t="shared" si="171"/>
        <v>0</v>
      </c>
    </row>
    <row r="1002" spans="1:23" ht="14.85" hidden="1" customHeight="1" x14ac:dyDescent="0.15">
      <c r="A1002" s="64">
        <f>'Employee ROP Information'!A1002</f>
        <v>0</v>
      </c>
      <c r="B1002" s="58">
        <f>+'Employee ROP Information'!C1002</f>
        <v>0</v>
      </c>
      <c r="C1002" s="17">
        <f>+'Employee ROP Information'!M1002</f>
        <v>0</v>
      </c>
      <c r="D1002" s="17">
        <f>+'Employee ROP Information'!N1002</f>
        <v>0</v>
      </c>
      <c r="E1002" s="32">
        <f>+'JRO''s Hours Information'!B1002</f>
        <v>0</v>
      </c>
      <c r="F1002" s="23">
        <f t="shared" si="162"/>
        <v>0</v>
      </c>
      <c r="G1002" s="32">
        <f>+'JRO''s Hours Information'!E1002</f>
        <v>0</v>
      </c>
      <c r="H1002" s="23">
        <f t="shared" si="163"/>
        <v>0</v>
      </c>
      <c r="I1002" s="32">
        <f>+'JRO''s Hours Information'!H1002</f>
        <v>0</v>
      </c>
      <c r="J1002" s="25">
        <f t="shared" si="164"/>
        <v>0</v>
      </c>
      <c r="K1002" s="33">
        <f>+'JRO''s Hours Information'!C1002</f>
        <v>0</v>
      </c>
      <c r="L1002" s="23">
        <f t="shared" si="165"/>
        <v>0</v>
      </c>
      <c r="M1002" s="33">
        <f>+'JRO''s Hours Information'!F1002</f>
        <v>0</v>
      </c>
      <c r="N1002" s="23">
        <f t="shared" si="166"/>
        <v>0</v>
      </c>
      <c r="O1002" s="33">
        <f>+'JRO''s Hours Information'!I1002</f>
        <v>0</v>
      </c>
      <c r="P1002" s="25">
        <f t="shared" si="167"/>
        <v>0</v>
      </c>
      <c r="Q1002" s="16">
        <f>+'JRO''s Hours Information'!D1002</f>
        <v>0</v>
      </c>
      <c r="R1002" s="23">
        <f t="shared" si="168"/>
        <v>0</v>
      </c>
      <c r="S1002" s="16">
        <f>+'JRO''s Hours Information'!G1002</f>
        <v>0</v>
      </c>
      <c r="T1002" s="23">
        <f t="shared" si="169"/>
        <v>0</v>
      </c>
      <c r="U1002" s="15">
        <f>+'JRO''s Hours Information'!J1002</f>
        <v>0</v>
      </c>
      <c r="V1002" s="25">
        <f t="shared" si="170"/>
        <v>0</v>
      </c>
      <c r="W1002" s="23">
        <f t="shared" si="171"/>
        <v>0</v>
      </c>
    </row>
    <row r="1003" spans="1:23" ht="14.85" hidden="1" customHeight="1" x14ac:dyDescent="0.15">
      <c r="A1003" s="64">
        <f>'Employee ROP Information'!A1003</f>
        <v>0</v>
      </c>
      <c r="B1003" s="58">
        <f>+'Employee ROP Information'!C1003</f>
        <v>0</v>
      </c>
      <c r="C1003" s="17">
        <f>+'Employee ROP Information'!M1003</f>
        <v>0</v>
      </c>
      <c r="D1003" s="17">
        <f>+'Employee ROP Information'!N1003</f>
        <v>0</v>
      </c>
      <c r="E1003" s="32">
        <f>+'JRO''s Hours Information'!B1003</f>
        <v>0</v>
      </c>
      <c r="F1003" s="23">
        <f t="shared" si="162"/>
        <v>0</v>
      </c>
      <c r="G1003" s="32">
        <f>+'JRO''s Hours Information'!E1003</f>
        <v>0</v>
      </c>
      <c r="H1003" s="23">
        <f t="shared" si="163"/>
        <v>0</v>
      </c>
      <c r="I1003" s="32">
        <f>+'JRO''s Hours Information'!H1003</f>
        <v>0</v>
      </c>
      <c r="J1003" s="25">
        <f t="shared" si="164"/>
        <v>0</v>
      </c>
      <c r="K1003" s="33">
        <f>+'JRO''s Hours Information'!C1003</f>
        <v>0</v>
      </c>
      <c r="L1003" s="23">
        <f t="shared" si="165"/>
        <v>0</v>
      </c>
      <c r="M1003" s="33">
        <f>+'JRO''s Hours Information'!F1003</f>
        <v>0</v>
      </c>
      <c r="N1003" s="23">
        <f t="shared" si="166"/>
        <v>0</v>
      </c>
      <c r="O1003" s="33">
        <f>+'JRO''s Hours Information'!I1003</f>
        <v>0</v>
      </c>
      <c r="P1003" s="25">
        <f t="shared" si="167"/>
        <v>0</v>
      </c>
      <c r="Q1003" s="16">
        <f>+'JRO''s Hours Information'!D1003</f>
        <v>0</v>
      </c>
      <c r="R1003" s="23">
        <f t="shared" si="168"/>
        <v>0</v>
      </c>
      <c r="S1003" s="16">
        <f>+'JRO''s Hours Information'!G1003</f>
        <v>0</v>
      </c>
      <c r="T1003" s="23">
        <f t="shared" si="169"/>
        <v>0</v>
      </c>
      <c r="U1003" s="15">
        <f>+'JRO''s Hours Information'!J1003</f>
        <v>0</v>
      </c>
      <c r="V1003" s="25">
        <f t="shared" si="170"/>
        <v>0</v>
      </c>
      <c r="W1003" s="23">
        <f t="shared" si="171"/>
        <v>0</v>
      </c>
    </row>
    <row r="1004" spans="1:23" ht="14.85" hidden="1" customHeight="1" x14ac:dyDescent="0.15">
      <c r="A1004" s="64">
        <f>'Employee ROP Information'!A1004</f>
        <v>0</v>
      </c>
      <c r="B1004" s="58">
        <f>+'Employee ROP Information'!C1004</f>
        <v>0</v>
      </c>
      <c r="C1004" s="17">
        <f>+'Employee ROP Information'!M1004</f>
        <v>0</v>
      </c>
      <c r="D1004" s="17">
        <f>+'Employee ROP Information'!N1004</f>
        <v>0</v>
      </c>
      <c r="E1004" s="32">
        <f>+'JRO''s Hours Information'!B1004</f>
        <v>0</v>
      </c>
      <c r="F1004" s="23">
        <f t="shared" si="162"/>
        <v>0</v>
      </c>
      <c r="G1004" s="32">
        <f>+'JRO''s Hours Information'!E1004</f>
        <v>0</v>
      </c>
      <c r="H1004" s="23">
        <f t="shared" si="163"/>
        <v>0</v>
      </c>
      <c r="I1004" s="32">
        <f>+'JRO''s Hours Information'!H1004</f>
        <v>0</v>
      </c>
      <c r="J1004" s="25">
        <f t="shared" si="164"/>
        <v>0</v>
      </c>
      <c r="K1004" s="33">
        <f>+'JRO''s Hours Information'!C1004</f>
        <v>0</v>
      </c>
      <c r="L1004" s="23">
        <f t="shared" si="165"/>
        <v>0</v>
      </c>
      <c r="M1004" s="33">
        <f>+'JRO''s Hours Information'!F1004</f>
        <v>0</v>
      </c>
      <c r="N1004" s="23">
        <f t="shared" si="166"/>
        <v>0</v>
      </c>
      <c r="O1004" s="33">
        <f>+'JRO''s Hours Information'!I1004</f>
        <v>0</v>
      </c>
      <c r="P1004" s="25">
        <f t="shared" si="167"/>
        <v>0</v>
      </c>
      <c r="Q1004" s="16">
        <f>+'JRO''s Hours Information'!D1004</f>
        <v>0</v>
      </c>
      <c r="R1004" s="23">
        <f t="shared" si="168"/>
        <v>0</v>
      </c>
      <c r="S1004" s="16">
        <f>+'JRO''s Hours Information'!G1004</f>
        <v>0</v>
      </c>
      <c r="T1004" s="23">
        <f t="shared" si="169"/>
        <v>0</v>
      </c>
      <c r="U1004" s="15">
        <f>+'JRO''s Hours Information'!J1004</f>
        <v>0</v>
      </c>
      <c r="V1004" s="25">
        <f t="shared" si="170"/>
        <v>0</v>
      </c>
      <c r="W1004" s="23">
        <f t="shared" si="171"/>
        <v>0</v>
      </c>
    </row>
    <row r="1005" spans="1:23" ht="14.85" hidden="1" customHeight="1" x14ac:dyDescent="0.15">
      <c r="A1005" s="64">
        <f>'Employee ROP Information'!A1005</f>
        <v>0</v>
      </c>
      <c r="B1005" s="58">
        <f>+'Employee ROP Information'!C1005</f>
        <v>0</v>
      </c>
      <c r="C1005" s="17">
        <f>+'Employee ROP Information'!M1005</f>
        <v>0</v>
      </c>
      <c r="D1005" s="17">
        <f>+'Employee ROP Information'!N1005</f>
        <v>0</v>
      </c>
      <c r="E1005" s="32">
        <f>+'JRO''s Hours Information'!B1005</f>
        <v>0</v>
      </c>
      <c r="F1005" s="23">
        <f t="shared" si="162"/>
        <v>0</v>
      </c>
      <c r="G1005" s="32">
        <f>+'JRO''s Hours Information'!E1005</f>
        <v>0</v>
      </c>
      <c r="H1005" s="23">
        <f t="shared" si="163"/>
        <v>0</v>
      </c>
      <c r="I1005" s="32">
        <f>+'JRO''s Hours Information'!H1005</f>
        <v>0</v>
      </c>
      <c r="J1005" s="25">
        <f t="shared" si="164"/>
        <v>0</v>
      </c>
      <c r="K1005" s="33">
        <f>+'JRO''s Hours Information'!C1005</f>
        <v>0</v>
      </c>
      <c r="L1005" s="23">
        <f t="shared" si="165"/>
        <v>0</v>
      </c>
      <c r="M1005" s="33">
        <f>+'JRO''s Hours Information'!F1005</f>
        <v>0</v>
      </c>
      <c r="N1005" s="23">
        <f t="shared" si="166"/>
        <v>0</v>
      </c>
      <c r="O1005" s="33">
        <f>+'JRO''s Hours Information'!I1005</f>
        <v>0</v>
      </c>
      <c r="P1005" s="25">
        <f t="shared" si="167"/>
        <v>0</v>
      </c>
      <c r="Q1005" s="16">
        <f>+'JRO''s Hours Information'!D1005</f>
        <v>0</v>
      </c>
      <c r="R1005" s="23">
        <f t="shared" si="168"/>
        <v>0</v>
      </c>
      <c r="S1005" s="16">
        <f>+'JRO''s Hours Information'!G1005</f>
        <v>0</v>
      </c>
      <c r="T1005" s="23">
        <f t="shared" si="169"/>
        <v>0</v>
      </c>
      <c r="U1005" s="15">
        <f>+'JRO''s Hours Information'!J1005</f>
        <v>0</v>
      </c>
      <c r="V1005" s="25">
        <f t="shared" si="170"/>
        <v>0</v>
      </c>
      <c r="W1005" s="23">
        <f t="shared" si="171"/>
        <v>0</v>
      </c>
    </row>
    <row r="1006" spans="1:23" ht="14.85" hidden="1" customHeight="1" x14ac:dyDescent="0.15">
      <c r="A1006" s="64">
        <f>'Employee ROP Information'!A1006</f>
        <v>0</v>
      </c>
      <c r="B1006" s="58">
        <f>+'Employee ROP Information'!C1006</f>
        <v>0</v>
      </c>
      <c r="C1006" s="17">
        <f>+'Employee ROP Information'!M1006</f>
        <v>0</v>
      </c>
      <c r="D1006" s="17">
        <f>+'Employee ROP Information'!N1006</f>
        <v>0</v>
      </c>
      <c r="E1006" s="32">
        <f>+'JRO''s Hours Information'!B1006</f>
        <v>0</v>
      </c>
      <c r="F1006" s="23">
        <f t="shared" si="162"/>
        <v>0</v>
      </c>
      <c r="G1006" s="32">
        <f>+'JRO''s Hours Information'!E1006</f>
        <v>0</v>
      </c>
      <c r="H1006" s="23">
        <f t="shared" si="163"/>
        <v>0</v>
      </c>
      <c r="I1006" s="32">
        <f>+'JRO''s Hours Information'!H1006</f>
        <v>0</v>
      </c>
      <c r="J1006" s="25">
        <f t="shared" si="164"/>
        <v>0</v>
      </c>
      <c r="K1006" s="33">
        <f>+'JRO''s Hours Information'!C1006</f>
        <v>0</v>
      </c>
      <c r="L1006" s="23">
        <f t="shared" si="165"/>
        <v>0</v>
      </c>
      <c r="M1006" s="33">
        <f>+'JRO''s Hours Information'!F1006</f>
        <v>0</v>
      </c>
      <c r="N1006" s="23">
        <f t="shared" si="166"/>
        <v>0</v>
      </c>
      <c r="O1006" s="33">
        <f>+'JRO''s Hours Information'!I1006</f>
        <v>0</v>
      </c>
      <c r="P1006" s="25">
        <f t="shared" si="167"/>
        <v>0</v>
      </c>
      <c r="Q1006" s="16">
        <f>+'JRO''s Hours Information'!D1006</f>
        <v>0</v>
      </c>
      <c r="R1006" s="23">
        <f t="shared" si="168"/>
        <v>0</v>
      </c>
      <c r="S1006" s="16">
        <f>+'JRO''s Hours Information'!G1006</f>
        <v>0</v>
      </c>
      <c r="T1006" s="23">
        <f t="shared" si="169"/>
        <v>0</v>
      </c>
      <c r="U1006" s="15">
        <f>+'JRO''s Hours Information'!J1006</f>
        <v>0</v>
      </c>
      <c r="V1006" s="25">
        <f t="shared" si="170"/>
        <v>0</v>
      </c>
      <c r="W1006" s="23">
        <f t="shared" si="171"/>
        <v>0</v>
      </c>
    </row>
    <row r="1007" spans="1:23" ht="14.85" hidden="1" customHeight="1" x14ac:dyDescent="0.15">
      <c r="A1007" s="64">
        <f>'Employee ROP Information'!A1007</f>
        <v>0</v>
      </c>
      <c r="B1007" s="58">
        <f>+'Employee ROP Information'!C1007</f>
        <v>0</v>
      </c>
      <c r="C1007" s="17">
        <f>+'Employee ROP Information'!M1007</f>
        <v>0</v>
      </c>
      <c r="D1007" s="17">
        <f>+'Employee ROP Information'!N1007</f>
        <v>0</v>
      </c>
      <c r="E1007" s="32">
        <f>+'JRO''s Hours Information'!B1007</f>
        <v>0</v>
      </c>
      <c r="F1007" s="23">
        <f t="shared" si="162"/>
        <v>0</v>
      </c>
      <c r="G1007" s="32">
        <f>+'JRO''s Hours Information'!E1007</f>
        <v>0</v>
      </c>
      <c r="H1007" s="23">
        <f t="shared" si="163"/>
        <v>0</v>
      </c>
      <c r="I1007" s="32">
        <f>+'JRO''s Hours Information'!H1007</f>
        <v>0</v>
      </c>
      <c r="J1007" s="25">
        <f t="shared" si="164"/>
        <v>0</v>
      </c>
      <c r="K1007" s="33">
        <f>+'JRO''s Hours Information'!C1007</f>
        <v>0</v>
      </c>
      <c r="L1007" s="23">
        <f t="shared" si="165"/>
        <v>0</v>
      </c>
      <c r="M1007" s="33">
        <f>+'JRO''s Hours Information'!F1007</f>
        <v>0</v>
      </c>
      <c r="N1007" s="23">
        <f t="shared" si="166"/>
        <v>0</v>
      </c>
      <c r="O1007" s="33">
        <f>+'JRO''s Hours Information'!I1007</f>
        <v>0</v>
      </c>
      <c r="P1007" s="25">
        <f t="shared" si="167"/>
        <v>0</v>
      </c>
      <c r="Q1007" s="16">
        <f>+'JRO''s Hours Information'!D1007</f>
        <v>0</v>
      </c>
      <c r="R1007" s="23">
        <f t="shared" si="168"/>
        <v>0</v>
      </c>
      <c r="S1007" s="16">
        <f>+'JRO''s Hours Information'!G1007</f>
        <v>0</v>
      </c>
      <c r="T1007" s="23">
        <f t="shared" si="169"/>
        <v>0</v>
      </c>
      <c r="U1007" s="15">
        <f>+'JRO''s Hours Information'!J1007</f>
        <v>0</v>
      </c>
      <c r="V1007" s="25">
        <f t="shared" si="170"/>
        <v>0</v>
      </c>
      <c r="W1007" s="23">
        <f t="shared" si="171"/>
        <v>0</v>
      </c>
    </row>
    <row r="1008" spans="1:23" ht="14.85" hidden="1" customHeight="1" x14ac:dyDescent="0.15">
      <c r="A1008" s="64">
        <f>'Employee ROP Information'!A1008</f>
        <v>0</v>
      </c>
      <c r="B1008" s="58">
        <f>+'Employee ROP Information'!C1008</f>
        <v>0</v>
      </c>
      <c r="C1008" s="17">
        <f>+'Employee ROP Information'!M1008</f>
        <v>0</v>
      </c>
      <c r="D1008" s="17">
        <f>+'Employee ROP Information'!N1008</f>
        <v>0</v>
      </c>
      <c r="E1008" s="32">
        <f>+'JRO''s Hours Information'!B1008</f>
        <v>0</v>
      </c>
      <c r="F1008" s="23">
        <f t="shared" si="162"/>
        <v>0</v>
      </c>
      <c r="G1008" s="32">
        <f>+'JRO''s Hours Information'!E1008</f>
        <v>0</v>
      </c>
      <c r="H1008" s="23">
        <f t="shared" si="163"/>
        <v>0</v>
      </c>
      <c r="I1008" s="32">
        <f>+'JRO''s Hours Information'!H1008</f>
        <v>0</v>
      </c>
      <c r="J1008" s="25">
        <f t="shared" si="164"/>
        <v>0</v>
      </c>
      <c r="K1008" s="33">
        <f>+'JRO''s Hours Information'!C1008</f>
        <v>0</v>
      </c>
      <c r="L1008" s="23">
        <f t="shared" si="165"/>
        <v>0</v>
      </c>
      <c r="M1008" s="33">
        <f>+'JRO''s Hours Information'!F1008</f>
        <v>0</v>
      </c>
      <c r="N1008" s="23">
        <f t="shared" si="166"/>
        <v>0</v>
      </c>
      <c r="O1008" s="33">
        <f>+'JRO''s Hours Information'!I1008</f>
        <v>0</v>
      </c>
      <c r="P1008" s="25">
        <f t="shared" si="167"/>
        <v>0</v>
      </c>
      <c r="Q1008" s="16">
        <f>+'JRO''s Hours Information'!D1008</f>
        <v>0</v>
      </c>
      <c r="R1008" s="23">
        <f t="shared" si="168"/>
        <v>0</v>
      </c>
      <c r="S1008" s="16">
        <f>+'JRO''s Hours Information'!G1008</f>
        <v>0</v>
      </c>
      <c r="T1008" s="23">
        <f t="shared" si="169"/>
        <v>0</v>
      </c>
      <c r="U1008" s="15">
        <f>+'JRO''s Hours Information'!J1008</f>
        <v>0</v>
      </c>
      <c r="V1008" s="25">
        <f t="shared" si="170"/>
        <v>0</v>
      </c>
      <c r="W1008" s="23">
        <f t="shared" si="171"/>
        <v>0</v>
      </c>
    </row>
    <row r="1009" spans="1:23" ht="14.85" hidden="1" customHeight="1" x14ac:dyDescent="0.15">
      <c r="A1009" s="64">
        <f>'Employee ROP Information'!A1009</f>
        <v>0</v>
      </c>
      <c r="B1009" s="58">
        <f>+'Employee ROP Information'!C1009</f>
        <v>0</v>
      </c>
      <c r="C1009" s="17">
        <f>+'Employee ROP Information'!M1009</f>
        <v>0</v>
      </c>
      <c r="D1009" s="17">
        <f>+'Employee ROP Information'!N1009</f>
        <v>0</v>
      </c>
      <c r="E1009" s="32">
        <f>+'JRO''s Hours Information'!B1009</f>
        <v>0</v>
      </c>
      <c r="F1009" s="23">
        <f t="shared" si="162"/>
        <v>0</v>
      </c>
      <c r="G1009" s="32">
        <f>+'JRO''s Hours Information'!E1009</f>
        <v>0</v>
      </c>
      <c r="H1009" s="23">
        <f t="shared" si="163"/>
        <v>0</v>
      </c>
      <c r="I1009" s="32">
        <f>+'JRO''s Hours Information'!H1009</f>
        <v>0</v>
      </c>
      <c r="J1009" s="25">
        <f t="shared" si="164"/>
        <v>0</v>
      </c>
      <c r="K1009" s="33">
        <f>+'JRO''s Hours Information'!C1009</f>
        <v>0</v>
      </c>
      <c r="L1009" s="23">
        <f t="shared" si="165"/>
        <v>0</v>
      </c>
      <c r="M1009" s="33">
        <f>+'JRO''s Hours Information'!F1009</f>
        <v>0</v>
      </c>
      <c r="N1009" s="23">
        <f t="shared" si="166"/>
        <v>0</v>
      </c>
      <c r="O1009" s="33">
        <f>+'JRO''s Hours Information'!I1009</f>
        <v>0</v>
      </c>
      <c r="P1009" s="25">
        <f t="shared" si="167"/>
        <v>0</v>
      </c>
      <c r="Q1009" s="16">
        <f>+'JRO''s Hours Information'!D1009</f>
        <v>0</v>
      </c>
      <c r="R1009" s="23">
        <f t="shared" si="168"/>
        <v>0</v>
      </c>
      <c r="S1009" s="16">
        <f>+'JRO''s Hours Information'!G1009</f>
        <v>0</v>
      </c>
      <c r="T1009" s="23">
        <f t="shared" si="169"/>
        <v>0</v>
      </c>
      <c r="U1009" s="15">
        <f>+'JRO''s Hours Information'!J1009</f>
        <v>0</v>
      </c>
      <c r="V1009" s="25">
        <f t="shared" si="170"/>
        <v>0</v>
      </c>
      <c r="W1009" s="23">
        <f t="shared" si="171"/>
        <v>0</v>
      </c>
    </row>
    <row r="1010" spans="1:23" ht="14.85" hidden="1" customHeight="1" x14ac:dyDescent="0.15">
      <c r="A1010" s="64">
        <f>'Employee ROP Information'!A1010</f>
        <v>0</v>
      </c>
      <c r="B1010" s="58">
        <f>+'Employee ROP Information'!C1010</f>
        <v>0</v>
      </c>
      <c r="C1010" s="17">
        <f>+'Employee ROP Information'!M1010</f>
        <v>0</v>
      </c>
      <c r="D1010" s="17">
        <f>+'Employee ROP Information'!N1010</f>
        <v>0</v>
      </c>
      <c r="E1010" s="32">
        <f>+'JRO''s Hours Information'!B1010</f>
        <v>0</v>
      </c>
      <c r="F1010" s="23">
        <f t="shared" si="162"/>
        <v>0</v>
      </c>
      <c r="G1010" s="32">
        <f>+'JRO''s Hours Information'!E1010</f>
        <v>0</v>
      </c>
      <c r="H1010" s="23">
        <f t="shared" si="163"/>
        <v>0</v>
      </c>
      <c r="I1010" s="32">
        <f>+'JRO''s Hours Information'!H1010</f>
        <v>0</v>
      </c>
      <c r="J1010" s="25">
        <f t="shared" si="164"/>
        <v>0</v>
      </c>
      <c r="K1010" s="33">
        <f>+'JRO''s Hours Information'!C1010</f>
        <v>0</v>
      </c>
      <c r="L1010" s="23">
        <f t="shared" si="165"/>
        <v>0</v>
      </c>
      <c r="M1010" s="33">
        <f>+'JRO''s Hours Information'!F1010</f>
        <v>0</v>
      </c>
      <c r="N1010" s="23">
        <f t="shared" si="166"/>
        <v>0</v>
      </c>
      <c r="O1010" s="33">
        <f>+'JRO''s Hours Information'!I1010</f>
        <v>0</v>
      </c>
      <c r="P1010" s="25">
        <f t="shared" si="167"/>
        <v>0</v>
      </c>
      <c r="Q1010" s="16">
        <f>+'JRO''s Hours Information'!D1010</f>
        <v>0</v>
      </c>
      <c r="R1010" s="23">
        <f t="shared" si="168"/>
        <v>0</v>
      </c>
      <c r="S1010" s="16">
        <f>+'JRO''s Hours Information'!G1010</f>
        <v>0</v>
      </c>
      <c r="T1010" s="23">
        <f t="shared" si="169"/>
        <v>0</v>
      </c>
      <c r="U1010" s="15">
        <f>+'JRO''s Hours Information'!J1010</f>
        <v>0</v>
      </c>
      <c r="V1010" s="25">
        <f t="shared" si="170"/>
        <v>0</v>
      </c>
      <c r="W1010" s="23">
        <f t="shared" si="171"/>
        <v>0</v>
      </c>
    </row>
    <row r="1011" spans="1:23" ht="14.85" hidden="1" customHeight="1" x14ac:dyDescent="0.15">
      <c r="A1011" s="64">
        <f>'Employee ROP Information'!A1011</f>
        <v>0</v>
      </c>
      <c r="B1011" s="58">
        <f>+'Employee ROP Information'!C1011</f>
        <v>0</v>
      </c>
      <c r="C1011" s="17">
        <f>+'Employee ROP Information'!M1011</f>
        <v>0</v>
      </c>
      <c r="D1011" s="17">
        <f>+'Employee ROP Information'!N1011</f>
        <v>0</v>
      </c>
      <c r="E1011" s="32">
        <f>+'JRO''s Hours Information'!B1011</f>
        <v>0</v>
      </c>
      <c r="F1011" s="23">
        <f t="shared" si="162"/>
        <v>0</v>
      </c>
      <c r="G1011" s="32">
        <f>+'JRO''s Hours Information'!E1011</f>
        <v>0</v>
      </c>
      <c r="H1011" s="23">
        <f t="shared" si="163"/>
        <v>0</v>
      </c>
      <c r="I1011" s="32">
        <f>+'JRO''s Hours Information'!H1011</f>
        <v>0</v>
      </c>
      <c r="J1011" s="25">
        <f t="shared" si="164"/>
        <v>0</v>
      </c>
      <c r="K1011" s="33">
        <f>+'JRO''s Hours Information'!C1011</f>
        <v>0</v>
      </c>
      <c r="L1011" s="23">
        <f t="shared" si="165"/>
        <v>0</v>
      </c>
      <c r="M1011" s="33">
        <f>+'JRO''s Hours Information'!F1011</f>
        <v>0</v>
      </c>
      <c r="N1011" s="23">
        <f t="shared" si="166"/>
        <v>0</v>
      </c>
      <c r="O1011" s="33">
        <f>+'JRO''s Hours Information'!I1011</f>
        <v>0</v>
      </c>
      <c r="P1011" s="25">
        <f t="shared" si="167"/>
        <v>0</v>
      </c>
      <c r="Q1011" s="16">
        <f>+'JRO''s Hours Information'!D1011</f>
        <v>0</v>
      </c>
      <c r="R1011" s="23">
        <f t="shared" si="168"/>
        <v>0</v>
      </c>
      <c r="S1011" s="16">
        <f>+'JRO''s Hours Information'!G1011</f>
        <v>0</v>
      </c>
      <c r="T1011" s="23">
        <f t="shared" si="169"/>
        <v>0</v>
      </c>
      <c r="U1011" s="15">
        <f>+'JRO''s Hours Information'!J1011</f>
        <v>0</v>
      </c>
      <c r="V1011" s="25">
        <f t="shared" si="170"/>
        <v>0</v>
      </c>
      <c r="W1011" s="23">
        <f t="shared" si="171"/>
        <v>0</v>
      </c>
    </row>
    <row r="1012" spans="1:23" ht="14.85" hidden="1" customHeight="1" x14ac:dyDescent="0.15">
      <c r="A1012" s="64">
        <f>'Employee ROP Information'!A1012</f>
        <v>0</v>
      </c>
      <c r="B1012" s="58">
        <f>+'Employee ROP Information'!C1012</f>
        <v>0</v>
      </c>
      <c r="C1012" s="17">
        <f>+'Employee ROP Information'!M1012</f>
        <v>0</v>
      </c>
      <c r="D1012" s="17">
        <f>+'Employee ROP Information'!N1012</f>
        <v>0</v>
      </c>
      <c r="E1012" s="32">
        <f>+'JRO''s Hours Information'!B1012</f>
        <v>0</v>
      </c>
      <c r="F1012" s="23">
        <f t="shared" si="162"/>
        <v>0</v>
      </c>
      <c r="G1012" s="32">
        <f>+'JRO''s Hours Information'!E1012</f>
        <v>0</v>
      </c>
      <c r="H1012" s="23">
        <f t="shared" si="163"/>
        <v>0</v>
      </c>
      <c r="I1012" s="32">
        <f>+'JRO''s Hours Information'!H1012</f>
        <v>0</v>
      </c>
      <c r="J1012" s="25">
        <f t="shared" si="164"/>
        <v>0</v>
      </c>
      <c r="K1012" s="33">
        <f>+'JRO''s Hours Information'!C1012</f>
        <v>0</v>
      </c>
      <c r="L1012" s="23">
        <f t="shared" si="165"/>
        <v>0</v>
      </c>
      <c r="M1012" s="33">
        <f>+'JRO''s Hours Information'!F1012</f>
        <v>0</v>
      </c>
      <c r="N1012" s="23">
        <f t="shared" si="166"/>
        <v>0</v>
      </c>
      <c r="O1012" s="33">
        <f>+'JRO''s Hours Information'!I1012</f>
        <v>0</v>
      </c>
      <c r="P1012" s="25">
        <f t="shared" si="167"/>
        <v>0</v>
      </c>
      <c r="Q1012" s="16">
        <f>+'JRO''s Hours Information'!D1012</f>
        <v>0</v>
      </c>
      <c r="R1012" s="23">
        <f t="shared" si="168"/>
        <v>0</v>
      </c>
      <c r="S1012" s="16">
        <f>+'JRO''s Hours Information'!G1012</f>
        <v>0</v>
      </c>
      <c r="T1012" s="23">
        <f t="shared" si="169"/>
        <v>0</v>
      </c>
      <c r="U1012" s="15">
        <f>+'JRO''s Hours Information'!J1012</f>
        <v>0</v>
      </c>
      <c r="V1012" s="25">
        <f t="shared" si="170"/>
        <v>0</v>
      </c>
      <c r="W1012" s="23">
        <f t="shared" si="171"/>
        <v>0</v>
      </c>
    </row>
    <row r="1013" spans="1:23" ht="14.85" hidden="1" customHeight="1" x14ac:dyDescent="0.15">
      <c r="A1013" s="64">
        <f>'Employee ROP Information'!A1013</f>
        <v>0</v>
      </c>
      <c r="B1013" s="58">
        <f>+'Employee ROP Information'!C1013</f>
        <v>0</v>
      </c>
      <c r="C1013" s="17">
        <f>+'Employee ROP Information'!M1013</f>
        <v>0</v>
      </c>
      <c r="D1013" s="17">
        <f>+'Employee ROP Information'!N1013</f>
        <v>0</v>
      </c>
      <c r="E1013" s="32">
        <f>+'JRO''s Hours Information'!B1013</f>
        <v>0</v>
      </c>
      <c r="F1013" s="23">
        <f t="shared" si="162"/>
        <v>0</v>
      </c>
      <c r="G1013" s="32">
        <f>+'JRO''s Hours Information'!E1013</f>
        <v>0</v>
      </c>
      <c r="H1013" s="23">
        <f t="shared" si="163"/>
        <v>0</v>
      </c>
      <c r="I1013" s="32">
        <f>+'JRO''s Hours Information'!H1013</f>
        <v>0</v>
      </c>
      <c r="J1013" s="25">
        <f t="shared" si="164"/>
        <v>0</v>
      </c>
      <c r="K1013" s="33">
        <f>+'JRO''s Hours Information'!C1013</f>
        <v>0</v>
      </c>
      <c r="L1013" s="23">
        <f t="shared" si="165"/>
        <v>0</v>
      </c>
      <c r="M1013" s="33">
        <f>+'JRO''s Hours Information'!F1013</f>
        <v>0</v>
      </c>
      <c r="N1013" s="23">
        <f t="shared" si="166"/>
        <v>0</v>
      </c>
      <c r="O1013" s="33">
        <f>+'JRO''s Hours Information'!I1013</f>
        <v>0</v>
      </c>
      <c r="P1013" s="25">
        <f t="shared" si="167"/>
        <v>0</v>
      </c>
      <c r="Q1013" s="16">
        <f>+'JRO''s Hours Information'!D1013</f>
        <v>0</v>
      </c>
      <c r="R1013" s="23">
        <f t="shared" si="168"/>
        <v>0</v>
      </c>
      <c r="S1013" s="16">
        <f>+'JRO''s Hours Information'!G1013</f>
        <v>0</v>
      </c>
      <c r="T1013" s="23">
        <f t="shared" si="169"/>
        <v>0</v>
      </c>
      <c r="U1013" s="15">
        <f>+'JRO''s Hours Information'!J1013</f>
        <v>0</v>
      </c>
      <c r="V1013" s="25">
        <f t="shared" si="170"/>
        <v>0</v>
      </c>
      <c r="W1013" s="23">
        <f t="shared" si="171"/>
        <v>0</v>
      </c>
    </row>
    <row r="1014" spans="1:23" ht="14.85" hidden="1" customHeight="1" x14ac:dyDescent="0.15">
      <c r="A1014" s="64">
        <f>'Employee ROP Information'!A1014</f>
        <v>0</v>
      </c>
      <c r="B1014" s="58">
        <f>+'Employee ROP Information'!C1014</f>
        <v>0</v>
      </c>
      <c r="C1014" s="17">
        <f>+'Employee ROP Information'!M1014</f>
        <v>0</v>
      </c>
      <c r="D1014" s="17">
        <f>+'Employee ROP Information'!N1014</f>
        <v>0</v>
      </c>
      <c r="E1014" s="32">
        <f>+'JRO''s Hours Information'!B1014</f>
        <v>0</v>
      </c>
      <c r="F1014" s="23">
        <f t="shared" si="162"/>
        <v>0</v>
      </c>
      <c r="G1014" s="32">
        <f>+'JRO''s Hours Information'!E1014</f>
        <v>0</v>
      </c>
      <c r="H1014" s="23">
        <f t="shared" si="163"/>
        <v>0</v>
      </c>
      <c r="I1014" s="32">
        <f>+'JRO''s Hours Information'!H1014</f>
        <v>0</v>
      </c>
      <c r="J1014" s="25">
        <f t="shared" si="164"/>
        <v>0</v>
      </c>
      <c r="K1014" s="33">
        <f>+'JRO''s Hours Information'!C1014</f>
        <v>0</v>
      </c>
      <c r="L1014" s="23">
        <f t="shared" si="165"/>
        <v>0</v>
      </c>
      <c r="M1014" s="33">
        <f>+'JRO''s Hours Information'!F1014</f>
        <v>0</v>
      </c>
      <c r="N1014" s="23">
        <f t="shared" si="166"/>
        <v>0</v>
      </c>
      <c r="O1014" s="33">
        <f>+'JRO''s Hours Information'!I1014</f>
        <v>0</v>
      </c>
      <c r="P1014" s="25">
        <f t="shared" si="167"/>
        <v>0</v>
      </c>
      <c r="Q1014" s="16">
        <f>+'JRO''s Hours Information'!D1014</f>
        <v>0</v>
      </c>
      <c r="R1014" s="23">
        <f t="shared" si="168"/>
        <v>0</v>
      </c>
      <c r="S1014" s="16">
        <f>+'JRO''s Hours Information'!G1014</f>
        <v>0</v>
      </c>
      <c r="T1014" s="23">
        <f t="shared" si="169"/>
        <v>0</v>
      </c>
      <c r="U1014" s="15">
        <f>+'JRO''s Hours Information'!J1014</f>
        <v>0</v>
      </c>
      <c r="V1014" s="25">
        <f t="shared" si="170"/>
        <v>0</v>
      </c>
      <c r="W1014" s="23">
        <f t="shared" si="171"/>
        <v>0</v>
      </c>
    </row>
    <row r="1015" spans="1:23" ht="14.85" hidden="1" customHeight="1" x14ac:dyDescent="0.15">
      <c r="A1015" s="64">
        <f>'Employee ROP Information'!A1015</f>
        <v>0</v>
      </c>
      <c r="B1015" s="58">
        <f>+'Employee ROP Information'!C1015</f>
        <v>0</v>
      </c>
      <c r="C1015" s="17">
        <f>+'Employee ROP Information'!M1015</f>
        <v>0</v>
      </c>
      <c r="D1015" s="17">
        <f>+'Employee ROP Information'!N1015</f>
        <v>0</v>
      </c>
      <c r="E1015" s="32">
        <f>+'JRO''s Hours Information'!B1015</f>
        <v>0</v>
      </c>
      <c r="F1015" s="23">
        <f t="shared" si="162"/>
        <v>0</v>
      </c>
      <c r="G1015" s="32">
        <f>+'JRO''s Hours Information'!E1015</f>
        <v>0</v>
      </c>
      <c r="H1015" s="23">
        <f t="shared" si="163"/>
        <v>0</v>
      </c>
      <c r="I1015" s="32">
        <f>+'JRO''s Hours Information'!H1015</f>
        <v>0</v>
      </c>
      <c r="J1015" s="25">
        <f t="shared" si="164"/>
        <v>0</v>
      </c>
      <c r="K1015" s="33">
        <f>+'JRO''s Hours Information'!C1015</f>
        <v>0</v>
      </c>
      <c r="L1015" s="23">
        <f t="shared" si="165"/>
        <v>0</v>
      </c>
      <c r="M1015" s="33">
        <f>+'JRO''s Hours Information'!F1015</f>
        <v>0</v>
      </c>
      <c r="N1015" s="23">
        <f t="shared" si="166"/>
        <v>0</v>
      </c>
      <c r="O1015" s="33">
        <f>+'JRO''s Hours Information'!I1015</f>
        <v>0</v>
      </c>
      <c r="P1015" s="25">
        <f t="shared" si="167"/>
        <v>0</v>
      </c>
      <c r="Q1015" s="16">
        <f>+'JRO''s Hours Information'!D1015</f>
        <v>0</v>
      </c>
      <c r="R1015" s="23">
        <f t="shared" si="168"/>
        <v>0</v>
      </c>
      <c r="S1015" s="16">
        <f>+'JRO''s Hours Information'!G1015</f>
        <v>0</v>
      </c>
      <c r="T1015" s="23">
        <f t="shared" si="169"/>
        <v>0</v>
      </c>
      <c r="U1015" s="15">
        <f>+'JRO''s Hours Information'!J1015</f>
        <v>0</v>
      </c>
      <c r="V1015" s="25">
        <f t="shared" si="170"/>
        <v>0</v>
      </c>
      <c r="W1015" s="23">
        <f t="shared" si="171"/>
        <v>0</v>
      </c>
    </row>
    <row r="1016" spans="1:23" ht="14.85" hidden="1" customHeight="1" x14ac:dyDescent="0.15">
      <c r="A1016" s="64">
        <f>'Employee ROP Information'!A1016</f>
        <v>0</v>
      </c>
      <c r="B1016" s="58">
        <f>+'Employee ROP Information'!C1016</f>
        <v>0</v>
      </c>
      <c r="C1016" s="17">
        <f>+'Employee ROP Information'!M1016</f>
        <v>0</v>
      </c>
      <c r="D1016" s="17">
        <f>+'Employee ROP Information'!N1016</f>
        <v>0</v>
      </c>
      <c r="E1016" s="32">
        <f>+'JRO''s Hours Information'!B1016</f>
        <v>0</v>
      </c>
      <c r="F1016" s="23">
        <f t="shared" si="162"/>
        <v>0</v>
      </c>
      <c r="G1016" s="32">
        <f>+'JRO''s Hours Information'!E1016</f>
        <v>0</v>
      </c>
      <c r="H1016" s="23">
        <f t="shared" si="163"/>
        <v>0</v>
      </c>
      <c r="I1016" s="32">
        <f>+'JRO''s Hours Information'!H1016</f>
        <v>0</v>
      </c>
      <c r="J1016" s="25">
        <f t="shared" si="164"/>
        <v>0</v>
      </c>
      <c r="K1016" s="33">
        <f>+'JRO''s Hours Information'!C1016</f>
        <v>0</v>
      </c>
      <c r="L1016" s="23">
        <f t="shared" si="165"/>
        <v>0</v>
      </c>
      <c r="M1016" s="33">
        <f>+'JRO''s Hours Information'!F1016</f>
        <v>0</v>
      </c>
      <c r="N1016" s="23">
        <f t="shared" si="166"/>
        <v>0</v>
      </c>
      <c r="O1016" s="33">
        <f>+'JRO''s Hours Information'!I1016</f>
        <v>0</v>
      </c>
      <c r="P1016" s="25">
        <f t="shared" si="167"/>
        <v>0</v>
      </c>
      <c r="Q1016" s="16">
        <f>+'JRO''s Hours Information'!D1016</f>
        <v>0</v>
      </c>
      <c r="R1016" s="23">
        <f t="shared" si="168"/>
        <v>0</v>
      </c>
      <c r="S1016" s="16">
        <f>+'JRO''s Hours Information'!G1016</f>
        <v>0</v>
      </c>
      <c r="T1016" s="23">
        <f t="shared" si="169"/>
        <v>0</v>
      </c>
      <c r="U1016" s="15">
        <f>+'JRO''s Hours Information'!J1016</f>
        <v>0</v>
      </c>
      <c r="V1016" s="25">
        <f t="shared" si="170"/>
        <v>0</v>
      </c>
      <c r="W1016" s="23">
        <f t="shared" si="171"/>
        <v>0</v>
      </c>
    </row>
    <row r="1017" spans="1:23" ht="14.85" hidden="1" customHeight="1" x14ac:dyDescent="0.15">
      <c r="A1017" s="64">
        <f>'Employee ROP Information'!A1017</f>
        <v>0</v>
      </c>
      <c r="B1017" s="58">
        <f>+'Employee ROP Information'!C1017</f>
        <v>0</v>
      </c>
      <c r="C1017" s="17">
        <f>+'Employee ROP Information'!M1017</f>
        <v>0</v>
      </c>
      <c r="D1017" s="17">
        <f>+'Employee ROP Information'!N1017</f>
        <v>0</v>
      </c>
      <c r="E1017" s="32">
        <f>+'JRO''s Hours Information'!B1017</f>
        <v>0</v>
      </c>
      <c r="F1017" s="23">
        <f t="shared" si="162"/>
        <v>0</v>
      </c>
      <c r="G1017" s="32">
        <f>+'JRO''s Hours Information'!E1017</f>
        <v>0</v>
      </c>
      <c r="H1017" s="23">
        <f t="shared" si="163"/>
        <v>0</v>
      </c>
      <c r="I1017" s="32">
        <f>+'JRO''s Hours Information'!H1017</f>
        <v>0</v>
      </c>
      <c r="J1017" s="25">
        <f t="shared" si="164"/>
        <v>0</v>
      </c>
      <c r="K1017" s="33">
        <f>+'JRO''s Hours Information'!C1017</f>
        <v>0</v>
      </c>
      <c r="L1017" s="23">
        <f t="shared" si="165"/>
        <v>0</v>
      </c>
      <c r="M1017" s="33">
        <f>+'JRO''s Hours Information'!F1017</f>
        <v>0</v>
      </c>
      <c r="N1017" s="23">
        <f t="shared" si="166"/>
        <v>0</v>
      </c>
      <c r="O1017" s="33">
        <f>+'JRO''s Hours Information'!I1017</f>
        <v>0</v>
      </c>
      <c r="P1017" s="25">
        <f t="shared" si="167"/>
        <v>0</v>
      </c>
      <c r="Q1017" s="16">
        <f>+'JRO''s Hours Information'!D1017</f>
        <v>0</v>
      </c>
      <c r="R1017" s="23">
        <f t="shared" si="168"/>
        <v>0</v>
      </c>
      <c r="S1017" s="16">
        <f>+'JRO''s Hours Information'!G1017</f>
        <v>0</v>
      </c>
      <c r="T1017" s="23">
        <f t="shared" si="169"/>
        <v>0</v>
      </c>
      <c r="U1017" s="15">
        <f>+'JRO''s Hours Information'!J1017</f>
        <v>0</v>
      </c>
      <c r="V1017" s="25">
        <f t="shared" si="170"/>
        <v>0</v>
      </c>
      <c r="W1017" s="23">
        <f t="shared" si="171"/>
        <v>0</v>
      </c>
    </row>
    <row r="1018" spans="1:23" ht="14.85" hidden="1" customHeight="1" x14ac:dyDescent="0.15">
      <c r="A1018" s="64">
        <f>'Employee ROP Information'!A1018</f>
        <v>0</v>
      </c>
      <c r="B1018" s="58">
        <f>+'Employee ROP Information'!C1018</f>
        <v>0</v>
      </c>
      <c r="C1018" s="17">
        <f>+'Employee ROP Information'!M1018</f>
        <v>0</v>
      </c>
      <c r="D1018" s="17">
        <f>+'Employee ROP Information'!N1018</f>
        <v>0</v>
      </c>
      <c r="E1018" s="32">
        <f>+'JRO''s Hours Information'!B1018</f>
        <v>0</v>
      </c>
      <c r="F1018" s="23">
        <f t="shared" si="162"/>
        <v>0</v>
      </c>
      <c r="G1018" s="32">
        <f>+'JRO''s Hours Information'!E1018</f>
        <v>0</v>
      </c>
      <c r="H1018" s="23">
        <f t="shared" si="163"/>
        <v>0</v>
      </c>
      <c r="I1018" s="32">
        <f>+'JRO''s Hours Information'!H1018</f>
        <v>0</v>
      </c>
      <c r="J1018" s="25">
        <f t="shared" si="164"/>
        <v>0</v>
      </c>
      <c r="K1018" s="33">
        <f>+'JRO''s Hours Information'!C1018</f>
        <v>0</v>
      </c>
      <c r="L1018" s="23">
        <f t="shared" si="165"/>
        <v>0</v>
      </c>
      <c r="M1018" s="33">
        <f>+'JRO''s Hours Information'!F1018</f>
        <v>0</v>
      </c>
      <c r="N1018" s="23">
        <f t="shared" si="166"/>
        <v>0</v>
      </c>
      <c r="O1018" s="33">
        <f>+'JRO''s Hours Information'!I1018</f>
        <v>0</v>
      </c>
      <c r="P1018" s="25">
        <f t="shared" si="167"/>
        <v>0</v>
      </c>
      <c r="Q1018" s="16">
        <f>+'JRO''s Hours Information'!D1018</f>
        <v>0</v>
      </c>
      <c r="R1018" s="23">
        <f t="shared" si="168"/>
        <v>0</v>
      </c>
      <c r="S1018" s="16">
        <f>+'JRO''s Hours Information'!G1018</f>
        <v>0</v>
      </c>
      <c r="T1018" s="23">
        <f t="shared" si="169"/>
        <v>0</v>
      </c>
      <c r="U1018" s="15">
        <f>+'JRO''s Hours Information'!J1018</f>
        <v>0</v>
      </c>
      <c r="V1018" s="25">
        <f t="shared" si="170"/>
        <v>0</v>
      </c>
      <c r="W1018" s="23">
        <f t="shared" si="171"/>
        <v>0</v>
      </c>
    </row>
    <row r="1019" spans="1:23" ht="14.85" hidden="1" customHeight="1" x14ac:dyDescent="0.15">
      <c r="A1019" s="64">
        <f>'Employee ROP Information'!A1019</f>
        <v>0</v>
      </c>
      <c r="B1019" s="58">
        <f>+'Employee ROP Information'!C1019</f>
        <v>0</v>
      </c>
      <c r="C1019" s="17">
        <f>+'Employee ROP Information'!M1019</f>
        <v>0</v>
      </c>
      <c r="D1019" s="17">
        <f>+'Employee ROP Information'!N1019</f>
        <v>0</v>
      </c>
      <c r="E1019" s="32">
        <f>+'JRO''s Hours Information'!B1019</f>
        <v>0</v>
      </c>
      <c r="F1019" s="23">
        <f t="shared" si="162"/>
        <v>0</v>
      </c>
      <c r="G1019" s="32">
        <f>+'JRO''s Hours Information'!E1019</f>
        <v>0</v>
      </c>
      <c r="H1019" s="23">
        <f t="shared" si="163"/>
        <v>0</v>
      </c>
      <c r="I1019" s="32">
        <f>+'JRO''s Hours Information'!H1019</f>
        <v>0</v>
      </c>
      <c r="J1019" s="25">
        <f t="shared" si="164"/>
        <v>0</v>
      </c>
      <c r="K1019" s="33">
        <f>+'JRO''s Hours Information'!C1019</f>
        <v>0</v>
      </c>
      <c r="L1019" s="23">
        <f t="shared" si="165"/>
        <v>0</v>
      </c>
      <c r="M1019" s="33">
        <f>+'JRO''s Hours Information'!F1019</f>
        <v>0</v>
      </c>
      <c r="N1019" s="23">
        <f t="shared" si="166"/>
        <v>0</v>
      </c>
      <c r="O1019" s="33">
        <f>+'JRO''s Hours Information'!I1019</f>
        <v>0</v>
      </c>
      <c r="P1019" s="25">
        <f t="shared" si="167"/>
        <v>0</v>
      </c>
      <c r="Q1019" s="16">
        <f>+'JRO''s Hours Information'!D1019</f>
        <v>0</v>
      </c>
      <c r="R1019" s="23">
        <f t="shared" si="168"/>
        <v>0</v>
      </c>
      <c r="S1019" s="16">
        <f>+'JRO''s Hours Information'!G1019</f>
        <v>0</v>
      </c>
      <c r="T1019" s="23">
        <f t="shared" si="169"/>
        <v>0</v>
      </c>
      <c r="U1019" s="15">
        <f>+'JRO''s Hours Information'!J1019</f>
        <v>0</v>
      </c>
      <c r="V1019" s="25">
        <f t="shared" si="170"/>
        <v>0</v>
      </c>
      <c r="W1019" s="23">
        <f t="shared" si="171"/>
        <v>0</v>
      </c>
    </row>
    <row r="1020" spans="1:23" ht="14.85" hidden="1" customHeight="1" x14ac:dyDescent="0.15">
      <c r="A1020" s="64">
        <f>'Employee ROP Information'!A1020</f>
        <v>0</v>
      </c>
      <c r="B1020" s="58">
        <f>+'Employee ROP Information'!C1020</f>
        <v>0</v>
      </c>
      <c r="C1020" s="17">
        <f>+'Employee ROP Information'!M1020</f>
        <v>0</v>
      </c>
      <c r="D1020" s="17">
        <f>+'Employee ROP Information'!N1020</f>
        <v>0</v>
      </c>
      <c r="E1020" s="32">
        <f>+'JRO''s Hours Information'!B1020</f>
        <v>0</v>
      </c>
      <c r="F1020" s="23">
        <f t="shared" si="162"/>
        <v>0</v>
      </c>
      <c r="G1020" s="32">
        <f>+'JRO''s Hours Information'!E1020</f>
        <v>0</v>
      </c>
      <c r="H1020" s="23">
        <f t="shared" si="163"/>
        <v>0</v>
      </c>
      <c r="I1020" s="32">
        <f>+'JRO''s Hours Information'!H1020</f>
        <v>0</v>
      </c>
      <c r="J1020" s="25">
        <f t="shared" si="164"/>
        <v>0</v>
      </c>
      <c r="K1020" s="33">
        <f>+'JRO''s Hours Information'!C1020</f>
        <v>0</v>
      </c>
      <c r="L1020" s="23">
        <f t="shared" si="165"/>
        <v>0</v>
      </c>
      <c r="M1020" s="33">
        <f>+'JRO''s Hours Information'!F1020</f>
        <v>0</v>
      </c>
      <c r="N1020" s="23">
        <f t="shared" si="166"/>
        <v>0</v>
      </c>
      <c r="O1020" s="33">
        <f>+'JRO''s Hours Information'!I1020</f>
        <v>0</v>
      </c>
      <c r="P1020" s="25">
        <f t="shared" si="167"/>
        <v>0</v>
      </c>
      <c r="Q1020" s="16">
        <f>+'JRO''s Hours Information'!D1020</f>
        <v>0</v>
      </c>
      <c r="R1020" s="23">
        <f t="shared" si="168"/>
        <v>0</v>
      </c>
      <c r="S1020" s="16">
        <f>+'JRO''s Hours Information'!G1020</f>
        <v>0</v>
      </c>
      <c r="T1020" s="23">
        <f t="shared" si="169"/>
        <v>0</v>
      </c>
      <c r="U1020" s="15">
        <f>+'JRO''s Hours Information'!J1020</f>
        <v>0</v>
      </c>
      <c r="V1020" s="25">
        <f t="shared" si="170"/>
        <v>0</v>
      </c>
      <c r="W1020" s="23">
        <f t="shared" si="171"/>
        <v>0</v>
      </c>
    </row>
    <row r="1021" spans="1:23" ht="14.85" hidden="1" customHeight="1" x14ac:dyDescent="0.15">
      <c r="A1021" s="64">
        <f>'Employee ROP Information'!A1021</f>
        <v>0</v>
      </c>
      <c r="B1021" s="58">
        <f>+'Employee ROP Information'!C1021</f>
        <v>0</v>
      </c>
      <c r="C1021" s="17">
        <f>+'Employee ROP Information'!M1021</f>
        <v>0</v>
      </c>
      <c r="D1021" s="17">
        <f>+'Employee ROP Information'!N1021</f>
        <v>0</v>
      </c>
      <c r="E1021" s="32">
        <f>+'JRO''s Hours Information'!B1021</f>
        <v>0</v>
      </c>
      <c r="F1021" s="23">
        <f t="shared" si="162"/>
        <v>0</v>
      </c>
      <c r="G1021" s="32">
        <f>+'JRO''s Hours Information'!E1021</f>
        <v>0</v>
      </c>
      <c r="H1021" s="23">
        <f t="shared" si="163"/>
        <v>0</v>
      </c>
      <c r="I1021" s="32">
        <f>+'JRO''s Hours Information'!H1021</f>
        <v>0</v>
      </c>
      <c r="J1021" s="25">
        <f t="shared" si="164"/>
        <v>0</v>
      </c>
      <c r="K1021" s="33">
        <f>+'JRO''s Hours Information'!C1021</f>
        <v>0</v>
      </c>
      <c r="L1021" s="23">
        <f t="shared" si="165"/>
        <v>0</v>
      </c>
      <c r="M1021" s="33">
        <f>+'JRO''s Hours Information'!F1021</f>
        <v>0</v>
      </c>
      <c r="N1021" s="23">
        <f t="shared" si="166"/>
        <v>0</v>
      </c>
      <c r="O1021" s="33">
        <f>+'JRO''s Hours Information'!I1021</f>
        <v>0</v>
      </c>
      <c r="P1021" s="25">
        <f t="shared" si="167"/>
        <v>0</v>
      </c>
      <c r="Q1021" s="16">
        <f>+'JRO''s Hours Information'!D1021</f>
        <v>0</v>
      </c>
      <c r="R1021" s="23">
        <f t="shared" si="168"/>
        <v>0</v>
      </c>
      <c r="S1021" s="16">
        <f>+'JRO''s Hours Information'!G1021</f>
        <v>0</v>
      </c>
      <c r="T1021" s="23">
        <f t="shared" si="169"/>
        <v>0</v>
      </c>
      <c r="U1021" s="15">
        <f>+'JRO''s Hours Information'!J1021</f>
        <v>0</v>
      </c>
      <c r="V1021" s="25">
        <f t="shared" si="170"/>
        <v>0</v>
      </c>
      <c r="W1021" s="23">
        <f t="shared" si="171"/>
        <v>0</v>
      </c>
    </row>
    <row r="1022" spans="1:23" ht="14.85" hidden="1" customHeight="1" x14ac:dyDescent="0.15">
      <c r="A1022" s="64">
        <f>'Employee ROP Information'!A1022</f>
        <v>0</v>
      </c>
      <c r="B1022" s="58">
        <f>+'Employee ROP Information'!C1022</f>
        <v>0</v>
      </c>
      <c r="C1022" s="17">
        <f>+'Employee ROP Information'!M1022</f>
        <v>0</v>
      </c>
      <c r="D1022" s="17">
        <f>+'Employee ROP Information'!N1022</f>
        <v>0</v>
      </c>
      <c r="E1022" s="32">
        <f>+'JRO''s Hours Information'!B1022</f>
        <v>0</v>
      </c>
      <c r="F1022" s="23">
        <f t="shared" si="162"/>
        <v>0</v>
      </c>
      <c r="G1022" s="32">
        <f>+'JRO''s Hours Information'!E1022</f>
        <v>0</v>
      </c>
      <c r="H1022" s="23">
        <f t="shared" si="163"/>
        <v>0</v>
      </c>
      <c r="I1022" s="32">
        <f>+'JRO''s Hours Information'!H1022</f>
        <v>0</v>
      </c>
      <c r="J1022" s="25">
        <f t="shared" si="164"/>
        <v>0</v>
      </c>
      <c r="K1022" s="33">
        <f>+'JRO''s Hours Information'!C1022</f>
        <v>0</v>
      </c>
      <c r="L1022" s="23">
        <f t="shared" si="165"/>
        <v>0</v>
      </c>
      <c r="M1022" s="33">
        <f>+'JRO''s Hours Information'!F1022</f>
        <v>0</v>
      </c>
      <c r="N1022" s="23">
        <f t="shared" si="166"/>
        <v>0</v>
      </c>
      <c r="O1022" s="33">
        <f>+'JRO''s Hours Information'!I1022</f>
        <v>0</v>
      </c>
      <c r="P1022" s="25">
        <f t="shared" si="167"/>
        <v>0</v>
      </c>
      <c r="Q1022" s="16">
        <f>+'JRO''s Hours Information'!D1022</f>
        <v>0</v>
      </c>
      <c r="R1022" s="23">
        <f t="shared" si="168"/>
        <v>0</v>
      </c>
      <c r="S1022" s="16">
        <f>+'JRO''s Hours Information'!G1022</f>
        <v>0</v>
      </c>
      <c r="T1022" s="23">
        <f t="shared" si="169"/>
        <v>0</v>
      </c>
      <c r="U1022" s="15">
        <f>+'JRO''s Hours Information'!J1022</f>
        <v>0</v>
      </c>
      <c r="V1022" s="25">
        <f t="shared" si="170"/>
        <v>0</v>
      </c>
      <c r="W1022" s="23">
        <f t="shared" si="171"/>
        <v>0</v>
      </c>
    </row>
    <row r="1023" spans="1:23" ht="14.85" hidden="1" customHeight="1" x14ac:dyDescent="0.15">
      <c r="A1023" s="64">
        <f>'Employee ROP Information'!A1023</f>
        <v>0</v>
      </c>
      <c r="B1023" s="58">
        <f>+'Employee ROP Information'!C1023</f>
        <v>0</v>
      </c>
      <c r="C1023" s="17">
        <f>+'Employee ROP Information'!M1023</f>
        <v>0</v>
      </c>
      <c r="D1023" s="17">
        <f>+'Employee ROP Information'!N1023</f>
        <v>0</v>
      </c>
      <c r="E1023" s="32">
        <f>+'JRO''s Hours Information'!B1023</f>
        <v>0</v>
      </c>
      <c r="F1023" s="23">
        <f t="shared" si="162"/>
        <v>0</v>
      </c>
      <c r="G1023" s="32">
        <f>+'JRO''s Hours Information'!E1023</f>
        <v>0</v>
      </c>
      <c r="H1023" s="23">
        <f t="shared" si="163"/>
        <v>0</v>
      </c>
      <c r="I1023" s="32">
        <f>+'JRO''s Hours Information'!H1023</f>
        <v>0</v>
      </c>
      <c r="J1023" s="25">
        <f t="shared" si="164"/>
        <v>0</v>
      </c>
      <c r="K1023" s="33">
        <f>+'JRO''s Hours Information'!C1023</f>
        <v>0</v>
      </c>
      <c r="L1023" s="23">
        <f t="shared" si="165"/>
        <v>0</v>
      </c>
      <c r="M1023" s="33">
        <f>+'JRO''s Hours Information'!F1023</f>
        <v>0</v>
      </c>
      <c r="N1023" s="23">
        <f t="shared" si="166"/>
        <v>0</v>
      </c>
      <c r="O1023" s="33">
        <f>+'JRO''s Hours Information'!I1023</f>
        <v>0</v>
      </c>
      <c r="P1023" s="25">
        <f t="shared" si="167"/>
        <v>0</v>
      </c>
      <c r="Q1023" s="16">
        <f>+'JRO''s Hours Information'!D1023</f>
        <v>0</v>
      </c>
      <c r="R1023" s="23">
        <f t="shared" si="168"/>
        <v>0</v>
      </c>
      <c r="S1023" s="16">
        <f>+'JRO''s Hours Information'!G1023</f>
        <v>0</v>
      </c>
      <c r="T1023" s="23">
        <f t="shared" si="169"/>
        <v>0</v>
      </c>
      <c r="U1023" s="15">
        <f>+'JRO''s Hours Information'!J1023</f>
        <v>0</v>
      </c>
      <c r="V1023" s="25">
        <f t="shared" si="170"/>
        <v>0</v>
      </c>
      <c r="W1023" s="23">
        <f t="shared" si="171"/>
        <v>0</v>
      </c>
    </row>
    <row r="1024" spans="1:23" ht="14.85" hidden="1" customHeight="1" x14ac:dyDescent="0.15">
      <c r="A1024" s="64">
        <f>'Employee ROP Information'!A1024</f>
        <v>0</v>
      </c>
      <c r="B1024" s="58">
        <f>+'Employee ROP Information'!C1024</f>
        <v>0</v>
      </c>
      <c r="C1024" s="17">
        <f>+'Employee ROP Information'!M1024</f>
        <v>0</v>
      </c>
      <c r="D1024" s="17">
        <f>+'Employee ROP Information'!N1024</f>
        <v>0</v>
      </c>
      <c r="E1024" s="32">
        <f>+'JRO''s Hours Information'!B1024</f>
        <v>0</v>
      </c>
      <c r="F1024" s="23">
        <f t="shared" si="162"/>
        <v>0</v>
      </c>
      <c r="G1024" s="32">
        <f>+'JRO''s Hours Information'!E1024</f>
        <v>0</v>
      </c>
      <c r="H1024" s="23">
        <f t="shared" si="163"/>
        <v>0</v>
      </c>
      <c r="I1024" s="32">
        <f>+'JRO''s Hours Information'!H1024</f>
        <v>0</v>
      </c>
      <c r="J1024" s="25">
        <f t="shared" si="164"/>
        <v>0</v>
      </c>
      <c r="K1024" s="33">
        <f>+'JRO''s Hours Information'!C1024</f>
        <v>0</v>
      </c>
      <c r="L1024" s="23">
        <f t="shared" si="165"/>
        <v>0</v>
      </c>
      <c r="M1024" s="33">
        <f>+'JRO''s Hours Information'!F1024</f>
        <v>0</v>
      </c>
      <c r="N1024" s="23">
        <f t="shared" si="166"/>
        <v>0</v>
      </c>
      <c r="O1024" s="33">
        <f>+'JRO''s Hours Information'!I1024</f>
        <v>0</v>
      </c>
      <c r="P1024" s="25">
        <f t="shared" si="167"/>
        <v>0</v>
      </c>
      <c r="Q1024" s="16">
        <f>+'JRO''s Hours Information'!D1024</f>
        <v>0</v>
      </c>
      <c r="R1024" s="23">
        <f t="shared" si="168"/>
        <v>0</v>
      </c>
      <c r="S1024" s="16">
        <f>+'JRO''s Hours Information'!G1024</f>
        <v>0</v>
      </c>
      <c r="T1024" s="23">
        <f t="shared" si="169"/>
        <v>0</v>
      </c>
      <c r="U1024" s="15">
        <f>+'JRO''s Hours Information'!J1024</f>
        <v>0</v>
      </c>
      <c r="V1024" s="25">
        <f t="shared" si="170"/>
        <v>0</v>
      </c>
      <c r="W1024" s="23">
        <f t="shared" si="171"/>
        <v>0</v>
      </c>
    </row>
    <row r="1025" spans="1:23" ht="14.85" hidden="1" customHeight="1" x14ac:dyDescent="0.15">
      <c r="A1025" s="64">
        <f>'Employee ROP Information'!A1025</f>
        <v>0</v>
      </c>
      <c r="B1025" s="58">
        <f>+'Employee ROP Information'!C1025</f>
        <v>0</v>
      </c>
      <c r="C1025" s="17">
        <f>+'Employee ROP Information'!M1025</f>
        <v>0</v>
      </c>
      <c r="D1025" s="17">
        <f>+'Employee ROP Information'!N1025</f>
        <v>0</v>
      </c>
      <c r="E1025" s="32">
        <f>+'JRO''s Hours Information'!B1025</f>
        <v>0</v>
      </c>
      <c r="F1025" s="23">
        <f t="shared" si="162"/>
        <v>0</v>
      </c>
      <c r="G1025" s="32">
        <f>+'JRO''s Hours Information'!E1025</f>
        <v>0</v>
      </c>
      <c r="H1025" s="23">
        <f t="shared" si="163"/>
        <v>0</v>
      </c>
      <c r="I1025" s="32">
        <f>+'JRO''s Hours Information'!H1025</f>
        <v>0</v>
      </c>
      <c r="J1025" s="25">
        <f t="shared" si="164"/>
        <v>0</v>
      </c>
      <c r="K1025" s="33">
        <f>+'JRO''s Hours Information'!C1025</f>
        <v>0</v>
      </c>
      <c r="L1025" s="23">
        <f t="shared" si="165"/>
        <v>0</v>
      </c>
      <c r="M1025" s="33">
        <f>+'JRO''s Hours Information'!F1025</f>
        <v>0</v>
      </c>
      <c r="N1025" s="23">
        <f t="shared" si="166"/>
        <v>0</v>
      </c>
      <c r="O1025" s="33">
        <f>+'JRO''s Hours Information'!I1025</f>
        <v>0</v>
      </c>
      <c r="P1025" s="25">
        <f t="shared" si="167"/>
        <v>0</v>
      </c>
      <c r="Q1025" s="16">
        <f>+'JRO''s Hours Information'!D1025</f>
        <v>0</v>
      </c>
      <c r="R1025" s="23">
        <f t="shared" si="168"/>
        <v>0</v>
      </c>
      <c r="S1025" s="16">
        <f>+'JRO''s Hours Information'!G1025</f>
        <v>0</v>
      </c>
      <c r="T1025" s="23">
        <f t="shared" si="169"/>
        <v>0</v>
      </c>
      <c r="U1025" s="15">
        <f>+'JRO''s Hours Information'!J1025</f>
        <v>0</v>
      </c>
      <c r="V1025" s="25">
        <f t="shared" si="170"/>
        <v>0</v>
      </c>
      <c r="W1025" s="23">
        <f t="shared" si="171"/>
        <v>0</v>
      </c>
    </row>
    <row r="1026" spans="1:23" ht="14.85" hidden="1" customHeight="1" x14ac:dyDescent="0.15">
      <c r="A1026" s="64">
        <f>'Employee ROP Information'!A1026</f>
        <v>0</v>
      </c>
      <c r="B1026" s="58">
        <f>+'Employee ROP Information'!C1026</f>
        <v>0</v>
      </c>
      <c r="C1026" s="17">
        <f>+'Employee ROP Information'!M1026</f>
        <v>0</v>
      </c>
      <c r="D1026" s="17">
        <f>+'Employee ROP Information'!N1026</f>
        <v>0</v>
      </c>
      <c r="E1026" s="32">
        <f>+'JRO''s Hours Information'!B1026</f>
        <v>0</v>
      </c>
      <c r="F1026" s="23">
        <f t="shared" si="162"/>
        <v>0</v>
      </c>
      <c r="G1026" s="32">
        <f>+'JRO''s Hours Information'!E1026</f>
        <v>0</v>
      </c>
      <c r="H1026" s="23">
        <f t="shared" si="163"/>
        <v>0</v>
      </c>
      <c r="I1026" s="32">
        <f>+'JRO''s Hours Information'!H1026</f>
        <v>0</v>
      </c>
      <c r="J1026" s="25">
        <f t="shared" si="164"/>
        <v>0</v>
      </c>
      <c r="K1026" s="33">
        <f>+'JRO''s Hours Information'!C1026</f>
        <v>0</v>
      </c>
      <c r="L1026" s="23">
        <f t="shared" si="165"/>
        <v>0</v>
      </c>
      <c r="M1026" s="33">
        <f>+'JRO''s Hours Information'!F1026</f>
        <v>0</v>
      </c>
      <c r="N1026" s="23">
        <f t="shared" si="166"/>
        <v>0</v>
      </c>
      <c r="O1026" s="33">
        <f>+'JRO''s Hours Information'!I1026</f>
        <v>0</v>
      </c>
      <c r="P1026" s="25">
        <f t="shared" si="167"/>
        <v>0</v>
      </c>
      <c r="Q1026" s="16">
        <f>+'JRO''s Hours Information'!D1026</f>
        <v>0</v>
      </c>
      <c r="R1026" s="23">
        <f t="shared" si="168"/>
        <v>0</v>
      </c>
      <c r="S1026" s="16">
        <f>+'JRO''s Hours Information'!G1026</f>
        <v>0</v>
      </c>
      <c r="T1026" s="23">
        <f t="shared" si="169"/>
        <v>0</v>
      </c>
      <c r="U1026" s="15">
        <f>+'JRO''s Hours Information'!J1026</f>
        <v>0</v>
      </c>
      <c r="V1026" s="25">
        <f t="shared" si="170"/>
        <v>0</v>
      </c>
      <c r="W1026" s="23">
        <f t="shared" si="171"/>
        <v>0</v>
      </c>
    </row>
    <row r="1027" spans="1:23" ht="14.85" hidden="1" customHeight="1" x14ac:dyDescent="0.15">
      <c r="A1027" s="64">
        <f>'Employee ROP Information'!A1027</f>
        <v>0</v>
      </c>
      <c r="B1027" s="58">
        <f>+'Employee ROP Information'!C1027</f>
        <v>0</v>
      </c>
      <c r="C1027" s="17">
        <f>+'Employee ROP Information'!M1027</f>
        <v>0</v>
      </c>
      <c r="D1027" s="17">
        <f>+'Employee ROP Information'!N1027</f>
        <v>0</v>
      </c>
      <c r="E1027" s="32">
        <f>+'JRO''s Hours Information'!B1027</f>
        <v>0</v>
      </c>
      <c r="F1027" s="23">
        <f t="shared" si="162"/>
        <v>0</v>
      </c>
      <c r="G1027" s="32">
        <f>+'JRO''s Hours Information'!E1027</f>
        <v>0</v>
      </c>
      <c r="H1027" s="23">
        <f t="shared" si="163"/>
        <v>0</v>
      </c>
      <c r="I1027" s="32">
        <f>+'JRO''s Hours Information'!H1027</f>
        <v>0</v>
      </c>
      <c r="J1027" s="25">
        <f t="shared" si="164"/>
        <v>0</v>
      </c>
      <c r="K1027" s="33">
        <f>+'JRO''s Hours Information'!C1027</f>
        <v>0</v>
      </c>
      <c r="L1027" s="23">
        <f t="shared" si="165"/>
        <v>0</v>
      </c>
      <c r="M1027" s="33">
        <f>+'JRO''s Hours Information'!F1027</f>
        <v>0</v>
      </c>
      <c r="N1027" s="23">
        <f t="shared" si="166"/>
        <v>0</v>
      </c>
      <c r="O1027" s="33">
        <f>+'JRO''s Hours Information'!I1027</f>
        <v>0</v>
      </c>
      <c r="P1027" s="25">
        <f t="shared" si="167"/>
        <v>0</v>
      </c>
      <c r="Q1027" s="16">
        <f>+'JRO''s Hours Information'!D1027</f>
        <v>0</v>
      </c>
      <c r="R1027" s="23">
        <f t="shared" si="168"/>
        <v>0</v>
      </c>
      <c r="S1027" s="16">
        <f>+'JRO''s Hours Information'!G1027</f>
        <v>0</v>
      </c>
      <c r="T1027" s="23">
        <f t="shared" si="169"/>
        <v>0</v>
      </c>
      <c r="U1027" s="15">
        <f>+'JRO''s Hours Information'!J1027</f>
        <v>0</v>
      </c>
      <c r="V1027" s="25">
        <f t="shared" si="170"/>
        <v>0</v>
      </c>
      <c r="W1027" s="23">
        <f t="shared" si="171"/>
        <v>0</v>
      </c>
    </row>
    <row r="1028" spans="1:23" ht="14.85" hidden="1" customHeight="1" x14ac:dyDescent="0.15">
      <c r="A1028" s="64">
        <f>'Employee ROP Information'!A1028</f>
        <v>0</v>
      </c>
      <c r="B1028" s="58">
        <f>+'Employee ROP Information'!C1028</f>
        <v>0</v>
      </c>
      <c r="C1028" s="17">
        <f>+'Employee ROP Information'!M1028</f>
        <v>0</v>
      </c>
      <c r="D1028" s="17">
        <f>+'Employee ROP Information'!N1028</f>
        <v>0</v>
      </c>
      <c r="E1028" s="32">
        <f>+'JRO''s Hours Information'!B1028</f>
        <v>0</v>
      </c>
      <c r="F1028" s="23">
        <f t="shared" si="162"/>
        <v>0</v>
      </c>
      <c r="G1028" s="32">
        <f>+'JRO''s Hours Information'!E1028</f>
        <v>0</v>
      </c>
      <c r="H1028" s="23">
        <f t="shared" si="163"/>
        <v>0</v>
      </c>
      <c r="I1028" s="32">
        <f>+'JRO''s Hours Information'!H1028</f>
        <v>0</v>
      </c>
      <c r="J1028" s="25">
        <f t="shared" si="164"/>
        <v>0</v>
      </c>
      <c r="K1028" s="33">
        <f>+'JRO''s Hours Information'!C1028</f>
        <v>0</v>
      </c>
      <c r="L1028" s="23">
        <f t="shared" si="165"/>
        <v>0</v>
      </c>
      <c r="M1028" s="33">
        <f>+'JRO''s Hours Information'!F1028</f>
        <v>0</v>
      </c>
      <c r="N1028" s="23">
        <f t="shared" si="166"/>
        <v>0</v>
      </c>
      <c r="O1028" s="33">
        <f>+'JRO''s Hours Information'!I1028</f>
        <v>0</v>
      </c>
      <c r="P1028" s="25">
        <f t="shared" si="167"/>
        <v>0</v>
      </c>
      <c r="Q1028" s="16">
        <f>+'JRO''s Hours Information'!D1028</f>
        <v>0</v>
      </c>
      <c r="R1028" s="23">
        <f t="shared" si="168"/>
        <v>0</v>
      </c>
      <c r="S1028" s="16">
        <f>+'JRO''s Hours Information'!G1028</f>
        <v>0</v>
      </c>
      <c r="T1028" s="23">
        <f t="shared" si="169"/>
        <v>0</v>
      </c>
      <c r="U1028" s="15">
        <f>+'JRO''s Hours Information'!J1028</f>
        <v>0</v>
      </c>
      <c r="V1028" s="25">
        <f t="shared" si="170"/>
        <v>0</v>
      </c>
      <c r="W1028" s="23">
        <f t="shared" si="171"/>
        <v>0</v>
      </c>
    </row>
    <row r="1029" spans="1:23" ht="14.85" hidden="1" customHeight="1" x14ac:dyDescent="0.15">
      <c r="A1029" s="64">
        <f>'Employee ROP Information'!A1029</f>
        <v>0</v>
      </c>
      <c r="B1029" s="58">
        <f>+'Employee ROP Information'!C1029</f>
        <v>0</v>
      </c>
      <c r="C1029" s="17">
        <f>+'Employee ROP Information'!M1029</f>
        <v>0</v>
      </c>
      <c r="D1029" s="17">
        <f>+'Employee ROP Information'!N1029</f>
        <v>0</v>
      </c>
      <c r="E1029" s="32">
        <f>+'JRO''s Hours Information'!B1029</f>
        <v>0</v>
      </c>
      <c r="F1029" s="23">
        <f t="shared" si="162"/>
        <v>0</v>
      </c>
      <c r="G1029" s="32">
        <f>+'JRO''s Hours Information'!E1029</f>
        <v>0</v>
      </c>
      <c r="H1029" s="23">
        <f t="shared" si="163"/>
        <v>0</v>
      </c>
      <c r="I1029" s="32">
        <f>+'JRO''s Hours Information'!H1029</f>
        <v>0</v>
      </c>
      <c r="J1029" s="25">
        <f t="shared" si="164"/>
        <v>0</v>
      </c>
      <c r="K1029" s="33">
        <f>+'JRO''s Hours Information'!C1029</f>
        <v>0</v>
      </c>
      <c r="L1029" s="23">
        <f t="shared" si="165"/>
        <v>0</v>
      </c>
      <c r="M1029" s="33">
        <f>+'JRO''s Hours Information'!F1029</f>
        <v>0</v>
      </c>
      <c r="N1029" s="23">
        <f t="shared" si="166"/>
        <v>0</v>
      </c>
      <c r="O1029" s="33">
        <f>+'JRO''s Hours Information'!I1029</f>
        <v>0</v>
      </c>
      <c r="P1029" s="25">
        <f t="shared" si="167"/>
        <v>0</v>
      </c>
      <c r="Q1029" s="16">
        <f>+'JRO''s Hours Information'!D1029</f>
        <v>0</v>
      </c>
      <c r="R1029" s="23">
        <f t="shared" si="168"/>
        <v>0</v>
      </c>
      <c r="S1029" s="16">
        <f>+'JRO''s Hours Information'!G1029</f>
        <v>0</v>
      </c>
      <c r="T1029" s="23">
        <f t="shared" si="169"/>
        <v>0</v>
      </c>
      <c r="U1029" s="15">
        <f>+'JRO''s Hours Information'!J1029</f>
        <v>0</v>
      </c>
      <c r="V1029" s="25">
        <f t="shared" si="170"/>
        <v>0</v>
      </c>
      <c r="W1029" s="23">
        <f t="shared" si="171"/>
        <v>0</v>
      </c>
    </row>
    <row r="1030" spans="1:23" ht="14.85" hidden="1" customHeight="1" x14ac:dyDescent="0.15">
      <c r="A1030" s="64">
        <f>'Employee ROP Information'!A1030</f>
        <v>0</v>
      </c>
      <c r="B1030" s="58">
        <f>+'Employee ROP Information'!C1030</f>
        <v>0</v>
      </c>
      <c r="C1030" s="17">
        <f>+'Employee ROP Information'!M1030</f>
        <v>0</v>
      </c>
      <c r="D1030" s="17">
        <f>+'Employee ROP Information'!N1030</f>
        <v>0</v>
      </c>
      <c r="E1030" s="32">
        <f>+'JRO''s Hours Information'!B1030</f>
        <v>0</v>
      </c>
      <c r="F1030" s="23">
        <f t="shared" si="162"/>
        <v>0</v>
      </c>
      <c r="G1030" s="32">
        <f>+'JRO''s Hours Information'!E1030</f>
        <v>0</v>
      </c>
      <c r="H1030" s="23">
        <f t="shared" si="163"/>
        <v>0</v>
      </c>
      <c r="I1030" s="32">
        <f>+'JRO''s Hours Information'!H1030</f>
        <v>0</v>
      </c>
      <c r="J1030" s="25">
        <f t="shared" si="164"/>
        <v>0</v>
      </c>
      <c r="K1030" s="33">
        <f>+'JRO''s Hours Information'!C1030</f>
        <v>0</v>
      </c>
      <c r="L1030" s="23">
        <f t="shared" si="165"/>
        <v>0</v>
      </c>
      <c r="M1030" s="33">
        <f>+'JRO''s Hours Information'!F1030</f>
        <v>0</v>
      </c>
      <c r="N1030" s="23">
        <f t="shared" si="166"/>
        <v>0</v>
      </c>
      <c r="O1030" s="33">
        <f>+'JRO''s Hours Information'!I1030</f>
        <v>0</v>
      </c>
      <c r="P1030" s="25">
        <f t="shared" si="167"/>
        <v>0</v>
      </c>
      <c r="Q1030" s="16">
        <f>+'JRO''s Hours Information'!D1030</f>
        <v>0</v>
      </c>
      <c r="R1030" s="23">
        <f t="shared" si="168"/>
        <v>0</v>
      </c>
      <c r="S1030" s="16">
        <f>+'JRO''s Hours Information'!G1030</f>
        <v>0</v>
      </c>
      <c r="T1030" s="23">
        <f t="shared" si="169"/>
        <v>0</v>
      </c>
      <c r="U1030" s="15">
        <f>+'JRO''s Hours Information'!J1030</f>
        <v>0</v>
      </c>
      <c r="V1030" s="25">
        <f t="shared" si="170"/>
        <v>0</v>
      </c>
      <c r="W1030" s="23">
        <f t="shared" si="171"/>
        <v>0</v>
      </c>
    </row>
    <row r="1031" spans="1:23" ht="14.85" hidden="1" customHeight="1" x14ac:dyDescent="0.15">
      <c r="A1031" s="64">
        <f>'Employee ROP Information'!A1031</f>
        <v>0</v>
      </c>
      <c r="B1031" s="58">
        <f>+'Employee ROP Information'!C1031</f>
        <v>0</v>
      </c>
      <c r="C1031" s="17">
        <f>+'Employee ROP Information'!M1031</f>
        <v>0</v>
      </c>
      <c r="D1031" s="17">
        <f>+'Employee ROP Information'!N1031</f>
        <v>0</v>
      </c>
      <c r="E1031" s="32">
        <f>+'JRO''s Hours Information'!B1031</f>
        <v>0</v>
      </c>
      <c r="F1031" s="23">
        <f t="shared" si="162"/>
        <v>0</v>
      </c>
      <c r="G1031" s="32">
        <f>+'JRO''s Hours Information'!E1031</f>
        <v>0</v>
      </c>
      <c r="H1031" s="23">
        <f t="shared" si="163"/>
        <v>0</v>
      </c>
      <c r="I1031" s="32">
        <f>+'JRO''s Hours Information'!H1031</f>
        <v>0</v>
      </c>
      <c r="J1031" s="25">
        <f t="shared" si="164"/>
        <v>0</v>
      </c>
      <c r="K1031" s="33">
        <f>+'JRO''s Hours Information'!C1031</f>
        <v>0</v>
      </c>
      <c r="L1031" s="23">
        <f t="shared" si="165"/>
        <v>0</v>
      </c>
      <c r="M1031" s="33">
        <f>+'JRO''s Hours Information'!F1031</f>
        <v>0</v>
      </c>
      <c r="N1031" s="23">
        <f t="shared" si="166"/>
        <v>0</v>
      </c>
      <c r="O1031" s="33">
        <f>+'JRO''s Hours Information'!I1031</f>
        <v>0</v>
      </c>
      <c r="P1031" s="25">
        <f t="shared" si="167"/>
        <v>0</v>
      </c>
      <c r="Q1031" s="16">
        <f>+'JRO''s Hours Information'!D1031</f>
        <v>0</v>
      </c>
      <c r="R1031" s="23">
        <f t="shared" si="168"/>
        <v>0</v>
      </c>
      <c r="S1031" s="16">
        <f>+'JRO''s Hours Information'!G1031</f>
        <v>0</v>
      </c>
      <c r="T1031" s="23">
        <f t="shared" si="169"/>
        <v>0</v>
      </c>
      <c r="U1031" s="15">
        <f>+'JRO''s Hours Information'!J1031</f>
        <v>0</v>
      </c>
      <c r="V1031" s="25">
        <f t="shared" si="170"/>
        <v>0</v>
      </c>
      <c r="W1031" s="23">
        <f t="shared" si="171"/>
        <v>0</v>
      </c>
    </row>
    <row r="1032" spans="1:23" ht="14.85" hidden="1" customHeight="1" x14ac:dyDescent="0.15">
      <c r="A1032" s="64">
        <f>'Employee ROP Information'!A1032</f>
        <v>0</v>
      </c>
      <c r="B1032" s="58">
        <f>+'Employee ROP Information'!C1032</f>
        <v>0</v>
      </c>
      <c r="C1032" s="17">
        <f>+'Employee ROP Information'!M1032</f>
        <v>0</v>
      </c>
      <c r="D1032" s="17">
        <f>+'Employee ROP Information'!N1032</f>
        <v>0</v>
      </c>
      <c r="E1032" s="32">
        <f>+'JRO''s Hours Information'!B1032</f>
        <v>0</v>
      </c>
      <c r="F1032" s="23">
        <f t="shared" si="162"/>
        <v>0</v>
      </c>
      <c r="G1032" s="32">
        <f>+'JRO''s Hours Information'!E1032</f>
        <v>0</v>
      </c>
      <c r="H1032" s="23">
        <f t="shared" si="163"/>
        <v>0</v>
      </c>
      <c r="I1032" s="32">
        <f>+'JRO''s Hours Information'!H1032</f>
        <v>0</v>
      </c>
      <c r="J1032" s="25">
        <f t="shared" si="164"/>
        <v>0</v>
      </c>
      <c r="K1032" s="33">
        <f>+'JRO''s Hours Information'!C1032</f>
        <v>0</v>
      </c>
      <c r="L1032" s="23">
        <f t="shared" si="165"/>
        <v>0</v>
      </c>
      <c r="M1032" s="33">
        <f>+'JRO''s Hours Information'!F1032</f>
        <v>0</v>
      </c>
      <c r="N1032" s="23">
        <f t="shared" si="166"/>
        <v>0</v>
      </c>
      <c r="O1032" s="33">
        <f>+'JRO''s Hours Information'!I1032</f>
        <v>0</v>
      </c>
      <c r="P1032" s="25">
        <f t="shared" si="167"/>
        <v>0</v>
      </c>
      <c r="Q1032" s="16">
        <f>+'JRO''s Hours Information'!D1032</f>
        <v>0</v>
      </c>
      <c r="R1032" s="23">
        <f t="shared" si="168"/>
        <v>0</v>
      </c>
      <c r="S1032" s="16">
        <f>+'JRO''s Hours Information'!G1032</f>
        <v>0</v>
      </c>
      <c r="T1032" s="23">
        <f t="shared" si="169"/>
        <v>0</v>
      </c>
      <c r="U1032" s="15">
        <f>+'JRO''s Hours Information'!J1032</f>
        <v>0</v>
      </c>
      <c r="V1032" s="25">
        <f t="shared" si="170"/>
        <v>0</v>
      </c>
      <c r="W1032" s="23">
        <f t="shared" si="171"/>
        <v>0</v>
      </c>
    </row>
    <row r="1033" spans="1:23" ht="14.85" hidden="1" customHeight="1" x14ac:dyDescent="0.15">
      <c r="A1033" s="64">
        <f>'Employee ROP Information'!A1033</f>
        <v>0</v>
      </c>
      <c r="B1033" s="58">
        <f>+'Employee ROP Information'!C1033</f>
        <v>0</v>
      </c>
      <c r="C1033" s="17">
        <f>+'Employee ROP Information'!M1033</f>
        <v>0</v>
      </c>
      <c r="D1033" s="17">
        <f>+'Employee ROP Information'!N1033</f>
        <v>0</v>
      </c>
      <c r="E1033" s="32">
        <f>+'JRO''s Hours Information'!B1033</f>
        <v>0</v>
      </c>
      <c r="F1033" s="23">
        <f t="shared" si="162"/>
        <v>0</v>
      </c>
      <c r="G1033" s="32">
        <f>+'JRO''s Hours Information'!E1033</f>
        <v>0</v>
      </c>
      <c r="H1033" s="23">
        <f t="shared" si="163"/>
        <v>0</v>
      </c>
      <c r="I1033" s="32">
        <f>+'JRO''s Hours Information'!H1033</f>
        <v>0</v>
      </c>
      <c r="J1033" s="25">
        <f t="shared" si="164"/>
        <v>0</v>
      </c>
      <c r="K1033" s="33">
        <f>+'JRO''s Hours Information'!C1033</f>
        <v>0</v>
      </c>
      <c r="L1033" s="23">
        <f t="shared" si="165"/>
        <v>0</v>
      </c>
      <c r="M1033" s="33">
        <f>+'JRO''s Hours Information'!F1033</f>
        <v>0</v>
      </c>
      <c r="N1033" s="23">
        <f t="shared" si="166"/>
        <v>0</v>
      </c>
      <c r="O1033" s="33">
        <f>+'JRO''s Hours Information'!I1033</f>
        <v>0</v>
      </c>
      <c r="P1033" s="25">
        <f t="shared" si="167"/>
        <v>0</v>
      </c>
      <c r="Q1033" s="16">
        <f>+'JRO''s Hours Information'!D1033</f>
        <v>0</v>
      </c>
      <c r="R1033" s="23">
        <f t="shared" si="168"/>
        <v>0</v>
      </c>
      <c r="S1033" s="16">
        <f>+'JRO''s Hours Information'!G1033</f>
        <v>0</v>
      </c>
      <c r="T1033" s="23">
        <f t="shared" si="169"/>
        <v>0</v>
      </c>
      <c r="U1033" s="15">
        <f>+'JRO''s Hours Information'!J1033</f>
        <v>0</v>
      </c>
      <c r="V1033" s="25">
        <f t="shared" si="170"/>
        <v>0</v>
      </c>
      <c r="W1033" s="23">
        <f t="shared" si="171"/>
        <v>0</v>
      </c>
    </row>
    <row r="1034" spans="1:23" ht="14.85" hidden="1" customHeight="1" x14ac:dyDescent="0.15">
      <c r="A1034" s="64">
        <f>'Employee ROP Information'!A1034</f>
        <v>0</v>
      </c>
      <c r="B1034" s="58">
        <f>+'Employee ROP Information'!C1034</f>
        <v>0</v>
      </c>
      <c r="C1034" s="17">
        <f>+'Employee ROP Information'!M1034</f>
        <v>0</v>
      </c>
      <c r="D1034" s="17">
        <f>+'Employee ROP Information'!N1034</f>
        <v>0</v>
      </c>
      <c r="E1034" s="32">
        <f>+'JRO''s Hours Information'!B1034</f>
        <v>0</v>
      </c>
      <c r="F1034" s="23">
        <f t="shared" si="162"/>
        <v>0</v>
      </c>
      <c r="G1034" s="32">
        <f>+'JRO''s Hours Information'!E1034</f>
        <v>0</v>
      </c>
      <c r="H1034" s="23">
        <f t="shared" si="163"/>
        <v>0</v>
      </c>
      <c r="I1034" s="32">
        <f>+'JRO''s Hours Information'!H1034</f>
        <v>0</v>
      </c>
      <c r="J1034" s="25">
        <f t="shared" si="164"/>
        <v>0</v>
      </c>
      <c r="K1034" s="33">
        <f>+'JRO''s Hours Information'!C1034</f>
        <v>0</v>
      </c>
      <c r="L1034" s="23">
        <f t="shared" si="165"/>
        <v>0</v>
      </c>
      <c r="M1034" s="33">
        <f>+'JRO''s Hours Information'!F1034</f>
        <v>0</v>
      </c>
      <c r="N1034" s="23">
        <f t="shared" si="166"/>
        <v>0</v>
      </c>
      <c r="O1034" s="33">
        <f>+'JRO''s Hours Information'!I1034</f>
        <v>0</v>
      </c>
      <c r="P1034" s="25">
        <f t="shared" si="167"/>
        <v>0</v>
      </c>
      <c r="Q1034" s="16">
        <f>+'JRO''s Hours Information'!D1034</f>
        <v>0</v>
      </c>
      <c r="R1034" s="23">
        <f t="shared" si="168"/>
        <v>0</v>
      </c>
      <c r="S1034" s="16">
        <f>+'JRO''s Hours Information'!G1034</f>
        <v>0</v>
      </c>
      <c r="T1034" s="23">
        <f t="shared" si="169"/>
        <v>0</v>
      </c>
      <c r="U1034" s="15">
        <f>+'JRO''s Hours Information'!J1034</f>
        <v>0</v>
      </c>
      <c r="V1034" s="25">
        <f t="shared" si="170"/>
        <v>0</v>
      </c>
      <c r="W1034" s="23">
        <f t="shared" si="171"/>
        <v>0</v>
      </c>
    </row>
    <row r="1035" spans="1:23" ht="14.85" hidden="1" customHeight="1" x14ac:dyDescent="0.15">
      <c r="A1035" s="64">
        <f>'Employee ROP Information'!A1035</f>
        <v>0</v>
      </c>
      <c r="B1035" s="58">
        <f>+'Employee ROP Information'!C1035</f>
        <v>0</v>
      </c>
      <c r="C1035" s="17">
        <f>+'Employee ROP Information'!M1035</f>
        <v>0</v>
      </c>
      <c r="D1035" s="17">
        <f>+'Employee ROP Information'!N1035</f>
        <v>0</v>
      </c>
      <c r="E1035" s="32">
        <f>+'JRO''s Hours Information'!B1035</f>
        <v>0</v>
      </c>
      <c r="F1035" s="23">
        <f t="shared" si="162"/>
        <v>0</v>
      </c>
      <c r="G1035" s="32">
        <f>+'JRO''s Hours Information'!E1035</f>
        <v>0</v>
      </c>
      <c r="H1035" s="23">
        <f t="shared" si="163"/>
        <v>0</v>
      </c>
      <c r="I1035" s="32">
        <f>+'JRO''s Hours Information'!H1035</f>
        <v>0</v>
      </c>
      <c r="J1035" s="25">
        <f t="shared" si="164"/>
        <v>0</v>
      </c>
      <c r="K1035" s="33">
        <f>+'JRO''s Hours Information'!C1035</f>
        <v>0</v>
      </c>
      <c r="L1035" s="23">
        <f t="shared" si="165"/>
        <v>0</v>
      </c>
      <c r="M1035" s="33">
        <f>+'JRO''s Hours Information'!F1035</f>
        <v>0</v>
      </c>
      <c r="N1035" s="23">
        <f t="shared" si="166"/>
        <v>0</v>
      </c>
      <c r="O1035" s="33">
        <f>+'JRO''s Hours Information'!I1035</f>
        <v>0</v>
      </c>
      <c r="P1035" s="25">
        <f t="shared" si="167"/>
        <v>0</v>
      </c>
      <c r="Q1035" s="16">
        <f>+'JRO''s Hours Information'!D1035</f>
        <v>0</v>
      </c>
      <c r="R1035" s="23">
        <f t="shared" si="168"/>
        <v>0</v>
      </c>
      <c r="S1035" s="16">
        <f>+'JRO''s Hours Information'!G1035</f>
        <v>0</v>
      </c>
      <c r="T1035" s="23">
        <f t="shared" si="169"/>
        <v>0</v>
      </c>
      <c r="U1035" s="15">
        <f>+'JRO''s Hours Information'!J1035</f>
        <v>0</v>
      </c>
      <c r="V1035" s="25">
        <f t="shared" si="170"/>
        <v>0</v>
      </c>
      <c r="W1035" s="23">
        <f t="shared" si="171"/>
        <v>0</v>
      </c>
    </row>
    <row r="1036" spans="1:23" ht="14.85" hidden="1" customHeight="1" x14ac:dyDescent="0.15">
      <c r="A1036" s="64">
        <f>'Employee ROP Information'!A1036</f>
        <v>0</v>
      </c>
      <c r="B1036" s="58">
        <f>+'Employee ROP Information'!C1036</f>
        <v>0</v>
      </c>
      <c r="C1036" s="17">
        <f>+'Employee ROP Information'!M1036</f>
        <v>0</v>
      </c>
      <c r="D1036" s="17">
        <f>+'Employee ROP Information'!N1036</f>
        <v>0</v>
      </c>
      <c r="E1036" s="32">
        <f>+'JRO''s Hours Information'!B1036</f>
        <v>0</v>
      </c>
      <c r="F1036" s="23">
        <f t="shared" si="162"/>
        <v>0</v>
      </c>
      <c r="G1036" s="32">
        <f>+'JRO''s Hours Information'!E1036</f>
        <v>0</v>
      </c>
      <c r="H1036" s="23">
        <f t="shared" si="163"/>
        <v>0</v>
      </c>
      <c r="I1036" s="32">
        <f>+'JRO''s Hours Information'!H1036</f>
        <v>0</v>
      </c>
      <c r="J1036" s="25">
        <f t="shared" si="164"/>
        <v>0</v>
      </c>
      <c r="K1036" s="33">
        <f>+'JRO''s Hours Information'!C1036</f>
        <v>0</v>
      </c>
      <c r="L1036" s="23">
        <f t="shared" si="165"/>
        <v>0</v>
      </c>
      <c r="M1036" s="33">
        <f>+'JRO''s Hours Information'!F1036</f>
        <v>0</v>
      </c>
      <c r="N1036" s="23">
        <f t="shared" si="166"/>
        <v>0</v>
      </c>
      <c r="O1036" s="33">
        <f>+'JRO''s Hours Information'!I1036</f>
        <v>0</v>
      </c>
      <c r="P1036" s="25">
        <f t="shared" si="167"/>
        <v>0</v>
      </c>
      <c r="Q1036" s="16">
        <f>+'JRO''s Hours Information'!D1036</f>
        <v>0</v>
      </c>
      <c r="R1036" s="23">
        <f t="shared" si="168"/>
        <v>0</v>
      </c>
      <c r="S1036" s="16">
        <f>+'JRO''s Hours Information'!G1036</f>
        <v>0</v>
      </c>
      <c r="T1036" s="23">
        <f t="shared" si="169"/>
        <v>0</v>
      </c>
      <c r="U1036" s="15">
        <f>+'JRO''s Hours Information'!J1036</f>
        <v>0</v>
      </c>
      <c r="V1036" s="25">
        <f t="shared" si="170"/>
        <v>0</v>
      </c>
      <c r="W1036" s="23">
        <f t="shared" si="171"/>
        <v>0</v>
      </c>
    </row>
    <row r="1037" spans="1:23" ht="14.85" hidden="1" customHeight="1" x14ac:dyDescent="0.15">
      <c r="A1037" s="64">
        <f>'Employee ROP Information'!A1037</f>
        <v>0</v>
      </c>
      <c r="B1037" s="58">
        <f>+'Employee ROP Information'!C1037</f>
        <v>0</v>
      </c>
      <c r="C1037" s="17">
        <f>+'Employee ROP Information'!M1037</f>
        <v>0</v>
      </c>
      <c r="D1037" s="17">
        <f>+'Employee ROP Information'!N1037</f>
        <v>0</v>
      </c>
      <c r="E1037" s="32">
        <f>+'JRO''s Hours Information'!B1037</f>
        <v>0</v>
      </c>
      <c r="F1037" s="23">
        <f t="shared" si="162"/>
        <v>0</v>
      </c>
      <c r="G1037" s="32">
        <f>+'JRO''s Hours Information'!E1037</f>
        <v>0</v>
      </c>
      <c r="H1037" s="23">
        <f t="shared" si="163"/>
        <v>0</v>
      </c>
      <c r="I1037" s="32">
        <f>+'JRO''s Hours Information'!H1037</f>
        <v>0</v>
      </c>
      <c r="J1037" s="25">
        <f t="shared" si="164"/>
        <v>0</v>
      </c>
      <c r="K1037" s="33">
        <f>+'JRO''s Hours Information'!C1037</f>
        <v>0</v>
      </c>
      <c r="L1037" s="23">
        <f t="shared" si="165"/>
        <v>0</v>
      </c>
      <c r="M1037" s="33">
        <f>+'JRO''s Hours Information'!F1037</f>
        <v>0</v>
      </c>
      <c r="N1037" s="23">
        <f t="shared" si="166"/>
        <v>0</v>
      </c>
      <c r="O1037" s="33">
        <f>+'JRO''s Hours Information'!I1037</f>
        <v>0</v>
      </c>
      <c r="P1037" s="25">
        <f t="shared" si="167"/>
        <v>0</v>
      </c>
      <c r="Q1037" s="16">
        <f>+'JRO''s Hours Information'!D1037</f>
        <v>0</v>
      </c>
      <c r="R1037" s="23">
        <f t="shared" si="168"/>
        <v>0</v>
      </c>
      <c r="S1037" s="16">
        <f>+'JRO''s Hours Information'!G1037</f>
        <v>0</v>
      </c>
      <c r="T1037" s="23">
        <f t="shared" si="169"/>
        <v>0</v>
      </c>
      <c r="U1037" s="15">
        <f>+'JRO''s Hours Information'!J1037</f>
        <v>0</v>
      </c>
      <c r="V1037" s="25">
        <f t="shared" si="170"/>
        <v>0</v>
      </c>
      <c r="W1037" s="23">
        <f t="shared" si="171"/>
        <v>0</v>
      </c>
    </row>
    <row r="1038" spans="1:23" ht="14.85" hidden="1" customHeight="1" x14ac:dyDescent="0.15">
      <c r="A1038" s="64">
        <f>'Employee ROP Information'!A1038</f>
        <v>0</v>
      </c>
      <c r="B1038" s="58">
        <f>+'Employee ROP Information'!C1038</f>
        <v>0</v>
      </c>
      <c r="C1038" s="17">
        <f>+'Employee ROP Information'!M1038</f>
        <v>0</v>
      </c>
      <c r="D1038" s="17">
        <f>+'Employee ROP Information'!N1038</f>
        <v>0</v>
      </c>
      <c r="E1038" s="32">
        <f>+'JRO''s Hours Information'!B1038</f>
        <v>0</v>
      </c>
      <c r="F1038" s="23">
        <f t="shared" si="162"/>
        <v>0</v>
      </c>
      <c r="G1038" s="32">
        <f>+'JRO''s Hours Information'!E1038</f>
        <v>0</v>
      </c>
      <c r="H1038" s="23">
        <f t="shared" si="163"/>
        <v>0</v>
      </c>
      <c r="I1038" s="32">
        <f>+'JRO''s Hours Information'!H1038</f>
        <v>0</v>
      </c>
      <c r="J1038" s="25">
        <f t="shared" si="164"/>
        <v>0</v>
      </c>
      <c r="K1038" s="33">
        <f>+'JRO''s Hours Information'!C1038</f>
        <v>0</v>
      </c>
      <c r="L1038" s="23">
        <f t="shared" si="165"/>
        <v>0</v>
      </c>
      <c r="M1038" s="33">
        <f>+'JRO''s Hours Information'!F1038</f>
        <v>0</v>
      </c>
      <c r="N1038" s="23">
        <f t="shared" si="166"/>
        <v>0</v>
      </c>
      <c r="O1038" s="33">
        <f>+'JRO''s Hours Information'!I1038</f>
        <v>0</v>
      </c>
      <c r="P1038" s="25">
        <f t="shared" si="167"/>
        <v>0</v>
      </c>
      <c r="Q1038" s="16">
        <f>+'JRO''s Hours Information'!D1038</f>
        <v>0</v>
      </c>
      <c r="R1038" s="23">
        <f t="shared" si="168"/>
        <v>0</v>
      </c>
      <c r="S1038" s="16">
        <f>+'JRO''s Hours Information'!G1038</f>
        <v>0</v>
      </c>
      <c r="T1038" s="23">
        <f t="shared" si="169"/>
        <v>0</v>
      </c>
      <c r="U1038" s="15">
        <f>+'JRO''s Hours Information'!J1038</f>
        <v>0</v>
      </c>
      <c r="V1038" s="25">
        <f t="shared" si="170"/>
        <v>0</v>
      </c>
      <c r="W1038" s="23">
        <f t="shared" si="171"/>
        <v>0</v>
      </c>
    </row>
    <row r="1039" spans="1:23" ht="14.85" hidden="1" customHeight="1" x14ac:dyDescent="0.15">
      <c r="A1039" s="64">
        <f>'Employee ROP Information'!A1039</f>
        <v>0</v>
      </c>
      <c r="B1039" s="58">
        <f>+'Employee ROP Information'!C1039</f>
        <v>0</v>
      </c>
      <c r="C1039" s="17">
        <f>+'Employee ROP Information'!M1039</f>
        <v>0</v>
      </c>
      <c r="D1039" s="17">
        <f>+'Employee ROP Information'!N1039</f>
        <v>0</v>
      </c>
      <c r="E1039" s="32">
        <f>+'JRO''s Hours Information'!B1039</f>
        <v>0</v>
      </c>
      <c r="F1039" s="23">
        <f t="shared" si="162"/>
        <v>0</v>
      </c>
      <c r="G1039" s="32">
        <f>+'JRO''s Hours Information'!E1039</f>
        <v>0</v>
      </c>
      <c r="H1039" s="23">
        <f t="shared" si="163"/>
        <v>0</v>
      </c>
      <c r="I1039" s="32">
        <f>+'JRO''s Hours Information'!H1039</f>
        <v>0</v>
      </c>
      <c r="J1039" s="25">
        <f t="shared" si="164"/>
        <v>0</v>
      </c>
      <c r="K1039" s="33">
        <f>+'JRO''s Hours Information'!C1039</f>
        <v>0</v>
      </c>
      <c r="L1039" s="23">
        <f t="shared" si="165"/>
        <v>0</v>
      </c>
      <c r="M1039" s="33">
        <f>+'JRO''s Hours Information'!F1039</f>
        <v>0</v>
      </c>
      <c r="N1039" s="23">
        <f t="shared" si="166"/>
        <v>0</v>
      </c>
      <c r="O1039" s="33">
        <f>+'JRO''s Hours Information'!I1039</f>
        <v>0</v>
      </c>
      <c r="P1039" s="25">
        <f t="shared" si="167"/>
        <v>0</v>
      </c>
      <c r="Q1039" s="16">
        <f>+'JRO''s Hours Information'!D1039</f>
        <v>0</v>
      </c>
      <c r="R1039" s="23">
        <f t="shared" si="168"/>
        <v>0</v>
      </c>
      <c r="S1039" s="16">
        <f>+'JRO''s Hours Information'!G1039</f>
        <v>0</v>
      </c>
      <c r="T1039" s="23">
        <f t="shared" si="169"/>
        <v>0</v>
      </c>
      <c r="U1039" s="15">
        <f>+'JRO''s Hours Information'!J1039</f>
        <v>0</v>
      </c>
      <c r="V1039" s="25">
        <f t="shared" si="170"/>
        <v>0</v>
      </c>
      <c r="W1039" s="23">
        <f t="shared" si="171"/>
        <v>0</v>
      </c>
    </row>
    <row r="1040" spans="1:23" ht="14.85" hidden="1" customHeight="1" x14ac:dyDescent="0.15">
      <c r="A1040" s="64">
        <f>'Employee ROP Information'!A1040</f>
        <v>0</v>
      </c>
      <c r="B1040" s="58">
        <f>+'Employee ROP Information'!C1040</f>
        <v>0</v>
      </c>
      <c r="C1040" s="17">
        <f>+'Employee ROP Information'!M1040</f>
        <v>0</v>
      </c>
      <c r="D1040" s="17">
        <f>+'Employee ROP Information'!N1040</f>
        <v>0</v>
      </c>
      <c r="E1040" s="32">
        <f>+'JRO''s Hours Information'!B1040</f>
        <v>0</v>
      </c>
      <c r="F1040" s="23">
        <f t="shared" si="162"/>
        <v>0</v>
      </c>
      <c r="G1040" s="32">
        <f>+'JRO''s Hours Information'!E1040</f>
        <v>0</v>
      </c>
      <c r="H1040" s="23">
        <f t="shared" si="163"/>
        <v>0</v>
      </c>
      <c r="I1040" s="32">
        <f>+'JRO''s Hours Information'!H1040</f>
        <v>0</v>
      </c>
      <c r="J1040" s="25">
        <f t="shared" si="164"/>
        <v>0</v>
      </c>
      <c r="K1040" s="33">
        <f>+'JRO''s Hours Information'!C1040</f>
        <v>0</v>
      </c>
      <c r="L1040" s="23">
        <f t="shared" si="165"/>
        <v>0</v>
      </c>
      <c r="M1040" s="33">
        <f>+'JRO''s Hours Information'!F1040</f>
        <v>0</v>
      </c>
      <c r="N1040" s="23">
        <f t="shared" si="166"/>
        <v>0</v>
      </c>
      <c r="O1040" s="33">
        <f>+'JRO''s Hours Information'!I1040</f>
        <v>0</v>
      </c>
      <c r="P1040" s="25">
        <f t="shared" si="167"/>
        <v>0</v>
      </c>
      <c r="Q1040" s="16">
        <f>+'JRO''s Hours Information'!D1040</f>
        <v>0</v>
      </c>
      <c r="R1040" s="23">
        <f t="shared" si="168"/>
        <v>0</v>
      </c>
      <c r="S1040" s="16">
        <f>+'JRO''s Hours Information'!G1040</f>
        <v>0</v>
      </c>
      <c r="T1040" s="23">
        <f t="shared" si="169"/>
        <v>0</v>
      </c>
      <c r="U1040" s="15">
        <f>+'JRO''s Hours Information'!J1040</f>
        <v>0</v>
      </c>
      <c r="V1040" s="25">
        <f t="shared" si="170"/>
        <v>0</v>
      </c>
      <c r="W1040" s="23">
        <f t="shared" si="171"/>
        <v>0</v>
      </c>
    </row>
    <row r="1041" spans="1:23" ht="14.85" hidden="1" customHeight="1" x14ac:dyDescent="0.15">
      <c r="A1041" s="64">
        <f>'Employee ROP Information'!A1041</f>
        <v>0</v>
      </c>
      <c r="B1041" s="58">
        <f>+'Employee ROP Information'!C1041</f>
        <v>0</v>
      </c>
      <c r="C1041" s="17">
        <f>+'Employee ROP Information'!M1041</f>
        <v>0</v>
      </c>
      <c r="D1041" s="17">
        <f>+'Employee ROP Information'!N1041</f>
        <v>0</v>
      </c>
      <c r="E1041" s="32">
        <f>+'JRO''s Hours Information'!B1041</f>
        <v>0</v>
      </c>
      <c r="F1041" s="23">
        <f t="shared" si="162"/>
        <v>0</v>
      </c>
      <c r="G1041" s="32">
        <f>+'JRO''s Hours Information'!E1041</f>
        <v>0</v>
      </c>
      <c r="H1041" s="23">
        <f t="shared" si="163"/>
        <v>0</v>
      </c>
      <c r="I1041" s="32">
        <f>+'JRO''s Hours Information'!H1041</f>
        <v>0</v>
      </c>
      <c r="J1041" s="25">
        <f t="shared" si="164"/>
        <v>0</v>
      </c>
      <c r="K1041" s="33">
        <f>+'JRO''s Hours Information'!C1041</f>
        <v>0</v>
      </c>
      <c r="L1041" s="23">
        <f t="shared" si="165"/>
        <v>0</v>
      </c>
      <c r="M1041" s="33">
        <f>+'JRO''s Hours Information'!F1041</f>
        <v>0</v>
      </c>
      <c r="N1041" s="23">
        <f t="shared" si="166"/>
        <v>0</v>
      </c>
      <c r="O1041" s="33">
        <f>+'JRO''s Hours Information'!I1041</f>
        <v>0</v>
      </c>
      <c r="P1041" s="25">
        <f t="shared" si="167"/>
        <v>0</v>
      </c>
      <c r="Q1041" s="16">
        <f>+'JRO''s Hours Information'!D1041</f>
        <v>0</v>
      </c>
      <c r="R1041" s="23">
        <f t="shared" si="168"/>
        <v>0</v>
      </c>
      <c r="S1041" s="16">
        <f>+'JRO''s Hours Information'!G1041</f>
        <v>0</v>
      </c>
      <c r="T1041" s="23">
        <f t="shared" si="169"/>
        <v>0</v>
      </c>
      <c r="U1041" s="15">
        <f>+'JRO''s Hours Information'!J1041</f>
        <v>0</v>
      </c>
      <c r="V1041" s="25">
        <f t="shared" si="170"/>
        <v>0</v>
      </c>
      <c r="W1041" s="23">
        <f t="shared" si="171"/>
        <v>0</v>
      </c>
    </row>
    <row r="1042" spans="1:23" ht="14.85" hidden="1" customHeight="1" x14ac:dyDescent="0.15">
      <c r="A1042" s="64">
        <f>'Employee ROP Information'!A1042</f>
        <v>0</v>
      </c>
      <c r="B1042" s="58">
        <f>+'Employee ROP Information'!C1042</f>
        <v>0</v>
      </c>
      <c r="C1042" s="17">
        <f>+'Employee ROP Information'!M1042</f>
        <v>0</v>
      </c>
      <c r="D1042" s="17">
        <f>+'Employee ROP Information'!N1042</f>
        <v>0</v>
      </c>
      <c r="E1042" s="32">
        <f>+'JRO''s Hours Information'!B1042</f>
        <v>0</v>
      </c>
      <c r="F1042" s="23">
        <f t="shared" si="162"/>
        <v>0</v>
      </c>
      <c r="G1042" s="32">
        <f>+'JRO''s Hours Information'!E1042</f>
        <v>0</v>
      </c>
      <c r="H1042" s="23">
        <f t="shared" si="163"/>
        <v>0</v>
      </c>
      <c r="I1042" s="32">
        <f>+'JRO''s Hours Information'!H1042</f>
        <v>0</v>
      </c>
      <c r="J1042" s="25">
        <f t="shared" si="164"/>
        <v>0</v>
      </c>
      <c r="K1042" s="33">
        <f>+'JRO''s Hours Information'!C1042</f>
        <v>0</v>
      </c>
      <c r="L1042" s="23">
        <f t="shared" si="165"/>
        <v>0</v>
      </c>
      <c r="M1042" s="33">
        <f>+'JRO''s Hours Information'!F1042</f>
        <v>0</v>
      </c>
      <c r="N1042" s="23">
        <f t="shared" si="166"/>
        <v>0</v>
      </c>
      <c r="O1042" s="33">
        <f>+'JRO''s Hours Information'!I1042</f>
        <v>0</v>
      </c>
      <c r="P1042" s="25">
        <f t="shared" si="167"/>
        <v>0</v>
      </c>
      <c r="Q1042" s="16">
        <f>+'JRO''s Hours Information'!D1042</f>
        <v>0</v>
      </c>
      <c r="R1042" s="23">
        <f t="shared" si="168"/>
        <v>0</v>
      </c>
      <c r="S1042" s="16">
        <f>+'JRO''s Hours Information'!G1042</f>
        <v>0</v>
      </c>
      <c r="T1042" s="23">
        <f t="shared" si="169"/>
        <v>0</v>
      </c>
      <c r="U1042" s="15">
        <f>+'JRO''s Hours Information'!J1042</f>
        <v>0</v>
      </c>
      <c r="V1042" s="25">
        <f t="shared" si="170"/>
        <v>0</v>
      </c>
      <c r="W1042" s="23">
        <f t="shared" si="171"/>
        <v>0</v>
      </c>
    </row>
    <row r="1043" spans="1:23" ht="14.85" hidden="1" customHeight="1" x14ac:dyDescent="0.15">
      <c r="A1043" s="64">
        <f>'Employee ROP Information'!A1043</f>
        <v>0</v>
      </c>
      <c r="B1043" s="58">
        <f>+'Employee ROP Information'!C1043</f>
        <v>0</v>
      </c>
      <c r="C1043" s="17">
        <f>+'Employee ROP Information'!M1043</f>
        <v>0</v>
      </c>
      <c r="D1043" s="17">
        <f>+'Employee ROP Information'!N1043</f>
        <v>0</v>
      </c>
      <c r="E1043" s="32">
        <f>+'JRO''s Hours Information'!B1043</f>
        <v>0</v>
      </c>
      <c r="F1043" s="23">
        <f t="shared" si="162"/>
        <v>0</v>
      </c>
      <c r="G1043" s="32">
        <f>+'JRO''s Hours Information'!E1043</f>
        <v>0</v>
      </c>
      <c r="H1043" s="23">
        <f t="shared" si="163"/>
        <v>0</v>
      </c>
      <c r="I1043" s="32">
        <f>+'JRO''s Hours Information'!H1043</f>
        <v>0</v>
      </c>
      <c r="J1043" s="25">
        <f t="shared" si="164"/>
        <v>0</v>
      </c>
      <c r="K1043" s="33">
        <f>+'JRO''s Hours Information'!C1043</f>
        <v>0</v>
      </c>
      <c r="L1043" s="23">
        <f t="shared" si="165"/>
        <v>0</v>
      </c>
      <c r="M1043" s="33">
        <f>+'JRO''s Hours Information'!F1043</f>
        <v>0</v>
      </c>
      <c r="N1043" s="23">
        <f t="shared" si="166"/>
        <v>0</v>
      </c>
      <c r="O1043" s="33">
        <f>+'JRO''s Hours Information'!I1043</f>
        <v>0</v>
      </c>
      <c r="P1043" s="25">
        <f t="shared" si="167"/>
        <v>0</v>
      </c>
      <c r="Q1043" s="16">
        <f>+'JRO''s Hours Information'!D1043</f>
        <v>0</v>
      </c>
      <c r="R1043" s="23">
        <f t="shared" si="168"/>
        <v>0</v>
      </c>
      <c r="S1043" s="16">
        <f>+'JRO''s Hours Information'!G1043</f>
        <v>0</v>
      </c>
      <c r="T1043" s="23">
        <f t="shared" si="169"/>
        <v>0</v>
      </c>
      <c r="U1043" s="15">
        <f>+'JRO''s Hours Information'!J1043</f>
        <v>0</v>
      </c>
      <c r="V1043" s="25">
        <f t="shared" si="170"/>
        <v>0</v>
      </c>
      <c r="W1043" s="23">
        <f t="shared" si="171"/>
        <v>0</v>
      </c>
    </row>
    <row r="1044" spans="1:23" ht="14.85" hidden="1" customHeight="1" x14ac:dyDescent="0.15">
      <c r="A1044" s="64">
        <f>'Employee ROP Information'!A1044</f>
        <v>0</v>
      </c>
      <c r="B1044" s="58">
        <f>+'Employee ROP Information'!C1044</f>
        <v>0</v>
      </c>
      <c r="C1044" s="17">
        <f>+'Employee ROP Information'!M1044</f>
        <v>0</v>
      </c>
      <c r="D1044" s="17">
        <f>+'Employee ROP Information'!N1044</f>
        <v>0</v>
      </c>
      <c r="E1044" s="32">
        <f>+'JRO''s Hours Information'!B1044</f>
        <v>0</v>
      </c>
      <c r="F1044" s="23">
        <f t="shared" si="162"/>
        <v>0</v>
      </c>
      <c r="G1044" s="32">
        <f>+'JRO''s Hours Information'!E1044</f>
        <v>0</v>
      </c>
      <c r="H1044" s="23">
        <f t="shared" si="163"/>
        <v>0</v>
      </c>
      <c r="I1044" s="32">
        <f>+'JRO''s Hours Information'!H1044</f>
        <v>0</v>
      </c>
      <c r="J1044" s="25">
        <f t="shared" si="164"/>
        <v>0</v>
      </c>
      <c r="K1044" s="33">
        <f>+'JRO''s Hours Information'!C1044</f>
        <v>0</v>
      </c>
      <c r="L1044" s="23">
        <f t="shared" si="165"/>
        <v>0</v>
      </c>
      <c r="M1044" s="33">
        <f>+'JRO''s Hours Information'!F1044</f>
        <v>0</v>
      </c>
      <c r="N1044" s="23">
        <f t="shared" si="166"/>
        <v>0</v>
      </c>
      <c r="O1044" s="33">
        <f>+'JRO''s Hours Information'!I1044</f>
        <v>0</v>
      </c>
      <c r="P1044" s="25">
        <f t="shared" si="167"/>
        <v>0</v>
      </c>
      <c r="Q1044" s="16">
        <f>+'JRO''s Hours Information'!D1044</f>
        <v>0</v>
      </c>
      <c r="R1044" s="23">
        <f t="shared" si="168"/>
        <v>0</v>
      </c>
      <c r="S1044" s="16">
        <f>+'JRO''s Hours Information'!G1044</f>
        <v>0</v>
      </c>
      <c r="T1044" s="23">
        <f t="shared" si="169"/>
        <v>0</v>
      </c>
      <c r="U1044" s="15">
        <f>+'JRO''s Hours Information'!J1044</f>
        <v>0</v>
      </c>
      <c r="V1044" s="25">
        <f t="shared" si="170"/>
        <v>0</v>
      </c>
      <c r="W1044" s="23">
        <f t="shared" si="171"/>
        <v>0</v>
      </c>
    </row>
    <row r="1045" spans="1:23" ht="14.85" hidden="1" customHeight="1" x14ac:dyDescent="0.15">
      <c r="A1045" s="64">
        <f>'Employee ROP Information'!A1045</f>
        <v>0</v>
      </c>
      <c r="B1045" s="58">
        <f>+'Employee ROP Information'!C1045</f>
        <v>0</v>
      </c>
      <c r="C1045" s="17">
        <f>+'Employee ROP Information'!M1045</f>
        <v>0</v>
      </c>
      <c r="D1045" s="17">
        <f>+'Employee ROP Information'!N1045</f>
        <v>0</v>
      </c>
      <c r="E1045" s="32">
        <f>+'JRO''s Hours Information'!B1045</f>
        <v>0</v>
      </c>
      <c r="F1045" s="23">
        <f t="shared" si="162"/>
        <v>0</v>
      </c>
      <c r="G1045" s="32">
        <f>+'JRO''s Hours Information'!E1045</f>
        <v>0</v>
      </c>
      <c r="H1045" s="23">
        <f t="shared" si="163"/>
        <v>0</v>
      </c>
      <c r="I1045" s="32">
        <f>+'JRO''s Hours Information'!H1045</f>
        <v>0</v>
      </c>
      <c r="J1045" s="25">
        <f t="shared" si="164"/>
        <v>0</v>
      </c>
      <c r="K1045" s="33">
        <f>+'JRO''s Hours Information'!C1045</f>
        <v>0</v>
      </c>
      <c r="L1045" s="23">
        <f t="shared" si="165"/>
        <v>0</v>
      </c>
      <c r="M1045" s="33">
        <f>+'JRO''s Hours Information'!F1045</f>
        <v>0</v>
      </c>
      <c r="N1045" s="23">
        <f t="shared" si="166"/>
        <v>0</v>
      </c>
      <c r="O1045" s="33">
        <f>+'JRO''s Hours Information'!I1045</f>
        <v>0</v>
      </c>
      <c r="P1045" s="25">
        <f t="shared" si="167"/>
        <v>0</v>
      </c>
      <c r="Q1045" s="16">
        <f>+'JRO''s Hours Information'!D1045</f>
        <v>0</v>
      </c>
      <c r="R1045" s="23">
        <f t="shared" si="168"/>
        <v>0</v>
      </c>
      <c r="S1045" s="16">
        <f>+'JRO''s Hours Information'!G1045</f>
        <v>0</v>
      </c>
      <c r="T1045" s="23">
        <f t="shared" si="169"/>
        <v>0</v>
      </c>
      <c r="U1045" s="15">
        <f>+'JRO''s Hours Information'!J1045</f>
        <v>0</v>
      </c>
      <c r="V1045" s="25">
        <f t="shared" si="170"/>
        <v>0</v>
      </c>
      <c r="W1045" s="23">
        <f t="shared" si="171"/>
        <v>0</v>
      </c>
    </row>
    <row r="1046" spans="1:23" ht="14.85" hidden="1" customHeight="1" x14ac:dyDescent="0.15">
      <c r="A1046" s="64">
        <f>'Employee ROP Information'!A1046</f>
        <v>0</v>
      </c>
      <c r="B1046" s="58">
        <f>+'Employee ROP Information'!C1046</f>
        <v>0</v>
      </c>
      <c r="C1046" s="17">
        <f>+'Employee ROP Information'!M1046</f>
        <v>0</v>
      </c>
      <c r="D1046" s="17">
        <f>+'Employee ROP Information'!N1046</f>
        <v>0</v>
      </c>
      <c r="E1046" s="32">
        <f>+'JRO''s Hours Information'!B1046</f>
        <v>0</v>
      </c>
      <c r="F1046" s="23">
        <f t="shared" si="162"/>
        <v>0</v>
      </c>
      <c r="G1046" s="32">
        <f>+'JRO''s Hours Information'!E1046</f>
        <v>0</v>
      </c>
      <c r="H1046" s="23">
        <f t="shared" si="163"/>
        <v>0</v>
      </c>
      <c r="I1046" s="32">
        <f>+'JRO''s Hours Information'!H1046</f>
        <v>0</v>
      </c>
      <c r="J1046" s="25">
        <f t="shared" si="164"/>
        <v>0</v>
      </c>
      <c r="K1046" s="33">
        <f>+'JRO''s Hours Information'!C1046</f>
        <v>0</v>
      </c>
      <c r="L1046" s="23">
        <f t="shared" si="165"/>
        <v>0</v>
      </c>
      <c r="M1046" s="33">
        <f>+'JRO''s Hours Information'!F1046</f>
        <v>0</v>
      </c>
      <c r="N1046" s="23">
        <f t="shared" si="166"/>
        <v>0</v>
      </c>
      <c r="O1046" s="33">
        <f>+'JRO''s Hours Information'!I1046</f>
        <v>0</v>
      </c>
      <c r="P1046" s="25">
        <f t="shared" si="167"/>
        <v>0</v>
      </c>
      <c r="Q1046" s="16">
        <f>+'JRO''s Hours Information'!D1046</f>
        <v>0</v>
      </c>
      <c r="R1046" s="23">
        <f t="shared" si="168"/>
        <v>0</v>
      </c>
      <c r="S1046" s="16">
        <f>+'JRO''s Hours Information'!G1046</f>
        <v>0</v>
      </c>
      <c r="T1046" s="23">
        <f t="shared" si="169"/>
        <v>0</v>
      </c>
      <c r="U1046" s="15">
        <f>+'JRO''s Hours Information'!J1046</f>
        <v>0</v>
      </c>
      <c r="V1046" s="25">
        <f t="shared" si="170"/>
        <v>0</v>
      </c>
      <c r="W1046" s="23">
        <f t="shared" si="171"/>
        <v>0</v>
      </c>
    </row>
    <row r="1047" spans="1:23" ht="14.85" hidden="1" customHeight="1" x14ac:dyDescent="0.15">
      <c r="A1047" s="64">
        <f>'Employee ROP Information'!A1047</f>
        <v>0</v>
      </c>
      <c r="B1047" s="58">
        <f>+'Employee ROP Information'!C1047</f>
        <v>0</v>
      </c>
      <c r="C1047" s="17">
        <f>+'Employee ROP Information'!M1047</f>
        <v>0</v>
      </c>
      <c r="D1047" s="17">
        <f>+'Employee ROP Information'!N1047</f>
        <v>0</v>
      </c>
      <c r="E1047" s="32">
        <f>+'JRO''s Hours Information'!B1047</f>
        <v>0</v>
      </c>
      <c r="F1047" s="23">
        <f t="shared" si="162"/>
        <v>0</v>
      </c>
      <c r="G1047" s="32">
        <f>+'JRO''s Hours Information'!E1047</f>
        <v>0</v>
      </c>
      <c r="H1047" s="23">
        <f t="shared" si="163"/>
        <v>0</v>
      </c>
      <c r="I1047" s="32">
        <f>+'JRO''s Hours Information'!H1047</f>
        <v>0</v>
      </c>
      <c r="J1047" s="25">
        <f t="shared" si="164"/>
        <v>0</v>
      </c>
      <c r="K1047" s="33">
        <f>+'JRO''s Hours Information'!C1047</f>
        <v>0</v>
      </c>
      <c r="L1047" s="23">
        <f t="shared" si="165"/>
        <v>0</v>
      </c>
      <c r="M1047" s="33">
        <f>+'JRO''s Hours Information'!F1047</f>
        <v>0</v>
      </c>
      <c r="N1047" s="23">
        <f t="shared" si="166"/>
        <v>0</v>
      </c>
      <c r="O1047" s="33">
        <f>+'JRO''s Hours Information'!I1047</f>
        <v>0</v>
      </c>
      <c r="P1047" s="25">
        <f t="shared" si="167"/>
        <v>0</v>
      </c>
      <c r="Q1047" s="16">
        <f>+'JRO''s Hours Information'!D1047</f>
        <v>0</v>
      </c>
      <c r="R1047" s="23">
        <f t="shared" si="168"/>
        <v>0</v>
      </c>
      <c r="S1047" s="16">
        <f>+'JRO''s Hours Information'!G1047</f>
        <v>0</v>
      </c>
      <c r="T1047" s="23">
        <f t="shared" si="169"/>
        <v>0</v>
      </c>
      <c r="U1047" s="15">
        <f>+'JRO''s Hours Information'!J1047</f>
        <v>0</v>
      </c>
      <c r="V1047" s="25">
        <f t="shared" si="170"/>
        <v>0</v>
      </c>
      <c r="W1047" s="23">
        <f t="shared" si="171"/>
        <v>0</v>
      </c>
    </row>
    <row r="1048" spans="1:23" ht="14.85" hidden="1" customHeight="1" x14ac:dyDescent="0.15">
      <c r="A1048" s="64">
        <f>'Employee ROP Information'!A1048</f>
        <v>0</v>
      </c>
      <c r="B1048" s="58">
        <f>+'Employee ROP Information'!C1048</f>
        <v>0</v>
      </c>
      <c r="C1048" s="17">
        <f>+'Employee ROP Information'!M1048</f>
        <v>0</v>
      </c>
      <c r="D1048" s="17">
        <f>+'Employee ROP Information'!N1048</f>
        <v>0</v>
      </c>
      <c r="E1048" s="32">
        <f>+'JRO''s Hours Information'!B1048</f>
        <v>0</v>
      </c>
      <c r="F1048" s="23">
        <f t="shared" si="162"/>
        <v>0</v>
      </c>
      <c r="G1048" s="32">
        <f>+'JRO''s Hours Information'!E1048</f>
        <v>0</v>
      </c>
      <c r="H1048" s="23">
        <f t="shared" si="163"/>
        <v>0</v>
      </c>
      <c r="I1048" s="32">
        <f>+'JRO''s Hours Information'!H1048</f>
        <v>0</v>
      </c>
      <c r="J1048" s="25">
        <f t="shared" si="164"/>
        <v>0</v>
      </c>
      <c r="K1048" s="33">
        <f>+'JRO''s Hours Information'!C1048</f>
        <v>0</v>
      </c>
      <c r="L1048" s="23">
        <f t="shared" si="165"/>
        <v>0</v>
      </c>
      <c r="M1048" s="33">
        <f>+'JRO''s Hours Information'!F1048</f>
        <v>0</v>
      </c>
      <c r="N1048" s="23">
        <f t="shared" si="166"/>
        <v>0</v>
      </c>
      <c r="O1048" s="33">
        <f>+'JRO''s Hours Information'!I1048</f>
        <v>0</v>
      </c>
      <c r="P1048" s="25">
        <f t="shared" si="167"/>
        <v>0</v>
      </c>
      <c r="Q1048" s="16">
        <f>+'JRO''s Hours Information'!D1048</f>
        <v>0</v>
      </c>
      <c r="R1048" s="23">
        <f t="shared" si="168"/>
        <v>0</v>
      </c>
      <c r="S1048" s="16">
        <f>+'JRO''s Hours Information'!G1048</f>
        <v>0</v>
      </c>
      <c r="T1048" s="23">
        <f t="shared" si="169"/>
        <v>0</v>
      </c>
      <c r="U1048" s="15">
        <f>+'JRO''s Hours Information'!J1048</f>
        <v>0</v>
      </c>
      <c r="V1048" s="25">
        <f t="shared" si="170"/>
        <v>0</v>
      </c>
      <c r="W1048" s="23">
        <f t="shared" si="171"/>
        <v>0</v>
      </c>
    </row>
    <row r="1049" spans="1:23" ht="14.85" hidden="1" customHeight="1" x14ac:dyDescent="0.15">
      <c r="A1049" s="64">
        <f>'Employee ROP Information'!A1049</f>
        <v>0</v>
      </c>
      <c r="B1049" s="58">
        <f>+'Employee ROP Information'!C1049</f>
        <v>0</v>
      </c>
      <c r="C1049" s="17">
        <f>+'Employee ROP Information'!M1049</f>
        <v>0</v>
      </c>
      <c r="D1049" s="17">
        <f>+'Employee ROP Information'!N1049</f>
        <v>0</v>
      </c>
      <c r="E1049" s="32">
        <f>+'JRO''s Hours Information'!B1049</f>
        <v>0</v>
      </c>
      <c r="F1049" s="23">
        <f t="shared" si="162"/>
        <v>0</v>
      </c>
      <c r="G1049" s="32">
        <f>+'JRO''s Hours Information'!E1049</f>
        <v>0</v>
      </c>
      <c r="H1049" s="23">
        <f t="shared" si="163"/>
        <v>0</v>
      </c>
      <c r="I1049" s="32">
        <f>+'JRO''s Hours Information'!H1049</f>
        <v>0</v>
      </c>
      <c r="J1049" s="25">
        <f t="shared" si="164"/>
        <v>0</v>
      </c>
      <c r="K1049" s="33">
        <f>+'JRO''s Hours Information'!C1049</f>
        <v>0</v>
      </c>
      <c r="L1049" s="23">
        <f t="shared" si="165"/>
        <v>0</v>
      </c>
      <c r="M1049" s="33">
        <f>+'JRO''s Hours Information'!F1049</f>
        <v>0</v>
      </c>
      <c r="N1049" s="23">
        <f t="shared" si="166"/>
        <v>0</v>
      </c>
      <c r="O1049" s="33">
        <f>+'JRO''s Hours Information'!I1049</f>
        <v>0</v>
      </c>
      <c r="P1049" s="25">
        <f t="shared" si="167"/>
        <v>0</v>
      </c>
      <c r="Q1049" s="16">
        <f>+'JRO''s Hours Information'!D1049</f>
        <v>0</v>
      </c>
      <c r="R1049" s="23">
        <f t="shared" si="168"/>
        <v>0</v>
      </c>
      <c r="S1049" s="16">
        <f>+'JRO''s Hours Information'!G1049</f>
        <v>0</v>
      </c>
      <c r="T1049" s="23">
        <f t="shared" si="169"/>
        <v>0</v>
      </c>
      <c r="U1049" s="15">
        <f>+'JRO''s Hours Information'!J1049</f>
        <v>0</v>
      </c>
      <c r="V1049" s="25">
        <f t="shared" si="170"/>
        <v>0</v>
      </c>
      <c r="W1049" s="23">
        <f t="shared" si="171"/>
        <v>0</v>
      </c>
    </row>
    <row r="1050" spans="1:23" ht="14.85" hidden="1" customHeight="1" x14ac:dyDescent="0.15">
      <c r="A1050" s="64">
        <f>'Employee ROP Information'!A1050</f>
        <v>0</v>
      </c>
      <c r="B1050" s="58">
        <f>+'Employee ROP Information'!C1050</f>
        <v>0</v>
      </c>
      <c r="C1050" s="17">
        <f>+'Employee ROP Information'!M1050</f>
        <v>0</v>
      </c>
      <c r="D1050" s="17">
        <f>+'Employee ROP Information'!N1050</f>
        <v>0</v>
      </c>
      <c r="E1050" s="32">
        <f>+'JRO''s Hours Information'!B1050</f>
        <v>0</v>
      </c>
      <c r="F1050" s="23">
        <f t="shared" si="162"/>
        <v>0</v>
      </c>
      <c r="G1050" s="32">
        <f>+'JRO''s Hours Information'!E1050</f>
        <v>0</v>
      </c>
      <c r="H1050" s="23">
        <f t="shared" si="163"/>
        <v>0</v>
      </c>
      <c r="I1050" s="32">
        <f>+'JRO''s Hours Information'!H1050</f>
        <v>0</v>
      </c>
      <c r="J1050" s="25">
        <f t="shared" si="164"/>
        <v>0</v>
      </c>
      <c r="K1050" s="33">
        <f>+'JRO''s Hours Information'!C1050</f>
        <v>0</v>
      </c>
      <c r="L1050" s="23">
        <f t="shared" si="165"/>
        <v>0</v>
      </c>
      <c r="M1050" s="33">
        <f>+'JRO''s Hours Information'!F1050</f>
        <v>0</v>
      </c>
      <c r="N1050" s="23">
        <f t="shared" si="166"/>
        <v>0</v>
      </c>
      <c r="O1050" s="33">
        <f>+'JRO''s Hours Information'!I1050</f>
        <v>0</v>
      </c>
      <c r="P1050" s="25">
        <f t="shared" si="167"/>
        <v>0</v>
      </c>
      <c r="Q1050" s="16">
        <f>+'JRO''s Hours Information'!D1050</f>
        <v>0</v>
      </c>
      <c r="R1050" s="23">
        <f t="shared" si="168"/>
        <v>0</v>
      </c>
      <c r="S1050" s="16">
        <f>+'JRO''s Hours Information'!G1050</f>
        <v>0</v>
      </c>
      <c r="T1050" s="23">
        <f t="shared" si="169"/>
        <v>0</v>
      </c>
      <c r="U1050" s="15">
        <f>+'JRO''s Hours Information'!J1050</f>
        <v>0</v>
      </c>
      <c r="V1050" s="25">
        <f t="shared" si="170"/>
        <v>0</v>
      </c>
      <c r="W1050" s="23">
        <f t="shared" si="171"/>
        <v>0</v>
      </c>
    </row>
    <row r="1051" spans="1:23" ht="14.85" hidden="1" customHeight="1" x14ac:dyDescent="0.15">
      <c r="A1051" s="64">
        <f>'Employee ROP Information'!A1051</f>
        <v>0</v>
      </c>
      <c r="B1051" s="58">
        <f>+'Employee ROP Information'!C1051</f>
        <v>0</v>
      </c>
      <c r="C1051" s="17">
        <f>+'Employee ROP Information'!M1051</f>
        <v>0</v>
      </c>
      <c r="D1051" s="17">
        <f>+'Employee ROP Information'!N1051</f>
        <v>0</v>
      </c>
      <c r="E1051" s="32">
        <f>+'JRO''s Hours Information'!B1051</f>
        <v>0</v>
      </c>
      <c r="F1051" s="23">
        <f t="shared" si="162"/>
        <v>0</v>
      </c>
      <c r="G1051" s="32">
        <f>+'JRO''s Hours Information'!E1051</f>
        <v>0</v>
      </c>
      <c r="H1051" s="23">
        <f t="shared" si="163"/>
        <v>0</v>
      </c>
      <c r="I1051" s="32">
        <f>+'JRO''s Hours Information'!H1051</f>
        <v>0</v>
      </c>
      <c r="J1051" s="25">
        <f t="shared" si="164"/>
        <v>0</v>
      </c>
      <c r="K1051" s="33">
        <f>+'JRO''s Hours Information'!C1051</f>
        <v>0</v>
      </c>
      <c r="L1051" s="23">
        <f t="shared" si="165"/>
        <v>0</v>
      </c>
      <c r="M1051" s="33">
        <f>+'JRO''s Hours Information'!F1051</f>
        <v>0</v>
      </c>
      <c r="N1051" s="23">
        <f t="shared" si="166"/>
        <v>0</v>
      </c>
      <c r="O1051" s="33">
        <f>+'JRO''s Hours Information'!I1051</f>
        <v>0</v>
      </c>
      <c r="P1051" s="25">
        <f t="shared" si="167"/>
        <v>0</v>
      </c>
      <c r="Q1051" s="16">
        <f>+'JRO''s Hours Information'!D1051</f>
        <v>0</v>
      </c>
      <c r="R1051" s="23">
        <f t="shared" si="168"/>
        <v>0</v>
      </c>
      <c r="S1051" s="16">
        <f>+'JRO''s Hours Information'!G1051</f>
        <v>0</v>
      </c>
      <c r="T1051" s="23">
        <f t="shared" si="169"/>
        <v>0</v>
      </c>
      <c r="U1051" s="15">
        <f>+'JRO''s Hours Information'!J1051</f>
        <v>0</v>
      </c>
      <c r="V1051" s="25">
        <f t="shared" si="170"/>
        <v>0</v>
      </c>
      <c r="W1051" s="23">
        <f t="shared" si="171"/>
        <v>0</v>
      </c>
    </row>
    <row r="1052" spans="1:23" ht="14.85" hidden="1" customHeight="1" x14ac:dyDescent="0.15">
      <c r="A1052" s="64">
        <f>'Employee ROP Information'!A1052</f>
        <v>0</v>
      </c>
      <c r="B1052" s="58">
        <f>+'Employee ROP Information'!C1052</f>
        <v>0</v>
      </c>
      <c r="C1052" s="17">
        <f>+'Employee ROP Information'!M1052</f>
        <v>0</v>
      </c>
      <c r="D1052" s="17">
        <f>+'Employee ROP Information'!N1052</f>
        <v>0</v>
      </c>
      <c r="E1052" s="32">
        <f>+'JRO''s Hours Information'!B1052</f>
        <v>0</v>
      </c>
      <c r="F1052" s="23">
        <f t="shared" si="162"/>
        <v>0</v>
      </c>
      <c r="G1052" s="32">
        <f>+'JRO''s Hours Information'!E1052</f>
        <v>0</v>
      </c>
      <c r="H1052" s="23">
        <f t="shared" si="163"/>
        <v>0</v>
      </c>
      <c r="I1052" s="32">
        <f>+'JRO''s Hours Information'!H1052</f>
        <v>0</v>
      </c>
      <c r="J1052" s="25">
        <f t="shared" si="164"/>
        <v>0</v>
      </c>
      <c r="K1052" s="33">
        <f>+'JRO''s Hours Information'!C1052</f>
        <v>0</v>
      </c>
      <c r="L1052" s="23">
        <f t="shared" si="165"/>
        <v>0</v>
      </c>
      <c r="M1052" s="33">
        <f>+'JRO''s Hours Information'!F1052</f>
        <v>0</v>
      </c>
      <c r="N1052" s="23">
        <f t="shared" si="166"/>
        <v>0</v>
      </c>
      <c r="O1052" s="33">
        <f>+'JRO''s Hours Information'!I1052</f>
        <v>0</v>
      </c>
      <c r="P1052" s="25">
        <f t="shared" si="167"/>
        <v>0</v>
      </c>
      <c r="Q1052" s="16">
        <f>+'JRO''s Hours Information'!D1052</f>
        <v>0</v>
      </c>
      <c r="R1052" s="23">
        <f t="shared" si="168"/>
        <v>0</v>
      </c>
      <c r="S1052" s="16">
        <f>+'JRO''s Hours Information'!G1052</f>
        <v>0</v>
      </c>
      <c r="T1052" s="23">
        <f t="shared" si="169"/>
        <v>0</v>
      </c>
      <c r="U1052" s="15">
        <f>+'JRO''s Hours Information'!J1052</f>
        <v>0</v>
      </c>
      <c r="V1052" s="25">
        <f t="shared" si="170"/>
        <v>0</v>
      </c>
      <c r="W1052" s="23">
        <f t="shared" si="171"/>
        <v>0</v>
      </c>
    </row>
    <row r="1053" spans="1:23" ht="14.85" hidden="1" customHeight="1" x14ac:dyDescent="0.15">
      <c r="A1053" s="64">
        <f>'Employee ROP Information'!A1053</f>
        <v>0</v>
      </c>
      <c r="B1053" s="58">
        <f>+'Employee ROP Information'!C1053</f>
        <v>0</v>
      </c>
      <c r="C1053" s="17">
        <f>+'Employee ROP Information'!M1053</f>
        <v>0</v>
      </c>
      <c r="D1053" s="17">
        <f>+'Employee ROP Information'!N1053</f>
        <v>0</v>
      </c>
      <c r="E1053" s="32">
        <f>+'JRO''s Hours Information'!B1053</f>
        <v>0</v>
      </c>
      <c r="F1053" s="23">
        <f t="shared" si="162"/>
        <v>0</v>
      </c>
      <c r="G1053" s="32">
        <f>+'JRO''s Hours Information'!E1053</f>
        <v>0</v>
      </c>
      <c r="H1053" s="23">
        <f t="shared" si="163"/>
        <v>0</v>
      </c>
      <c r="I1053" s="32">
        <f>+'JRO''s Hours Information'!H1053</f>
        <v>0</v>
      </c>
      <c r="J1053" s="25">
        <f t="shared" si="164"/>
        <v>0</v>
      </c>
      <c r="K1053" s="33">
        <f>+'JRO''s Hours Information'!C1053</f>
        <v>0</v>
      </c>
      <c r="L1053" s="23">
        <f t="shared" si="165"/>
        <v>0</v>
      </c>
      <c r="M1053" s="33">
        <f>+'JRO''s Hours Information'!F1053</f>
        <v>0</v>
      </c>
      <c r="N1053" s="23">
        <f t="shared" si="166"/>
        <v>0</v>
      </c>
      <c r="O1053" s="33">
        <f>+'JRO''s Hours Information'!I1053</f>
        <v>0</v>
      </c>
      <c r="P1053" s="25">
        <f t="shared" si="167"/>
        <v>0</v>
      </c>
      <c r="Q1053" s="16">
        <f>+'JRO''s Hours Information'!D1053</f>
        <v>0</v>
      </c>
      <c r="R1053" s="23">
        <f t="shared" si="168"/>
        <v>0</v>
      </c>
      <c r="S1053" s="16">
        <f>+'JRO''s Hours Information'!G1053</f>
        <v>0</v>
      </c>
      <c r="T1053" s="23">
        <f t="shared" si="169"/>
        <v>0</v>
      </c>
      <c r="U1053" s="15">
        <f>+'JRO''s Hours Information'!J1053</f>
        <v>0</v>
      </c>
      <c r="V1053" s="25">
        <f t="shared" si="170"/>
        <v>0</v>
      </c>
      <c r="W1053" s="23">
        <f t="shared" si="171"/>
        <v>0</v>
      </c>
    </row>
    <row r="1054" spans="1:23" ht="14.85" hidden="1" customHeight="1" x14ac:dyDescent="0.15">
      <c r="A1054" s="64">
        <f>'Employee ROP Information'!A1054</f>
        <v>0</v>
      </c>
      <c r="B1054" s="58">
        <f>+'Employee ROP Information'!C1054</f>
        <v>0</v>
      </c>
      <c r="C1054" s="17">
        <f>+'Employee ROP Information'!M1054</f>
        <v>0</v>
      </c>
      <c r="D1054" s="17">
        <f>+'Employee ROP Information'!N1054</f>
        <v>0</v>
      </c>
      <c r="E1054" s="32">
        <f>+'JRO''s Hours Information'!B1054</f>
        <v>0</v>
      </c>
      <c r="F1054" s="23">
        <f t="shared" si="162"/>
        <v>0</v>
      </c>
      <c r="G1054" s="32">
        <f>+'JRO''s Hours Information'!E1054</f>
        <v>0</v>
      </c>
      <c r="H1054" s="23">
        <f t="shared" si="163"/>
        <v>0</v>
      </c>
      <c r="I1054" s="32">
        <f>+'JRO''s Hours Information'!H1054</f>
        <v>0</v>
      </c>
      <c r="J1054" s="25">
        <f t="shared" si="164"/>
        <v>0</v>
      </c>
      <c r="K1054" s="33">
        <f>+'JRO''s Hours Information'!C1054</f>
        <v>0</v>
      </c>
      <c r="L1054" s="23">
        <f t="shared" si="165"/>
        <v>0</v>
      </c>
      <c r="M1054" s="33">
        <f>+'JRO''s Hours Information'!F1054</f>
        <v>0</v>
      </c>
      <c r="N1054" s="23">
        <f t="shared" si="166"/>
        <v>0</v>
      </c>
      <c r="O1054" s="33">
        <f>+'JRO''s Hours Information'!I1054</f>
        <v>0</v>
      </c>
      <c r="P1054" s="25">
        <f t="shared" si="167"/>
        <v>0</v>
      </c>
      <c r="Q1054" s="16">
        <f>+'JRO''s Hours Information'!D1054</f>
        <v>0</v>
      </c>
      <c r="R1054" s="23">
        <f t="shared" si="168"/>
        <v>0</v>
      </c>
      <c r="S1054" s="16">
        <f>+'JRO''s Hours Information'!G1054</f>
        <v>0</v>
      </c>
      <c r="T1054" s="23">
        <f t="shared" si="169"/>
        <v>0</v>
      </c>
      <c r="U1054" s="15">
        <f>+'JRO''s Hours Information'!J1054</f>
        <v>0</v>
      </c>
      <c r="V1054" s="25">
        <f t="shared" si="170"/>
        <v>0</v>
      </c>
      <c r="W1054" s="23">
        <f t="shared" si="171"/>
        <v>0</v>
      </c>
    </row>
    <row r="1055" spans="1:23" ht="14.85" hidden="1" customHeight="1" x14ac:dyDescent="0.15">
      <c r="A1055" s="64">
        <f>'Employee ROP Information'!A1055</f>
        <v>0</v>
      </c>
      <c r="B1055" s="58">
        <f>+'Employee ROP Information'!C1055</f>
        <v>0</v>
      </c>
      <c r="C1055" s="17">
        <f>+'Employee ROP Information'!M1055</f>
        <v>0</v>
      </c>
      <c r="D1055" s="17">
        <f>+'Employee ROP Information'!N1055</f>
        <v>0</v>
      </c>
      <c r="E1055" s="32">
        <f>+'JRO''s Hours Information'!B1055</f>
        <v>0</v>
      </c>
      <c r="F1055" s="23">
        <f t="shared" si="162"/>
        <v>0</v>
      </c>
      <c r="G1055" s="32">
        <f>+'JRO''s Hours Information'!E1055</f>
        <v>0</v>
      </c>
      <c r="H1055" s="23">
        <f t="shared" si="163"/>
        <v>0</v>
      </c>
      <c r="I1055" s="32">
        <f>+'JRO''s Hours Information'!H1055</f>
        <v>0</v>
      </c>
      <c r="J1055" s="25">
        <f t="shared" si="164"/>
        <v>0</v>
      </c>
      <c r="K1055" s="33">
        <f>+'JRO''s Hours Information'!C1055</f>
        <v>0</v>
      </c>
      <c r="L1055" s="23">
        <f t="shared" si="165"/>
        <v>0</v>
      </c>
      <c r="M1055" s="33">
        <f>+'JRO''s Hours Information'!F1055</f>
        <v>0</v>
      </c>
      <c r="N1055" s="23">
        <f t="shared" si="166"/>
        <v>0</v>
      </c>
      <c r="O1055" s="33">
        <f>+'JRO''s Hours Information'!I1055</f>
        <v>0</v>
      </c>
      <c r="P1055" s="25">
        <f t="shared" si="167"/>
        <v>0</v>
      </c>
      <c r="Q1055" s="16">
        <f>+'JRO''s Hours Information'!D1055</f>
        <v>0</v>
      </c>
      <c r="R1055" s="23">
        <f t="shared" si="168"/>
        <v>0</v>
      </c>
      <c r="S1055" s="16">
        <f>+'JRO''s Hours Information'!G1055</f>
        <v>0</v>
      </c>
      <c r="T1055" s="23">
        <f t="shared" si="169"/>
        <v>0</v>
      </c>
      <c r="U1055" s="15">
        <f>+'JRO''s Hours Information'!J1055</f>
        <v>0</v>
      </c>
      <c r="V1055" s="25">
        <f t="shared" si="170"/>
        <v>0</v>
      </c>
      <c r="W1055" s="23">
        <f t="shared" si="171"/>
        <v>0</v>
      </c>
    </row>
    <row r="1056" spans="1:23" ht="14.85" hidden="1" customHeight="1" x14ac:dyDescent="0.15">
      <c r="A1056" s="64">
        <f>'Employee ROP Information'!A1056</f>
        <v>0</v>
      </c>
      <c r="B1056" s="58">
        <f>+'Employee ROP Information'!C1056</f>
        <v>0</v>
      </c>
      <c r="C1056" s="17">
        <f>+'Employee ROP Information'!M1056</f>
        <v>0</v>
      </c>
      <c r="D1056" s="17">
        <f>+'Employee ROP Information'!N1056</f>
        <v>0</v>
      </c>
      <c r="E1056" s="32">
        <f>+'JRO''s Hours Information'!B1056</f>
        <v>0</v>
      </c>
      <c r="F1056" s="23">
        <f t="shared" si="162"/>
        <v>0</v>
      </c>
      <c r="G1056" s="32">
        <f>+'JRO''s Hours Information'!E1056</f>
        <v>0</v>
      </c>
      <c r="H1056" s="23">
        <f t="shared" si="163"/>
        <v>0</v>
      </c>
      <c r="I1056" s="32">
        <f>+'JRO''s Hours Information'!H1056</f>
        <v>0</v>
      </c>
      <c r="J1056" s="25">
        <f t="shared" si="164"/>
        <v>0</v>
      </c>
      <c r="K1056" s="33">
        <f>+'JRO''s Hours Information'!C1056</f>
        <v>0</v>
      </c>
      <c r="L1056" s="23">
        <f t="shared" si="165"/>
        <v>0</v>
      </c>
      <c r="M1056" s="33">
        <f>+'JRO''s Hours Information'!F1056</f>
        <v>0</v>
      </c>
      <c r="N1056" s="23">
        <f t="shared" si="166"/>
        <v>0</v>
      </c>
      <c r="O1056" s="33">
        <f>+'JRO''s Hours Information'!I1056</f>
        <v>0</v>
      </c>
      <c r="P1056" s="25">
        <f t="shared" si="167"/>
        <v>0</v>
      </c>
      <c r="Q1056" s="16">
        <f>+'JRO''s Hours Information'!D1056</f>
        <v>0</v>
      </c>
      <c r="R1056" s="23">
        <f t="shared" si="168"/>
        <v>0</v>
      </c>
      <c r="S1056" s="16">
        <f>+'JRO''s Hours Information'!G1056</f>
        <v>0</v>
      </c>
      <c r="T1056" s="23">
        <f t="shared" si="169"/>
        <v>0</v>
      </c>
      <c r="U1056" s="15">
        <f>+'JRO''s Hours Information'!J1056</f>
        <v>0</v>
      </c>
      <c r="V1056" s="25">
        <f t="shared" si="170"/>
        <v>0</v>
      </c>
      <c r="W1056" s="23">
        <f t="shared" si="171"/>
        <v>0</v>
      </c>
    </row>
    <row r="1057" spans="1:23" ht="14.85" hidden="1" customHeight="1" x14ac:dyDescent="0.15">
      <c r="A1057" s="64">
        <f>'Employee ROP Information'!A1057</f>
        <v>0</v>
      </c>
      <c r="B1057" s="58">
        <f>+'Employee ROP Information'!C1057</f>
        <v>0</v>
      </c>
      <c r="C1057" s="17">
        <f>+'Employee ROP Information'!M1057</f>
        <v>0</v>
      </c>
      <c r="D1057" s="17">
        <f>+'Employee ROP Information'!N1057</f>
        <v>0</v>
      </c>
      <c r="E1057" s="32">
        <f>+'JRO''s Hours Information'!B1057</f>
        <v>0</v>
      </c>
      <c r="F1057" s="23">
        <f t="shared" ref="F1057:F1120" si="172">C1057*E1057</f>
        <v>0</v>
      </c>
      <c r="G1057" s="32">
        <f>+'JRO''s Hours Information'!E1057</f>
        <v>0</v>
      </c>
      <c r="H1057" s="23">
        <f t="shared" ref="H1057:H1120" si="173">D1057*G1057</f>
        <v>0</v>
      </c>
      <c r="I1057" s="32">
        <f>+'JRO''s Hours Information'!H1057</f>
        <v>0</v>
      </c>
      <c r="J1057" s="25">
        <f t="shared" ref="J1057:J1120" si="174">D1057*I1057</f>
        <v>0</v>
      </c>
      <c r="K1057" s="33">
        <f>+'JRO''s Hours Information'!C1057</f>
        <v>0</v>
      </c>
      <c r="L1057" s="23">
        <f t="shared" ref="L1057:L1120" si="175">C1057*K1057</f>
        <v>0</v>
      </c>
      <c r="M1057" s="33">
        <f>+'JRO''s Hours Information'!F1057</f>
        <v>0</v>
      </c>
      <c r="N1057" s="23">
        <f t="shared" ref="N1057:N1120" si="176">D1057*M1057</f>
        <v>0</v>
      </c>
      <c r="O1057" s="33">
        <f>+'JRO''s Hours Information'!I1057</f>
        <v>0</v>
      </c>
      <c r="P1057" s="25">
        <f t="shared" ref="P1057:P1120" si="177">D1057*O1057</f>
        <v>0</v>
      </c>
      <c r="Q1057" s="16">
        <f>+'JRO''s Hours Information'!D1057</f>
        <v>0</v>
      </c>
      <c r="R1057" s="23">
        <f t="shared" ref="R1057:R1120" si="178">C1057*Q1057</f>
        <v>0</v>
      </c>
      <c r="S1057" s="16">
        <f>+'JRO''s Hours Information'!G1057</f>
        <v>0</v>
      </c>
      <c r="T1057" s="23">
        <f t="shared" ref="T1057:T1120" si="179">D1057*S1057</f>
        <v>0</v>
      </c>
      <c r="U1057" s="15">
        <f>+'JRO''s Hours Information'!J1057</f>
        <v>0</v>
      </c>
      <c r="V1057" s="25">
        <f t="shared" ref="V1057:V1120" si="180">D1057*U1057</f>
        <v>0</v>
      </c>
      <c r="W1057" s="23">
        <f t="shared" ref="W1057:W1120" si="181">F1057+H1057+J1057</f>
        <v>0</v>
      </c>
    </row>
    <row r="1058" spans="1:23" ht="14.85" hidden="1" customHeight="1" x14ac:dyDescent="0.15">
      <c r="A1058" s="64">
        <f>'Employee ROP Information'!A1058</f>
        <v>0</v>
      </c>
      <c r="B1058" s="58">
        <f>+'Employee ROP Information'!C1058</f>
        <v>0</v>
      </c>
      <c r="C1058" s="17">
        <f>+'Employee ROP Information'!M1058</f>
        <v>0</v>
      </c>
      <c r="D1058" s="17">
        <f>+'Employee ROP Information'!N1058</f>
        <v>0</v>
      </c>
      <c r="E1058" s="32">
        <f>+'JRO''s Hours Information'!B1058</f>
        <v>0</v>
      </c>
      <c r="F1058" s="23">
        <f t="shared" si="172"/>
        <v>0</v>
      </c>
      <c r="G1058" s="32">
        <f>+'JRO''s Hours Information'!E1058</f>
        <v>0</v>
      </c>
      <c r="H1058" s="23">
        <f t="shared" si="173"/>
        <v>0</v>
      </c>
      <c r="I1058" s="32">
        <f>+'JRO''s Hours Information'!H1058</f>
        <v>0</v>
      </c>
      <c r="J1058" s="25">
        <f t="shared" si="174"/>
        <v>0</v>
      </c>
      <c r="K1058" s="33">
        <f>+'JRO''s Hours Information'!C1058</f>
        <v>0</v>
      </c>
      <c r="L1058" s="23">
        <f t="shared" si="175"/>
        <v>0</v>
      </c>
      <c r="M1058" s="33">
        <f>+'JRO''s Hours Information'!F1058</f>
        <v>0</v>
      </c>
      <c r="N1058" s="23">
        <f t="shared" si="176"/>
        <v>0</v>
      </c>
      <c r="O1058" s="33">
        <f>+'JRO''s Hours Information'!I1058</f>
        <v>0</v>
      </c>
      <c r="P1058" s="25">
        <f t="shared" si="177"/>
        <v>0</v>
      </c>
      <c r="Q1058" s="16">
        <f>+'JRO''s Hours Information'!D1058</f>
        <v>0</v>
      </c>
      <c r="R1058" s="23">
        <f t="shared" si="178"/>
        <v>0</v>
      </c>
      <c r="S1058" s="16">
        <f>+'JRO''s Hours Information'!G1058</f>
        <v>0</v>
      </c>
      <c r="T1058" s="23">
        <f t="shared" si="179"/>
        <v>0</v>
      </c>
      <c r="U1058" s="15">
        <f>+'JRO''s Hours Information'!J1058</f>
        <v>0</v>
      </c>
      <c r="V1058" s="25">
        <f t="shared" si="180"/>
        <v>0</v>
      </c>
      <c r="W1058" s="23">
        <f t="shared" si="181"/>
        <v>0</v>
      </c>
    </row>
    <row r="1059" spans="1:23" ht="14.85" hidden="1" customHeight="1" x14ac:dyDescent="0.15">
      <c r="A1059" s="64">
        <f>'Employee ROP Information'!A1059</f>
        <v>0</v>
      </c>
      <c r="B1059" s="58">
        <f>+'Employee ROP Information'!C1059</f>
        <v>0</v>
      </c>
      <c r="C1059" s="17">
        <f>+'Employee ROP Information'!M1059</f>
        <v>0</v>
      </c>
      <c r="D1059" s="17">
        <f>+'Employee ROP Information'!N1059</f>
        <v>0</v>
      </c>
      <c r="E1059" s="32">
        <f>+'JRO''s Hours Information'!B1059</f>
        <v>0</v>
      </c>
      <c r="F1059" s="23">
        <f t="shared" si="172"/>
        <v>0</v>
      </c>
      <c r="G1059" s="32">
        <f>+'JRO''s Hours Information'!E1059</f>
        <v>0</v>
      </c>
      <c r="H1059" s="23">
        <f t="shared" si="173"/>
        <v>0</v>
      </c>
      <c r="I1059" s="32">
        <f>+'JRO''s Hours Information'!H1059</f>
        <v>0</v>
      </c>
      <c r="J1059" s="25">
        <f t="shared" si="174"/>
        <v>0</v>
      </c>
      <c r="K1059" s="33">
        <f>+'JRO''s Hours Information'!C1059</f>
        <v>0</v>
      </c>
      <c r="L1059" s="23">
        <f t="shared" si="175"/>
        <v>0</v>
      </c>
      <c r="M1059" s="33">
        <f>+'JRO''s Hours Information'!F1059</f>
        <v>0</v>
      </c>
      <c r="N1059" s="23">
        <f t="shared" si="176"/>
        <v>0</v>
      </c>
      <c r="O1059" s="33">
        <f>+'JRO''s Hours Information'!I1059</f>
        <v>0</v>
      </c>
      <c r="P1059" s="25">
        <f t="shared" si="177"/>
        <v>0</v>
      </c>
      <c r="Q1059" s="16">
        <f>+'JRO''s Hours Information'!D1059</f>
        <v>0</v>
      </c>
      <c r="R1059" s="23">
        <f t="shared" si="178"/>
        <v>0</v>
      </c>
      <c r="S1059" s="16">
        <f>+'JRO''s Hours Information'!G1059</f>
        <v>0</v>
      </c>
      <c r="T1059" s="23">
        <f t="shared" si="179"/>
        <v>0</v>
      </c>
      <c r="U1059" s="15">
        <f>+'JRO''s Hours Information'!J1059</f>
        <v>0</v>
      </c>
      <c r="V1059" s="25">
        <f t="shared" si="180"/>
        <v>0</v>
      </c>
      <c r="W1059" s="23">
        <f t="shared" si="181"/>
        <v>0</v>
      </c>
    </row>
    <row r="1060" spans="1:23" ht="14.85" hidden="1" customHeight="1" x14ac:dyDescent="0.15">
      <c r="A1060" s="64">
        <f>'Employee ROP Information'!A1060</f>
        <v>0</v>
      </c>
      <c r="B1060" s="58">
        <f>+'Employee ROP Information'!C1060</f>
        <v>0</v>
      </c>
      <c r="C1060" s="17">
        <f>+'Employee ROP Information'!M1060</f>
        <v>0</v>
      </c>
      <c r="D1060" s="17">
        <f>+'Employee ROP Information'!N1060</f>
        <v>0</v>
      </c>
      <c r="E1060" s="32">
        <f>+'JRO''s Hours Information'!B1060</f>
        <v>0</v>
      </c>
      <c r="F1060" s="23">
        <f t="shared" si="172"/>
        <v>0</v>
      </c>
      <c r="G1060" s="32">
        <f>+'JRO''s Hours Information'!E1060</f>
        <v>0</v>
      </c>
      <c r="H1060" s="23">
        <f t="shared" si="173"/>
        <v>0</v>
      </c>
      <c r="I1060" s="32">
        <f>+'JRO''s Hours Information'!H1060</f>
        <v>0</v>
      </c>
      <c r="J1060" s="25">
        <f t="shared" si="174"/>
        <v>0</v>
      </c>
      <c r="K1060" s="33">
        <f>+'JRO''s Hours Information'!C1060</f>
        <v>0</v>
      </c>
      <c r="L1060" s="23">
        <f t="shared" si="175"/>
        <v>0</v>
      </c>
      <c r="M1060" s="33">
        <f>+'JRO''s Hours Information'!F1060</f>
        <v>0</v>
      </c>
      <c r="N1060" s="23">
        <f t="shared" si="176"/>
        <v>0</v>
      </c>
      <c r="O1060" s="33">
        <f>+'JRO''s Hours Information'!I1060</f>
        <v>0</v>
      </c>
      <c r="P1060" s="25">
        <f t="shared" si="177"/>
        <v>0</v>
      </c>
      <c r="Q1060" s="16">
        <f>+'JRO''s Hours Information'!D1060</f>
        <v>0</v>
      </c>
      <c r="R1060" s="23">
        <f t="shared" si="178"/>
        <v>0</v>
      </c>
      <c r="S1060" s="16">
        <f>+'JRO''s Hours Information'!G1060</f>
        <v>0</v>
      </c>
      <c r="T1060" s="23">
        <f t="shared" si="179"/>
        <v>0</v>
      </c>
      <c r="U1060" s="15">
        <f>+'JRO''s Hours Information'!J1060</f>
        <v>0</v>
      </c>
      <c r="V1060" s="25">
        <f t="shared" si="180"/>
        <v>0</v>
      </c>
      <c r="W1060" s="23">
        <f t="shared" si="181"/>
        <v>0</v>
      </c>
    </row>
    <row r="1061" spans="1:23" ht="14.85" hidden="1" customHeight="1" x14ac:dyDescent="0.15">
      <c r="A1061" s="64">
        <f>'Employee ROP Information'!A1061</f>
        <v>0</v>
      </c>
      <c r="B1061" s="58">
        <f>+'Employee ROP Information'!C1061</f>
        <v>0</v>
      </c>
      <c r="C1061" s="17">
        <f>+'Employee ROP Information'!M1061</f>
        <v>0</v>
      </c>
      <c r="D1061" s="17">
        <f>+'Employee ROP Information'!N1061</f>
        <v>0</v>
      </c>
      <c r="E1061" s="32">
        <f>+'JRO''s Hours Information'!B1061</f>
        <v>0</v>
      </c>
      <c r="F1061" s="23">
        <f t="shared" si="172"/>
        <v>0</v>
      </c>
      <c r="G1061" s="32">
        <f>+'JRO''s Hours Information'!E1061</f>
        <v>0</v>
      </c>
      <c r="H1061" s="23">
        <f t="shared" si="173"/>
        <v>0</v>
      </c>
      <c r="I1061" s="32">
        <f>+'JRO''s Hours Information'!H1061</f>
        <v>0</v>
      </c>
      <c r="J1061" s="25">
        <f t="shared" si="174"/>
        <v>0</v>
      </c>
      <c r="K1061" s="33">
        <f>+'JRO''s Hours Information'!C1061</f>
        <v>0</v>
      </c>
      <c r="L1061" s="23">
        <f t="shared" si="175"/>
        <v>0</v>
      </c>
      <c r="M1061" s="33">
        <f>+'JRO''s Hours Information'!F1061</f>
        <v>0</v>
      </c>
      <c r="N1061" s="23">
        <f t="shared" si="176"/>
        <v>0</v>
      </c>
      <c r="O1061" s="33">
        <f>+'JRO''s Hours Information'!I1061</f>
        <v>0</v>
      </c>
      <c r="P1061" s="25">
        <f t="shared" si="177"/>
        <v>0</v>
      </c>
      <c r="Q1061" s="16">
        <f>+'JRO''s Hours Information'!D1061</f>
        <v>0</v>
      </c>
      <c r="R1061" s="23">
        <f t="shared" si="178"/>
        <v>0</v>
      </c>
      <c r="S1061" s="16">
        <f>+'JRO''s Hours Information'!G1061</f>
        <v>0</v>
      </c>
      <c r="T1061" s="23">
        <f t="shared" si="179"/>
        <v>0</v>
      </c>
      <c r="U1061" s="15">
        <f>+'JRO''s Hours Information'!J1061</f>
        <v>0</v>
      </c>
      <c r="V1061" s="25">
        <f t="shared" si="180"/>
        <v>0</v>
      </c>
      <c r="W1061" s="23">
        <f t="shared" si="181"/>
        <v>0</v>
      </c>
    </row>
    <row r="1062" spans="1:23" ht="14.85" hidden="1" customHeight="1" x14ac:dyDescent="0.15">
      <c r="A1062" s="64">
        <f>'Employee ROP Information'!A1062</f>
        <v>0</v>
      </c>
      <c r="B1062" s="58">
        <f>+'Employee ROP Information'!C1062</f>
        <v>0</v>
      </c>
      <c r="C1062" s="17">
        <f>+'Employee ROP Information'!M1062</f>
        <v>0</v>
      </c>
      <c r="D1062" s="17">
        <f>+'Employee ROP Information'!N1062</f>
        <v>0</v>
      </c>
      <c r="E1062" s="32">
        <f>+'JRO''s Hours Information'!B1062</f>
        <v>0</v>
      </c>
      <c r="F1062" s="23">
        <f t="shared" si="172"/>
        <v>0</v>
      </c>
      <c r="G1062" s="32">
        <f>+'JRO''s Hours Information'!E1062</f>
        <v>0</v>
      </c>
      <c r="H1062" s="23">
        <f t="shared" si="173"/>
        <v>0</v>
      </c>
      <c r="I1062" s="32">
        <f>+'JRO''s Hours Information'!H1062</f>
        <v>0</v>
      </c>
      <c r="J1062" s="25">
        <f t="shared" si="174"/>
        <v>0</v>
      </c>
      <c r="K1062" s="33">
        <f>+'JRO''s Hours Information'!C1062</f>
        <v>0</v>
      </c>
      <c r="L1062" s="23">
        <f t="shared" si="175"/>
        <v>0</v>
      </c>
      <c r="M1062" s="33">
        <f>+'JRO''s Hours Information'!F1062</f>
        <v>0</v>
      </c>
      <c r="N1062" s="23">
        <f t="shared" si="176"/>
        <v>0</v>
      </c>
      <c r="O1062" s="33">
        <f>+'JRO''s Hours Information'!I1062</f>
        <v>0</v>
      </c>
      <c r="P1062" s="25">
        <f t="shared" si="177"/>
        <v>0</v>
      </c>
      <c r="Q1062" s="16">
        <f>+'JRO''s Hours Information'!D1062</f>
        <v>0</v>
      </c>
      <c r="R1062" s="23">
        <f t="shared" si="178"/>
        <v>0</v>
      </c>
      <c r="S1062" s="16">
        <f>+'JRO''s Hours Information'!G1062</f>
        <v>0</v>
      </c>
      <c r="T1062" s="23">
        <f t="shared" si="179"/>
        <v>0</v>
      </c>
      <c r="U1062" s="15">
        <f>+'JRO''s Hours Information'!J1062</f>
        <v>0</v>
      </c>
      <c r="V1062" s="25">
        <f t="shared" si="180"/>
        <v>0</v>
      </c>
      <c r="W1062" s="23">
        <f t="shared" si="181"/>
        <v>0</v>
      </c>
    </row>
    <row r="1063" spans="1:23" ht="14.85" hidden="1" customHeight="1" x14ac:dyDescent="0.15">
      <c r="A1063" s="64">
        <f>'Employee ROP Information'!A1063</f>
        <v>0</v>
      </c>
      <c r="B1063" s="58">
        <f>+'Employee ROP Information'!C1063</f>
        <v>0</v>
      </c>
      <c r="C1063" s="17">
        <f>+'Employee ROP Information'!M1063</f>
        <v>0</v>
      </c>
      <c r="D1063" s="17">
        <f>+'Employee ROP Information'!N1063</f>
        <v>0</v>
      </c>
      <c r="E1063" s="32">
        <f>+'JRO''s Hours Information'!B1063</f>
        <v>0</v>
      </c>
      <c r="F1063" s="23">
        <f t="shared" si="172"/>
        <v>0</v>
      </c>
      <c r="G1063" s="32">
        <f>+'JRO''s Hours Information'!E1063</f>
        <v>0</v>
      </c>
      <c r="H1063" s="23">
        <f t="shared" si="173"/>
        <v>0</v>
      </c>
      <c r="I1063" s="32">
        <f>+'JRO''s Hours Information'!H1063</f>
        <v>0</v>
      </c>
      <c r="J1063" s="25">
        <f t="shared" si="174"/>
        <v>0</v>
      </c>
      <c r="K1063" s="33">
        <f>+'JRO''s Hours Information'!C1063</f>
        <v>0</v>
      </c>
      <c r="L1063" s="23">
        <f t="shared" si="175"/>
        <v>0</v>
      </c>
      <c r="M1063" s="33">
        <f>+'JRO''s Hours Information'!F1063</f>
        <v>0</v>
      </c>
      <c r="N1063" s="23">
        <f t="shared" si="176"/>
        <v>0</v>
      </c>
      <c r="O1063" s="33">
        <f>+'JRO''s Hours Information'!I1063</f>
        <v>0</v>
      </c>
      <c r="P1063" s="25">
        <f t="shared" si="177"/>
        <v>0</v>
      </c>
      <c r="Q1063" s="16">
        <f>+'JRO''s Hours Information'!D1063</f>
        <v>0</v>
      </c>
      <c r="R1063" s="23">
        <f t="shared" si="178"/>
        <v>0</v>
      </c>
      <c r="S1063" s="16">
        <f>+'JRO''s Hours Information'!G1063</f>
        <v>0</v>
      </c>
      <c r="T1063" s="23">
        <f t="shared" si="179"/>
        <v>0</v>
      </c>
      <c r="U1063" s="15">
        <f>+'JRO''s Hours Information'!J1063</f>
        <v>0</v>
      </c>
      <c r="V1063" s="25">
        <f t="shared" si="180"/>
        <v>0</v>
      </c>
      <c r="W1063" s="23">
        <f t="shared" si="181"/>
        <v>0</v>
      </c>
    </row>
    <row r="1064" spans="1:23" ht="14.85" hidden="1" customHeight="1" x14ac:dyDescent="0.15">
      <c r="A1064" s="64">
        <f>'Employee ROP Information'!A1064</f>
        <v>0</v>
      </c>
      <c r="B1064" s="58">
        <f>+'Employee ROP Information'!C1064</f>
        <v>0</v>
      </c>
      <c r="C1064" s="17">
        <f>+'Employee ROP Information'!M1064</f>
        <v>0</v>
      </c>
      <c r="D1064" s="17">
        <f>+'Employee ROP Information'!N1064</f>
        <v>0</v>
      </c>
      <c r="E1064" s="32">
        <f>+'JRO''s Hours Information'!B1064</f>
        <v>0</v>
      </c>
      <c r="F1064" s="23">
        <f t="shared" si="172"/>
        <v>0</v>
      </c>
      <c r="G1064" s="32">
        <f>+'JRO''s Hours Information'!E1064</f>
        <v>0</v>
      </c>
      <c r="H1064" s="23">
        <f t="shared" si="173"/>
        <v>0</v>
      </c>
      <c r="I1064" s="32">
        <f>+'JRO''s Hours Information'!H1064</f>
        <v>0</v>
      </c>
      <c r="J1064" s="25">
        <f t="shared" si="174"/>
        <v>0</v>
      </c>
      <c r="K1064" s="33">
        <f>+'JRO''s Hours Information'!C1064</f>
        <v>0</v>
      </c>
      <c r="L1064" s="23">
        <f t="shared" si="175"/>
        <v>0</v>
      </c>
      <c r="M1064" s="33">
        <f>+'JRO''s Hours Information'!F1064</f>
        <v>0</v>
      </c>
      <c r="N1064" s="23">
        <f t="shared" si="176"/>
        <v>0</v>
      </c>
      <c r="O1064" s="33">
        <f>+'JRO''s Hours Information'!I1064</f>
        <v>0</v>
      </c>
      <c r="P1064" s="25">
        <f t="shared" si="177"/>
        <v>0</v>
      </c>
      <c r="Q1064" s="16">
        <f>+'JRO''s Hours Information'!D1064</f>
        <v>0</v>
      </c>
      <c r="R1064" s="23">
        <f t="shared" si="178"/>
        <v>0</v>
      </c>
      <c r="S1064" s="16">
        <f>+'JRO''s Hours Information'!G1064</f>
        <v>0</v>
      </c>
      <c r="T1064" s="23">
        <f t="shared" si="179"/>
        <v>0</v>
      </c>
      <c r="U1064" s="15">
        <f>+'JRO''s Hours Information'!J1064</f>
        <v>0</v>
      </c>
      <c r="V1064" s="25">
        <f t="shared" si="180"/>
        <v>0</v>
      </c>
      <c r="W1064" s="23">
        <f t="shared" si="181"/>
        <v>0</v>
      </c>
    </row>
    <row r="1065" spans="1:23" ht="14.85" hidden="1" customHeight="1" x14ac:dyDescent="0.15">
      <c r="A1065" s="64">
        <f>'Employee ROP Information'!A1065</f>
        <v>0</v>
      </c>
      <c r="B1065" s="58">
        <f>+'Employee ROP Information'!C1065</f>
        <v>0</v>
      </c>
      <c r="C1065" s="17">
        <f>+'Employee ROP Information'!M1065</f>
        <v>0</v>
      </c>
      <c r="D1065" s="17">
        <f>+'Employee ROP Information'!N1065</f>
        <v>0</v>
      </c>
      <c r="E1065" s="32">
        <f>+'JRO''s Hours Information'!B1065</f>
        <v>0</v>
      </c>
      <c r="F1065" s="23">
        <f t="shared" si="172"/>
        <v>0</v>
      </c>
      <c r="G1065" s="32">
        <f>+'JRO''s Hours Information'!E1065</f>
        <v>0</v>
      </c>
      <c r="H1065" s="23">
        <f t="shared" si="173"/>
        <v>0</v>
      </c>
      <c r="I1065" s="32">
        <f>+'JRO''s Hours Information'!H1065</f>
        <v>0</v>
      </c>
      <c r="J1065" s="25">
        <f t="shared" si="174"/>
        <v>0</v>
      </c>
      <c r="K1065" s="33">
        <f>+'JRO''s Hours Information'!C1065</f>
        <v>0</v>
      </c>
      <c r="L1065" s="23">
        <f t="shared" si="175"/>
        <v>0</v>
      </c>
      <c r="M1065" s="33">
        <f>+'JRO''s Hours Information'!F1065</f>
        <v>0</v>
      </c>
      <c r="N1065" s="23">
        <f t="shared" si="176"/>
        <v>0</v>
      </c>
      <c r="O1065" s="33">
        <f>+'JRO''s Hours Information'!I1065</f>
        <v>0</v>
      </c>
      <c r="P1065" s="25">
        <f t="shared" si="177"/>
        <v>0</v>
      </c>
      <c r="Q1065" s="16">
        <f>+'JRO''s Hours Information'!D1065</f>
        <v>0</v>
      </c>
      <c r="R1065" s="23">
        <f t="shared" si="178"/>
        <v>0</v>
      </c>
      <c r="S1065" s="16">
        <f>+'JRO''s Hours Information'!G1065</f>
        <v>0</v>
      </c>
      <c r="T1065" s="23">
        <f t="shared" si="179"/>
        <v>0</v>
      </c>
      <c r="U1065" s="15">
        <f>+'JRO''s Hours Information'!J1065</f>
        <v>0</v>
      </c>
      <c r="V1065" s="25">
        <f t="shared" si="180"/>
        <v>0</v>
      </c>
      <c r="W1065" s="23">
        <f t="shared" si="181"/>
        <v>0</v>
      </c>
    </row>
    <row r="1066" spans="1:23" ht="14.85" hidden="1" customHeight="1" x14ac:dyDescent="0.15">
      <c r="A1066" s="64">
        <f>'Employee ROP Information'!A1066</f>
        <v>0</v>
      </c>
      <c r="B1066" s="58">
        <f>+'Employee ROP Information'!C1066</f>
        <v>0</v>
      </c>
      <c r="C1066" s="17">
        <f>+'Employee ROP Information'!M1066</f>
        <v>0</v>
      </c>
      <c r="D1066" s="17">
        <f>+'Employee ROP Information'!N1066</f>
        <v>0</v>
      </c>
      <c r="E1066" s="32">
        <f>+'JRO''s Hours Information'!B1066</f>
        <v>0</v>
      </c>
      <c r="F1066" s="23">
        <f t="shared" si="172"/>
        <v>0</v>
      </c>
      <c r="G1066" s="32">
        <f>+'JRO''s Hours Information'!E1066</f>
        <v>0</v>
      </c>
      <c r="H1066" s="23">
        <f t="shared" si="173"/>
        <v>0</v>
      </c>
      <c r="I1066" s="32">
        <f>+'JRO''s Hours Information'!H1066</f>
        <v>0</v>
      </c>
      <c r="J1066" s="25">
        <f t="shared" si="174"/>
        <v>0</v>
      </c>
      <c r="K1066" s="33">
        <f>+'JRO''s Hours Information'!C1066</f>
        <v>0</v>
      </c>
      <c r="L1066" s="23">
        <f t="shared" si="175"/>
        <v>0</v>
      </c>
      <c r="M1066" s="33">
        <f>+'JRO''s Hours Information'!F1066</f>
        <v>0</v>
      </c>
      <c r="N1066" s="23">
        <f t="shared" si="176"/>
        <v>0</v>
      </c>
      <c r="O1066" s="33">
        <f>+'JRO''s Hours Information'!I1066</f>
        <v>0</v>
      </c>
      <c r="P1066" s="25">
        <f t="shared" si="177"/>
        <v>0</v>
      </c>
      <c r="Q1066" s="16">
        <f>+'JRO''s Hours Information'!D1066</f>
        <v>0</v>
      </c>
      <c r="R1066" s="23">
        <f t="shared" si="178"/>
        <v>0</v>
      </c>
      <c r="S1066" s="16">
        <f>+'JRO''s Hours Information'!G1066</f>
        <v>0</v>
      </c>
      <c r="T1066" s="23">
        <f t="shared" si="179"/>
        <v>0</v>
      </c>
      <c r="U1066" s="15">
        <f>+'JRO''s Hours Information'!J1066</f>
        <v>0</v>
      </c>
      <c r="V1066" s="25">
        <f t="shared" si="180"/>
        <v>0</v>
      </c>
      <c r="W1066" s="23">
        <f t="shared" si="181"/>
        <v>0</v>
      </c>
    </row>
    <row r="1067" spans="1:23" ht="14.85" hidden="1" customHeight="1" x14ac:dyDescent="0.15">
      <c r="A1067" s="64">
        <f>'Employee ROP Information'!A1067</f>
        <v>0</v>
      </c>
      <c r="B1067" s="58">
        <f>+'Employee ROP Information'!C1067</f>
        <v>0</v>
      </c>
      <c r="C1067" s="17">
        <f>+'Employee ROP Information'!M1067</f>
        <v>0</v>
      </c>
      <c r="D1067" s="17">
        <f>+'Employee ROP Information'!N1067</f>
        <v>0</v>
      </c>
      <c r="E1067" s="32">
        <f>+'JRO''s Hours Information'!B1067</f>
        <v>0</v>
      </c>
      <c r="F1067" s="23">
        <f t="shared" si="172"/>
        <v>0</v>
      </c>
      <c r="G1067" s="32">
        <f>+'JRO''s Hours Information'!E1067</f>
        <v>0</v>
      </c>
      <c r="H1067" s="23">
        <f t="shared" si="173"/>
        <v>0</v>
      </c>
      <c r="I1067" s="32">
        <f>+'JRO''s Hours Information'!H1067</f>
        <v>0</v>
      </c>
      <c r="J1067" s="25">
        <f t="shared" si="174"/>
        <v>0</v>
      </c>
      <c r="K1067" s="33">
        <f>+'JRO''s Hours Information'!C1067</f>
        <v>0</v>
      </c>
      <c r="L1067" s="23">
        <f t="shared" si="175"/>
        <v>0</v>
      </c>
      <c r="M1067" s="33">
        <f>+'JRO''s Hours Information'!F1067</f>
        <v>0</v>
      </c>
      <c r="N1067" s="23">
        <f t="shared" si="176"/>
        <v>0</v>
      </c>
      <c r="O1067" s="33">
        <f>+'JRO''s Hours Information'!I1067</f>
        <v>0</v>
      </c>
      <c r="P1067" s="25">
        <f t="shared" si="177"/>
        <v>0</v>
      </c>
      <c r="Q1067" s="16">
        <f>+'JRO''s Hours Information'!D1067</f>
        <v>0</v>
      </c>
      <c r="R1067" s="23">
        <f t="shared" si="178"/>
        <v>0</v>
      </c>
      <c r="S1067" s="16">
        <f>+'JRO''s Hours Information'!G1067</f>
        <v>0</v>
      </c>
      <c r="T1067" s="23">
        <f t="shared" si="179"/>
        <v>0</v>
      </c>
      <c r="U1067" s="15">
        <f>+'JRO''s Hours Information'!J1067</f>
        <v>0</v>
      </c>
      <c r="V1067" s="25">
        <f t="shared" si="180"/>
        <v>0</v>
      </c>
      <c r="W1067" s="23">
        <f t="shared" si="181"/>
        <v>0</v>
      </c>
    </row>
    <row r="1068" spans="1:23" ht="14.85" hidden="1" customHeight="1" x14ac:dyDescent="0.15">
      <c r="A1068" s="64">
        <f>'Employee ROP Information'!A1068</f>
        <v>0</v>
      </c>
      <c r="B1068" s="58">
        <f>+'Employee ROP Information'!C1068</f>
        <v>0</v>
      </c>
      <c r="C1068" s="17">
        <f>+'Employee ROP Information'!M1068</f>
        <v>0</v>
      </c>
      <c r="D1068" s="17">
        <f>+'Employee ROP Information'!N1068</f>
        <v>0</v>
      </c>
      <c r="E1068" s="32">
        <f>+'JRO''s Hours Information'!B1068</f>
        <v>0</v>
      </c>
      <c r="F1068" s="23">
        <f t="shared" si="172"/>
        <v>0</v>
      </c>
      <c r="G1068" s="32">
        <f>+'JRO''s Hours Information'!E1068</f>
        <v>0</v>
      </c>
      <c r="H1068" s="23">
        <f t="shared" si="173"/>
        <v>0</v>
      </c>
      <c r="I1068" s="32">
        <f>+'JRO''s Hours Information'!H1068</f>
        <v>0</v>
      </c>
      <c r="J1068" s="25">
        <f t="shared" si="174"/>
        <v>0</v>
      </c>
      <c r="K1068" s="33">
        <f>+'JRO''s Hours Information'!C1068</f>
        <v>0</v>
      </c>
      <c r="L1068" s="23">
        <f t="shared" si="175"/>
        <v>0</v>
      </c>
      <c r="M1068" s="33">
        <f>+'JRO''s Hours Information'!F1068</f>
        <v>0</v>
      </c>
      <c r="N1068" s="23">
        <f t="shared" si="176"/>
        <v>0</v>
      </c>
      <c r="O1068" s="33">
        <f>+'JRO''s Hours Information'!I1068</f>
        <v>0</v>
      </c>
      <c r="P1068" s="25">
        <f t="shared" si="177"/>
        <v>0</v>
      </c>
      <c r="Q1068" s="16">
        <f>+'JRO''s Hours Information'!D1068</f>
        <v>0</v>
      </c>
      <c r="R1068" s="23">
        <f t="shared" si="178"/>
        <v>0</v>
      </c>
      <c r="S1068" s="16">
        <f>+'JRO''s Hours Information'!G1068</f>
        <v>0</v>
      </c>
      <c r="T1068" s="23">
        <f t="shared" si="179"/>
        <v>0</v>
      </c>
      <c r="U1068" s="15">
        <f>+'JRO''s Hours Information'!J1068</f>
        <v>0</v>
      </c>
      <c r="V1068" s="25">
        <f t="shared" si="180"/>
        <v>0</v>
      </c>
      <c r="W1068" s="23">
        <f t="shared" si="181"/>
        <v>0</v>
      </c>
    </row>
    <row r="1069" spans="1:23" ht="14.85" hidden="1" customHeight="1" x14ac:dyDescent="0.15">
      <c r="A1069" s="64">
        <f>'Employee ROP Information'!A1069</f>
        <v>0</v>
      </c>
      <c r="B1069" s="58">
        <f>+'Employee ROP Information'!C1069</f>
        <v>0</v>
      </c>
      <c r="C1069" s="17">
        <f>+'Employee ROP Information'!M1069</f>
        <v>0</v>
      </c>
      <c r="D1069" s="17">
        <f>+'Employee ROP Information'!N1069</f>
        <v>0</v>
      </c>
      <c r="E1069" s="32">
        <f>+'JRO''s Hours Information'!B1069</f>
        <v>0</v>
      </c>
      <c r="F1069" s="23">
        <f t="shared" si="172"/>
        <v>0</v>
      </c>
      <c r="G1069" s="32">
        <f>+'JRO''s Hours Information'!E1069</f>
        <v>0</v>
      </c>
      <c r="H1069" s="23">
        <f t="shared" si="173"/>
        <v>0</v>
      </c>
      <c r="I1069" s="32">
        <f>+'JRO''s Hours Information'!H1069</f>
        <v>0</v>
      </c>
      <c r="J1069" s="25">
        <f t="shared" si="174"/>
        <v>0</v>
      </c>
      <c r="K1069" s="33">
        <f>+'JRO''s Hours Information'!C1069</f>
        <v>0</v>
      </c>
      <c r="L1069" s="23">
        <f t="shared" si="175"/>
        <v>0</v>
      </c>
      <c r="M1069" s="33">
        <f>+'JRO''s Hours Information'!F1069</f>
        <v>0</v>
      </c>
      <c r="N1069" s="23">
        <f t="shared" si="176"/>
        <v>0</v>
      </c>
      <c r="O1069" s="33">
        <f>+'JRO''s Hours Information'!I1069</f>
        <v>0</v>
      </c>
      <c r="P1069" s="25">
        <f t="shared" si="177"/>
        <v>0</v>
      </c>
      <c r="Q1069" s="16">
        <f>+'JRO''s Hours Information'!D1069</f>
        <v>0</v>
      </c>
      <c r="R1069" s="23">
        <f t="shared" si="178"/>
        <v>0</v>
      </c>
      <c r="S1069" s="16">
        <f>+'JRO''s Hours Information'!G1069</f>
        <v>0</v>
      </c>
      <c r="T1069" s="23">
        <f t="shared" si="179"/>
        <v>0</v>
      </c>
      <c r="U1069" s="15">
        <f>+'JRO''s Hours Information'!J1069</f>
        <v>0</v>
      </c>
      <c r="V1069" s="25">
        <f t="shared" si="180"/>
        <v>0</v>
      </c>
      <c r="W1069" s="23">
        <f t="shared" si="181"/>
        <v>0</v>
      </c>
    </row>
    <row r="1070" spans="1:23" ht="14.85" hidden="1" customHeight="1" x14ac:dyDescent="0.15">
      <c r="A1070" s="64">
        <f>'Employee ROP Information'!A1070</f>
        <v>0</v>
      </c>
      <c r="B1070" s="58">
        <f>+'Employee ROP Information'!C1070</f>
        <v>0</v>
      </c>
      <c r="C1070" s="17">
        <f>+'Employee ROP Information'!M1070</f>
        <v>0</v>
      </c>
      <c r="D1070" s="17">
        <f>+'Employee ROP Information'!N1070</f>
        <v>0</v>
      </c>
      <c r="E1070" s="32">
        <f>+'JRO''s Hours Information'!B1070</f>
        <v>0</v>
      </c>
      <c r="F1070" s="23">
        <f t="shared" si="172"/>
        <v>0</v>
      </c>
      <c r="G1070" s="32">
        <f>+'JRO''s Hours Information'!E1070</f>
        <v>0</v>
      </c>
      <c r="H1070" s="23">
        <f t="shared" si="173"/>
        <v>0</v>
      </c>
      <c r="I1070" s="32">
        <f>+'JRO''s Hours Information'!H1070</f>
        <v>0</v>
      </c>
      <c r="J1070" s="25">
        <f t="shared" si="174"/>
        <v>0</v>
      </c>
      <c r="K1070" s="33">
        <f>+'JRO''s Hours Information'!C1070</f>
        <v>0</v>
      </c>
      <c r="L1070" s="23">
        <f t="shared" si="175"/>
        <v>0</v>
      </c>
      <c r="M1070" s="33">
        <f>+'JRO''s Hours Information'!F1070</f>
        <v>0</v>
      </c>
      <c r="N1070" s="23">
        <f t="shared" si="176"/>
        <v>0</v>
      </c>
      <c r="O1070" s="33">
        <f>+'JRO''s Hours Information'!I1070</f>
        <v>0</v>
      </c>
      <c r="P1070" s="25">
        <f t="shared" si="177"/>
        <v>0</v>
      </c>
      <c r="Q1070" s="16">
        <f>+'JRO''s Hours Information'!D1070</f>
        <v>0</v>
      </c>
      <c r="R1070" s="23">
        <f t="shared" si="178"/>
        <v>0</v>
      </c>
      <c r="S1070" s="16">
        <f>+'JRO''s Hours Information'!G1070</f>
        <v>0</v>
      </c>
      <c r="T1070" s="23">
        <f t="shared" si="179"/>
        <v>0</v>
      </c>
      <c r="U1070" s="15">
        <f>+'JRO''s Hours Information'!J1070</f>
        <v>0</v>
      </c>
      <c r="V1070" s="25">
        <f t="shared" si="180"/>
        <v>0</v>
      </c>
      <c r="W1070" s="23">
        <f t="shared" si="181"/>
        <v>0</v>
      </c>
    </row>
    <row r="1071" spans="1:23" ht="14.85" hidden="1" customHeight="1" x14ac:dyDescent="0.15">
      <c r="A1071" s="64">
        <f>'Employee ROP Information'!A1071</f>
        <v>0</v>
      </c>
      <c r="B1071" s="58">
        <f>+'Employee ROP Information'!C1071</f>
        <v>0</v>
      </c>
      <c r="C1071" s="17">
        <f>+'Employee ROP Information'!M1071</f>
        <v>0</v>
      </c>
      <c r="D1071" s="17">
        <f>+'Employee ROP Information'!N1071</f>
        <v>0</v>
      </c>
      <c r="E1071" s="32">
        <f>+'JRO''s Hours Information'!B1071</f>
        <v>0</v>
      </c>
      <c r="F1071" s="23">
        <f t="shared" si="172"/>
        <v>0</v>
      </c>
      <c r="G1071" s="32">
        <f>+'JRO''s Hours Information'!E1071</f>
        <v>0</v>
      </c>
      <c r="H1071" s="23">
        <f t="shared" si="173"/>
        <v>0</v>
      </c>
      <c r="I1071" s="32">
        <f>+'JRO''s Hours Information'!H1071</f>
        <v>0</v>
      </c>
      <c r="J1071" s="25">
        <f t="shared" si="174"/>
        <v>0</v>
      </c>
      <c r="K1071" s="33">
        <f>+'JRO''s Hours Information'!C1071</f>
        <v>0</v>
      </c>
      <c r="L1071" s="23">
        <f t="shared" si="175"/>
        <v>0</v>
      </c>
      <c r="M1071" s="33">
        <f>+'JRO''s Hours Information'!F1071</f>
        <v>0</v>
      </c>
      <c r="N1071" s="23">
        <f t="shared" si="176"/>
        <v>0</v>
      </c>
      <c r="O1071" s="33">
        <f>+'JRO''s Hours Information'!I1071</f>
        <v>0</v>
      </c>
      <c r="P1071" s="25">
        <f t="shared" si="177"/>
        <v>0</v>
      </c>
      <c r="Q1071" s="16">
        <f>+'JRO''s Hours Information'!D1071</f>
        <v>0</v>
      </c>
      <c r="R1071" s="23">
        <f t="shared" si="178"/>
        <v>0</v>
      </c>
      <c r="S1071" s="16">
        <f>+'JRO''s Hours Information'!G1071</f>
        <v>0</v>
      </c>
      <c r="T1071" s="23">
        <f t="shared" si="179"/>
        <v>0</v>
      </c>
      <c r="U1071" s="15">
        <f>+'JRO''s Hours Information'!J1071</f>
        <v>0</v>
      </c>
      <c r="V1071" s="25">
        <f t="shared" si="180"/>
        <v>0</v>
      </c>
      <c r="W1071" s="23">
        <f t="shared" si="181"/>
        <v>0</v>
      </c>
    </row>
    <row r="1072" spans="1:23" ht="14.85" hidden="1" customHeight="1" x14ac:dyDescent="0.15">
      <c r="A1072" s="64">
        <f>'Employee ROP Information'!A1072</f>
        <v>0</v>
      </c>
      <c r="B1072" s="58">
        <f>+'Employee ROP Information'!C1072</f>
        <v>0</v>
      </c>
      <c r="C1072" s="17">
        <f>+'Employee ROP Information'!M1072</f>
        <v>0</v>
      </c>
      <c r="D1072" s="17">
        <f>+'Employee ROP Information'!N1072</f>
        <v>0</v>
      </c>
      <c r="E1072" s="32">
        <f>+'JRO''s Hours Information'!B1072</f>
        <v>0</v>
      </c>
      <c r="F1072" s="23">
        <f t="shared" si="172"/>
        <v>0</v>
      </c>
      <c r="G1072" s="32">
        <f>+'JRO''s Hours Information'!E1072</f>
        <v>0</v>
      </c>
      <c r="H1072" s="23">
        <f t="shared" si="173"/>
        <v>0</v>
      </c>
      <c r="I1072" s="32">
        <f>+'JRO''s Hours Information'!H1072</f>
        <v>0</v>
      </c>
      <c r="J1072" s="25">
        <f t="shared" si="174"/>
        <v>0</v>
      </c>
      <c r="K1072" s="33">
        <f>+'JRO''s Hours Information'!C1072</f>
        <v>0</v>
      </c>
      <c r="L1072" s="23">
        <f t="shared" si="175"/>
        <v>0</v>
      </c>
      <c r="M1072" s="33">
        <f>+'JRO''s Hours Information'!F1072</f>
        <v>0</v>
      </c>
      <c r="N1072" s="23">
        <f t="shared" si="176"/>
        <v>0</v>
      </c>
      <c r="O1072" s="33">
        <f>+'JRO''s Hours Information'!I1072</f>
        <v>0</v>
      </c>
      <c r="P1072" s="25">
        <f t="shared" si="177"/>
        <v>0</v>
      </c>
      <c r="Q1072" s="16">
        <f>+'JRO''s Hours Information'!D1072</f>
        <v>0</v>
      </c>
      <c r="R1072" s="23">
        <f t="shared" si="178"/>
        <v>0</v>
      </c>
      <c r="S1072" s="16">
        <f>+'JRO''s Hours Information'!G1072</f>
        <v>0</v>
      </c>
      <c r="T1072" s="23">
        <f t="shared" si="179"/>
        <v>0</v>
      </c>
      <c r="U1072" s="15">
        <f>+'JRO''s Hours Information'!J1072</f>
        <v>0</v>
      </c>
      <c r="V1072" s="25">
        <f t="shared" si="180"/>
        <v>0</v>
      </c>
      <c r="W1072" s="23">
        <f t="shared" si="181"/>
        <v>0</v>
      </c>
    </row>
    <row r="1073" spans="1:23" ht="14.85" hidden="1" customHeight="1" x14ac:dyDescent="0.15">
      <c r="A1073" s="64">
        <f>'Employee ROP Information'!A1073</f>
        <v>0</v>
      </c>
      <c r="B1073" s="58">
        <f>+'Employee ROP Information'!C1073</f>
        <v>0</v>
      </c>
      <c r="C1073" s="17">
        <f>+'Employee ROP Information'!M1073</f>
        <v>0</v>
      </c>
      <c r="D1073" s="17">
        <f>+'Employee ROP Information'!N1073</f>
        <v>0</v>
      </c>
      <c r="E1073" s="32">
        <f>+'JRO''s Hours Information'!B1073</f>
        <v>0</v>
      </c>
      <c r="F1073" s="23">
        <f t="shared" si="172"/>
        <v>0</v>
      </c>
      <c r="G1073" s="32">
        <f>+'JRO''s Hours Information'!E1073</f>
        <v>0</v>
      </c>
      <c r="H1073" s="23">
        <f t="shared" si="173"/>
        <v>0</v>
      </c>
      <c r="I1073" s="32">
        <f>+'JRO''s Hours Information'!H1073</f>
        <v>0</v>
      </c>
      <c r="J1073" s="25">
        <f t="shared" si="174"/>
        <v>0</v>
      </c>
      <c r="K1073" s="33">
        <f>+'JRO''s Hours Information'!C1073</f>
        <v>0</v>
      </c>
      <c r="L1073" s="23">
        <f t="shared" si="175"/>
        <v>0</v>
      </c>
      <c r="M1073" s="33">
        <f>+'JRO''s Hours Information'!F1073</f>
        <v>0</v>
      </c>
      <c r="N1073" s="23">
        <f t="shared" si="176"/>
        <v>0</v>
      </c>
      <c r="O1073" s="33">
        <f>+'JRO''s Hours Information'!I1073</f>
        <v>0</v>
      </c>
      <c r="P1073" s="25">
        <f t="shared" si="177"/>
        <v>0</v>
      </c>
      <c r="Q1073" s="16">
        <f>+'JRO''s Hours Information'!D1073</f>
        <v>0</v>
      </c>
      <c r="R1073" s="23">
        <f t="shared" si="178"/>
        <v>0</v>
      </c>
      <c r="S1073" s="16">
        <f>+'JRO''s Hours Information'!G1073</f>
        <v>0</v>
      </c>
      <c r="T1073" s="23">
        <f t="shared" si="179"/>
        <v>0</v>
      </c>
      <c r="U1073" s="15">
        <f>+'JRO''s Hours Information'!J1073</f>
        <v>0</v>
      </c>
      <c r="V1073" s="25">
        <f t="shared" si="180"/>
        <v>0</v>
      </c>
      <c r="W1073" s="23">
        <f t="shared" si="181"/>
        <v>0</v>
      </c>
    </row>
    <row r="1074" spans="1:23" ht="14.85" hidden="1" customHeight="1" x14ac:dyDescent="0.15">
      <c r="A1074" s="64">
        <f>'Employee ROP Information'!A1074</f>
        <v>0</v>
      </c>
      <c r="B1074" s="58">
        <f>+'Employee ROP Information'!C1074</f>
        <v>0</v>
      </c>
      <c r="C1074" s="17">
        <f>+'Employee ROP Information'!M1074</f>
        <v>0</v>
      </c>
      <c r="D1074" s="17">
        <f>+'Employee ROP Information'!N1074</f>
        <v>0</v>
      </c>
      <c r="E1074" s="32">
        <f>+'JRO''s Hours Information'!B1074</f>
        <v>0</v>
      </c>
      <c r="F1074" s="23">
        <f t="shared" si="172"/>
        <v>0</v>
      </c>
      <c r="G1074" s="32">
        <f>+'JRO''s Hours Information'!E1074</f>
        <v>0</v>
      </c>
      <c r="H1074" s="23">
        <f t="shared" si="173"/>
        <v>0</v>
      </c>
      <c r="I1074" s="32">
        <f>+'JRO''s Hours Information'!H1074</f>
        <v>0</v>
      </c>
      <c r="J1074" s="25">
        <f t="shared" si="174"/>
        <v>0</v>
      </c>
      <c r="K1074" s="33">
        <f>+'JRO''s Hours Information'!C1074</f>
        <v>0</v>
      </c>
      <c r="L1074" s="23">
        <f t="shared" si="175"/>
        <v>0</v>
      </c>
      <c r="M1074" s="33">
        <f>+'JRO''s Hours Information'!F1074</f>
        <v>0</v>
      </c>
      <c r="N1074" s="23">
        <f t="shared" si="176"/>
        <v>0</v>
      </c>
      <c r="O1074" s="33">
        <f>+'JRO''s Hours Information'!I1074</f>
        <v>0</v>
      </c>
      <c r="P1074" s="25">
        <f t="shared" si="177"/>
        <v>0</v>
      </c>
      <c r="Q1074" s="16">
        <f>+'JRO''s Hours Information'!D1074</f>
        <v>0</v>
      </c>
      <c r="R1074" s="23">
        <f t="shared" si="178"/>
        <v>0</v>
      </c>
      <c r="S1074" s="16">
        <f>+'JRO''s Hours Information'!G1074</f>
        <v>0</v>
      </c>
      <c r="T1074" s="23">
        <f t="shared" si="179"/>
        <v>0</v>
      </c>
      <c r="U1074" s="15">
        <f>+'JRO''s Hours Information'!J1074</f>
        <v>0</v>
      </c>
      <c r="V1074" s="25">
        <f t="shared" si="180"/>
        <v>0</v>
      </c>
      <c r="W1074" s="23">
        <f t="shared" si="181"/>
        <v>0</v>
      </c>
    </row>
    <row r="1075" spans="1:23" ht="14.85" hidden="1" customHeight="1" x14ac:dyDescent="0.15">
      <c r="A1075" s="64">
        <f>'Employee ROP Information'!A1075</f>
        <v>0</v>
      </c>
      <c r="B1075" s="58">
        <f>+'Employee ROP Information'!C1075</f>
        <v>0</v>
      </c>
      <c r="C1075" s="17">
        <f>+'Employee ROP Information'!M1075</f>
        <v>0</v>
      </c>
      <c r="D1075" s="17">
        <f>+'Employee ROP Information'!N1075</f>
        <v>0</v>
      </c>
      <c r="E1075" s="32">
        <f>+'JRO''s Hours Information'!B1075</f>
        <v>0</v>
      </c>
      <c r="F1075" s="23">
        <f t="shared" si="172"/>
        <v>0</v>
      </c>
      <c r="G1075" s="32">
        <f>+'JRO''s Hours Information'!E1075</f>
        <v>0</v>
      </c>
      <c r="H1075" s="23">
        <f t="shared" si="173"/>
        <v>0</v>
      </c>
      <c r="I1075" s="32">
        <f>+'JRO''s Hours Information'!H1075</f>
        <v>0</v>
      </c>
      <c r="J1075" s="25">
        <f t="shared" si="174"/>
        <v>0</v>
      </c>
      <c r="K1075" s="33">
        <f>+'JRO''s Hours Information'!C1075</f>
        <v>0</v>
      </c>
      <c r="L1075" s="23">
        <f t="shared" si="175"/>
        <v>0</v>
      </c>
      <c r="M1075" s="33">
        <f>+'JRO''s Hours Information'!F1075</f>
        <v>0</v>
      </c>
      <c r="N1075" s="23">
        <f t="shared" si="176"/>
        <v>0</v>
      </c>
      <c r="O1075" s="33">
        <f>+'JRO''s Hours Information'!I1075</f>
        <v>0</v>
      </c>
      <c r="P1075" s="25">
        <f t="shared" si="177"/>
        <v>0</v>
      </c>
      <c r="Q1075" s="16">
        <f>+'JRO''s Hours Information'!D1075</f>
        <v>0</v>
      </c>
      <c r="R1075" s="23">
        <f t="shared" si="178"/>
        <v>0</v>
      </c>
      <c r="S1075" s="16">
        <f>+'JRO''s Hours Information'!G1075</f>
        <v>0</v>
      </c>
      <c r="T1075" s="23">
        <f t="shared" si="179"/>
        <v>0</v>
      </c>
      <c r="U1075" s="15">
        <f>+'JRO''s Hours Information'!J1075</f>
        <v>0</v>
      </c>
      <c r="V1075" s="25">
        <f t="shared" si="180"/>
        <v>0</v>
      </c>
      <c r="W1075" s="23">
        <f t="shared" si="181"/>
        <v>0</v>
      </c>
    </row>
    <row r="1076" spans="1:23" ht="14.85" hidden="1" customHeight="1" x14ac:dyDescent="0.15">
      <c r="A1076" s="64">
        <f>'Employee ROP Information'!A1076</f>
        <v>0</v>
      </c>
      <c r="B1076" s="58">
        <f>+'Employee ROP Information'!C1076</f>
        <v>0</v>
      </c>
      <c r="C1076" s="17">
        <f>+'Employee ROP Information'!M1076</f>
        <v>0</v>
      </c>
      <c r="D1076" s="17">
        <f>+'Employee ROP Information'!N1076</f>
        <v>0</v>
      </c>
      <c r="E1076" s="32">
        <f>+'JRO''s Hours Information'!B1076</f>
        <v>0</v>
      </c>
      <c r="F1076" s="23">
        <f t="shared" si="172"/>
        <v>0</v>
      </c>
      <c r="G1076" s="32">
        <f>+'JRO''s Hours Information'!E1076</f>
        <v>0</v>
      </c>
      <c r="H1076" s="23">
        <f t="shared" si="173"/>
        <v>0</v>
      </c>
      <c r="I1076" s="32">
        <f>+'JRO''s Hours Information'!H1076</f>
        <v>0</v>
      </c>
      <c r="J1076" s="25">
        <f t="shared" si="174"/>
        <v>0</v>
      </c>
      <c r="K1076" s="33">
        <f>+'JRO''s Hours Information'!C1076</f>
        <v>0</v>
      </c>
      <c r="L1076" s="23">
        <f t="shared" si="175"/>
        <v>0</v>
      </c>
      <c r="M1076" s="33">
        <f>+'JRO''s Hours Information'!F1076</f>
        <v>0</v>
      </c>
      <c r="N1076" s="23">
        <f t="shared" si="176"/>
        <v>0</v>
      </c>
      <c r="O1076" s="33">
        <f>+'JRO''s Hours Information'!I1076</f>
        <v>0</v>
      </c>
      <c r="P1076" s="25">
        <f t="shared" si="177"/>
        <v>0</v>
      </c>
      <c r="Q1076" s="16">
        <f>+'JRO''s Hours Information'!D1076</f>
        <v>0</v>
      </c>
      <c r="R1076" s="23">
        <f t="shared" si="178"/>
        <v>0</v>
      </c>
      <c r="S1076" s="16">
        <f>+'JRO''s Hours Information'!G1076</f>
        <v>0</v>
      </c>
      <c r="T1076" s="23">
        <f t="shared" si="179"/>
        <v>0</v>
      </c>
      <c r="U1076" s="15">
        <f>+'JRO''s Hours Information'!J1076</f>
        <v>0</v>
      </c>
      <c r="V1076" s="25">
        <f t="shared" si="180"/>
        <v>0</v>
      </c>
      <c r="W1076" s="23">
        <f t="shared" si="181"/>
        <v>0</v>
      </c>
    </row>
    <row r="1077" spans="1:23" ht="14.85" hidden="1" customHeight="1" x14ac:dyDescent="0.15">
      <c r="A1077" s="64">
        <f>'Employee ROP Information'!A1077</f>
        <v>0</v>
      </c>
      <c r="B1077" s="58">
        <f>+'Employee ROP Information'!C1077</f>
        <v>0</v>
      </c>
      <c r="C1077" s="17">
        <f>+'Employee ROP Information'!M1077</f>
        <v>0</v>
      </c>
      <c r="D1077" s="17">
        <f>+'Employee ROP Information'!N1077</f>
        <v>0</v>
      </c>
      <c r="E1077" s="32">
        <f>+'JRO''s Hours Information'!B1077</f>
        <v>0</v>
      </c>
      <c r="F1077" s="23">
        <f t="shared" si="172"/>
        <v>0</v>
      </c>
      <c r="G1077" s="32">
        <f>+'JRO''s Hours Information'!E1077</f>
        <v>0</v>
      </c>
      <c r="H1077" s="23">
        <f t="shared" si="173"/>
        <v>0</v>
      </c>
      <c r="I1077" s="32">
        <f>+'JRO''s Hours Information'!H1077</f>
        <v>0</v>
      </c>
      <c r="J1077" s="25">
        <f t="shared" si="174"/>
        <v>0</v>
      </c>
      <c r="K1077" s="33">
        <f>+'JRO''s Hours Information'!C1077</f>
        <v>0</v>
      </c>
      <c r="L1077" s="23">
        <f t="shared" si="175"/>
        <v>0</v>
      </c>
      <c r="M1077" s="33">
        <f>+'JRO''s Hours Information'!F1077</f>
        <v>0</v>
      </c>
      <c r="N1077" s="23">
        <f t="shared" si="176"/>
        <v>0</v>
      </c>
      <c r="O1077" s="33">
        <f>+'JRO''s Hours Information'!I1077</f>
        <v>0</v>
      </c>
      <c r="P1077" s="25">
        <f t="shared" si="177"/>
        <v>0</v>
      </c>
      <c r="Q1077" s="16">
        <f>+'JRO''s Hours Information'!D1077</f>
        <v>0</v>
      </c>
      <c r="R1077" s="23">
        <f t="shared" si="178"/>
        <v>0</v>
      </c>
      <c r="S1077" s="16">
        <f>+'JRO''s Hours Information'!G1077</f>
        <v>0</v>
      </c>
      <c r="T1077" s="23">
        <f t="shared" si="179"/>
        <v>0</v>
      </c>
      <c r="U1077" s="15">
        <f>+'JRO''s Hours Information'!J1077</f>
        <v>0</v>
      </c>
      <c r="V1077" s="25">
        <f t="shared" si="180"/>
        <v>0</v>
      </c>
      <c r="W1077" s="23">
        <f t="shared" si="181"/>
        <v>0</v>
      </c>
    </row>
    <row r="1078" spans="1:23" ht="14.85" hidden="1" customHeight="1" x14ac:dyDescent="0.15">
      <c r="A1078" s="64">
        <f>'Employee ROP Information'!A1078</f>
        <v>0</v>
      </c>
      <c r="B1078" s="58">
        <f>+'Employee ROP Information'!C1078</f>
        <v>0</v>
      </c>
      <c r="C1078" s="17">
        <f>+'Employee ROP Information'!M1078</f>
        <v>0</v>
      </c>
      <c r="D1078" s="17">
        <f>+'Employee ROP Information'!N1078</f>
        <v>0</v>
      </c>
      <c r="E1078" s="32">
        <f>+'JRO''s Hours Information'!B1078</f>
        <v>0</v>
      </c>
      <c r="F1078" s="23">
        <f t="shared" si="172"/>
        <v>0</v>
      </c>
      <c r="G1078" s="32">
        <f>+'JRO''s Hours Information'!E1078</f>
        <v>0</v>
      </c>
      <c r="H1078" s="23">
        <f t="shared" si="173"/>
        <v>0</v>
      </c>
      <c r="I1078" s="32">
        <f>+'JRO''s Hours Information'!H1078</f>
        <v>0</v>
      </c>
      <c r="J1078" s="25">
        <f t="shared" si="174"/>
        <v>0</v>
      </c>
      <c r="K1078" s="33">
        <f>+'JRO''s Hours Information'!C1078</f>
        <v>0</v>
      </c>
      <c r="L1078" s="23">
        <f t="shared" si="175"/>
        <v>0</v>
      </c>
      <c r="M1078" s="33">
        <f>+'JRO''s Hours Information'!F1078</f>
        <v>0</v>
      </c>
      <c r="N1078" s="23">
        <f t="shared" si="176"/>
        <v>0</v>
      </c>
      <c r="O1078" s="33">
        <f>+'JRO''s Hours Information'!I1078</f>
        <v>0</v>
      </c>
      <c r="P1078" s="25">
        <f t="shared" si="177"/>
        <v>0</v>
      </c>
      <c r="Q1078" s="16">
        <f>+'JRO''s Hours Information'!D1078</f>
        <v>0</v>
      </c>
      <c r="R1078" s="23">
        <f t="shared" si="178"/>
        <v>0</v>
      </c>
      <c r="S1078" s="16">
        <f>+'JRO''s Hours Information'!G1078</f>
        <v>0</v>
      </c>
      <c r="T1078" s="23">
        <f t="shared" si="179"/>
        <v>0</v>
      </c>
      <c r="U1078" s="15">
        <f>+'JRO''s Hours Information'!J1078</f>
        <v>0</v>
      </c>
      <c r="V1078" s="25">
        <f t="shared" si="180"/>
        <v>0</v>
      </c>
      <c r="W1078" s="23">
        <f t="shared" si="181"/>
        <v>0</v>
      </c>
    </row>
    <row r="1079" spans="1:23" ht="14.85" hidden="1" customHeight="1" x14ac:dyDescent="0.15">
      <c r="A1079" s="64">
        <f>'Employee ROP Information'!A1079</f>
        <v>0</v>
      </c>
      <c r="B1079" s="58">
        <f>+'Employee ROP Information'!C1079</f>
        <v>0</v>
      </c>
      <c r="C1079" s="17">
        <f>+'Employee ROP Information'!M1079</f>
        <v>0</v>
      </c>
      <c r="D1079" s="17">
        <f>+'Employee ROP Information'!N1079</f>
        <v>0</v>
      </c>
      <c r="E1079" s="32">
        <f>+'JRO''s Hours Information'!B1079</f>
        <v>0</v>
      </c>
      <c r="F1079" s="23">
        <f t="shared" si="172"/>
        <v>0</v>
      </c>
      <c r="G1079" s="32">
        <f>+'JRO''s Hours Information'!E1079</f>
        <v>0</v>
      </c>
      <c r="H1079" s="23">
        <f t="shared" si="173"/>
        <v>0</v>
      </c>
      <c r="I1079" s="32">
        <f>+'JRO''s Hours Information'!H1079</f>
        <v>0</v>
      </c>
      <c r="J1079" s="25">
        <f t="shared" si="174"/>
        <v>0</v>
      </c>
      <c r="K1079" s="33">
        <f>+'JRO''s Hours Information'!C1079</f>
        <v>0</v>
      </c>
      <c r="L1079" s="23">
        <f t="shared" si="175"/>
        <v>0</v>
      </c>
      <c r="M1079" s="33">
        <f>+'JRO''s Hours Information'!F1079</f>
        <v>0</v>
      </c>
      <c r="N1079" s="23">
        <f t="shared" si="176"/>
        <v>0</v>
      </c>
      <c r="O1079" s="33">
        <f>+'JRO''s Hours Information'!I1079</f>
        <v>0</v>
      </c>
      <c r="P1079" s="25">
        <f t="shared" si="177"/>
        <v>0</v>
      </c>
      <c r="Q1079" s="16">
        <f>+'JRO''s Hours Information'!D1079</f>
        <v>0</v>
      </c>
      <c r="R1079" s="23">
        <f t="shared" si="178"/>
        <v>0</v>
      </c>
      <c r="S1079" s="16">
        <f>+'JRO''s Hours Information'!G1079</f>
        <v>0</v>
      </c>
      <c r="T1079" s="23">
        <f t="shared" si="179"/>
        <v>0</v>
      </c>
      <c r="U1079" s="15">
        <f>+'JRO''s Hours Information'!J1079</f>
        <v>0</v>
      </c>
      <c r="V1079" s="25">
        <f t="shared" si="180"/>
        <v>0</v>
      </c>
      <c r="W1079" s="23">
        <f t="shared" si="181"/>
        <v>0</v>
      </c>
    </row>
    <row r="1080" spans="1:23" ht="14.85" hidden="1" customHeight="1" x14ac:dyDescent="0.15">
      <c r="A1080" s="64">
        <f>'Employee ROP Information'!A1080</f>
        <v>0</v>
      </c>
      <c r="B1080" s="58">
        <f>+'Employee ROP Information'!C1080</f>
        <v>0</v>
      </c>
      <c r="C1080" s="17">
        <f>+'Employee ROP Information'!M1080</f>
        <v>0</v>
      </c>
      <c r="D1080" s="17">
        <f>+'Employee ROP Information'!N1080</f>
        <v>0</v>
      </c>
      <c r="E1080" s="32">
        <f>+'JRO''s Hours Information'!B1080</f>
        <v>0</v>
      </c>
      <c r="F1080" s="23">
        <f t="shared" si="172"/>
        <v>0</v>
      </c>
      <c r="G1080" s="32">
        <f>+'JRO''s Hours Information'!E1080</f>
        <v>0</v>
      </c>
      <c r="H1080" s="23">
        <f t="shared" si="173"/>
        <v>0</v>
      </c>
      <c r="I1080" s="32">
        <f>+'JRO''s Hours Information'!H1080</f>
        <v>0</v>
      </c>
      <c r="J1080" s="25">
        <f t="shared" si="174"/>
        <v>0</v>
      </c>
      <c r="K1080" s="33">
        <f>+'JRO''s Hours Information'!C1080</f>
        <v>0</v>
      </c>
      <c r="L1080" s="23">
        <f t="shared" si="175"/>
        <v>0</v>
      </c>
      <c r="M1080" s="33">
        <f>+'JRO''s Hours Information'!F1080</f>
        <v>0</v>
      </c>
      <c r="N1080" s="23">
        <f t="shared" si="176"/>
        <v>0</v>
      </c>
      <c r="O1080" s="33">
        <f>+'JRO''s Hours Information'!I1080</f>
        <v>0</v>
      </c>
      <c r="P1080" s="25">
        <f t="shared" si="177"/>
        <v>0</v>
      </c>
      <c r="Q1080" s="16">
        <f>+'JRO''s Hours Information'!D1080</f>
        <v>0</v>
      </c>
      <c r="R1080" s="23">
        <f t="shared" si="178"/>
        <v>0</v>
      </c>
      <c r="S1080" s="16">
        <f>+'JRO''s Hours Information'!G1080</f>
        <v>0</v>
      </c>
      <c r="T1080" s="23">
        <f t="shared" si="179"/>
        <v>0</v>
      </c>
      <c r="U1080" s="15">
        <f>+'JRO''s Hours Information'!J1080</f>
        <v>0</v>
      </c>
      <c r="V1080" s="25">
        <f t="shared" si="180"/>
        <v>0</v>
      </c>
      <c r="W1080" s="23">
        <f t="shared" si="181"/>
        <v>0</v>
      </c>
    </row>
    <row r="1081" spans="1:23" ht="14.85" hidden="1" customHeight="1" x14ac:dyDescent="0.15">
      <c r="A1081" s="64">
        <f>'Employee ROP Information'!A1081</f>
        <v>0</v>
      </c>
      <c r="B1081" s="58">
        <f>+'Employee ROP Information'!C1081</f>
        <v>0</v>
      </c>
      <c r="C1081" s="17">
        <f>+'Employee ROP Information'!M1081</f>
        <v>0</v>
      </c>
      <c r="D1081" s="17">
        <f>+'Employee ROP Information'!N1081</f>
        <v>0</v>
      </c>
      <c r="E1081" s="32">
        <f>+'JRO''s Hours Information'!B1081</f>
        <v>0</v>
      </c>
      <c r="F1081" s="23">
        <f t="shared" si="172"/>
        <v>0</v>
      </c>
      <c r="G1081" s="32">
        <f>+'JRO''s Hours Information'!E1081</f>
        <v>0</v>
      </c>
      <c r="H1081" s="23">
        <f t="shared" si="173"/>
        <v>0</v>
      </c>
      <c r="I1081" s="32">
        <f>+'JRO''s Hours Information'!H1081</f>
        <v>0</v>
      </c>
      <c r="J1081" s="25">
        <f t="shared" si="174"/>
        <v>0</v>
      </c>
      <c r="K1081" s="33">
        <f>+'JRO''s Hours Information'!C1081</f>
        <v>0</v>
      </c>
      <c r="L1081" s="23">
        <f t="shared" si="175"/>
        <v>0</v>
      </c>
      <c r="M1081" s="33">
        <f>+'JRO''s Hours Information'!F1081</f>
        <v>0</v>
      </c>
      <c r="N1081" s="23">
        <f t="shared" si="176"/>
        <v>0</v>
      </c>
      <c r="O1081" s="33">
        <f>+'JRO''s Hours Information'!I1081</f>
        <v>0</v>
      </c>
      <c r="P1081" s="25">
        <f t="shared" si="177"/>
        <v>0</v>
      </c>
      <c r="Q1081" s="16">
        <f>+'JRO''s Hours Information'!D1081</f>
        <v>0</v>
      </c>
      <c r="R1081" s="23">
        <f t="shared" si="178"/>
        <v>0</v>
      </c>
      <c r="S1081" s="16">
        <f>+'JRO''s Hours Information'!G1081</f>
        <v>0</v>
      </c>
      <c r="T1081" s="23">
        <f t="shared" si="179"/>
        <v>0</v>
      </c>
      <c r="U1081" s="15">
        <f>+'JRO''s Hours Information'!J1081</f>
        <v>0</v>
      </c>
      <c r="V1081" s="25">
        <f t="shared" si="180"/>
        <v>0</v>
      </c>
      <c r="W1081" s="23">
        <f t="shared" si="181"/>
        <v>0</v>
      </c>
    </row>
    <row r="1082" spans="1:23" ht="14.85" hidden="1" customHeight="1" x14ac:dyDescent="0.15">
      <c r="A1082" s="64">
        <f>'Employee ROP Information'!A1082</f>
        <v>0</v>
      </c>
      <c r="B1082" s="58">
        <f>+'Employee ROP Information'!C1082</f>
        <v>0</v>
      </c>
      <c r="C1082" s="17">
        <f>+'Employee ROP Information'!M1082</f>
        <v>0</v>
      </c>
      <c r="D1082" s="17">
        <f>+'Employee ROP Information'!N1082</f>
        <v>0</v>
      </c>
      <c r="E1082" s="32">
        <f>+'JRO''s Hours Information'!B1082</f>
        <v>0</v>
      </c>
      <c r="F1082" s="23">
        <f t="shared" si="172"/>
        <v>0</v>
      </c>
      <c r="G1082" s="32">
        <f>+'JRO''s Hours Information'!E1082</f>
        <v>0</v>
      </c>
      <c r="H1082" s="23">
        <f t="shared" si="173"/>
        <v>0</v>
      </c>
      <c r="I1082" s="32">
        <f>+'JRO''s Hours Information'!H1082</f>
        <v>0</v>
      </c>
      <c r="J1082" s="25">
        <f t="shared" si="174"/>
        <v>0</v>
      </c>
      <c r="K1082" s="33">
        <f>+'JRO''s Hours Information'!C1082</f>
        <v>0</v>
      </c>
      <c r="L1082" s="23">
        <f t="shared" si="175"/>
        <v>0</v>
      </c>
      <c r="M1082" s="33">
        <f>+'JRO''s Hours Information'!F1082</f>
        <v>0</v>
      </c>
      <c r="N1082" s="23">
        <f t="shared" si="176"/>
        <v>0</v>
      </c>
      <c r="O1082" s="33">
        <f>+'JRO''s Hours Information'!I1082</f>
        <v>0</v>
      </c>
      <c r="P1082" s="25">
        <f t="shared" si="177"/>
        <v>0</v>
      </c>
      <c r="Q1082" s="16">
        <f>+'JRO''s Hours Information'!D1082</f>
        <v>0</v>
      </c>
      <c r="R1082" s="23">
        <f t="shared" si="178"/>
        <v>0</v>
      </c>
      <c r="S1082" s="16">
        <f>+'JRO''s Hours Information'!G1082</f>
        <v>0</v>
      </c>
      <c r="T1082" s="23">
        <f t="shared" si="179"/>
        <v>0</v>
      </c>
      <c r="U1082" s="15">
        <f>+'JRO''s Hours Information'!J1082</f>
        <v>0</v>
      </c>
      <c r="V1082" s="25">
        <f t="shared" si="180"/>
        <v>0</v>
      </c>
      <c r="W1082" s="23">
        <f t="shared" si="181"/>
        <v>0</v>
      </c>
    </row>
    <row r="1083" spans="1:23" ht="14.85" hidden="1" customHeight="1" x14ac:dyDescent="0.15">
      <c r="A1083" s="64">
        <f>'Employee ROP Information'!A1083</f>
        <v>0</v>
      </c>
      <c r="B1083" s="58">
        <f>+'Employee ROP Information'!C1083</f>
        <v>0</v>
      </c>
      <c r="C1083" s="17">
        <f>+'Employee ROP Information'!M1083</f>
        <v>0</v>
      </c>
      <c r="D1083" s="17">
        <f>+'Employee ROP Information'!N1083</f>
        <v>0</v>
      </c>
      <c r="E1083" s="32">
        <f>+'JRO''s Hours Information'!B1083</f>
        <v>0</v>
      </c>
      <c r="F1083" s="23">
        <f t="shared" si="172"/>
        <v>0</v>
      </c>
      <c r="G1083" s="32">
        <f>+'JRO''s Hours Information'!E1083</f>
        <v>0</v>
      </c>
      <c r="H1083" s="23">
        <f t="shared" si="173"/>
        <v>0</v>
      </c>
      <c r="I1083" s="32">
        <f>+'JRO''s Hours Information'!H1083</f>
        <v>0</v>
      </c>
      <c r="J1083" s="25">
        <f t="shared" si="174"/>
        <v>0</v>
      </c>
      <c r="K1083" s="33">
        <f>+'JRO''s Hours Information'!C1083</f>
        <v>0</v>
      </c>
      <c r="L1083" s="23">
        <f t="shared" si="175"/>
        <v>0</v>
      </c>
      <c r="M1083" s="33">
        <f>+'JRO''s Hours Information'!F1083</f>
        <v>0</v>
      </c>
      <c r="N1083" s="23">
        <f t="shared" si="176"/>
        <v>0</v>
      </c>
      <c r="O1083" s="33">
        <f>+'JRO''s Hours Information'!I1083</f>
        <v>0</v>
      </c>
      <c r="P1083" s="25">
        <f t="shared" si="177"/>
        <v>0</v>
      </c>
      <c r="Q1083" s="16">
        <f>+'JRO''s Hours Information'!D1083</f>
        <v>0</v>
      </c>
      <c r="R1083" s="23">
        <f t="shared" si="178"/>
        <v>0</v>
      </c>
      <c r="S1083" s="16">
        <f>+'JRO''s Hours Information'!G1083</f>
        <v>0</v>
      </c>
      <c r="T1083" s="23">
        <f t="shared" si="179"/>
        <v>0</v>
      </c>
      <c r="U1083" s="15">
        <f>+'JRO''s Hours Information'!J1083</f>
        <v>0</v>
      </c>
      <c r="V1083" s="25">
        <f t="shared" si="180"/>
        <v>0</v>
      </c>
      <c r="W1083" s="23">
        <f t="shared" si="181"/>
        <v>0</v>
      </c>
    </row>
    <row r="1084" spans="1:23" ht="14.85" hidden="1" customHeight="1" x14ac:dyDescent="0.15">
      <c r="A1084" s="64">
        <f>'Employee ROP Information'!A1084</f>
        <v>0</v>
      </c>
      <c r="B1084" s="58">
        <f>+'Employee ROP Information'!C1084</f>
        <v>0</v>
      </c>
      <c r="C1084" s="17">
        <f>+'Employee ROP Information'!M1084</f>
        <v>0</v>
      </c>
      <c r="D1084" s="17">
        <f>+'Employee ROP Information'!N1084</f>
        <v>0</v>
      </c>
      <c r="E1084" s="32">
        <f>+'JRO''s Hours Information'!B1084</f>
        <v>0</v>
      </c>
      <c r="F1084" s="23">
        <f t="shared" si="172"/>
        <v>0</v>
      </c>
      <c r="G1084" s="32">
        <f>+'JRO''s Hours Information'!E1084</f>
        <v>0</v>
      </c>
      <c r="H1084" s="23">
        <f t="shared" si="173"/>
        <v>0</v>
      </c>
      <c r="I1084" s="32">
        <f>+'JRO''s Hours Information'!H1084</f>
        <v>0</v>
      </c>
      <c r="J1084" s="25">
        <f t="shared" si="174"/>
        <v>0</v>
      </c>
      <c r="K1084" s="33">
        <f>+'JRO''s Hours Information'!C1084</f>
        <v>0</v>
      </c>
      <c r="L1084" s="23">
        <f t="shared" si="175"/>
        <v>0</v>
      </c>
      <c r="M1084" s="33">
        <f>+'JRO''s Hours Information'!F1084</f>
        <v>0</v>
      </c>
      <c r="N1084" s="23">
        <f t="shared" si="176"/>
        <v>0</v>
      </c>
      <c r="O1084" s="33">
        <f>+'JRO''s Hours Information'!I1084</f>
        <v>0</v>
      </c>
      <c r="P1084" s="25">
        <f t="shared" si="177"/>
        <v>0</v>
      </c>
      <c r="Q1084" s="16">
        <f>+'JRO''s Hours Information'!D1084</f>
        <v>0</v>
      </c>
      <c r="R1084" s="23">
        <f t="shared" si="178"/>
        <v>0</v>
      </c>
      <c r="S1084" s="16">
        <f>+'JRO''s Hours Information'!G1084</f>
        <v>0</v>
      </c>
      <c r="T1084" s="23">
        <f t="shared" si="179"/>
        <v>0</v>
      </c>
      <c r="U1084" s="15">
        <f>+'JRO''s Hours Information'!J1084</f>
        <v>0</v>
      </c>
      <c r="V1084" s="25">
        <f t="shared" si="180"/>
        <v>0</v>
      </c>
      <c r="W1084" s="23">
        <f t="shared" si="181"/>
        <v>0</v>
      </c>
    </row>
    <row r="1085" spans="1:23" ht="14.85" hidden="1" customHeight="1" x14ac:dyDescent="0.15">
      <c r="A1085" s="64">
        <f>'Employee ROP Information'!A1085</f>
        <v>0</v>
      </c>
      <c r="B1085" s="58">
        <f>+'Employee ROP Information'!C1085</f>
        <v>0</v>
      </c>
      <c r="C1085" s="17">
        <f>+'Employee ROP Information'!M1085</f>
        <v>0</v>
      </c>
      <c r="D1085" s="17">
        <f>+'Employee ROP Information'!N1085</f>
        <v>0</v>
      </c>
      <c r="E1085" s="32">
        <f>+'JRO''s Hours Information'!B1085</f>
        <v>0</v>
      </c>
      <c r="F1085" s="23">
        <f t="shared" si="172"/>
        <v>0</v>
      </c>
      <c r="G1085" s="32">
        <f>+'JRO''s Hours Information'!E1085</f>
        <v>0</v>
      </c>
      <c r="H1085" s="23">
        <f t="shared" si="173"/>
        <v>0</v>
      </c>
      <c r="I1085" s="32">
        <f>+'JRO''s Hours Information'!H1085</f>
        <v>0</v>
      </c>
      <c r="J1085" s="25">
        <f t="shared" si="174"/>
        <v>0</v>
      </c>
      <c r="K1085" s="33">
        <f>+'JRO''s Hours Information'!C1085</f>
        <v>0</v>
      </c>
      <c r="L1085" s="23">
        <f t="shared" si="175"/>
        <v>0</v>
      </c>
      <c r="M1085" s="33">
        <f>+'JRO''s Hours Information'!F1085</f>
        <v>0</v>
      </c>
      <c r="N1085" s="23">
        <f t="shared" si="176"/>
        <v>0</v>
      </c>
      <c r="O1085" s="33">
        <f>+'JRO''s Hours Information'!I1085</f>
        <v>0</v>
      </c>
      <c r="P1085" s="25">
        <f t="shared" si="177"/>
        <v>0</v>
      </c>
      <c r="Q1085" s="16">
        <f>+'JRO''s Hours Information'!D1085</f>
        <v>0</v>
      </c>
      <c r="R1085" s="23">
        <f t="shared" si="178"/>
        <v>0</v>
      </c>
      <c r="S1085" s="16">
        <f>+'JRO''s Hours Information'!G1085</f>
        <v>0</v>
      </c>
      <c r="T1085" s="23">
        <f t="shared" si="179"/>
        <v>0</v>
      </c>
      <c r="U1085" s="15">
        <f>+'JRO''s Hours Information'!J1085</f>
        <v>0</v>
      </c>
      <c r="V1085" s="25">
        <f t="shared" si="180"/>
        <v>0</v>
      </c>
      <c r="W1085" s="23">
        <f t="shared" si="181"/>
        <v>0</v>
      </c>
    </row>
    <row r="1086" spans="1:23" ht="14.85" hidden="1" customHeight="1" x14ac:dyDescent="0.15">
      <c r="A1086" s="64">
        <f>'Employee ROP Information'!A1086</f>
        <v>0</v>
      </c>
      <c r="B1086" s="58">
        <f>+'Employee ROP Information'!C1086</f>
        <v>0</v>
      </c>
      <c r="C1086" s="17">
        <f>+'Employee ROP Information'!M1086</f>
        <v>0</v>
      </c>
      <c r="D1086" s="17">
        <f>+'Employee ROP Information'!N1086</f>
        <v>0</v>
      </c>
      <c r="E1086" s="32">
        <f>+'JRO''s Hours Information'!B1086</f>
        <v>0</v>
      </c>
      <c r="F1086" s="23">
        <f t="shared" si="172"/>
        <v>0</v>
      </c>
      <c r="G1086" s="32">
        <f>+'JRO''s Hours Information'!E1086</f>
        <v>0</v>
      </c>
      <c r="H1086" s="23">
        <f t="shared" si="173"/>
        <v>0</v>
      </c>
      <c r="I1086" s="32">
        <f>+'JRO''s Hours Information'!H1086</f>
        <v>0</v>
      </c>
      <c r="J1086" s="25">
        <f t="shared" si="174"/>
        <v>0</v>
      </c>
      <c r="K1086" s="33">
        <f>+'JRO''s Hours Information'!C1086</f>
        <v>0</v>
      </c>
      <c r="L1086" s="23">
        <f t="shared" si="175"/>
        <v>0</v>
      </c>
      <c r="M1086" s="33">
        <f>+'JRO''s Hours Information'!F1086</f>
        <v>0</v>
      </c>
      <c r="N1086" s="23">
        <f t="shared" si="176"/>
        <v>0</v>
      </c>
      <c r="O1086" s="33">
        <f>+'JRO''s Hours Information'!I1086</f>
        <v>0</v>
      </c>
      <c r="P1086" s="25">
        <f t="shared" si="177"/>
        <v>0</v>
      </c>
      <c r="Q1086" s="16">
        <f>+'JRO''s Hours Information'!D1086</f>
        <v>0</v>
      </c>
      <c r="R1086" s="23">
        <f t="shared" si="178"/>
        <v>0</v>
      </c>
      <c r="S1086" s="16">
        <f>+'JRO''s Hours Information'!G1086</f>
        <v>0</v>
      </c>
      <c r="T1086" s="23">
        <f t="shared" si="179"/>
        <v>0</v>
      </c>
      <c r="U1086" s="15">
        <f>+'JRO''s Hours Information'!J1086</f>
        <v>0</v>
      </c>
      <c r="V1086" s="25">
        <f t="shared" si="180"/>
        <v>0</v>
      </c>
      <c r="W1086" s="23">
        <f t="shared" si="181"/>
        <v>0</v>
      </c>
    </row>
    <row r="1087" spans="1:23" ht="14.85" hidden="1" customHeight="1" x14ac:dyDescent="0.15">
      <c r="A1087" s="64">
        <f>'Employee ROP Information'!A1087</f>
        <v>0</v>
      </c>
      <c r="B1087" s="58">
        <f>+'Employee ROP Information'!C1087</f>
        <v>0</v>
      </c>
      <c r="C1087" s="17">
        <f>+'Employee ROP Information'!M1087</f>
        <v>0</v>
      </c>
      <c r="D1087" s="17">
        <f>+'Employee ROP Information'!N1087</f>
        <v>0</v>
      </c>
      <c r="E1087" s="32">
        <f>+'JRO''s Hours Information'!B1087</f>
        <v>0</v>
      </c>
      <c r="F1087" s="23">
        <f t="shared" si="172"/>
        <v>0</v>
      </c>
      <c r="G1087" s="32">
        <f>+'JRO''s Hours Information'!E1087</f>
        <v>0</v>
      </c>
      <c r="H1087" s="23">
        <f t="shared" si="173"/>
        <v>0</v>
      </c>
      <c r="I1087" s="32">
        <f>+'JRO''s Hours Information'!H1087</f>
        <v>0</v>
      </c>
      <c r="J1087" s="25">
        <f t="shared" si="174"/>
        <v>0</v>
      </c>
      <c r="K1087" s="33">
        <f>+'JRO''s Hours Information'!C1087</f>
        <v>0</v>
      </c>
      <c r="L1087" s="23">
        <f t="shared" si="175"/>
        <v>0</v>
      </c>
      <c r="M1087" s="33">
        <f>+'JRO''s Hours Information'!F1087</f>
        <v>0</v>
      </c>
      <c r="N1087" s="23">
        <f t="shared" si="176"/>
        <v>0</v>
      </c>
      <c r="O1087" s="33">
        <f>+'JRO''s Hours Information'!I1087</f>
        <v>0</v>
      </c>
      <c r="P1087" s="25">
        <f t="shared" si="177"/>
        <v>0</v>
      </c>
      <c r="Q1087" s="16">
        <f>+'JRO''s Hours Information'!D1087</f>
        <v>0</v>
      </c>
      <c r="R1087" s="23">
        <f t="shared" si="178"/>
        <v>0</v>
      </c>
      <c r="S1087" s="16">
        <f>+'JRO''s Hours Information'!G1087</f>
        <v>0</v>
      </c>
      <c r="T1087" s="23">
        <f t="shared" si="179"/>
        <v>0</v>
      </c>
      <c r="U1087" s="15">
        <f>+'JRO''s Hours Information'!J1087</f>
        <v>0</v>
      </c>
      <c r="V1087" s="25">
        <f t="shared" si="180"/>
        <v>0</v>
      </c>
      <c r="W1087" s="23">
        <f t="shared" si="181"/>
        <v>0</v>
      </c>
    </row>
    <row r="1088" spans="1:23" ht="14.85" hidden="1" customHeight="1" x14ac:dyDescent="0.15">
      <c r="A1088" s="64">
        <f>'Employee ROP Information'!A1088</f>
        <v>0</v>
      </c>
      <c r="B1088" s="58">
        <f>+'Employee ROP Information'!C1088</f>
        <v>0</v>
      </c>
      <c r="C1088" s="17">
        <f>+'Employee ROP Information'!M1088</f>
        <v>0</v>
      </c>
      <c r="D1088" s="17">
        <f>+'Employee ROP Information'!N1088</f>
        <v>0</v>
      </c>
      <c r="E1088" s="32">
        <f>+'JRO''s Hours Information'!B1088</f>
        <v>0</v>
      </c>
      <c r="F1088" s="23">
        <f t="shared" si="172"/>
        <v>0</v>
      </c>
      <c r="G1088" s="32">
        <f>+'JRO''s Hours Information'!E1088</f>
        <v>0</v>
      </c>
      <c r="H1088" s="23">
        <f t="shared" si="173"/>
        <v>0</v>
      </c>
      <c r="I1088" s="32">
        <f>+'JRO''s Hours Information'!H1088</f>
        <v>0</v>
      </c>
      <c r="J1088" s="25">
        <f t="shared" si="174"/>
        <v>0</v>
      </c>
      <c r="K1088" s="33">
        <f>+'JRO''s Hours Information'!C1088</f>
        <v>0</v>
      </c>
      <c r="L1088" s="23">
        <f t="shared" si="175"/>
        <v>0</v>
      </c>
      <c r="M1088" s="33">
        <f>+'JRO''s Hours Information'!F1088</f>
        <v>0</v>
      </c>
      <c r="N1088" s="23">
        <f t="shared" si="176"/>
        <v>0</v>
      </c>
      <c r="O1088" s="33">
        <f>+'JRO''s Hours Information'!I1088</f>
        <v>0</v>
      </c>
      <c r="P1088" s="25">
        <f t="shared" si="177"/>
        <v>0</v>
      </c>
      <c r="Q1088" s="16">
        <f>+'JRO''s Hours Information'!D1088</f>
        <v>0</v>
      </c>
      <c r="R1088" s="23">
        <f t="shared" si="178"/>
        <v>0</v>
      </c>
      <c r="S1088" s="16">
        <f>+'JRO''s Hours Information'!G1088</f>
        <v>0</v>
      </c>
      <c r="T1088" s="23">
        <f t="shared" si="179"/>
        <v>0</v>
      </c>
      <c r="U1088" s="15">
        <f>+'JRO''s Hours Information'!J1088</f>
        <v>0</v>
      </c>
      <c r="V1088" s="25">
        <f t="shared" si="180"/>
        <v>0</v>
      </c>
      <c r="W1088" s="23">
        <f t="shared" si="181"/>
        <v>0</v>
      </c>
    </row>
    <row r="1089" spans="1:23" ht="14.85" hidden="1" customHeight="1" x14ac:dyDescent="0.15">
      <c r="A1089" s="64">
        <f>'Employee ROP Information'!A1089</f>
        <v>0</v>
      </c>
      <c r="B1089" s="58">
        <f>+'Employee ROP Information'!C1089</f>
        <v>0</v>
      </c>
      <c r="C1089" s="17">
        <f>+'Employee ROP Information'!M1089</f>
        <v>0</v>
      </c>
      <c r="D1089" s="17">
        <f>+'Employee ROP Information'!N1089</f>
        <v>0</v>
      </c>
      <c r="E1089" s="32">
        <f>+'JRO''s Hours Information'!B1089</f>
        <v>0</v>
      </c>
      <c r="F1089" s="23">
        <f t="shared" si="172"/>
        <v>0</v>
      </c>
      <c r="G1089" s="32">
        <f>+'JRO''s Hours Information'!E1089</f>
        <v>0</v>
      </c>
      <c r="H1089" s="23">
        <f t="shared" si="173"/>
        <v>0</v>
      </c>
      <c r="I1089" s="32">
        <f>+'JRO''s Hours Information'!H1089</f>
        <v>0</v>
      </c>
      <c r="J1089" s="25">
        <f t="shared" si="174"/>
        <v>0</v>
      </c>
      <c r="K1089" s="33">
        <f>+'JRO''s Hours Information'!C1089</f>
        <v>0</v>
      </c>
      <c r="L1089" s="23">
        <f t="shared" si="175"/>
        <v>0</v>
      </c>
      <c r="M1089" s="33">
        <f>+'JRO''s Hours Information'!F1089</f>
        <v>0</v>
      </c>
      <c r="N1089" s="23">
        <f t="shared" si="176"/>
        <v>0</v>
      </c>
      <c r="O1089" s="33">
        <f>+'JRO''s Hours Information'!I1089</f>
        <v>0</v>
      </c>
      <c r="P1089" s="25">
        <f t="shared" si="177"/>
        <v>0</v>
      </c>
      <c r="Q1089" s="16">
        <f>+'JRO''s Hours Information'!D1089</f>
        <v>0</v>
      </c>
      <c r="R1089" s="23">
        <f t="shared" si="178"/>
        <v>0</v>
      </c>
      <c r="S1089" s="16">
        <f>+'JRO''s Hours Information'!G1089</f>
        <v>0</v>
      </c>
      <c r="T1089" s="23">
        <f t="shared" si="179"/>
        <v>0</v>
      </c>
      <c r="U1089" s="15">
        <f>+'JRO''s Hours Information'!J1089</f>
        <v>0</v>
      </c>
      <c r="V1089" s="25">
        <f t="shared" si="180"/>
        <v>0</v>
      </c>
      <c r="W1089" s="23">
        <f t="shared" si="181"/>
        <v>0</v>
      </c>
    </row>
    <row r="1090" spans="1:23" ht="14.85" hidden="1" customHeight="1" x14ac:dyDescent="0.15">
      <c r="A1090" s="64">
        <f>'Employee ROP Information'!A1090</f>
        <v>0</v>
      </c>
      <c r="B1090" s="58">
        <f>+'Employee ROP Information'!C1090</f>
        <v>0</v>
      </c>
      <c r="C1090" s="17">
        <f>+'Employee ROP Information'!M1090</f>
        <v>0</v>
      </c>
      <c r="D1090" s="17">
        <f>+'Employee ROP Information'!N1090</f>
        <v>0</v>
      </c>
      <c r="E1090" s="32">
        <f>+'JRO''s Hours Information'!B1090</f>
        <v>0</v>
      </c>
      <c r="F1090" s="23">
        <f t="shared" si="172"/>
        <v>0</v>
      </c>
      <c r="G1090" s="32">
        <f>+'JRO''s Hours Information'!E1090</f>
        <v>0</v>
      </c>
      <c r="H1090" s="23">
        <f t="shared" si="173"/>
        <v>0</v>
      </c>
      <c r="I1090" s="32">
        <f>+'JRO''s Hours Information'!H1090</f>
        <v>0</v>
      </c>
      <c r="J1090" s="25">
        <f t="shared" si="174"/>
        <v>0</v>
      </c>
      <c r="K1090" s="33">
        <f>+'JRO''s Hours Information'!C1090</f>
        <v>0</v>
      </c>
      <c r="L1090" s="23">
        <f t="shared" si="175"/>
        <v>0</v>
      </c>
      <c r="M1090" s="33">
        <f>+'JRO''s Hours Information'!F1090</f>
        <v>0</v>
      </c>
      <c r="N1090" s="23">
        <f t="shared" si="176"/>
        <v>0</v>
      </c>
      <c r="O1090" s="33">
        <f>+'JRO''s Hours Information'!I1090</f>
        <v>0</v>
      </c>
      <c r="P1090" s="25">
        <f t="shared" si="177"/>
        <v>0</v>
      </c>
      <c r="Q1090" s="16">
        <f>+'JRO''s Hours Information'!D1090</f>
        <v>0</v>
      </c>
      <c r="R1090" s="23">
        <f t="shared" si="178"/>
        <v>0</v>
      </c>
      <c r="S1090" s="16">
        <f>+'JRO''s Hours Information'!G1090</f>
        <v>0</v>
      </c>
      <c r="T1090" s="23">
        <f t="shared" si="179"/>
        <v>0</v>
      </c>
      <c r="U1090" s="15">
        <f>+'JRO''s Hours Information'!J1090</f>
        <v>0</v>
      </c>
      <c r="V1090" s="25">
        <f t="shared" si="180"/>
        <v>0</v>
      </c>
      <c r="W1090" s="23">
        <f t="shared" si="181"/>
        <v>0</v>
      </c>
    </row>
    <row r="1091" spans="1:23" ht="14.85" hidden="1" customHeight="1" x14ac:dyDescent="0.15">
      <c r="A1091" s="64">
        <f>'Employee ROP Information'!A1091</f>
        <v>0</v>
      </c>
      <c r="B1091" s="58">
        <f>+'Employee ROP Information'!C1091</f>
        <v>0</v>
      </c>
      <c r="C1091" s="17">
        <f>+'Employee ROP Information'!M1091</f>
        <v>0</v>
      </c>
      <c r="D1091" s="17">
        <f>+'Employee ROP Information'!N1091</f>
        <v>0</v>
      </c>
      <c r="E1091" s="32">
        <f>+'JRO''s Hours Information'!B1091</f>
        <v>0</v>
      </c>
      <c r="F1091" s="23">
        <f t="shared" si="172"/>
        <v>0</v>
      </c>
      <c r="G1091" s="32">
        <f>+'JRO''s Hours Information'!E1091</f>
        <v>0</v>
      </c>
      <c r="H1091" s="23">
        <f t="shared" si="173"/>
        <v>0</v>
      </c>
      <c r="I1091" s="32">
        <f>+'JRO''s Hours Information'!H1091</f>
        <v>0</v>
      </c>
      <c r="J1091" s="25">
        <f t="shared" si="174"/>
        <v>0</v>
      </c>
      <c r="K1091" s="33">
        <f>+'JRO''s Hours Information'!C1091</f>
        <v>0</v>
      </c>
      <c r="L1091" s="23">
        <f t="shared" si="175"/>
        <v>0</v>
      </c>
      <c r="M1091" s="33">
        <f>+'JRO''s Hours Information'!F1091</f>
        <v>0</v>
      </c>
      <c r="N1091" s="23">
        <f t="shared" si="176"/>
        <v>0</v>
      </c>
      <c r="O1091" s="33">
        <f>+'JRO''s Hours Information'!I1091</f>
        <v>0</v>
      </c>
      <c r="P1091" s="25">
        <f t="shared" si="177"/>
        <v>0</v>
      </c>
      <c r="Q1091" s="16">
        <f>+'JRO''s Hours Information'!D1091</f>
        <v>0</v>
      </c>
      <c r="R1091" s="23">
        <f t="shared" si="178"/>
        <v>0</v>
      </c>
      <c r="S1091" s="16">
        <f>+'JRO''s Hours Information'!G1091</f>
        <v>0</v>
      </c>
      <c r="T1091" s="23">
        <f t="shared" si="179"/>
        <v>0</v>
      </c>
      <c r="U1091" s="15">
        <f>+'JRO''s Hours Information'!J1091</f>
        <v>0</v>
      </c>
      <c r="V1091" s="25">
        <f t="shared" si="180"/>
        <v>0</v>
      </c>
      <c r="W1091" s="23">
        <f t="shared" si="181"/>
        <v>0</v>
      </c>
    </row>
    <row r="1092" spans="1:23" ht="14.85" hidden="1" customHeight="1" x14ac:dyDescent="0.15">
      <c r="A1092" s="64">
        <f>'Employee ROP Information'!A1092</f>
        <v>0</v>
      </c>
      <c r="B1092" s="58">
        <f>+'Employee ROP Information'!C1092</f>
        <v>0</v>
      </c>
      <c r="C1092" s="17">
        <f>+'Employee ROP Information'!M1092</f>
        <v>0</v>
      </c>
      <c r="D1092" s="17">
        <f>+'Employee ROP Information'!N1092</f>
        <v>0</v>
      </c>
      <c r="E1092" s="32">
        <f>+'JRO''s Hours Information'!B1092</f>
        <v>0</v>
      </c>
      <c r="F1092" s="23">
        <f t="shared" si="172"/>
        <v>0</v>
      </c>
      <c r="G1092" s="32">
        <f>+'JRO''s Hours Information'!E1092</f>
        <v>0</v>
      </c>
      <c r="H1092" s="23">
        <f t="shared" si="173"/>
        <v>0</v>
      </c>
      <c r="I1092" s="32">
        <f>+'JRO''s Hours Information'!H1092</f>
        <v>0</v>
      </c>
      <c r="J1092" s="25">
        <f t="shared" si="174"/>
        <v>0</v>
      </c>
      <c r="K1092" s="33">
        <f>+'JRO''s Hours Information'!C1092</f>
        <v>0</v>
      </c>
      <c r="L1092" s="23">
        <f t="shared" si="175"/>
        <v>0</v>
      </c>
      <c r="M1092" s="33">
        <f>+'JRO''s Hours Information'!F1092</f>
        <v>0</v>
      </c>
      <c r="N1092" s="23">
        <f t="shared" si="176"/>
        <v>0</v>
      </c>
      <c r="O1092" s="33">
        <f>+'JRO''s Hours Information'!I1092</f>
        <v>0</v>
      </c>
      <c r="P1092" s="25">
        <f t="shared" si="177"/>
        <v>0</v>
      </c>
      <c r="Q1092" s="16">
        <f>+'JRO''s Hours Information'!D1092</f>
        <v>0</v>
      </c>
      <c r="R1092" s="23">
        <f t="shared" si="178"/>
        <v>0</v>
      </c>
      <c r="S1092" s="16">
        <f>+'JRO''s Hours Information'!G1092</f>
        <v>0</v>
      </c>
      <c r="T1092" s="23">
        <f t="shared" si="179"/>
        <v>0</v>
      </c>
      <c r="U1092" s="15">
        <f>+'JRO''s Hours Information'!J1092</f>
        <v>0</v>
      </c>
      <c r="V1092" s="25">
        <f t="shared" si="180"/>
        <v>0</v>
      </c>
      <c r="W1092" s="23">
        <f t="shared" si="181"/>
        <v>0</v>
      </c>
    </row>
    <row r="1093" spans="1:23" ht="14.85" hidden="1" customHeight="1" x14ac:dyDescent="0.15">
      <c r="A1093" s="64">
        <f>'Employee ROP Information'!A1093</f>
        <v>0</v>
      </c>
      <c r="B1093" s="58">
        <f>+'Employee ROP Information'!C1093</f>
        <v>0</v>
      </c>
      <c r="C1093" s="17">
        <f>+'Employee ROP Information'!M1093</f>
        <v>0</v>
      </c>
      <c r="D1093" s="17">
        <f>+'Employee ROP Information'!N1093</f>
        <v>0</v>
      </c>
      <c r="E1093" s="32">
        <f>+'JRO''s Hours Information'!B1093</f>
        <v>0</v>
      </c>
      <c r="F1093" s="23">
        <f t="shared" si="172"/>
        <v>0</v>
      </c>
      <c r="G1093" s="32">
        <f>+'JRO''s Hours Information'!E1093</f>
        <v>0</v>
      </c>
      <c r="H1093" s="23">
        <f t="shared" si="173"/>
        <v>0</v>
      </c>
      <c r="I1093" s="32">
        <f>+'JRO''s Hours Information'!H1093</f>
        <v>0</v>
      </c>
      <c r="J1093" s="25">
        <f t="shared" si="174"/>
        <v>0</v>
      </c>
      <c r="K1093" s="33">
        <f>+'JRO''s Hours Information'!C1093</f>
        <v>0</v>
      </c>
      <c r="L1093" s="23">
        <f t="shared" si="175"/>
        <v>0</v>
      </c>
      <c r="M1093" s="33">
        <f>+'JRO''s Hours Information'!F1093</f>
        <v>0</v>
      </c>
      <c r="N1093" s="23">
        <f t="shared" si="176"/>
        <v>0</v>
      </c>
      <c r="O1093" s="33">
        <f>+'JRO''s Hours Information'!I1093</f>
        <v>0</v>
      </c>
      <c r="P1093" s="25">
        <f t="shared" si="177"/>
        <v>0</v>
      </c>
      <c r="Q1093" s="16">
        <f>+'JRO''s Hours Information'!D1093</f>
        <v>0</v>
      </c>
      <c r="R1093" s="23">
        <f t="shared" si="178"/>
        <v>0</v>
      </c>
      <c r="S1093" s="16">
        <f>+'JRO''s Hours Information'!G1093</f>
        <v>0</v>
      </c>
      <c r="T1093" s="23">
        <f t="shared" si="179"/>
        <v>0</v>
      </c>
      <c r="U1093" s="15">
        <f>+'JRO''s Hours Information'!J1093</f>
        <v>0</v>
      </c>
      <c r="V1093" s="25">
        <f t="shared" si="180"/>
        <v>0</v>
      </c>
      <c r="W1093" s="23">
        <f t="shared" si="181"/>
        <v>0</v>
      </c>
    </row>
    <row r="1094" spans="1:23" ht="14.85" hidden="1" customHeight="1" x14ac:dyDescent="0.15">
      <c r="A1094" s="64">
        <f>'Employee ROP Information'!A1094</f>
        <v>0</v>
      </c>
      <c r="B1094" s="58">
        <f>+'Employee ROP Information'!C1094</f>
        <v>0</v>
      </c>
      <c r="C1094" s="17">
        <f>+'Employee ROP Information'!M1094</f>
        <v>0</v>
      </c>
      <c r="D1094" s="17">
        <f>+'Employee ROP Information'!N1094</f>
        <v>0</v>
      </c>
      <c r="E1094" s="32">
        <f>+'JRO''s Hours Information'!B1094</f>
        <v>0</v>
      </c>
      <c r="F1094" s="23">
        <f t="shared" si="172"/>
        <v>0</v>
      </c>
      <c r="G1094" s="32">
        <f>+'JRO''s Hours Information'!E1094</f>
        <v>0</v>
      </c>
      <c r="H1094" s="23">
        <f t="shared" si="173"/>
        <v>0</v>
      </c>
      <c r="I1094" s="32">
        <f>+'JRO''s Hours Information'!H1094</f>
        <v>0</v>
      </c>
      <c r="J1094" s="25">
        <f t="shared" si="174"/>
        <v>0</v>
      </c>
      <c r="K1094" s="33">
        <f>+'JRO''s Hours Information'!C1094</f>
        <v>0</v>
      </c>
      <c r="L1094" s="23">
        <f t="shared" si="175"/>
        <v>0</v>
      </c>
      <c r="M1094" s="33">
        <f>+'JRO''s Hours Information'!F1094</f>
        <v>0</v>
      </c>
      <c r="N1094" s="23">
        <f t="shared" si="176"/>
        <v>0</v>
      </c>
      <c r="O1094" s="33">
        <f>+'JRO''s Hours Information'!I1094</f>
        <v>0</v>
      </c>
      <c r="P1094" s="25">
        <f t="shared" si="177"/>
        <v>0</v>
      </c>
      <c r="Q1094" s="16">
        <f>+'JRO''s Hours Information'!D1094</f>
        <v>0</v>
      </c>
      <c r="R1094" s="23">
        <f t="shared" si="178"/>
        <v>0</v>
      </c>
      <c r="S1094" s="16">
        <f>+'JRO''s Hours Information'!G1094</f>
        <v>0</v>
      </c>
      <c r="T1094" s="23">
        <f t="shared" si="179"/>
        <v>0</v>
      </c>
      <c r="U1094" s="15">
        <f>+'JRO''s Hours Information'!J1094</f>
        <v>0</v>
      </c>
      <c r="V1094" s="25">
        <f t="shared" si="180"/>
        <v>0</v>
      </c>
      <c r="W1094" s="23">
        <f t="shared" si="181"/>
        <v>0</v>
      </c>
    </row>
    <row r="1095" spans="1:23" ht="14.85" hidden="1" customHeight="1" x14ac:dyDescent="0.15">
      <c r="A1095" s="64">
        <f>'Employee ROP Information'!A1095</f>
        <v>0</v>
      </c>
      <c r="B1095" s="58">
        <f>+'Employee ROP Information'!C1095</f>
        <v>0</v>
      </c>
      <c r="C1095" s="17">
        <f>+'Employee ROP Information'!M1095</f>
        <v>0</v>
      </c>
      <c r="D1095" s="17">
        <f>+'Employee ROP Information'!N1095</f>
        <v>0</v>
      </c>
      <c r="E1095" s="32">
        <f>+'JRO''s Hours Information'!B1095</f>
        <v>0</v>
      </c>
      <c r="F1095" s="23">
        <f t="shared" si="172"/>
        <v>0</v>
      </c>
      <c r="G1095" s="32">
        <f>+'JRO''s Hours Information'!E1095</f>
        <v>0</v>
      </c>
      <c r="H1095" s="23">
        <f t="shared" si="173"/>
        <v>0</v>
      </c>
      <c r="I1095" s="32">
        <f>+'JRO''s Hours Information'!H1095</f>
        <v>0</v>
      </c>
      <c r="J1095" s="25">
        <f t="shared" si="174"/>
        <v>0</v>
      </c>
      <c r="K1095" s="33">
        <f>+'JRO''s Hours Information'!C1095</f>
        <v>0</v>
      </c>
      <c r="L1095" s="23">
        <f t="shared" si="175"/>
        <v>0</v>
      </c>
      <c r="M1095" s="33">
        <f>+'JRO''s Hours Information'!F1095</f>
        <v>0</v>
      </c>
      <c r="N1095" s="23">
        <f t="shared" si="176"/>
        <v>0</v>
      </c>
      <c r="O1095" s="33">
        <f>+'JRO''s Hours Information'!I1095</f>
        <v>0</v>
      </c>
      <c r="P1095" s="25">
        <f t="shared" si="177"/>
        <v>0</v>
      </c>
      <c r="Q1095" s="16">
        <f>+'JRO''s Hours Information'!D1095</f>
        <v>0</v>
      </c>
      <c r="R1095" s="23">
        <f t="shared" si="178"/>
        <v>0</v>
      </c>
      <c r="S1095" s="16">
        <f>+'JRO''s Hours Information'!G1095</f>
        <v>0</v>
      </c>
      <c r="T1095" s="23">
        <f t="shared" si="179"/>
        <v>0</v>
      </c>
      <c r="U1095" s="15">
        <f>+'JRO''s Hours Information'!J1095</f>
        <v>0</v>
      </c>
      <c r="V1095" s="25">
        <f t="shared" si="180"/>
        <v>0</v>
      </c>
      <c r="W1095" s="23">
        <f t="shared" si="181"/>
        <v>0</v>
      </c>
    </row>
    <row r="1096" spans="1:23" ht="14.85" hidden="1" customHeight="1" x14ac:dyDescent="0.15">
      <c r="A1096" s="64">
        <f>'Employee ROP Information'!A1096</f>
        <v>0</v>
      </c>
      <c r="B1096" s="58">
        <f>+'Employee ROP Information'!C1096</f>
        <v>0</v>
      </c>
      <c r="C1096" s="17">
        <f>+'Employee ROP Information'!M1096</f>
        <v>0</v>
      </c>
      <c r="D1096" s="17">
        <f>+'Employee ROP Information'!N1096</f>
        <v>0</v>
      </c>
      <c r="E1096" s="32">
        <f>+'JRO''s Hours Information'!B1096</f>
        <v>0</v>
      </c>
      <c r="F1096" s="23">
        <f t="shared" si="172"/>
        <v>0</v>
      </c>
      <c r="G1096" s="32">
        <f>+'JRO''s Hours Information'!E1096</f>
        <v>0</v>
      </c>
      <c r="H1096" s="23">
        <f t="shared" si="173"/>
        <v>0</v>
      </c>
      <c r="I1096" s="32">
        <f>+'JRO''s Hours Information'!H1096</f>
        <v>0</v>
      </c>
      <c r="J1096" s="25">
        <f t="shared" si="174"/>
        <v>0</v>
      </c>
      <c r="K1096" s="33">
        <f>+'JRO''s Hours Information'!C1096</f>
        <v>0</v>
      </c>
      <c r="L1096" s="23">
        <f t="shared" si="175"/>
        <v>0</v>
      </c>
      <c r="M1096" s="33">
        <f>+'JRO''s Hours Information'!F1096</f>
        <v>0</v>
      </c>
      <c r="N1096" s="23">
        <f t="shared" si="176"/>
        <v>0</v>
      </c>
      <c r="O1096" s="33">
        <f>+'JRO''s Hours Information'!I1096</f>
        <v>0</v>
      </c>
      <c r="P1096" s="25">
        <f t="shared" si="177"/>
        <v>0</v>
      </c>
      <c r="Q1096" s="16">
        <f>+'JRO''s Hours Information'!D1096</f>
        <v>0</v>
      </c>
      <c r="R1096" s="23">
        <f t="shared" si="178"/>
        <v>0</v>
      </c>
      <c r="S1096" s="16">
        <f>+'JRO''s Hours Information'!G1096</f>
        <v>0</v>
      </c>
      <c r="T1096" s="23">
        <f t="shared" si="179"/>
        <v>0</v>
      </c>
      <c r="U1096" s="15">
        <f>+'JRO''s Hours Information'!J1096</f>
        <v>0</v>
      </c>
      <c r="V1096" s="25">
        <f t="shared" si="180"/>
        <v>0</v>
      </c>
      <c r="W1096" s="23">
        <f t="shared" si="181"/>
        <v>0</v>
      </c>
    </row>
    <row r="1097" spans="1:23" ht="14.85" hidden="1" customHeight="1" x14ac:dyDescent="0.15">
      <c r="A1097" s="64">
        <f>'Employee ROP Information'!A1097</f>
        <v>0</v>
      </c>
      <c r="B1097" s="58">
        <f>+'Employee ROP Information'!C1097</f>
        <v>0</v>
      </c>
      <c r="C1097" s="17">
        <f>+'Employee ROP Information'!M1097</f>
        <v>0</v>
      </c>
      <c r="D1097" s="17">
        <f>+'Employee ROP Information'!N1097</f>
        <v>0</v>
      </c>
      <c r="E1097" s="32">
        <f>+'JRO''s Hours Information'!B1097</f>
        <v>0</v>
      </c>
      <c r="F1097" s="23">
        <f t="shared" si="172"/>
        <v>0</v>
      </c>
      <c r="G1097" s="32">
        <f>+'JRO''s Hours Information'!E1097</f>
        <v>0</v>
      </c>
      <c r="H1097" s="23">
        <f t="shared" si="173"/>
        <v>0</v>
      </c>
      <c r="I1097" s="32">
        <f>+'JRO''s Hours Information'!H1097</f>
        <v>0</v>
      </c>
      <c r="J1097" s="25">
        <f t="shared" si="174"/>
        <v>0</v>
      </c>
      <c r="K1097" s="33">
        <f>+'JRO''s Hours Information'!C1097</f>
        <v>0</v>
      </c>
      <c r="L1097" s="23">
        <f t="shared" si="175"/>
        <v>0</v>
      </c>
      <c r="M1097" s="33">
        <f>+'JRO''s Hours Information'!F1097</f>
        <v>0</v>
      </c>
      <c r="N1097" s="23">
        <f t="shared" si="176"/>
        <v>0</v>
      </c>
      <c r="O1097" s="33">
        <f>+'JRO''s Hours Information'!I1097</f>
        <v>0</v>
      </c>
      <c r="P1097" s="25">
        <f t="shared" si="177"/>
        <v>0</v>
      </c>
      <c r="Q1097" s="16">
        <f>+'JRO''s Hours Information'!D1097</f>
        <v>0</v>
      </c>
      <c r="R1097" s="23">
        <f t="shared" si="178"/>
        <v>0</v>
      </c>
      <c r="S1097" s="16">
        <f>+'JRO''s Hours Information'!G1097</f>
        <v>0</v>
      </c>
      <c r="T1097" s="23">
        <f t="shared" si="179"/>
        <v>0</v>
      </c>
      <c r="U1097" s="15">
        <f>+'JRO''s Hours Information'!J1097</f>
        <v>0</v>
      </c>
      <c r="V1097" s="25">
        <f t="shared" si="180"/>
        <v>0</v>
      </c>
      <c r="W1097" s="23">
        <f t="shared" si="181"/>
        <v>0</v>
      </c>
    </row>
    <row r="1098" spans="1:23" ht="14.85" hidden="1" customHeight="1" x14ac:dyDescent="0.15">
      <c r="A1098" s="64">
        <f>'Employee ROP Information'!A1098</f>
        <v>0</v>
      </c>
      <c r="B1098" s="58">
        <f>+'Employee ROP Information'!C1098</f>
        <v>0</v>
      </c>
      <c r="C1098" s="17">
        <f>+'Employee ROP Information'!M1098</f>
        <v>0</v>
      </c>
      <c r="D1098" s="17">
        <f>+'Employee ROP Information'!N1098</f>
        <v>0</v>
      </c>
      <c r="E1098" s="32">
        <f>+'JRO''s Hours Information'!B1098</f>
        <v>0</v>
      </c>
      <c r="F1098" s="23">
        <f t="shared" si="172"/>
        <v>0</v>
      </c>
      <c r="G1098" s="32">
        <f>+'JRO''s Hours Information'!E1098</f>
        <v>0</v>
      </c>
      <c r="H1098" s="23">
        <f t="shared" si="173"/>
        <v>0</v>
      </c>
      <c r="I1098" s="32">
        <f>+'JRO''s Hours Information'!H1098</f>
        <v>0</v>
      </c>
      <c r="J1098" s="25">
        <f t="shared" si="174"/>
        <v>0</v>
      </c>
      <c r="K1098" s="33">
        <f>+'JRO''s Hours Information'!C1098</f>
        <v>0</v>
      </c>
      <c r="L1098" s="23">
        <f t="shared" si="175"/>
        <v>0</v>
      </c>
      <c r="M1098" s="33">
        <f>+'JRO''s Hours Information'!F1098</f>
        <v>0</v>
      </c>
      <c r="N1098" s="23">
        <f t="shared" si="176"/>
        <v>0</v>
      </c>
      <c r="O1098" s="33">
        <f>+'JRO''s Hours Information'!I1098</f>
        <v>0</v>
      </c>
      <c r="P1098" s="25">
        <f t="shared" si="177"/>
        <v>0</v>
      </c>
      <c r="Q1098" s="16">
        <f>+'JRO''s Hours Information'!D1098</f>
        <v>0</v>
      </c>
      <c r="R1098" s="23">
        <f t="shared" si="178"/>
        <v>0</v>
      </c>
      <c r="S1098" s="16">
        <f>+'JRO''s Hours Information'!G1098</f>
        <v>0</v>
      </c>
      <c r="T1098" s="23">
        <f t="shared" si="179"/>
        <v>0</v>
      </c>
      <c r="U1098" s="15">
        <f>+'JRO''s Hours Information'!J1098</f>
        <v>0</v>
      </c>
      <c r="V1098" s="25">
        <f t="shared" si="180"/>
        <v>0</v>
      </c>
      <c r="W1098" s="23">
        <f t="shared" si="181"/>
        <v>0</v>
      </c>
    </row>
    <row r="1099" spans="1:23" ht="14.85" hidden="1" customHeight="1" x14ac:dyDescent="0.15">
      <c r="A1099" s="64">
        <f>'Employee ROP Information'!A1099</f>
        <v>0</v>
      </c>
      <c r="B1099" s="58">
        <f>+'Employee ROP Information'!C1099</f>
        <v>0</v>
      </c>
      <c r="C1099" s="17">
        <f>+'Employee ROP Information'!M1099</f>
        <v>0</v>
      </c>
      <c r="D1099" s="17">
        <f>+'Employee ROP Information'!N1099</f>
        <v>0</v>
      </c>
      <c r="E1099" s="32">
        <f>+'JRO''s Hours Information'!B1099</f>
        <v>0</v>
      </c>
      <c r="F1099" s="23">
        <f t="shared" si="172"/>
        <v>0</v>
      </c>
      <c r="G1099" s="32">
        <f>+'JRO''s Hours Information'!E1099</f>
        <v>0</v>
      </c>
      <c r="H1099" s="23">
        <f t="shared" si="173"/>
        <v>0</v>
      </c>
      <c r="I1099" s="32">
        <f>+'JRO''s Hours Information'!H1099</f>
        <v>0</v>
      </c>
      <c r="J1099" s="25">
        <f t="shared" si="174"/>
        <v>0</v>
      </c>
      <c r="K1099" s="33">
        <f>+'JRO''s Hours Information'!C1099</f>
        <v>0</v>
      </c>
      <c r="L1099" s="23">
        <f t="shared" si="175"/>
        <v>0</v>
      </c>
      <c r="M1099" s="33">
        <f>+'JRO''s Hours Information'!F1099</f>
        <v>0</v>
      </c>
      <c r="N1099" s="23">
        <f t="shared" si="176"/>
        <v>0</v>
      </c>
      <c r="O1099" s="33">
        <f>+'JRO''s Hours Information'!I1099</f>
        <v>0</v>
      </c>
      <c r="P1099" s="25">
        <f t="shared" si="177"/>
        <v>0</v>
      </c>
      <c r="Q1099" s="16">
        <f>+'JRO''s Hours Information'!D1099</f>
        <v>0</v>
      </c>
      <c r="R1099" s="23">
        <f t="shared" si="178"/>
        <v>0</v>
      </c>
      <c r="S1099" s="16">
        <f>+'JRO''s Hours Information'!G1099</f>
        <v>0</v>
      </c>
      <c r="T1099" s="23">
        <f t="shared" si="179"/>
        <v>0</v>
      </c>
      <c r="U1099" s="15">
        <f>+'JRO''s Hours Information'!J1099</f>
        <v>0</v>
      </c>
      <c r="V1099" s="25">
        <f t="shared" si="180"/>
        <v>0</v>
      </c>
      <c r="W1099" s="23">
        <f t="shared" si="181"/>
        <v>0</v>
      </c>
    </row>
    <row r="1100" spans="1:23" ht="14.85" hidden="1" customHeight="1" x14ac:dyDescent="0.15">
      <c r="A1100" s="64">
        <f>'Employee ROP Information'!A1100</f>
        <v>0</v>
      </c>
      <c r="B1100" s="58">
        <f>+'Employee ROP Information'!C1100</f>
        <v>0</v>
      </c>
      <c r="C1100" s="17">
        <f>+'Employee ROP Information'!M1100</f>
        <v>0</v>
      </c>
      <c r="D1100" s="17">
        <f>+'Employee ROP Information'!N1100</f>
        <v>0</v>
      </c>
      <c r="E1100" s="32">
        <f>+'JRO''s Hours Information'!B1100</f>
        <v>0</v>
      </c>
      <c r="F1100" s="23">
        <f t="shared" si="172"/>
        <v>0</v>
      </c>
      <c r="G1100" s="32">
        <f>+'JRO''s Hours Information'!E1100</f>
        <v>0</v>
      </c>
      <c r="H1100" s="23">
        <f t="shared" si="173"/>
        <v>0</v>
      </c>
      <c r="I1100" s="32">
        <f>+'JRO''s Hours Information'!H1100</f>
        <v>0</v>
      </c>
      <c r="J1100" s="25">
        <f t="shared" si="174"/>
        <v>0</v>
      </c>
      <c r="K1100" s="33">
        <f>+'JRO''s Hours Information'!C1100</f>
        <v>0</v>
      </c>
      <c r="L1100" s="23">
        <f t="shared" si="175"/>
        <v>0</v>
      </c>
      <c r="M1100" s="33">
        <f>+'JRO''s Hours Information'!F1100</f>
        <v>0</v>
      </c>
      <c r="N1100" s="23">
        <f t="shared" si="176"/>
        <v>0</v>
      </c>
      <c r="O1100" s="33">
        <f>+'JRO''s Hours Information'!I1100</f>
        <v>0</v>
      </c>
      <c r="P1100" s="25">
        <f t="shared" si="177"/>
        <v>0</v>
      </c>
      <c r="Q1100" s="16">
        <f>+'JRO''s Hours Information'!D1100</f>
        <v>0</v>
      </c>
      <c r="R1100" s="23">
        <f t="shared" si="178"/>
        <v>0</v>
      </c>
      <c r="S1100" s="16">
        <f>+'JRO''s Hours Information'!G1100</f>
        <v>0</v>
      </c>
      <c r="T1100" s="23">
        <f t="shared" si="179"/>
        <v>0</v>
      </c>
      <c r="U1100" s="15">
        <f>+'JRO''s Hours Information'!J1100</f>
        <v>0</v>
      </c>
      <c r="V1100" s="25">
        <f t="shared" si="180"/>
        <v>0</v>
      </c>
      <c r="W1100" s="23">
        <f t="shared" si="181"/>
        <v>0</v>
      </c>
    </row>
    <row r="1101" spans="1:23" ht="14.85" hidden="1" customHeight="1" x14ac:dyDescent="0.15">
      <c r="A1101" s="64">
        <f>'Employee ROP Information'!A1101</f>
        <v>0</v>
      </c>
      <c r="B1101" s="58">
        <f>+'Employee ROP Information'!C1101</f>
        <v>0</v>
      </c>
      <c r="C1101" s="17">
        <f>+'Employee ROP Information'!M1101</f>
        <v>0</v>
      </c>
      <c r="D1101" s="17">
        <f>+'Employee ROP Information'!N1101</f>
        <v>0</v>
      </c>
      <c r="E1101" s="32">
        <f>+'JRO''s Hours Information'!B1101</f>
        <v>0</v>
      </c>
      <c r="F1101" s="23">
        <f t="shared" si="172"/>
        <v>0</v>
      </c>
      <c r="G1101" s="32">
        <f>+'JRO''s Hours Information'!E1101</f>
        <v>0</v>
      </c>
      <c r="H1101" s="23">
        <f t="shared" si="173"/>
        <v>0</v>
      </c>
      <c r="I1101" s="32">
        <f>+'JRO''s Hours Information'!H1101</f>
        <v>0</v>
      </c>
      <c r="J1101" s="25">
        <f t="shared" si="174"/>
        <v>0</v>
      </c>
      <c r="K1101" s="33">
        <f>+'JRO''s Hours Information'!C1101</f>
        <v>0</v>
      </c>
      <c r="L1101" s="23">
        <f t="shared" si="175"/>
        <v>0</v>
      </c>
      <c r="M1101" s="33">
        <f>+'JRO''s Hours Information'!F1101</f>
        <v>0</v>
      </c>
      <c r="N1101" s="23">
        <f t="shared" si="176"/>
        <v>0</v>
      </c>
      <c r="O1101" s="33">
        <f>+'JRO''s Hours Information'!I1101</f>
        <v>0</v>
      </c>
      <c r="P1101" s="25">
        <f t="shared" si="177"/>
        <v>0</v>
      </c>
      <c r="Q1101" s="16">
        <f>+'JRO''s Hours Information'!D1101</f>
        <v>0</v>
      </c>
      <c r="R1101" s="23">
        <f t="shared" si="178"/>
        <v>0</v>
      </c>
      <c r="S1101" s="16">
        <f>+'JRO''s Hours Information'!G1101</f>
        <v>0</v>
      </c>
      <c r="T1101" s="23">
        <f t="shared" si="179"/>
        <v>0</v>
      </c>
      <c r="U1101" s="15">
        <f>+'JRO''s Hours Information'!J1101</f>
        <v>0</v>
      </c>
      <c r="V1101" s="25">
        <f t="shared" si="180"/>
        <v>0</v>
      </c>
      <c r="W1101" s="23">
        <f t="shared" si="181"/>
        <v>0</v>
      </c>
    </row>
    <row r="1102" spans="1:23" ht="14.85" hidden="1" customHeight="1" x14ac:dyDescent="0.15">
      <c r="A1102" s="64">
        <f>'Employee ROP Information'!A1102</f>
        <v>0</v>
      </c>
      <c r="B1102" s="58">
        <f>+'Employee ROP Information'!C1102</f>
        <v>0</v>
      </c>
      <c r="C1102" s="17">
        <f>+'Employee ROP Information'!M1102</f>
        <v>0</v>
      </c>
      <c r="D1102" s="17">
        <f>+'Employee ROP Information'!N1102</f>
        <v>0</v>
      </c>
      <c r="E1102" s="32">
        <f>+'JRO''s Hours Information'!B1102</f>
        <v>0</v>
      </c>
      <c r="F1102" s="23">
        <f t="shared" si="172"/>
        <v>0</v>
      </c>
      <c r="G1102" s="32">
        <f>+'JRO''s Hours Information'!E1102</f>
        <v>0</v>
      </c>
      <c r="H1102" s="23">
        <f t="shared" si="173"/>
        <v>0</v>
      </c>
      <c r="I1102" s="32">
        <f>+'JRO''s Hours Information'!H1102</f>
        <v>0</v>
      </c>
      <c r="J1102" s="25">
        <f t="shared" si="174"/>
        <v>0</v>
      </c>
      <c r="K1102" s="33">
        <f>+'JRO''s Hours Information'!C1102</f>
        <v>0</v>
      </c>
      <c r="L1102" s="23">
        <f t="shared" si="175"/>
        <v>0</v>
      </c>
      <c r="M1102" s="33">
        <f>+'JRO''s Hours Information'!F1102</f>
        <v>0</v>
      </c>
      <c r="N1102" s="23">
        <f t="shared" si="176"/>
        <v>0</v>
      </c>
      <c r="O1102" s="33">
        <f>+'JRO''s Hours Information'!I1102</f>
        <v>0</v>
      </c>
      <c r="P1102" s="25">
        <f t="shared" si="177"/>
        <v>0</v>
      </c>
      <c r="Q1102" s="16">
        <f>+'JRO''s Hours Information'!D1102</f>
        <v>0</v>
      </c>
      <c r="R1102" s="23">
        <f t="shared" si="178"/>
        <v>0</v>
      </c>
      <c r="S1102" s="16">
        <f>+'JRO''s Hours Information'!G1102</f>
        <v>0</v>
      </c>
      <c r="T1102" s="23">
        <f t="shared" si="179"/>
        <v>0</v>
      </c>
      <c r="U1102" s="15">
        <f>+'JRO''s Hours Information'!J1102</f>
        <v>0</v>
      </c>
      <c r="V1102" s="25">
        <f t="shared" si="180"/>
        <v>0</v>
      </c>
      <c r="W1102" s="23">
        <f t="shared" si="181"/>
        <v>0</v>
      </c>
    </row>
    <row r="1103" spans="1:23" ht="14.85" hidden="1" customHeight="1" x14ac:dyDescent="0.15">
      <c r="A1103" s="64">
        <f>'Employee ROP Information'!A1103</f>
        <v>0</v>
      </c>
      <c r="B1103" s="58">
        <f>+'Employee ROP Information'!C1103</f>
        <v>0</v>
      </c>
      <c r="C1103" s="17">
        <f>+'Employee ROP Information'!M1103</f>
        <v>0</v>
      </c>
      <c r="D1103" s="17">
        <f>+'Employee ROP Information'!N1103</f>
        <v>0</v>
      </c>
      <c r="E1103" s="32">
        <f>+'JRO''s Hours Information'!B1103</f>
        <v>0</v>
      </c>
      <c r="F1103" s="23">
        <f t="shared" si="172"/>
        <v>0</v>
      </c>
      <c r="G1103" s="32">
        <f>+'JRO''s Hours Information'!E1103</f>
        <v>0</v>
      </c>
      <c r="H1103" s="23">
        <f t="shared" si="173"/>
        <v>0</v>
      </c>
      <c r="I1103" s="32">
        <f>+'JRO''s Hours Information'!H1103</f>
        <v>0</v>
      </c>
      <c r="J1103" s="25">
        <f t="shared" si="174"/>
        <v>0</v>
      </c>
      <c r="K1103" s="33">
        <f>+'JRO''s Hours Information'!C1103</f>
        <v>0</v>
      </c>
      <c r="L1103" s="23">
        <f t="shared" si="175"/>
        <v>0</v>
      </c>
      <c r="M1103" s="33">
        <f>+'JRO''s Hours Information'!F1103</f>
        <v>0</v>
      </c>
      <c r="N1103" s="23">
        <f t="shared" si="176"/>
        <v>0</v>
      </c>
      <c r="O1103" s="33">
        <f>+'JRO''s Hours Information'!I1103</f>
        <v>0</v>
      </c>
      <c r="P1103" s="25">
        <f t="shared" si="177"/>
        <v>0</v>
      </c>
      <c r="Q1103" s="16">
        <f>+'JRO''s Hours Information'!D1103</f>
        <v>0</v>
      </c>
      <c r="R1103" s="23">
        <f t="shared" si="178"/>
        <v>0</v>
      </c>
      <c r="S1103" s="16">
        <f>+'JRO''s Hours Information'!G1103</f>
        <v>0</v>
      </c>
      <c r="T1103" s="23">
        <f t="shared" si="179"/>
        <v>0</v>
      </c>
      <c r="U1103" s="15">
        <f>+'JRO''s Hours Information'!J1103</f>
        <v>0</v>
      </c>
      <c r="V1103" s="25">
        <f t="shared" si="180"/>
        <v>0</v>
      </c>
      <c r="W1103" s="23">
        <f t="shared" si="181"/>
        <v>0</v>
      </c>
    </row>
    <row r="1104" spans="1:23" ht="14.85" hidden="1" customHeight="1" x14ac:dyDescent="0.15">
      <c r="A1104" s="64">
        <f>'Employee ROP Information'!A1104</f>
        <v>0</v>
      </c>
      <c r="B1104" s="58">
        <f>+'Employee ROP Information'!C1104</f>
        <v>0</v>
      </c>
      <c r="C1104" s="17">
        <f>+'Employee ROP Information'!M1104</f>
        <v>0</v>
      </c>
      <c r="D1104" s="17">
        <f>+'Employee ROP Information'!N1104</f>
        <v>0</v>
      </c>
      <c r="E1104" s="32">
        <f>+'JRO''s Hours Information'!B1104</f>
        <v>0</v>
      </c>
      <c r="F1104" s="23">
        <f t="shared" si="172"/>
        <v>0</v>
      </c>
      <c r="G1104" s="32">
        <f>+'JRO''s Hours Information'!E1104</f>
        <v>0</v>
      </c>
      <c r="H1104" s="23">
        <f t="shared" si="173"/>
        <v>0</v>
      </c>
      <c r="I1104" s="32">
        <f>+'JRO''s Hours Information'!H1104</f>
        <v>0</v>
      </c>
      <c r="J1104" s="25">
        <f t="shared" si="174"/>
        <v>0</v>
      </c>
      <c r="K1104" s="33">
        <f>+'JRO''s Hours Information'!C1104</f>
        <v>0</v>
      </c>
      <c r="L1104" s="23">
        <f t="shared" si="175"/>
        <v>0</v>
      </c>
      <c r="M1104" s="33">
        <f>+'JRO''s Hours Information'!F1104</f>
        <v>0</v>
      </c>
      <c r="N1104" s="23">
        <f t="shared" si="176"/>
        <v>0</v>
      </c>
      <c r="O1104" s="33">
        <f>+'JRO''s Hours Information'!I1104</f>
        <v>0</v>
      </c>
      <c r="P1104" s="25">
        <f t="shared" si="177"/>
        <v>0</v>
      </c>
      <c r="Q1104" s="16">
        <f>+'JRO''s Hours Information'!D1104</f>
        <v>0</v>
      </c>
      <c r="R1104" s="23">
        <f t="shared" si="178"/>
        <v>0</v>
      </c>
      <c r="S1104" s="16">
        <f>+'JRO''s Hours Information'!G1104</f>
        <v>0</v>
      </c>
      <c r="T1104" s="23">
        <f t="shared" si="179"/>
        <v>0</v>
      </c>
      <c r="U1104" s="15">
        <f>+'JRO''s Hours Information'!J1104</f>
        <v>0</v>
      </c>
      <c r="V1104" s="25">
        <f t="shared" si="180"/>
        <v>0</v>
      </c>
      <c r="W1104" s="23">
        <f t="shared" si="181"/>
        <v>0</v>
      </c>
    </row>
    <row r="1105" spans="1:23" ht="14.85" hidden="1" customHeight="1" x14ac:dyDescent="0.15">
      <c r="A1105" s="64">
        <f>'Employee ROP Information'!A1105</f>
        <v>0</v>
      </c>
      <c r="B1105" s="58">
        <f>+'Employee ROP Information'!C1105</f>
        <v>0</v>
      </c>
      <c r="C1105" s="17">
        <f>+'Employee ROP Information'!M1105</f>
        <v>0</v>
      </c>
      <c r="D1105" s="17">
        <f>+'Employee ROP Information'!N1105</f>
        <v>0</v>
      </c>
      <c r="E1105" s="32">
        <f>+'JRO''s Hours Information'!B1105</f>
        <v>0</v>
      </c>
      <c r="F1105" s="23">
        <f t="shared" si="172"/>
        <v>0</v>
      </c>
      <c r="G1105" s="32">
        <f>+'JRO''s Hours Information'!E1105</f>
        <v>0</v>
      </c>
      <c r="H1105" s="23">
        <f t="shared" si="173"/>
        <v>0</v>
      </c>
      <c r="I1105" s="32">
        <f>+'JRO''s Hours Information'!H1105</f>
        <v>0</v>
      </c>
      <c r="J1105" s="25">
        <f t="shared" si="174"/>
        <v>0</v>
      </c>
      <c r="K1105" s="33">
        <f>+'JRO''s Hours Information'!C1105</f>
        <v>0</v>
      </c>
      <c r="L1105" s="23">
        <f t="shared" si="175"/>
        <v>0</v>
      </c>
      <c r="M1105" s="33">
        <f>+'JRO''s Hours Information'!F1105</f>
        <v>0</v>
      </c>
      <c r="N1105" s="23">
        <f t="shared" si="176"/>
        <v>0</v>
      </c>
      <c r="O1105" s="33">
        <f>+'JRO''s Hours Information'!I1105</f>
        <v>0</v>
      </c>
      <c r="P1105" s="25">
        <f t="shared" si="177"/>
        <v>0</v>
      </c>
      <c r="Q1105" s="16">
        <f>+'JRO''s Hours Information'!D1105</f>
        <v>0</v>
      </c>
      <c r="R1105" s="23">
        <f t="shared" si="178"/>
        <v>0</v>
      </c>
      <c r="S1105" s="16">
        <f>+'JRO''s Hours Information'!G1105</f>
        <v>0</v>
      </c>
      <c r="T1105" s="23">
        <f t="shared" si="179"/>
        <v>0</v>
      </c>
      <c r="U1105" s="15">
        <f>+'JRO''s Hours Information'!J1105</f>
        <v>0</v>
      </c>
      <c r="V1105" s="25">
        <f t="shared" si="180"/>
        <v>0</v>
      </c>
      <c r="W1105" s="23">
        <f t="shared" si="181"/>
        <v>0</v>
      </c>
    </row>
    <row r="1106" spans="1:23" ht="14.85" hidden="1" customHeight="1" x14ac:dyDescent="0.15">
      <c r="A1106" s="64">
        <f>'Employee ROP Information'!A1106</f>
        <v>0</v>
      </c>
      <c r="B1106" s="58">
        <f>+'Employee ROP Information'!C1106</f>
        <v>0</v>
      </c>
      <c r="C1106" s="17">
        <f>+'Employee ROP Information'!M1106</f>
        <v>0</v>
      </c>
      <c r="D1106" s="17">
        <f>+'Employee ROP Information'!N1106</f>
        <v>0</v>
      </c>
      <c r="E1106" s="32">
        <f>+'JRO''s Hours Information'!B1106</f>
        <v>0</v>
      </c>
      <c r="F1106" s="23">
        <f t="shared" si="172"/>
        <v>0</v>
      </c>
      <c r="G1106" s="32">
        <f>+'JRO''s Hours Information'!E1106</f>
        <v>0</v>
      </c>
      <c r="H1106" s="23">
        <f t="shared" si="173"/>
        <v>0</v>
      </c>
      <c r="I1106" s="32">
        <f>+'JRO''s Hours Information'!H1106</f>
        <v>0</v>
      </c>
      <c r="J1106" s="25">
        <f t="shared" si="174"/>
        <v>0</v>
      </c>
      <c r="K1106" s="33">
        <f>+'JRO''s Hours Information'!C1106</f>
        <v>0</v>
      </c>
      <c r="L1106" s="23">
        <f t="shared" si="175"/>
        <v>0</v>
      </c>
      <c r="M1106" s="33">
        <f>+'JRO''s Hours Information'!F1106</f>
        <v>0</v>
      </c>
      <c r="N1106" s="23">
        <f t="shared" si="176"/>
        <v>0</v>
      </c>
      <c r="O1106" s="33">
        <f>+'JRO''s Hours Information'!I1106</f>
        <v>0</v>
      </c>
      <c r="P1106" s="25">
        <f t="shared" si="177"/>
        <v>0</v>
      </c>
      <c r="Q1106" s="16">
        <f>+'JRO''s Hours Information'!D1106</f>
        <v>0</v>
      </c>
      <c r="R1106" s="23">
        <f t="shared" si="178"/>
        <v>0</v>
      </c>
      <c r="S1106" s="16">
        <f>+'JRO''s Hours Information'!G1106</f>
        <v>0</v>
      </c>
      <c r="T1106" s="23">
        <f t="shared" si="179"/>
        <v>0</v>
      </c>
      <c r="U1106" s="15">
        <f>+'JRO''s Hours Information'!J1106</f>
        <v>0</v>
      </c>
      <c r="V1106" s="25">
        <f t="shared" si="180"/>
        <v>0</v>
      </c>
      <c r="W1106" s="23">
        <f t="shared" si="181"/>
        <v>0</v>
      </c>
    </row>
    <row r="1107" spans="1:23" ht="14.85" hidden="1" customHeight="1" x14ac:dyDescent="0.15">
      <c r="A1107" s="64">
        <f>'Employee ROP Information'!A1107</f>
        <v>0</v>
      </c>
      <c r="B1107" s="58">
        <f>+'Employee ROP Information'!C1107</f>
        <v>0</v>
      </c>
      <c r="C1107" s="17">
        <f>+'Employee ROP Information'!M1107</f>
        <v>0</v>
      </c>
      <c r="D1107" s="17">
        <f>+'Employee ROP Information'!N1107</f>
        <v>0</v>
      </c>
      <c r="E1107" s="32">
        <f>+'JRO''s Hours Information'!B1107</f>
        <v>0</v>
      </c>
      <c r="F1107" s="23">
        <f t="shared" si="172"/>
        <v>0</v>
      </c>
      <c r="G1107" s="32">
        <f>+'JRO''s Hours Information'!E1107</f>
        <v>0</v>
      </c>
      <c r="H1107" s="23">
        <f t="shared" si="173"/>
        <v>0</v>
      </c>
      <c r="I1107" s="32">
        <f>+'JRO''s Hours Information'!H1107</f>
        <v>0</v>
      </c>
      <c r="J1107" s="25">
        <f t="shared" si="174"/>
        <v>0</v>
      </c>
      <c r="K1107" s="33">
        <f>+'JRO''s Hours Information'!C1107</f>
        <v>0</v>
      </c>
      <c r="L1107" s="23">
        <f t="shared" si="175"/>
        <v>0</v>
      </c>
      <c r="M1107" s="33">
        <f>+'JRO''s Hours Information'!F1107</f>
        <v>0</v>
      </c>
      <c r="N1107" s="23">
        <f t="shared" si="176"/>
        <v>0</v>
      </c>
      <c r="O1107" s="33">
        <f>+'JRO''s Hours Information'!I1107</f>
        <v>0</v>
      </c>
      <c r="P1107" s="25">
        <f t="shared" si="177"/>
        <v>0</v>
      </c>
      <c r="Q1107" s="16">
        <f>+'JRO''s Hours Information'!D1107</f>
        <v>0</v>
      </c>
      <c r="R1107" s="23">
        <f t="shared" si="178"/>
        <v>0</v>
      </c>
      <c r="S1107" s="16">
        <f>+'JRO''s Hours Information'!G1107</f>
        <v>0</v>
      </c>
      <c r="T1107" s="23">
        <f t="shared" si="179"/>
        <v>0</v>
      </c>
      <c r="U1107" s="15">
        <f>+'JRO''s Hours Information'!J1107</f>
        <v>0</v>
      </c>
      <c r="V1107" s="25">
        <f t="shared" si="180"/>
        <v>0</v>
      </c>
      <c r="W1107" s="23">
        <f t="shared" si="181"/>
        <v>0</v>
      </c>
    </row>
    <row r="1108" spans="1:23" ht="14.85" hidden="1" customHeight="1" x14ac:dyDescent="0.15">
      <c r="A1108" s="64">
        <f>'Employee ROP Information'!A1108</f>
        <v>0</v>
      </c>
      <c r="B1108" s="58">
        <f>+'Employee ROP Information'!C1108</f>
        <v>0</v>
      </c>
      <c r="C1108" s="17">
        <f>+'Employee ROP Information'!M1108</f>
        <v>0</v>
      </c>
      <c r="D1108" s="17">
        <f>+'Employee ROP Information'!N1108</f>
        <v>0</v>
      </c>
      <c r="E1108" s="32">
        <f>+'JRO''s Hours Information'!B1108</f>
        <v>0</v>
      </c>
      <c r="F1108" s="23">
        <f t="shared" si="172"/>
        <v>0</v>
      </c>
      <c r="G1108" s="32">
        <f>+'JRO''s Hours Information'!E1108</f>
        <v>0</v>
      </c>
      <c r="H1108" s="23">
        <f t="shared" si="173"/>
        <v>0</v>
      </c>
      <c r="I1108" s="32">
        <f>+'JRO''s Hours Information'!H1108</f>
        <v>0</v>
      </c>
      <c r="J1108" s="25">
        <f t="shared" si="174"/>
        <v>0</v>
      </c>
      <c r="K1108" s="33">
        <f>+'JRO''s Hours Information'!C1108</f>
        <v>0</v>
      </c>
      <c r="L1108" s="23">
        <f t="shared" si="175"/>
        <v>0</v>
      </c>
      <c r="M1108" s="33">
        <f>+'JRO''s Hours Information'!F1108</f>
        <v>0</v>
      </c>
      <c r="N1108" s="23">
        <f t="shared" si="176"/>
        <v>0</v>
      </c>
      <c r="O1108" s="33">
        <f>+'JRO''s Hours Information'!I1108</f>
        <v>0</v>
      </c>
      <c r="P1108" s="25">
        <f t="shared" si="177"/>
        <v>0</v>
      </c>
      <c r="Q1108" s="16">
        <f>+'JRO''s Hours Information'!D1108</f>
        <v>0</v>
      </c>
      <c r="R1108" s="23">
        <f t="shared" si="178"/>
        <v>0</v>
      </c>
      <c r="S1108" s="16">
        <f>+'JRO''s Hours Information'!G1108</f>
        <v>0</v>
      </c>
      <c r="T1108" s="23">
        <f t="shared" si="179"/>
        <v>0</v>
      </c>
      <c r="U1108" s="15">
        <f>+'JRO''s Hours Information'!J1108</f>
        <v>0</v>
      </c>
      <c r="V1108" s="25">
        <f t="shared" si="180"/>
        <v>0</v>
      </c>
      <c r="W1108" s="23">
        <f t="shared" si="181"/>
        <v>0</v>
      </c>
    </row>
    <row r="1109" spans="1:23" ht="14.85" hidden="1" customHeight="1" x14ac:dyDescent="0.15">
      <c r="A1109" s="64">
        <f>'Employee ROP Information'!A1109</f>
        <v>0</v>
      </c>
      <c r="B1109" s="58">
        <f>+'Employee ROP Information'!C1109</f>
        <v>0</v>
      </c>
      <c r="C1109" s="17">
        <f>+'Employee ROP Information'!M1109</f>
        <v>0</v>
      </c>
      <c r="D1109" s="17">
        <f>+'Employee ROP Information'!N1109</f>
        <v>0</v>
      </c>
      <c r="E1109" s="32">
        <f>+'JRO''s Hours Information'!B1109</f>
        <v>0</v>
      </c>
      <c r="F1109" s="23">
        <f t="shared" si="172"/>
        <v>0</v>
      </c>
      <c r="G1109" s="32">
        <f>+'JRO''s Hours Information'!E1109</f>
        <v>0</v>
      </c>
      <c r="H1109" s="23">
        <f t="shared" si="173"/>
        <v>0</v>
      </c>
      <c r="I1109" s="32">
        <f>+'JRO''s Hours Information'!H1109</f>
        <v>0</v>
      </c>
      <c r="J1109" s="25">
        <f t="shared" si="174"/>
        <v>0</v>
      </c>
      <c r="K1109" s="33">
        <f>+'JRO''s Hours Information'!C1109</f>
        <v>0</v>
      </c>
      <c r="L1109" s="23">
        <f t="shared" si="175"/>
        <v>0</v>
      </c>
      <c r="M1109" s="33">
        <f>+'JRO''s Hours Information'!F1109</f>
        <v>0</v>
      </c>
      <c r="N1109" s="23">
        <f t="shared" si="176"/>
        <v>0</v>
      </c>
      <c r="O1109" s="33">
        <f>+'JRO''s Hours Information'!I1109</f>
        <v>0</v>
      </c>
      <c r="P1109" s="25">
        <f t="shared" si="177"/>
        <v>0</v>
      </c>
      <c r="Q1109" s="16">
        <f>+'JRO''s Hours Information'!D1109</f>
        <v>0</v>
      </c>
      <c r="R1109" s="23">
        <f t="shared" si="178"/>
        <v>0</v>
      </c>
      <c r="S1109" s="16">
        <f>+'JRO''s Hours Information'!G1109</f>
        <v>0</v>
      </c>
      <c r="T1109" s="23">
        <f t="shared" si="179"/>
        <v>0</v>
      </c>
      <c r="U1109" s="15">
        <f>+'JRO''s Hours Information'!J1109</f>
        <v>0</v>
      </c>
      <c r="V1109" s="25">
        <f t="shared" si="180"/>
        <v>0</v>
      </c>
      <c r="W1109" s="23">
        <f t="shared" si="181"/>
        <v>0</v>
      </c>
    </row>
    <row r="1110" spans="1:23" ht="14.85" hidden="1" customHeight="1" x14ac:dyDescent="0.15">
      <c r="A1110" s="64">
        <f>'Employee ROP Information'!A1110</f>
        <v>0</v>
      </c>
      <c r="B1110" s="58">
        <f>+'Employee ROP Information'!C1110</f>
        <v>0</v>
      </c>
      <c r="C1110" s="17">
        <f>+'Employee ROP Information'!M1110</f>
        <v>0</v>
      </c>
      <c r="D1110" s="17">
        <f>+'Employee ROP Information'!N1110</f>
        <v>0</v>
      </c>
      <c r="E1110" s="32">
        <f>+'JRO''s Hours Information'!B1110</f>
        <v>0</v>
      </c>
      <c r="F1110" s="23">
        <f t="shared" si="172"/>
        <v>0</v>
      </c>
      <c r="G1110" s="32">
        <f>+'JRO''s Hours Information'!E1110</f>
        <v>0</v>
      </c>
      <c r="H1110" s="23">
        <f t="shared" si="173"/>
        <v>0</v>
      </c>
      <c r="I1110" s="32">
        <f>+'JRO''s Hours Information'!H1110</f>
        <v>0</v>
      </c>
      <c r="J1110" s="25">
        <f t="shared" si="174"/>
        <v>0</v>
      </c>
      <c r="K1110" s="33">
        <f>+'JRO''s Hours Information'!C1110</f>
        <v>0</v>
      </c>
      <c r="L1110" s="23">
        <f t="shared" si="175"/>
        <v>0</v>
      </c>
      <c r="M1110" s="33">
        <f>+'JRO''s Hours Information'!F1110</f>
        <v>0</v>
      </c>
      <c r="N1110" s="23">
        <f t="shared" si="176"/>
        <v>0</v>
      </c>
      <c r="O1110" s="33">
        <f>+'JRO''s Hours Information'!I1110</f>
        <v>0</v>
      </c>
      <c r="P1110" s="25">
        <f t="shared" si="177"/>
        <v>0</v>
      </c>
      <c r="Q1110" s="16">
        <f>+'JRO''s Hours Information'!D1110</f>
        <v>0</v>
      </c>
      <c r="R1110" s="23">
        <f t="shared" si="178"/>
        <v>0</v>
      </c>
      <c r="S1110" s="16">
        <f>+'JRO''s Hours Information'!G1110</f>
        <v>0</v>
      </c>
      <c r="T1110" s="23">
        <f t="shared" si="179"/>
        <v>0</v>
      </c>
      <c r="U1110" s="15">
        <f>+'JRO''s Hours Information'!J1110</f>
        <v>0</v>
      </c>
      <c r="V1110" s="25">
        <f t="shared" si="180"/>
        <v>0</v>
      </c>
      <c r="W1110" s="23">
        <f t="shared" si="181"/>
        <v>0</v>
      </c>
    </row>
    <row r="1111" spans="1:23" ht="14.85" hidden="1" customHeight="1" x14ac:dyDescent="0.15">
      <c r="A1111" s="64">
        <f>'Employee ROP Information'!A1111</f>
        <v>0</v>
      </c>
      <c r="B1111" s="58">
        <f>+'Employee ROP Information'!C1111</f>
        <v>0</v>
      </c>
      <c r="C1111" s="17">
        <f>+'Employee ROP Information'!M1111</f>
        <v>0</v>
      </c>
      <c r="D1111" s="17">
        <f>+'Employee ROP Information'!N1111</f>
        <v>0</v>
      </c>
      <c r="E1111" s="32">
        <f>+'JRO''s Hours Information'!B1111</f>
        <v>0</v>
      </c>
      <c r="F1111" s="23">
        <f t="shared" si="172"/>
        <v>0</v>
      </c>
      <c r="G1111" s="32">
        <f>+'JRO''s Hours Information'!E1111</f>
        <v>0</v>
      </c>
      <c r="H1111" s="23">
        <f t="shared" si="173"/>
        <v>0</v>
      </c>
      <c r="I1111" s="32">
        <f>+'JRO''s Hours Information'!H1111</f>
        <v>0</v>
      </c>
      <c r="J1111" s="25">
        <f t="shared" si="174"/>
        <v>0</v>
      </c>
      <c r="K1111" s="33">
        <f>+'JRO''s Hours Information'!C1111</f>
        <v>0</v>
      </c>
      <c r="L1111" s="23">
        <f t="shared" si="175"/>
        <v>0</v>
      </c>
      <c r="M1111" s="33">
        <f>+'JRO''s Hours Information'!F1111</f>
        <v>0</v>
      </c>
      <c r="N1111" s="23">
        <f t="shared" si="176"/>
        <v>0</v>
      </c>
      <c r="O1111" s="33">
        <f>+'JRO''s Hours Information'!I1111</f>
        <v>0</v>
      </c>
      <c r="P1111" s="25">
        <f t="shared" si="177"/>
        <v>0</v>
      </c>
      <c r="Q1111" s="16">
        <f>+'JRO''s Hours Information'!D1111</f>
        <v>0</v>
      </c>
      <c r="R1111" s="23">
        <f t="shared" si="178"/>
        <v>0</v>
      </c>
      <c r="S1111" s="16">
        <f>+'JRO''s Hours Information'!G1111</f>
        <v>0</v>
      </c>
      <c r="T1111" s="23">
        <f t="shared" si="179"/>
        <v>0</v>
      </c>
      <c r="U1111" s="15">
        <f>+'JRO''s Hours Information'!J1111</f>
        <v>0</v>
      </c>
      <c r="V1111" s="25">
        <f t="shared" si="180"/>
        <v>0</v>
      </c>
      <c r="W1111" s="23">
        <f t="shared" si="181"/>
        <v>0</v>
      </c>
    </row>
    <row r="1112" spans="1:23" ht="14.85" hidden="1" customHeight="1" x14ac:dyDescent="0.15">
      <c r="A1112" s="64">
        <f>'Employee ROP Information'!A1112</f>
        <v>0</v>
      </c>
      <c r="B1112" s="58">
        <f>+'Employee ROP Information'!C1112</f>
        <v>0</v>
      </c>
      <c r="C1112" s="17">
        <f>+'Employee ROP Information'!M1112</f>
        <v>0</v>
      </c>
      <c r="D1112" s="17">
        <f>+'Employee ROP Information'!N1112</f>
        <v>0</v>
      </c>
      <c r="E1112" s="32">
        <f>+'JRO''s Hours Information'!B1112</f>
        <v>0</v>
      </c>
      <c r="F1112" s="23">
        <f t="shared" si="172"/>
        <v>0</v>
      </c>
      <c r="G1112" s="32">
        <f>+'JRO''s Hours Information'!E1112</f>
        <v>0</v>
      </c>
      <c r="H1112" s="23">
        <f t="shared" si="173"/>
        <v>0</v>
      </c>
      <c r="I1112" s="32">
        <f>+'JRO''s Hours Information'!H1112</f>
        <v>0</v>
      </c>
      <c r="J1112" s="25">
        <f t="shared" si="174"/>
        <v>0</v>
      </c>
      <c r="K1112" s="33">
        <f>+'JRO''s Hours Information'!C1112</f>
        <v>0</v>
      </c>
      <c r="L1112" s="23">
        <f t="shared" si="175"/>
        <v>0</v>
      </c>
      <c r="M1112" s="33">
        <f>+'JRO''s Hours Information'!F1112</f>
        <v>0</v>
      </c>
      <c r="N1112" s="23">
        <f t="shared" si="176"/>
        <v>0</v>
      </c>
      <c r="O1112" s="33">
        <f>+'JRO''s Hours Information'!I1112</f>
        <v>0</v>
      </c>
      <c r="P1112" s="25">
        <f t="shared" si="177"/>
        <v>0</v>
      </c>
      <c r="Q1112" s="16">
        <f>+'JRO''s Hours Information'!D1112</f>
        <v>0</v>
      </c>
      <c r="R1112" s="23">
        <f t="shared" si="178"/>
        <v>0</v>
      </c>
      <c r="S1112" s="16">
        <f>+'JRO''s Hours Information'!G1112</f>
        <v>0</v>
      </c>
      <c r="T1112" s="23">
        <f t="shared" si="179"/>
        <v>0</v>
      </c>
      <c r="U1112" s="15">
        <f>+'JRO''s Hours Information'!J1112</f>
        <v>0</v>
      </c>
      <c r="V1112" s="25">
        <f t="shared" si="180"/>
        <v>0</v>
      </c>
      <c r="W1112" s="23">
        <f t="shared" si="181"/>
        <v>0</v>
      </c>
    </row>
    <row r="1113" spans="1:23" ht="14.85" hidden="1" customHeight="1" x14ac:dyDescent="0.15">
      <c r="A1113" s="64">
        <f>'Employee ROP Information'!A1113</f>
        <v>0</v>
      </c>
      <c r="B1113" s="58">
        <f>+'Employee ROP Information'!C1113</f>
        <v>0</v>
      </c>
      <c r="C1113" s="17">
        <f>+'Employee ROP Information'!M1113</f>
        <v>0</v>
      </c>
      <c r="D1113" s="17">
        <f>+'Employee ROP Information'!N1113</f>
        <v>0</v>
      </c>
      <c r="E1113" s="32">
        <f>+'JRO''s Hours Information'!B1113</f>
        <v>0</v>
      </c>
      <c r="F1113" s="23">
        <f t="shared" si="172"/>
        <v>0</v>
      </c>
      <c r="G1113" s="32">
        <f>+'JRO''s Hours Information'!E1113</f>
        <v>0</v>
      </c>
      <c r="H1113" s="23">
        <f t="shared" si="173"/>
        <v>0</v>
      </c>
      <c r="I1113" s="32">
        <f>+'JRO''s Hours Information'!H1113</f>
        <v>0</v>
      </c>
      <c r="J1113" s="25">
        <f t="shared" si="174"/>
        <v>0</v>
      </c>
      <c r="K1113" s="33">
        <f>+'JRO''s Hours Information'!C1113</f>
        <v>0</v>
      </c>
      <c r="L1113" s="23">
        <f t="shared" si="175"/>
        <v>0</v>
      </c>
      <c r="M1113" s="33">
        <f>+'JRO''s Hours Information'!F1113</f>
        <v>0</v>
      </c>
      <c r="N1113" s="23">
        <f t="shared" si="176"/>
        <v>0</v>
      </c>
      <c r="O1113" s="33">
        <f>+'JRO''s Hours Information'!I1113</f>
        <v>0</v>
      </c>
      <c r="P1113" s="25">
        <f t="shared" si="177"/>
        <v>0</v>
      </c>
      <c r="Q1113" s="16">
        <f>+'JRO''s Hours Information'!D1113</f>
        <v>0</v>
      </c>
      <c r="R1113" s="23">
        <f t="shared" si="178"/>
        <v>0</v>
      </c>
      <c r="S1113" s="16">
        <f>+'JRO''s Hours Information'!G1113</f>
        <v>0</v>
      </c>
      <c r="T1113" s="23">
        <f t="shared" si="179"/>
        <v>0</v>
      </c>
      <c r="U1113" s="15">
        <f>+'JRO''s Hours Information'!J1113</f>
        <v>0</v>
      </c>
      <c r="V1113" s="25">
        <f t="shared" si="180"/>
        <v>0</v>
      </c>
      <c r="W1113" s="23">
        <f t="shared" si="181"/>
        <v>0</v>
      </c>
    </row>
    <row r="1114" spans="1:23" ht="14.85" hidden="1" customHeight="1" x14ac:dyDescent="0.15">
      <c r="A1114" s="64">
        <f>'Employee ROP Information'!A1114</f>
        <v>0</v>
      </c>
      <c r="B1114" s="58">
        <f>+'Employee ROP Information'!C1114</f>
        <v>0</v>
      </c>
      <c r="C1114" s="17">
        <f>+'Employee ROP Information'!M1114</f>
        <v>0</v>
      </c>
      <c r="D1114" s="17">
        <f>+'Employee ROP Information'!N1114</f>
        <v>0</v>
      </c>
      <c r="E1114" s="32">
        <f>+'JRO''s Hours Information'!B1114</f>
        <v>0</v>
      </c>
      <c r="F1114" s="23">
        <f t="shared" si="172"/>
        <v>0</v>
      </c>
      <c r="G1114" s="32">
        <f>+'JRO''s Hours Information'!E1114</f>
        <v>0</v>
      </c>
      <c r="H1114" s="23">
        <f t="shared" si="173"/>
        <v>0</v>
      </c>
      <c r="I1114" s="32">
        <f>+'JRO''s Hours Information'!H1114</f>
        <v>0</v>
      </c>
      <c r="J1114" s="25">
        <f t="shared" si="174"/>
        <v>0</v>
      </c>
      <c r="K1114" s="33">
        <f>+'JRO''s Hours Information'!C1114</f>
        <v>0</v>
      </c>
      <c r="L1114" s="23">
        <f t="shared" si="175"/>
        <v>0</v>
      </c>
      <c r="M1114" s="33">
        <f>+'JRO''s Hours Information'!F1114</f>
        <v>0</v>
      </c>
      <c r="N1114" s="23">
        <f t="shared" si="176"/>
        <v>0</v>
      </c>
      <c r="O1114" s="33">
        <f>+'JRO''s Hours Information'!I1114</f>
        <v>0</v>
      </c>
      <c r="P1114" s="25">
        <f t="shared" si="177"/>
        <v>0</v>
      </c>
      <c r="Q1114" s="16">
        <f>+'JRO''s Hours Information'!D1114</f>
        <v>0</v>
      </c>
      <c r="R1114" s="23">
        <f t="shared" si="178"/>
        <v>0</v>
      </c>
      <c r="S1114" s="16">
        <f>+'JRO''s Hours Information'!G1114</f>
        <v>0</v>
      </c>
      <c r="T1114" s="23">
        <f t="shared" si="179"/>
        <v>0</v>
      </c>
      <c r="U1114" s="15">
        <f>+'JRO''s Hours Information'!J1114</f>
        <v>0</v>
      </c>
      <c r="V1114" s="25">
        <f t="shared" si="180"/>
        <v>0</v>
      </c>
      <c r="W1114" s="23">
        <f t="shared" si="181"/>
        <v>0</v>
      </c>
    </row>
    <row r="1115" spans="1:23" ht="14.85" hidden="1" customHeight="1" x14ac:dyDescent="0.15">
      <c r="A1115" s="64">
        <f>'Employee ROP Information'!A1115</f>
        <v>0</v>
      </c>
      <c r="B1115" s="58">
        <f>+'Employee ROP Information'!C1115</f>
        <v>0</v>
      </c>
      <c r="C1115" s="17">
        <f>+'Employee ROP Information'!M1115</f>
        <v>0</v>
      </c>
      <c r="D1115" s="17">
        <f>+'Employee ROP Information'!N1115</f>
        <v>0</v>
      </c>
      <c r="E1115" s="32">
        <f>+'JRO''s Hours Information'!B1115</f>
        <v>0</v>
      </c>
      <c r="F1115" s="23">
        <f t="shared" si="172"/>
        <v>0</v>
      </c>
      <c r="G1115" s="32">
        <f>+'JRO''s Hours Information'!E1115</f>
        <v>0</v>
      </c>
      <c r="H1115" s="23">
        <f t="shared" si="173"/>
        <v>0</v>
      </c>
      <c r="I1115" s="32">
        <f>+'JRO''s Hours Information'!H1115</f>
        <v>0</v>
      </c>
      <c r="J1115" s="25">
        <f t="shared" si="174"/>
        <v>0</v>
      </c>
      <c r="K1115" s="33">
        <f>+'JRO''s Hours Information'!C1115</f>
        <v>0</v>
      </c>
      <c r="L1115" s="23">
        <f t="shared" si="175"/>
        <v>0</v>
      </c>
      <c r="M1115" s="33">
        <f>+'JRO''s Hours Information'!F1115</f>
        <v>0</v>
      </c>
      <c r="N1115" s="23">
        <f t="shared" si="176"/>
        <v>0</v>
      </c>
      <c r="O1115" s="33">
        <f>+'JRO''s Hours Information'!I1115</f>
        <v>0</v>
      </c>
      <c r="P1115" s="25">
        <f t="shared" si="177"/>
        <v>0</v>
      </c>
      <c r="Q1115" s="16">
        <f>+'JRO''s Hours Information'!D1115</f>
        <v>0</v>
      </c>
      <c r="R1115" s="23">
        <f t="shared" si="178"/>
        <v>0</v>
      </c>
      <c r="S1115" s="16">
        <f>+'JRO''s Hours Information'!G1115</f>
        <v>0</v>
      </c>
      <c r="T1115" s="23">
        <f t="shared" si="179"/>
        <v>0</v>
      </c>
      <c r="U1115" s="15">
        <f>+'JRO''s Hours Information'!J1115</f>
        <v>0</v>
      </c>
      <c r="V1115" s="25">
        <f t="shared" si="180"/>
        <v>0</v>
      </c>
      <c r="W1115" s="23">
        <f t="shared" si="181"/>
        <v>0</v>
      </c>
    </row>
    <row r="1116" spans="1:23" ht="14.85" hidden="1" customHeight="1" x14ac:dyDescent="0.15">
      <c r="A1116" s="64">
        <f>'Employee ROP Information'!A1116</f>
        <v>0</v>
      </c>
      <c r="B1116" s="58">
        <f>+'Employee ROP Information'!C1116</f>
        <v>0</v>
      </c>
      <c r="C1116" s="17">
        <f>+'Employee ROP Information'!M1116</f>
        <v>0</v>
      </c>
      <c r="D1116" s="17">
        <f>+'Employee ROP Information'!N1116</f>
        <v>0</v>
      </c>
      <c r="E1116" s="32">
        <f>+'JRO''s Hours Information'!B1116</f>
        <v>0</v>
      </c>
      <c r="F1116" s="23">
        <f t="shared" si="172"/>
        <v>0</v>
      </c>
      <c r="G1116" s="32">
        <f>+'JRO''s Hours Information'!E1116</f>
        <v>0</v>
      </c>
      <c r="H1116" s="23">
        <f t="shared" si="173"/>
        <v>0</v>
      </c>
      <c r="I1116" s="32">
        <f>+'JRO''s Hours Information'!H1116</f>
        <v>0</v>
      </c>
      <c r="J1116" s="25">
        <f t="shared" si="174"/>
        <v>0</v>
      </c>
      <c r="K1116" s="33">
        <f>+'JRO''s Hours Information'!C1116</f>
        <v>0</v>
      </c>
      <c r="L1116" s="23">
        <f t="shared" si="175"/>
        <v>0</v>
      </c>
      <c r="M1116" s="33">
        <f>+'JRO''s Hours Information'!F1116</f>
        <v>0</v>
      </c>
      <c r="N1116" s="23">
        <f t="shared" si="176"/>
        <v>0</v>
      </c>
      <c r="O1116" s="33">
        <f>+'JRO''s Hours Information'!I1116</f>
        <v>0</v>
      </c>
      <c r="P1116" s="25">
        <f t="shared" si="177"/>
        <v>0</v>
      </c>
      <c r="Q1116" s="16">
        <f>+'JRO''s Hours Information'!D1116</f>
        <v>0</v>
      </c>
      <c r="R1116" s="23">
        <f t="shared" si="178"/>
        <v>0</v>
      </c>
      <c r="S1116" s="16">
        <f>+'JRO''s Hours Information'!G1116</f>
        <v>0</v>
      </c>
      <c r="T1116" s="23">
        <f t="shared" si="179"/>
        <v>0</v>
      </c>
      <c r="U1116" s="15">
        <f>+'JRO''s Hours Information'!J1116</f>
        <v>0</v>
      </c>
      <c r="V1116" s="25">
        <f t="shared" si="180"/>
        <v>0</v>
      </c>
      <c r="W1116" s="23">
        <f t="shared" si="181"/>
        <v>0</v>
      </c>
    </row>
    <row r="1117" spans="1:23" ht="14.85" hidden="1" customHeight="1" x14ac:dyDescent="0.15">
      <c r="A1117" s="64">
        <f>'Employee ROP Information'!A1117</f>
        <v>0</v>
      </c>
      <c r="B1117" s="58">
        <f>+'Employee ROP Information'!C1117</f>
        <v>0</v>
      </c>
      <c r="C1117" s="17">
        <f>+'Employee ROP Information'!M1117</f>
        <v>0</v>
      </c>
      <c r="D1117" s="17">
        <f>+'Employee ROP Information'!N1117</f>
        <v>0</v>
      </c>
      <c r="E1117" s="32">
        <f>+'JRO''s Hours Information'!B1117</f>
        <v>0</v>
      </c>
      <c r="F1117" s="23">
        <f t="shared" si="172"/>
        <v>0</v>
      </c>
      <c r="G1117" s="32">
        <f>+'JRO''s Hours Information'!E1117</f>
        <v>0</v>
      </c>
      <c r="H1117" s="23">
        <f t="shared" si="173"/>
        <v>0</v>
      </c>
      <c r="I1117" s="32">
        <f>+'JRO''s Hours Information'!H1117</f>
        <v>0</v>
      </c>
      <c r="J1117" s="25">
        <f t="shared" si="174"/>
        <v>0</v>
      </c>
      <c r="K1117" s="33">
        <f>+'JRO''s Hours Information'!C1117</f>
        <v>0</v>
      </c>
      <c r="L1117" s="23">
        <f t="shared" si="175"/>
        <v>0</v>
      </c>
      <c r="M1117" s="33">
        <f>+'JRO''s Hours Information'!F1117</f>
        <v>0</v>
      </c>
      <c r="N1117" s="23">
        <f t="shared" si="176"/>
        <v>0</v>
      </c>
      <c r="O1117" s="33">
        <f>+'JRO''s Hours Information'!I1117</f>
        <v>0</v>
      </c>
      <c r="P1117" s="25">
        <f t="shared" si="177"/>
        <v>0</v>
      </c>
      <c r="Q1117" s="16">
        <f>+'JRO''s Hours Information'!D1117</f>
        <v>0</v>
      </c>
      <c r="R1117" s="23">
        <f t="shared" si="178"/>
        <v>0</v>
      </c>
      <c r="S1117" s="16">
        <f>+'JRO''s Hours Information'!G1117</f>
        <v>0</v>
      </c>
      <c r="T1117" s="23">
        <f t="shared" si="179"/>
        <v>0</v>
      </c>
      <c r="U1117" s="15">
        <f>+'JRO''s Hours Information'!J1117</f>
        <v>0</v>
      </c>
      <c r="V1117" s="25">
        <f t="shared" si="180"/>
        <v>0</v>
      </c>
      <c r="W1117" s="23">
        <f t="shared" si="181"/>
        <v>0</v>
      </c>
    </row>
    <row r="1118" spans="1:23" ht="14.85" hidden="1" customHeight="1" x14ac:dyDescent="0.15">
      <c r="A1118" s="64">
        <f>'Employee ROP Information'!A1118</f>
        <v>0</v>
      </c>
      <c r="B1118" s="58">
        <f>+'Employee ROP Information'!C1118</f>
        <v>0</v>
      </c>
      <c r="C1118" s="17">
        <f>+'Employee ROP Information'!M1118</f>
        <v>0</v>
      </c>
      <c r="D1118" s="17">
        <f>+'Employee ROP Information'!N1118</f>
        <v>0</v>
      </c>
      <c r="E1118" s="32">
        <f>+'JRO''s Hours Information'!B1118</f>
        <v>0</v>
      </c>
      <c r="F1118" s="23">
        <f t="shared" si="172"/>
        <v>0</v>
      </c>
      <c r="G1118" s="32">
        <f>+'JRO''s Hours Information'!E1118</f>
        <v>0</v>
      </c>
      <c r="H1118" s="23">
        <f t="shared" si="173"/>
        <v>0</v>
      </c>
      <c r="I1118" s="32">
        <f>+'JRO''s Hours Information'!H1118</f>
        <v>0</v>
      </c>
      <c r="J1118" s="25">
        <f t="shared" si="174"/>
        <v>0</v>
      </c>
      <c r="K1118" s="33">
        <f>+'JRO''s Hours Information'!C1118</f>
        <v>0</v>
      </c>
      <c r="L1118" s="23">
        <f t="shared" si="175"/>
        <v>0</v>
      </c>
      <c r="M1118" s="33">
        <f>+'JRO''s Hours Information'!F1118</f>
        <v>0</v>
      </c>
      <c r="N1118" s="23">
        <f t="shared" si="176"/>
        <v>0</v>
      </c>
      <c r="O1118" s="33">
        <f>+'JRO''s Hours Information'!I1118</f>
        <v>0</v>
      </c>
      <c r="P1118" s="25">
        <f t="shared" si="177"/>
        <v>0</v>
      </c>
      <c r="Q1118" s="16">
        <f>+'JRO''s Hours Information'!D1118</f>
        <v>0</v>
      </c>
      <c r="R1118" s="23">
        <f t="shared" si="178"/>
        <v>0</v>
      </c>
      <c r="S1118" s="16">
        <f>+'JRO''s Hours Information'!G1118</f>
        <v>0</v>
      </c>
      <c r="T1118" s="23">
        <f t="shared" si="179"/>
        <v>0</v>
      </c>
      <c r="U1118" s="15">
        <f>+'JRO''s Hours Information'!J1118</f>
        <v>0</v>
      </c>
      <c r="V1118" s="25">
        <f t="shared" si="180"/>
        <v>0</v>
      </c>
      <c r="W1118" s="23">
        <f t="shared" si="181"/>
        <v>0</v>
      </c>
    </row>
    <row r="1119" spans="1:23" ht="14.85" hidden="1" customHeight="1" x14ac:dyDescent="0.15">
      <c r="A1119" s="64">
        <f>'Employee ROP Information'!A1119</f>
        <v>0</v>
      </c>
      <c r="B1119" s="58">
        <f>+'Employee ROP Information'!C1119</f>
        <v>0</v>
      </c>
      <c r="C1119" s="17">
        <f>+'Employee ROP Information'!M1119</f>
        <v>0</v>
      </c>
      <c r="D1119" s="17">
        <f>+'Employee ROP Information'!N1119</f>
        <v>0</v>
      </c>
      <c r="E1119" s="32">
        <f>+'JRO''s Hours Information'!B1119</f>
        <v>0</v>
      </c>
      <c r="F1119" s="23">
        <f t="shared" si="172"/>
        <v>0</v>
      </c>
      <c r="G1119" s="32">
        <f>+'JRO''s Hours Information'!E1119</f>
        <v>0</v>
      </c>
      <c r="H1119" s="23">
        <f t="shared" si="173"/>
        <v>0</v>
      </c>
      <c r="I1119" s="32">
        <f>+'JRO''s Hours Information'!H1119</f>
        <v>0</v>
      </c>
      <c r="J1119" s="25">
        <f t="shared" si="174"/>
        <v>0</v>
      </c>
      <c r="K1119" s="33">
        <f>+'JRO''s Hours Information'!C1119</f>
        <v>0</v>
      </c>
      <c r="L1119" s="23">
        <f t="shared" si="175"/>
        <v>0</v>
      </c>
      <c r="M1119" s="33">
        <f>+'JRO''s Hours Information'!F1119</f>
        <v>0</v>
      </c>
      <c r="N1119" s="23">
        <f t="shared" si="176"/>
        <v>0</v>
      </c>
      <c r="O1119" s="33">
        <f>+'JRO''s Hours Information'!I1119</f>
        <v>0</v>
      </c>
      <c r="P1119" s="25">
        <f t="shared" si="177"/>
        <v>0</v>
      </c>
      <c r="Q1119" s="16">
        <f>+'JRO''s Hours Information'!D1119</f>
        <v>0</v>
      </c>
      <c r="R1119" s="23">
        <f t="shared" si="178"/>
        <v>0</v>
      </c>
      <c r="S1119" s="16">
        <f>+'JRO''s Hours Information'!G1119</f>
        <v>0</v>
      </c>
      <c r="T1119" s="23">
        <f t="shared" si="179"/>
        <v>0</v>
      </c>
      <c r="U1119" s="15">
        <f>+'JRO''s Hours Information'!J1119</f>
        <v>0</v>
      </c>
      <c r="V1119" s="25">
        <f t="shared" si="180"/>
        <v>0</v>
      </c>
      <c r="W1119" s="23">
        <f t="shared" si="181"/>
        <v>0</v>
      </c>
    </row>
    <row r="1120" spans="1:23" ht="14.85" hidden="1" customHeight="1" x14ac:dyDescent="0.15">
      <c r="A1120" s="64">
        <f>'Employee ROP Information'!A1120</f>
        <v>0</v>
      </c>
      <c r="B1120" s="58">
        <f>+'Employee ROP Information'!C1120</f>
        <v>0</v>
      </c>
      <c r="C1120" s="17">
        <f>+'Employee ROP Information'!M1120</f>
        <v>0</v>
      </c>
      <c r="D1120" s="17">
        <f>+'Employee ROP Information'!N1120</f>
        <v>0</v>
      </c>
      <c r="E1120" s="32">
        <f>+'JRO''s Hours Information'!B1120</f>
        <v>0</v>
      </c>
      <c r="F1120" s="23">
        <f t="shared" si="172"/>
        <v>0</v>
      </c>
      <c r="G1120" s="32">
        <f>+'JRO''s Hours Information'!E1120</f>
        <v>0</v>
      </c>
      <c r="H1120" s="23">
        <f t="shared" si="173"/>
        <v>0</v>
      </c>
      <c r="I1120" s="32">
        <f>+'JRO''s Hours Information'!H1120</f>
        <v>0</v>
      </c>
      <c r="J1120" s="25">
        <f t="shared" si="174"/>
        <v>0</v>
      </c>
      <c r="K1120" s="33">
        <f>+'JRO''s Hours Information'!C1120</f>
        <v>0</v>
      </c>
      <c r="L1120" s="23">
        <f t="shared" si="175"/>
        <v>0</v>
      </c>
      <c r="M1120" s="33">
        <f>+'JRO''s Hours Information'!F1120</f>
        <v>0</v>
      </c>
      <c r="N1120" s="23">
        <f t="shared" si="176"/>
        <v>0</v>
      </c>
      <c r="O1120" s="33">
        <f>+'JRO''s Hours Information'!I1120</f>
        <v>0</v>
      </c>
      <c r="P1120" s="25">
        <f t="shared" si="177"/>
        <v>0</v>
      </c>
      <c r="Q1120" s="16">
        <f>+'JRO''s Hours Information'!D1120</f>
        <v>0</v>
      </c>
      <c r="R1120" s="23">
        <f t="shared" si="178"/>
        <v>0</v>
      </c>
      <c r="S1120" s="16">
        <f>+'JRO''s Hours Information'!G1120</f>
        <v>0</v>
      </c>
      <c r="T1120" s="23">
        <f t="shared" si="179"/>
        <v>0</v>
      </c>
      <c r="U1120" s="15">
        <f>+'JRO''s Hours Information'!J1120</f>
        <v>0</v>
      </c>
      <c r="V1120" s="25">
        <f t="shared" si="180"/>
        <v>0</v>
      </c>
      <c r="W1120" s="23">
        <f t="shared" si="181"/>
        <v>0</v>
      </c>
    </row>
    <row r="1121" spans="1:23" ht="14.85" hidden="1" customHeight="1" x14ac:dyDescent="0.15">
      <c r="A1121" s="64">
        <f>'Employee ROP Information'!A1121</f>
        <v>0</v>
      </c>
      <c r="B1121" s="58">
        <f>+'Employee ROP Information'!C1121</f>
        <v>0</v>
      </c>
      <c r="C1121" s="17">
        <f>+'Employee ROP Information'!M1121</f>
        <v>0</v>
      </c>
      <c r="D1121" s="17">
        <f>+'Employee ROP Information'!N1121</f>
        <v>0</v>
      </c>
      <c r="E1121" s="32">
        <f>+'JRO''s Hours Information'!B1121</f>
        <v>0</v>
      </c>
      <c r="F1121" s="23">
        <f t="shared" ref="F1121:F1184" si="182">C1121*E1121</f>
        <v>0</v>
      </c>
      <c r="G1121" s="32">
        <f>+'JRO''s Hours Information'!E1121</f>
        <v>0</v>
      </c>
      <c r="H1121" s="23">
        <f t="shared" ref="H1121:H1184" si="183">D1121*G1121</f>
        <v>0</v>
      </c>
      <c r="I1121" s="32">
        <f>+'JRO''s Hours Information'!H1121</f>
        <v>0</v>
      </c>
      <c r="J1121" s="25">
        <f t="shared" ref="J1121:J1184" si="184">D1121*I1121</f>
        <v>0</v>
      </c>
      <c r="K1121" s="33">
        <f>+'JRO''s Hours Information'!C1121</f>
        <v>0</v>
      </c>
      <c r="L1121" s="23">
        <f t="shared" ref="L1121:L1184" si="185">C1121*K1121</f>
        <v>0</v>
      </c>
      <c r="M1121" s="33">
        <f>+'JRO''s Hours Information'!F1121</f>
        <v>0</v>
      </c>
      <c r="N1121" s="23">
        <f t="shared" ref="N1121:N1184" si="186">D1121*M1121</f>
        <v>0</v>
      </c>
      <c r="O1121" s="33">
        <f>+'JRO''s Hours Information'!I1121</f>
        <v>0</v>
      </c>
      <c r="P1121" s="25">
        <f t="shared" ref="P1121:P1184" si="187">D1121*O1121</f>
        <v>0</v>
      </c>
      <c r="Q1121" s="16">
        <f>+'JRO''s Hours Information'!D1121</f>
        <v>0</v>
      </c>
      <c r="R1121" s="23">
        <f t="shared" ref="R1121:R1184" si="188">C1121*Q1121</f>
        <v>0</v>
      </c>
      <c r="S1121" s="16">
        <f>+'JRO''s Hours Information'!G1121</f>
        <v>0</v>
      </c>
      <c r="T1121" s="23">
        <f t="shared" ref="T1121:T1184" si="189">D1121*S1121</f>
        <v>0</v>
      </c>
      <c r="U1121" s="15">
        <f>+'JRO''s Hours Information'!J1121</f>
        <v>0</v>
      </c>
      <c r="V1121" s="25">
        <f t="shared" ref="V1121:V1184" si="190">D1121*U1121</f>
        <v>0</v>
      </c>
      <c r="W1121" s="23">
        <f t="shared" ref="W1121:W1184" si="191">F1121+H1121+J1121</f>
        <v>0</v>
      </c>
    </row>
    <row r="1122" spans="1:23" ht="14.85" hidden="1" customHeight="1" x14ac:dyDescent="0.15">
      <c r="A1122" s="64">
        <f>'Employee ROP Information'!A1122</f>
        <v>0</v>
      </c>
      <c r="B1122" s="58">
        <f>+'Employee ROP Information'!C1122</f>
        <v>0</v>
      </c>
      <c r="C1122" s="17">
        <f>+'Employee ROP Information'!M1122</f>
        <v>0</v>
      </c>
      <c r="D1122" s="17">
        <f>+'Employee ROP Information'!N1122</f>
        <v>0</v>
      </c>
      <c r="E1122" s="32">
        <f>+'JRO''s Hours Information'!B1122</f>
        <v>0</v>
      </c>
      <c r="F1122" s="23">
        <f t="shared" si="182"/>
        <v>0</v>
      </c>
      <c r="G1122" s="32">
        <f>+'JRO''s Hours Information'!E1122</f>
        <v>0</v>
      </c>
      <c r="H1122" s="23">
        <f t="shared" si="183"/>
        <v>0</v>
      </c>
      <c r="I1122" s="32">
        <f>+'JRO''s Hours Information'!H1122</f>
        <v>0</v>
      </c>
      <c r="J1122" s="25">
        <f t="shared" si="184"/>
        <v>0</v>
      </c>
      <c r="K1122" s="33">
        <f>+'JRO''s Hours Information'!C1122</f>
        <v>0</v>
      </c>
      <c r="L1122" s="23">
        <f t="shared" si="185"/>
        <v>0</v>
      </c>
      <c r="M1122" s="33">
        <f>+'JRO''s Hours Information'!F1122</f>
        <v>0</v>
      </c>
      <c r="N1122" s="23">
        <f t="shared" si="186"/>
        <v>0</v>
      </c>
      <c r="O1122" s="33">
        <f>+'JRO''s Hours Information'!I1122</f>
        <v>0</v>
      </c>
      <c r="P1122" s="25">
        <f t="shared" si="187"/>
        <v>0</v>
      </c>
      <c r="Q1122" s="16">
        <f>+'JRO''s Hours Information'!D1122</f>
        <v>0</v>
      </c>
      <c r="R1122" s="23">
        <f t="shared" si="188"/>
        <v>0</v>
      </c>
      <c r="S1122" s="16">
        <f>+'JRO''s Hours Information'!G1122</f>
        <v>0</v>
      </c>
      <c r="T1122" s="23">
        <f t="shared" si="189"/>
        <v>0</v>
      </c>
      <c r="U1122" s="15">
        <f>+'JRO''s Hours Information'!J1122</f>
        <v>0</v>
      </c>
      <c r="V1122" s="25">
        <f t="shared" si="190"/>
        <v>0</v>
      </c>
      <c r="W1122" s="23">
        <f t="shared" si="191"/>
        <v>0</v>
      </c>
    </row>
    <row r="1123" spans="1:23" ht="14.85" hidden="1" customHeight="1" x14ac:dyDescent="0.15">
      <c r="A1123" s="64">
        <f>'Employee ROP Information'!A1123</f>
        <v>0</v>
      </c>
      <c r="B1123" s="58">
        <f>+'Employee ROP Information'!C1123</f>
        <v>0</v>
      </c>
      <c r="C1123" s="17">
        <f>+'Employee ROP Information'!M1123</f>
        <v>0</v>
      </c>
      <c r="D1123" s="17">
        <f>+'Employee ROP Information'!N1123</f>
        <v>0</v>
      </c>
      <c r="E1123" s="32">
        <f>+'JRO''s Hours Information'!B1123</f>
        <v>0</v>
      </c>
      <c r="F1123" s="23">
        <f t="shared" si="182"/>
        <v>0</v>
      </c>
      <c r="G1123" s="32">
        <f>+'JRO''s Hours Information'!E1123</f>
        <v>0</v>
      </c>
      <c r="H1123" s="23">
        <f t="shared" si="183"/>
        <v>0</v>
      </c>
      <c r="I1123" s="32">
        <f>+'JRO''s Hours Information'!H1123</f>
        <v>0</v>
      </c>
      <c r="J1123" s="25">
        <f t="shared" si="184"/>
        <v>0</v>
      </c>
      <c r="K1123" s="33">
        <f>+'JRO''s Hours Information'!C1123</f>
        <v>0</v>
      </c>
      <c r="L1123" s="23">
        <f t="shared" si="185"/>
        <v>0</v>
      </c>
      <c r="M1123" s="33">
        <f>+'JRO''s Hours Information'!F1123</f>
        <v>0</v>
      </c>
      <c r="N1123" s="23">
        <f t="shared" si="186"/>
        <v>0</v>
      </c>
      <c r="O1123" s="33">
        <f>+'JRO''s Hours Information'!I1123</f>
        <v>0</v>
      </c>
      <c r="P1123" s="25">
        <f t="shared" si="187"/>
        <v>0</v>
      </c>
      <c r="Q1123" s="16">
        <f>+'JRO''s Hours Information'!D1123</f>
        <v>0</v>
      </c>
      <c r="R1123" s="23">
        <f t="shared" si="188"/>
        <v>0</v>
      </c>
      <c r="S1123" s="16">
        <f>+'JRO''s Hours Information'!G1123</f>
        <v>0</v>
      </c>
      <c r="T1123" s="23">
        <f t="shared" si="189"/>
        <v>0</v>
      </c>
      <c r="U1123" s="15">
        <f>+'JRO''s Hours Information'!J1123</f>
        <v>0</v>
      </c>
      <c r="V1123" s="25">
        <f t="shared" si="190"/>
        <v>0</v>
      </c>
      <c r="W1123" s="23">
        <f t="shared" si="191"/>
        <v>0</v>
      </c>
    </row>
    <row r="1124" spans="1:23" ht="14.85" hidden="1" customHeight="1" x14ac:dyDescent="0.15">
      <c r="A1124" s="64">
        <f>'Employee ROP Information'!A1124</f>
        <v>0</v>
      </c>
      <c r="B1124" s="58">
        <f>+'Employee ROP Information'!C1124</f>
        <v>0</v>
      </c>
      <c r="C1124" s="17">
        <f>+'Employee ROP Information'!M1124</f>
        <v>0</v>
      </c>
      <c r="D1124" s="17">
        <f>+'Employee ROP Information'!N1124</f>
        <v>0</v>
      </c>
      <c r="E1124" s="32">
        <f>+'JRO''s Hours Information'!B1124</f>
        <v>0</v>
      </c>
      <c r="F1124" s="23">
        <f t="shared" si="182"/>
        <v>0</v>
      </c>
      <c r="G1124" s="32">
        <f>+'JRO''s Hours Information'!E1124</f>
        <v>0</v>
      </c>
      <c r="H1124" s="23">
        <f t="shared" si="183"/>
        <v>0</v>
      </c>
      <c r="I1124" s="32">
        <f>+'JRO''s Hours Information'!H1124</f>
        <v>0</v>
      </c>
      <c r="J1124" s="25">
        <f t="shared" si="184"/>
        <v>0</v>
      </c>
      <c r="K1124" s="33">
        <f>+'JRO''s Hours Information'!C1124</f>
        <v>0</v>
      </c>
      <c r="L1124" s="23">
        <f t="shared" si="185"/>
        <v>0</v>
      </c>
      <c r="M1124" s="33">
        <f>+'JRO''s Hours Information'!F1124</f>
        <v>0</v>
      </c>
      <c r="N1124" s="23">
        <f t="shared" si="186"/>
        <v>0</v>
      </c>
      <c r="O1124" s="33">
        <f>+'JRO''s Hours Information'!I1124</f>
        <v>0</v>
      </c>
      <c r="P1124" s="25">
        <f t="shared" si="187"/>
        <v>0</v>
      </c>
      <c r="Q1124" s="16">
        <f>+'JRO''s Hours Information'!D1124</f>
        <v>0</v>
      </c>
      <c r="R1124" s="23">
        <f t="shared" si="188"/>
        <v>0</v>
      </c>
      <c r="S1124" s="16">
        <f>+'JRO''s Hours Information'!G1124</f>
        <v>0</v>
      </c>
      <c r="T1124" s="23">
        <f t="shared" si="189"/>
        <v>0</v>
      </c>
      <c r="U1124" s="15">
        <f>+'JRO''s Hours Information'!J1124</f>
        <v>0</v>
      </c>
      <c r="V1124" s="25">
        <f t="shared" si="190"/>
        <v>0</v>
      </c>
      <c r="W1124" s="23">
        <f t="shared" si="191"/>
        <v>0</v>
      </c>
    </row>
    <row r="1125" spans="1:23" ht="14.85" hidden="1" customHeight="1" x14ac:dyDescent="0.15">
      <c r="A1125" s="64">
        <f>'Employee ROP Information'!A1125</f>
        <v>0</v>
      </c>
      <c r="B1125" s="58">
        <f>+'Employee ROP Information'!C1125</f>
        <v>0</v>
      </c>
      <c r="C1125" s="17">
        <f>+'Employee ROP Information'!M1125</f>
        <v>0</v>
      </c>
      <c r="D1125" s="17">
        <f>+'Employee ROP Information'!N1125</f>
        <v>0</v>
      </c>
      <c r="E1125" s="32">
        <f>+'JRO''s Hours Information'!B1125</f>
        <v>0</v>
      </c>
      <c r="F1125" s="23">
        <f t="shared" si="182"/>
        <v>0</v>
      </c>
      <c r="G1125" s="32">
        <f>+'JRO''s Hours Information'!E1125</f>
        <v>0</v>
      </c>
      <c r="H1125" s="23">
        <f t="shared" si="183"/>
        <v>0</v>
      </c>
      <c r="I1125" s="32">
        <f>+'JRO''s Hours Information'!H1125</f>
        <v>0</v>
      </c>
      <c r="J1125" s="25">
        <f t="shared" si="184"/>
        <v>0</v>
      </c>
      <c r="K1125" s="33">
        <f>+'JRO''s Hours Information'!C1125</f>
        <v>0</v>
      </c>
      <c r="L1125" s="23">
        <f t="shared" si="185"/>
        <v>0</v>
      </c>
      <c r="M1125" s="33">
        <f>+'JRO''s Hours Information'!F1125</f>
        <v>0</v>
      </c>
      <c r="N1125" s="23">
        <f t="shared" si="186"/>
        <v>0</v>
      </c>
      <c r="O1125" s="33">
        <f>+'JRO''s Hours Information'!I1125</f>
        <v>0</v>
      </c>
      <c r="P1125" s="25">
        <f t="shared" si="187"/>
        <v>0</v>
      </c>
      <c r="Q1125" s="16">
        <f>+'JRO''s Hours Information'!D1125</f>
        <v>0</v>
      </c>
      <c r="R1125" s="23">
        <f t="shared" si="188"/>
        <v>0</v>
      </c>
      <c r="S1125" s="16">
        <f>+'JRO''s Hours Information'!G1125</f>
        <v>0</v>
      </c>
      <c r="T1125" s="23">
        <f t="shared" si="189"/>
        <v>0</v>
      </c>
      <c r="U1125" s="15">
        <f>+'JRO''s Hours Information'!J1125</f>
        <v>0</v>
      </c>
      <c r="V1125" s="25">
        <f t="shared" si="190"/>
        <v>0</v>
      </c>
      <c r="W1125" s="23">
        <f t="shared" si="191"/>
        <v>0</v>
      </c>
    </row>
    <row r="1126" spans="1:23" ht="14.85" hidden="1" customHeight="1" x14ac:dyDescent="0.15">
      <c r="A1126" s="64">
        <f>'Employee ROP Information'!A1126</f>
        <v>0</v>
      </c>
      <c r="B1126" s="58">
        <f>+'Employee ROP Information'!C1126</f>
        <v>0</v>
      </c>
      <c r="C1126" s="17">
        <f>+'Employee ROP Information'!M1126</f>
        <v>0</v>
      </c>
      <c r="D1126" s="17">
        <f>+'Employee ROP Information'!N1126</f>
        <v>0</v>
      </c>
      <c r="E1126" s="32">
        <f>+'JRO''s Hours Information'!B1126</f>
        <v>0</v>
      </c>
      <c r="F1126" s="23">
        <f t="shared" si="182"/>
        <v>0</v>
      </c>
      <c r="G1126" s="32">
        <f>+'JRO''s Hours Information'!E1126</f>
        <v>0</v>
      </c>
      <c r="H1126" s="23">
        <f t="shared" si="183"/>
        <v>0</v>
      </c>
      <c r="I1126" s="32">
        <f>+'JRO''s Hours Information'!H1126</f>
        <v>0</v>
      </c>
      <c r="J1126" s="25">
        <f t="shared" si="184"/>
        <v>0</v>
      </c>
      <c r="K1126" s="33">
        <f>+'JRO''s Hours Information'!C1126</f>
        <v>0</v>
      </c>
      <c r="L1126" s="23">
        <f t="shared" si="185"/>
        <v>0</v>
      </c>
      <c r="M1126" s="33">
        <f>+'JRO''s Hours Information'!F1126</f>
        <v>0</v>
      </c>
      <c r="N1126" s="23">
        <f t="shared" si="186"/>
        <v>0</v>
      </c>
      <c r="O1126" s="33">
        <f>+'JRO''s Hours Information'!I1126</f>
        <v>0</v>
      </c>
      <c r="P1126" s="25">
        <f t="shared" si="187"/>
        <v>0</v>
      </c>
      <c r="Q1126" s="16">
        <f>+'JRO''s Hours Information'!D1126</f>
        <v>0</v>
      </c>
      <c r="R1126" s="23">
        <f t="shared" si="188"/>
        <v>0</v>
      </c>
      <c r="S1126" s="16">
        <f>+'JRO''s Hours Information'!G1126</f>
        <v>0</v>
      </c>
      <c r="T1126" s="23">
        <f t="shared" si="189"/>
        <v>0</v>
      </c>
      <c r="U1126" s="15">
        <f>+'JRO''s Hours Information'!J1126</f>
        <v>0</v>
      </c>
      <c r="V1126" s="25">
        <f t="shared" si="190"/>
        <v>0</v>
      </c>
      <c r="W1126" s="23">
        <f t="shared" si="191"/>
        <v>0</v>
      </c>
    </row>
    <row r="1127" spans="1:23" ht="14.85" hidden="1" customHeight="1" x14ac:dyDescent="0.15">
      <c r="A1127" s="64">
        <f>'Employee ROP Information'!A1127</f>
        <v>0</v>
      </c>
      <c r="B1127" s="58">
        <f>+'Employee ROP Information'!C1127</f>
        <v>0</v>
      </c>
      <c r="C1127" s="17">
        <f>+'Employee ROP Information'!M1127</f>
        <v>0</v>
      </c>
      <c r="D1127" s="17">
        <f>+'Employee ROP Information'!N1127</f>
        <v>0</v>
      </c>
      <c r="E1127" s="32">
        <f>+'JRO''s Hours Information'!B1127</f>
        <v>0</v>
      </c>
      <c r="F1127" s="23">
        <f t="shared" si="182"/>
        <v>0</v>
      </c>
      <c r="G1127" s="32">
        <f>+'JRO''s Hours Information'!E1127</f>
        <v>0</v>
      </c>
      <c r="H1127" s="23">
        <f t="shared" si="183"/>
        <v>0</v>
      </c>
      <c r="I1127" s="32">
        <f>+'JRO''s Hours Information'!H1127</f>
        <v>0</v>
      </c>
      <c r="J1127" s="25">
        <f t="shared" si="184"/>
        <v>0</v>
      </c>
      <c r="K1127" s="33">
        <f>+'JRO''s Hours Information'!C1127</f>
        <v>0</v>
      </c>
      <c r="L1127" s="23">
        <f t="shared" si="185"/>
        <v>0</v>
      </c>
      <c r="M1127" s="33">
        <f>+'JRO''s Hours Information'!F1127</f>
        <v>0</v>
      </c>
      <c r="N1127" s="23">
        <f t="shared" si="186"/>
        <v>0</v>
      </c>
      <c r="O1127" s="33">
        <f>+'JRO''s Hours Information'!I1127</f>
        <v>0</v>
      </c>
      <c r="P1127" s="25">
        <f t="shared" si="187"/>
        <v>0</v>
      </c>
      <c r="Q1127" s="16">
        <f>+'JRO''s Hours Information'!D1127</f>
        <v>0</v>
      </c>
      <c r="R1127" s="23">
        <f t="shared" si="188"/>
        <v>0</v>
      </c>
      <c r="S1127" s="16">
        <f>+'JRO''s Hours Information'!G1127</f>
        <v>0</v>
      </c>
      <c r="T1127" s="23">
        <f t="shared" si="189"/>
        <v>0</v>
      </c>
      <c r="U1127" s="15">
        <f>+'JRO''s Hours Information'!J1127</f>
        <v>0</v>
      </c>
      <c r="V1127" s="25">
        <f t="shared" si="190"/>
        <v>0</v>
      </c>
      <c r="W1127" s="23">
        <f t="shared" si="191"/>
        <v>0</v>
      </c>
    </row>
    <row r="1128" spans="1:23" ht="14.85" hidden="1" customHeight="1" x14ac:dyDescent="0.15">
      <c r="A1128" s="64">
        <f>'Employee ROP Information'!A1128</f>
        <v>0</v>
      </c>
      <c r="B1128" s="58">
        <f>+'Employee ROP Information'!C1128</f>
        <v>0</v>
      </c>
      <c r="C1128" s="17">
        <f>+'Employee ROP Information'!M1128</f>
        <v>0</v>
      </c>
      <c r="D1128" s="17">
        <f>+'Employee ROP Information'!N1128</f>
        <v>0</v>
      </c>
      <c r="E1128" s="32">
        <f>+'JRO''s Hours Information'!B1128</f>
        <v>0</v>
      </c>
      <c r="F1128" s="23">
        <f t="shared" si="182"/>
        <v>0</v>
      </c>
      <c r="G1128" s="32">
        <f>+'JRO''s Hours Information'!E1128</f>
        <v>0</v>
      </c>
      <c r="H1128" s="23">
        <f t="shared" si="183"/>
        <v>0</v>
      </c>
      <c r="I1128" s="32">
        <f>+'JRO''s Hours Information'!H1128</f>
        <v>0</v>
      </c>
      <c r="J1128" s="25">
        <f t="shared" si="184"/>
        <v>0</v>
      </c>
      <c r="K1128" s="33">
        <f>+'JRO''s Hours Information'!C1128</f>
        <v>0</v>
      </c>
      <c r="L1128" s="23">
        <f t="shared" si="185"/>
        <v>0</v>
      </c>
      <c r="M1128" s="33">
        <f>+'JRO''s Hours Information'!F1128</f>
        <v>0</v>
      </c>
      <c r="N1128" s="23">
        <f t="shared" si="186"/>
        <v>0</v>
      </c>
      <c r="O1128" s="33">
        <f>+'JRO''s Hours Information'!I1128</f>
        <v>0</v>
      </c>
      <c r="P1128" s="25">
        <f t="shared" si="187"/>
        <v>0</v>
      </c>
      <c r="Q1128" s="16">
        <f>+'JRO''s Hours Information'!D1128</f>
        <v>0</v>
      </c>
      <c r="R1128" s="23">
        <f t="shared" si="188"/>
        <v>0</v>
      </c>
      <c r="S1128" s="16">
        <f>+'JRO''s Hours Information'!G1128</f>
        <v>0</v>
      </c>
      <c r="T1128" s="23">
        <f t="shared" si="189"/>
        <v>0</v>
      </c>
      <c r="U1128" s="15">
        <f>+'JRO''s Hours Information'!J1128</f>
        <v>0</v>
      </c>
      <c r="V1128" s="25">
        <f t="shared" si="190"/>
        <v>0</v>
      </c>
      <c r="W1128" s="23">
        <f t="shared" si="191"/>
        <v>0</v>
      </c>
    </row>
    <row r="1129" spans="1:23" ht="14.85" hidden="1" customHeight="1" x14ac:dyDescent="0.15">
      <c r="A1129" s="64">
        <f>'Employee ROP Information'!A1129</f>
        <v>0</v>
      </c>
      <c r="B1129" s="58">
        <f>+'Employee ROP Information'!C1129</f>
        <v>0</v>
      </c>
      <c r="C1129" s="17">
        <f>+'Employee ROP Information'!M1129</f>
        <v>0</v>
      </c>
      <c r="D1129" s="17">
        <f>+'Employee ROP Information'!N1129</f>
        <v>0</v>
      </c>
      <c r="E1129" s="32">
        <f>+'JRO''s Hours Information'!B1129</f>
        <v>0</v>
      </c>
      <c r="F1129" s="23">
        <f t="shared" si="182"/>
        <v>0</v>
      </c>
      <c r="G1129" s="32">
        <f>+'JRO''s Hours Information'!E1129</f>
        <v>0</v>
      </c>
      <c r="H1129" s="23">
        <f t="shared" si="183"/>
        <v>0</v>
      </c>
      <c r="I1129" s="32">
        <f>+'JRO''s Hours Information'!H1129</f>
        <v>0</v>
      </c>
      <c r="J1129" s="25">
        <f t="shared" si="184"/>
        <v>0</v>
      </c>
      <c r="K1129" s="33">
        <f>+'JRO''s Hours Information'!C1129</f>
        <v>0</v>
      </c>
      <c r="L1129" s="23">
        <f t="shared" si="185"/>
        <v>0</v>
      </c>
      <c r="M1129" s="33">
        <f>+'JRO''s Hours Information'!F1129</f>
        <v>0</v>
      </c>
      <c r="N1129" s="23">
        <f t="shared" si="186"/>
        <v>0</v>
      </c>
      <c r="O1129" s="33">
        <f>+'JRO''s Hours Information'!I1129</f>
        <v>0</v>
      </c>
      <c r="P1129" s="25">
        <f t="shared" si="187"/>
        <v>0</v>
      </c>
      <c r="Q1129" s="16">
        <f>+'JRO''s Hours Information'!D1129</f>
        <v>0</v>
      </c>
      <c r="R1129" s="23">
        <f t="shared" si="188"/>
        <v>0</v>
      </c>
      <c r="S1129" s="16">
        <f>+'JRO''s Hours Information'!G1129</f>
        <v>0</v>
      </c>
      <c r="T1129" s="23">
        <f t="shared" si="189"/>
        <v>0</v>
      </c>
      <c r="U1129" s="15">
        <f>+'JRO''s Hours Information'!J1129</f>
        <v>0</v>
      </c>
      <c r="V1129" s="25">
        <f t="shared" si="190"/>
        <v>0</v>
      </c>
      <c r="W1129" s="23">
        <f t="shared" si="191"/>
        <v>0</v>
      </c>
    </row>
    <row r="1130" spans="1:23" ht="14.85" hidden="1" customHeight="1" x14ac:dyDescent="0.15">
      <c r="A1130" s="64">
        <f>'Employee ROP Information'!A1130</f>
        <v>0</v>
      </c>
      <c r="B1130" s="58">
        <f>+'Employee ROP Information'!C1130</f>
        <v>0</v>
      </c>
      <c r="C1130" s="17">
        <f>+'Employee ROP Information'!M1130</f>
        <v>0</v>
      </c>
      <c r="D1130" s="17">
        <f>+'Employee ROP Information'!N1130</f>
        <v>0</v>
      </c>
      <c r="E1130" s="32">
        <f>+'JRO''s Hours Information'!B1130</f>
        <v>0</v>
      </c>
      <c r="F1130" s="23">
        <f t="shared" si="182"/>
        <v>0</v>
      </c>
      <c r="G1130" s="32">
        <f>+'JRO''s Hours Information'!E1130</f>
        <v>0</v>
      </c>
      <c r="H1130" s="23">
        <f t="shared" si="183"/>
        <v>0</v>
      </c>
      <c r="I1130" s="32">
        <f>+'JRO''s Hours Information'!H1130</f>
        <v>0</v>
      </c>
      <c r="J1130" s="25">
        <f t="shared" si="184"/>
        <v>0</v>
      </c>
      <c r="K1130" s="33">
        <f>+'JRO''s Hours Information'!C1130</f>
        <v>0</v>
      </c>
      <c r="L1130" s="23">
        <f t="shared" si="185"/>
        <v>0</v>
      </c>
      <c r="M1130" s="33">
        <f>+'JRO''s Hours Information'!F1130</f>
        <v>0</v>
      </c>
      <c r="N1130" s="23">
        <f t="shared" si="186"/>
        <v>0</v>
      </c>
      <c r="O1130" s="33">
        <f>+'JRO''s Hours Information'!I1130</f>
        <v>0</v>
      </c>
      <c r="P1130" s="25">
        <f t="shared" si="187"/>
        <v>0</v>
      </c>
      <c r="Q1130" s="16">
        <f>+'JRO''s Hours Information'!D1130</f>
        <v>0</v>
      </c>
      <c r="R1130" s="23">
        <f t="shared" si="188"/>
        <v>0</v>
      </c>
      <c r="S1130" s="16">
        <f>+'JRO''s Hours Information'!G1130</f>
        <v>0</v>
      </c>
      <c r="T1130" s="23">
        <f t="shared" si="189"/>
        <v>0</v>
      </c>
      <c r="U1130" s="15">
        <f>+'JRO''s Hours Information'!J1130</f>
        <v>0</v>
      </c>
      <c r="V1130" s="25">
        <f t="shared" si="190"/>
        <v>0</v>
      </c>
      <c r="W1130" s="23">
        <f t="shared" si="191"/>
        <v>0</v>
      </c>
    </row>
    <row r="1131" spans="1:23" ht="14.85" hidden="1" customHeight="1" x14ac:dyDescent="0.15">
      <c r="A1131" s="64">
        <f>'Employee ROP Information'!A1131</f>
        <v>0</v>
      </c>
      <c r="B1131" s="58">
        <f>+'Employee ROP Information'!C1131</f>
        <v>0</v>
      </c>
      <c r="C1131" s="17">
        <f>+'Employee ROP Information'!M1131</f>
        <v>0</v>
      </c>
      <c r="D1131" s="17">
        <f>+'Employee ROP Information'!N1131</f>
        <v>0</v>
      </c>
      <c r="E1131" s="32">
        <f>+'JRO''s Hours Information'!B1131</f>
        <v>0</v>
      </c>
      <c r="F1131" s="23">
        <f t="shared" si="182"/>
        <v>0</v>
      </c>
      <c r="G1131" s="32">
        <f>+'JRO''s Hours Information'!E1131</f>
        <v>0</v>
      </c>
      <c r="H1131" s="23">
        <f t="shared" si="183"/>
        <v>0</v>
      </c>
      <c r="I1131" s="32">
        <f>+'JRO''s Hours Information'!H1131</f>
        <v>0</v>
      </c>
      <c r="J1131" s="25">
        <f t="shared" si="184"/>
        <v>0</v>
      </c>
      <c r="K1131" s="33">
        <f>+'JRO''s Hours Information'!C1131</f>
        <v>0</v>
      </c>
      <c r="L1131" s="23">
        <f t="shared" si="185"/>
        <v>0</v>
      </c>
      <c r="M1131" s="33">
        <f>+'JRO''s Hours Information'!F1131</f>
        <v>0</v>
      </c>
      <c r="N1131" s="23">
        <f t="shared" si="186"/>
        <v>0</v>
      </c>
      <c r="O1131" s="33">
        <f>+'JRO''s Hours Information'!I1131</f>
        <v>0</v>
      </c>
      <c r="P1131" s="25">
        <f t="shared" si="187"/>
        <v>0</v>
      </c>
      <c r="Q1131" s="16">
        <f>+'JRO''s Hours Information'!D1131</f>
        <v>0</v>
      </c>
      <c r="R1131" s="23">
        <f t="shared" si="188"/>
        <v>0</v>
      </c>
      <c r="S1131" s="16">
        <f>+'JRO''s Hours Information'!G1131</f>
        <v>0</v>
      </c>
      <c r="T1131" s="23">
        <f t="shared" si="189"/>
        <v>0</v>
      </c>
      <c r="U1131" s="15">
        <f>+'JRO''s Hours Information'!J1131</f>
        <v>0</v>
      </c>
      <c r="V1131" s="25">
        <f t="shared" si="190"/>
        <v>0</v>
      </c>
      <c r="W1131" s="23">
        <f t="shared" si="191"/>
        <v>0</v>
      </c>
    </row>
    <row r="1132" spans="1:23" ht="14.85" hidden="1" customHeight="1" x14ac:dyDescent="0.15">
      <c r="A1132" s="64">
        <f>'Employee ROP Information'!A1132</f>
        <v>0</v>
      </c>
      <c r="B1132" s="58">
        <f>+'Employee ROP Information'!C1132</f>
        <v>0</v>
      </c>
      <c r="C1132" s="17">
        <f>+'Employee ROP Information'!M1132</f>
        <v>0</v>
      </c>
      <c r="D1132" s="17">
        <f>+'Employee ROP Information'!N1132</f>
        <v>0</v>
      </c>
      <c r="E1132" s="32">
        <f>+'JRO''s Hours Information'!B1132</f>
        <v>0</v>
      </c>
      <c r="F1132" s="23">
        <f t="shared" si="182"/>
        <v>0</v>
      </c>
      <c r="G1132" s="32">
        <f>+'JRO''s Hours Information'!E1132</f>
        <v>0</v>
      </c>
      <c r="H1132" s="23">
        <f t="shared" si="183"/>
        <v>0</v>
      </c>
      <c r="I1132" s="32">
        <f>+'JRO''s Hours Information'!H1132</f>
        <v>0</v>
      </c>
      <c r="J1132" s="25">
        <f t="shared" si="184"/>
        <v>0</v>
      </c>
      <c r="K1132" s="33">
        <f>+'JRO''s Hours Information'!C1132</f>
        <v>0</v>
      </c>
      <c r="L1132" s="23">
        <f t="shared" si="185"/>
        <v>0</v>
      </c>
      <c r="M1132" s="33">
        <f>+'JRO''s Hours Information'!F1132</f>
        <v>0</v>
      </c>
      <c r="N1132" s="23">
        <f t="shared" si="186"/>
        <v>0</v>
      </c>
      <c r="O1132" s="33">
        <f>+'JRO''s Hours Information'!I1132</f>
        <v>0</v>
      </c>
      <c r="P1132" s="25">
        <f t="shared" si="187"/>
        <v>0</v>
      </c>
      <c r="Q1132" s="16">
        <f>+'JRO''s Hours Information'!D1132</f>
        <v>0</v>
      </c>
      <c r="R1132" s="23">
        <f t="shared" si="188"/>
        <v>0</v>
      </c>
      <c r="S1132" s="16">
        <f>+'JRO''s Hours Information'!G1132</f>
        <v>0</v>
      </c>
      <c r="T1132" s="23">
        <f t="shared" si="189"/>
        <v>0</v>
      </c>
      <c r="U1132" s="15">
        <f>+'JRO''s Hours Information'!J1132</f>
        <v>0</v>
      </c>
      <c r="V1132" s="25">
        <f t="shared" si="190"/>
        <v>0</v>
      </c>
      <c r="W1132" s="23">
        <f t="shared" si="191"/>
        <v>0</v>
      </c>
    </row>
    <row r="1133" spans="1:23" ht="14.85" hidden="1" customHeight="1" x14ac:dyDescent="0.15">
      <c r="A1133" s="64">
        <f>'Employee ROP Information'!A1133</f>
        <v>0</v>
      </c>
      <c r="B1133" s="58">
        <f>+'Employee ROP Information'!C1133</f>
        <v>0</v>
      </c>
      <c r="C1133" s="17">
        <f>+'Employee ROP Information'!M1133</f>
        <v>0</v>
      </c>
      <c r="D1133" s="17">
        <f>+'Employee ROP Information'!N1133</f>
        <v>0</v>
      </c>
      <c r="E1133" s="32">
        <f>+'JRO''s Hours Information'!B1133</f>
        <v>0</v>
      </c>
      <c r="F1133" s="23">
        <f t="shared" si="182"/>
        <v>0</v>
      </c>
      <c r="G1133" s="32">
        <f>+'JRO''s Hours Information'!E1133</f>
        <v>0</v>
      </c>
      <c r="H1133" s="23">
        <f t="shared" si="183"/>
        <v>0</v>
      </c>
      <c r="I1133" s="32">
        <f>+'JRO''s Hours Information'!H1133</f>
        <v>0</v>
      </c>
      <c r="J1133" s="25">
        <f t="shared" si="184"/>
        <v>0</v>
      </c>
      <c r="K1133" s="33">
        <f>+'JRO''s Hours Information'!C1133</f>
        <v>0</v>
      </c>
      <c r="L1133" s="23">
        <f t="shared" si="185"/>
        <v>0</v>
      </c>
      <c r="M1133" s="33">
        <f>+'JRO''s Hours Information'!F1133</f>
        <v>0</v>
      </c>
      <c r="N1133" s="23">
        <f t="shared" si="186"/>
        <v>0</v>
      </c>
      <c r="O1133" s="33">
        <f>+'JRO''s Hours Information'!I1133</f>
        <v>0</v>
      </c>
      <c r="P1133" s="25">
        <f t="shared" si="187"/>
        <v>0</v>
      </c>
      <c r="Q1133" s="16">
        <f>+'JRO''s Hours Information'!D1133</f>
        <v>0</v>
      </c>
      <c r="R1133" s="23">
        <f t="shared" si="188"/>
        <v>0</v>
      </c>
      <c r="S1133" s="16">
        <f>+'JRO''s Hours Information'!G1133</f>
        <v>0</v>
      </c>
      <c r="T1133" s="23">
        <f t="shared" si="189"/>
        <v>0</v>
      </c>
      <c r="U1133" s="15">
        <f>+'JRO''s Hours Information'!J1133</f>
        <v>0</v>
      </c>
      <c r="V1133" s="25">
        <f t="shared" si="190"/>
        <v>0</v>
      </c>
      <c r="W1133" s="23">
        <f t="shared" si="191"/>
        <v>0</v>
      </c>
    </row>
    <row r="1134" spans="1:23" ht="14.85" hidden="1" customHeight="1" x14ac:dyDescent="0.15">
      <c r="A1134" s="64">
        <f>'Employee ROP Information'!A1134</f>
        <v>0</v>
      </c>
      <c r="B1134" s="58">
        <f>+'Employee ROP Information'!C1134</f>
        <v>0</v>
      </c>
      <c r="C1134" s="17">
        <f>+'Employee ROP Information'!M1134</f>
        <v>0</v>
      </c>
      <c r="D1134" s="17">
        <f>+'Employee ROP Information'!N1134</f>
        <v>0</v>
      </c>
      <c r="E1134" s="32">
        <f>+'JRO''s Hours Information'!B1134</f>
        <v>0</v>
      </c>
      <c r="F1134" s="23">
        <f t="shared" si="182"/>
        <v>0</v>
      </c>
      <c r="G1134" s="32">
        <f>+'JRO''s Hours Information'!E1134</f>
        <v>0</v>
      </c>
      <c r="H1134" s="23">
        <f t="shared" si="183"/>
        <v>0</v>
      </c>
      <c r="I1134" s="32">
        <f>+'JRO''s Hours Information'!H1134</f>
        <v>0</v>
      </c>
      <c r="J1134" s="25">
        <f t="shared" si="184"/>
        <v>0</v>
      </c>
      <c r="K1134" s="33">
        <f>+'JRO''s Hours Information'!C1134</f>
        <v>0</v>
      </c>
      <c r="L1134" s="23">
        <f t="shared" si="185"/>
        <v>0</v>
      </c>
      <c r="M1134" s="33">
        <f>+'JRO''s Hours Information'!F1134</f>
        <v>0</v>
      </c>
      <c r="N1134" s="23">
        <f t="shared" si="186"/>
        <v>0</v>
      </c>
      <c r="O1134" s="33">
        <f>+'JRO''s Hours Information'!I1134</f>
        <v>0</v>
      </c>
      <c r="P1134" s="25">
        <f t="shared" si="187"/>
        <v>0</v>
      </c>
      <c r="Q1134" s="16">
        <f>+'JRO''s Hours Information'!D1134</f>
        <v>0</v>
      </c>
      <c r="R1134" s="23">
        <f t="shared" si="188"/>
        <v>0</v>
      </c>
      <c r="S1134" s="16">
        <f>+'JRO''s Hours Information'!G1134</f>
        <v>0</v>
      </c>
      <c r="T1134" s="23">
        <f t="shared" si="189"/>
        <v>0</v>
      </c>
      <c r="U1134" s="15">
        <f>+'JRO''s Hours Information'!J1134</f>
        <v>0</v>
      </c>
      <c r="V1134" s="25">
        <f t="shared" si="190"/>
        <v>0</v>
      </c>
      <c r="W1134" s="23">
        <f t="shared" si="191"/>
        <v>0</v>
      </c>
    </row>
    <row r="1135" spans="1:23" ht="14.85" hidden="1" customHeight="1" x14ac:dyDescent="0.15">
      <c r="A1135" s="64">
        <f>'Employee ROP Information'!A1135</f>
        <v>0</v>
      </c>
      <c r="B1135" s="58">
        <f>+'Employee ROP Information'!C1135</f>
        <v>0</v>
      </c>
      <c r="C1135" s="17">
        <f>+'Employee ROP Information'!M1135</f>
        <v>0</v>
      </c>
      <c r="D1135" s="17">
        <f>+'Employee ROP Information'!N1135</f>
        <v>0</v>
      </c>
      <c r="E1135" s="32">
        <f>+'JRO''s Hours Information'!B1135</f>
        <v>0</v>
      </c>
      <c r="F1135" s="23">
        <f t="shared" si="182"/>
        <v>0</v>
      </c>
      <c r="G1135" s="32">
        <f>+'JRO''s Hours Information'!E1135</f>
        <v>0</v>
      </c>
      <c r="H1135" s="23">
        <f t="shared" si="183"/>
        <v>0</v>
      </c>
      <c r="I1135" s="32">
        <f>+'JRO''s Hours Information'!H1135</f>
        <v>0</v>
      </c>
      <c r="J1135" s="25">
        <f t="shared" si="184"/>
        <v>0</v>
      </c>
      <c r="K1135" s="33">
        <f>+'JRO''s Hours Information'!C1135</f>
        <v>0</v>
      </c>
      <c r="L1135" s="23">
        <f t="shared" si="185"/>
        <v>0</v>
      </c>
      <c r="M1135" s="33">
        <f>+'JRO''s Hours Information'!F1135</f>
        <v>0</v>
      </c>
      <c r="N1135" s="23">
        <f t="shared" si="186"/>
        <v>0</v>
      </c>
      <c r="O1135" s="33">
        <f>+'JRO''s Hours Information'!I1135</f>
        <v>0</v>
      </c>
      <c r="P1135" s="25">
        <f t="shared" si="187"/>
        <v>0</v>
      </c>
      <c r="Q1135" s="16">
        <f>+'JRO''s Hours Information'!D1135</f>
        <v>0</v>
      </c>
      <c r="R1135" s="23">
        <f t="shared" si="188"/>
        <v>0</v>
      </c>
      <c r="S1135" s="16">
        <f>+'JRO''s Hours Information'!G1135</f>
        <v>0</v>
      </c>
      <c r="T1135" s="23">
        <f t="shared" si="189"/>
        <v>0</v>
      </c>
      <c r="U1135" s="15">
        <f>+'JRO''s Hours Information'!J1135</f>
        <v>0</v>
      </c>
      <c r="V1135" s="25">
        <f t="shared" si="190"/>
        <v>0</v>
      </c>
      <c r="W1135" s="23">
        <f t="shared" si="191"/>
        <v>0</v>
      </c>
    </row>
    <row r="1136" spans="1:23" ht="14.85" hidden="1" customHeight="1" x14ac:dyDescent="0.15">
      <c r="A1136" s="64">
        <f>'Employee ROP Information'!A1136</f>
        <v>0</v>
      </c>
      <c r="B1136" s="58">
        <f>+'Employee ROP Information'!C1136</f>
        <v>0</v>
      </c>
      <c r="C1136" s="17">
        <f>+'Employee ROP Information'!M1136</f>
        <v>0</v>
      </c>
      <c r="D1136" s="17">
        <f>+'Employee ROP Information'!N1136</f>
        <v>0</v>
      </c>
      <c r="E1136" s="32">
        <f>+'JRO''s Hours Information'!B1136</f>
        <v>0</v>
      </c>
      <c r="F1136" s="23">
        <f t="shared" si="182"/>
        <v>0</v>
      </c>
      <c r="G1136" s="32">
        <f>+'JRO''s Hours Information'!E1136</f>
        <v>0</v>
      </c>
      <c r="H1136" s="23">
        <f t="shared" si="183"/>
        <v>0</v>
      </c>
      <c r="I1136" s="32">
        <f>+'JRO''s Hours Information'!H1136</f>
        <v>0</v>
      </c>
      <c r="J1136" s="25">
        <f t="shared" si="184"/>
        <v>0</v>
      </c>
      <c r="K1136" s="33">
        <f>+'JRO''s Hours Information'!C1136</f>
        <v>0</v>
      </c>
      <c r="L1136" s="23">
        <f t="shared" si="185"/>
        <v>0</v>
      </c>
      <c r="M1136" s="33">
        <f>+'JRO''s Hours Information'!F1136</f>
        <v>0</v>
      </c>
      <c r="N1136" s="23">
        <f t="shared" si="186"/>
        <v>0</v>
      </c>
      <c r="O1136" s="33">
        <f>+'JRO''s Hours Information'!I1136</f>
        <v>0</v>
      </c>
      <c r="P1136" s="25">
        <f t="shared" si="187"/>
        <v>0</v>
      </c>
      <c r="Q1136" s="16">
        <f>+'JRO''s Hours Information'!D1136</f>
        <v>0</v>
      </c>
      <c r="R1136" s="23">
        <f t="shared" si="188"/>
        <v>0</v>
      </c>
      <c r="S1136" s="16">
        <f>+'JRO''s Hours Information'!G1136</f>
        <v>0</v>
      </c>
      <c r="T1136" s="23">
        <f t="shared" si="189"/>
        <v>0</v>
      </c>
      <c r="U1136" s="15">
        <f>+'JRO''s Hours Information'!J1136</f>
        <v>0</v>
      </c>
      <c r="V1136" s="25">
        <f t="shared" si="190"/>
        <v>0</v>
      </c>
      <c r="W1136" s="23">
        <f t="shared" si="191"/>
        <v>0</v>
      </c>
    </row>
    <row r="1137" spans="1:23" ht="14.85" hidden="1" customHeight="1" x14ac:dyDescent="0.15">
      <c r="A1137" s="64">
        <f>'Employee ROP Information'!A1137</f>
        <v>0</v>
      </c>
      <c r="B1137" s="58">
        <f>+'Employee ROP Information'!C1137</f>
        <v>0</v>
      </c>
      <c r="C1137" s="17">
        <f>+'Employee ROP Information'!M1137</f>
        <v>0</v>
      </c>
      <c r="D1137" s="17">
        <f>+'Employee ROP Information'!N1137</f>
        <v>0</v>
      </c>
      <c r="E1137" s="32">
        <f>+'JRO''s Hours Information'!B1137</f>
        <v>0</v>
      </c>
      <c r="F1137" s="23">
        <f t="shared" si="182"/>
        <v>0</v>
      </c>
      <c r="G1137" s="32">
        <f>+'JRO''s Hours Information'!E1137</f>
        <v>0</v>
      </c>
      <c r="H1137" s="23">
        <f t="shared" si="183"/>
        <v>0</v>
      </c>
      <c r="I1137" s="32">
        <f>+'JRO''s Hours Information'!H1137</f>
        <v>0</v>
      </c>
      <c r="J1137" s="25">
        <f t="shared" si="184"/>
        <v>0</v>
      </c>
      <c r="K1137" s="33">
        <f>+'JRO''s Hours Information'!C1137</f>
        <v>0</v>
      </c>
      <c r="L1137" s="23">
        <f t="shared" si="185"/>
        <v>0</v>
      </c>
      <c r="M1137" s="33">
        <f>+'JRO''s Hours Information'!F1137</f>
        <v>0</v>
      </c>
      <c r="N1137" s="23">
        <f t="shared" si="186"/>
        <v>0</v>
      </c>
      <c r="O1137" s="33">
        <f>+'JRO''s Hours Information'!I1137</f>
        <v>0</v>
      </c>
      <c r="P1137" s="25">
        <f t="shared" si="187"/>
        <v>0</v>
      </c>
      <c r="Q1137" s="16">
        <f>+'JRO''s Hours Information'!D1137</f>
        <v>0</v>
      </c>
      <c r="R1137" s="23">
        <f t="shared" si="188"/>
        <v>0</v>
      </c>
      <c r="S1137" s="16">
        <f>+'JRO''s Hours Information'!G1137</f>
        <v>0</v>
      </c>
      <c r="T1137" s="23">
        <f t="shared" si="189"/>
        <v>0</v>
      </c>
      <c r="U1137" s="15">
        <f>+'JRO''s Hours Information'!J1137</f>
        <v>0</v>
      </c>
      <c r="V1137" s="25">
        <f t="shared" si="190"/>
        <v>0</v>
      </c>
      <c r="W1137" s="23">
        <f t="shared" si="191"/>
        <v>0</v>
      </c>
    </row>
    <row r="1138" spans="1:23" ht="14.85" hidden="1" customHeight="1" x14ac:dyDescent="0.15">
      <c r="A1138" s="64">
        <f>'Employee ROP Information'!A1138</f>
        <v>0</v>
      </c>
      <c r="B1138" s="58">
        <f>+'Employee ROP Information'!C1138</f>
        <v>0</v>
      </c>
      <c r="C1138" s="17">
        <f>+'Employee ROP Information'!M1138</f>
        <v>0</v>
      </c>
      <c r="D1138" s="17">
        <f>+'Employee ROP Information'!N1138</f>
        <v>0</v>
      </c>
      <c r="E1138" s="32">
        <f>+'JRO''s Hours Information'!B1138</f>
        <v>0</v>
      </c>
      <c r="F1138" s="23">
        <f t="shared" si="182"/>
        <v>0</v>
      </c>
      <c r="G1138" s="32">
        <f>+'JRO''s Hours Information'!E1138</f>
        <v>0</v>
      </c>
      <c r="H1138" s="23">
        <f t="shared" si="183"/>
        <v>0</v>
      </c>
      <c r="I1138" s="32">
        <f>+'JRO''s Hours Information'!H1138</f>
        <v>0</v>
      </c>
      <c r="J1138" s="25">
        <f t="shared" si="184"/>
        <v>0</v>
      </c>
      <c r="K1138" s="33">
        <f>+'JRO''s Hours Information'!C1138</f>
        <v>0</v>
      </c>
      <c r="L1138" s="23">
        <f t="shared" si="185"/>
        <v>0</v>
      </c>
      <c r="M1138" s="33">
        <f>+'JRO''s Hours Information'!F1138</f>
        <v>0</v>
      </c>
      <c r="N1138" s="23">
        <f t="shared" si="186"/>
        <v>0</v>
      </c>
      <c r="O1138" s="33">
        <f>+'JRO''s Hours Information'!I1138</f>
        <v>0</v>
      </c>
      <c r="P1138" s="25">
        <f t="shared" si="187"/>
        <v>0</v>
      </c>
      <c r="Q1138" s="16">
        <f>+'JRO''s Hours Information'!D1138</f>
        <v>0</v>
      </c>
      <c r="R1138" s="23">
        <f t="shared" si="188"/>
        <v>0</v>
      </c>
      <c r="S1138" s="16">
        <f>+'JRO''s Hours Information'!G1138</f>
        <v>0</v>
      </c>
      <c r="T1138" s="23">
        <f t="shared" si="189"/>
        <v>0</v>
      </c>
      <c r="U1138" s="15">
        <f>+'JRO''s Hours Information'!J1138</f>
        <v>0</v>
      </c>
      <c r="V1138" s="25">
        <f t="shared" si="190"/>
        <v>0</v>
      </c>
      <c r="W1138" s="23">
        <f t="shared" si="191"/>
        <v>0</v>
      </c>
    </row>
    <row r="1139" spans="1:23" ht="14.85" hidden="1" customHeight="1" x14ac:dyDescent="0.15">
      <c r="A1139" s="64">
        <f>'Employee ROP Information'!A1139</f>
        <v>0</v>
      </c>
      <c r="B1139" s="58">
        <f>+'Employee ROP Information'!C1139</f>
        <v>0</v>
      </c>
      <c r="C1139" s="17">
        <f>+'Employee ROP Information'!M1139</f>
        <v>0</v>
      </c>
      <c r="D1139" s="17">
        <f>+'Employee ROP Information'!N1139</f>
        <v>0</v>
      </c>
      <c r="E1139" s="32">
        <f>+'JRO''s Hours Information'!B1139</f>
        <v>0</v>
      </c>
      <c r="F1139" s="23">
        <f t="shared" si="182"/>
        <v>0</v>
      </c>
      <c r="G1139" s="32">
        <f>+'JRO''s Hours Information'!E1139</f>
        <v>0</v>
      </c>
      <c r="H1139" s="23">
        <f t="shared" si="183"/>
        <v>0</v>
      </c>
      <c r="I1139" s="32">
        <f>+'JRO''s Hours Information'!H1139</f>
        <v>0</v>
      </c>
      <c r="J1139" s="25">
        <f t="shared" si="184"/>
        <v>0</v>
      </c>
      <c r="K1139" s="33">
        <f>+'JRO''s Hours Information'!C1139</f>
        <v>0</v>
      </c>
      <c r="L1139" s="23">
        <f t="shared" si="185"/>
        <v>0</v>
      </c>
      <c r="M1139" s="33">
        <f>+'JRO''s Hours Information'!F1139</f>
        <v>0</v>
      </c>
      <c r="N1139" s="23">
        <f t="shared" si="186"/>
        <v>0</v>
      </c>
      <c r="O1139" s="33">
        <f>+'JRO''s Hours Information'!I1139</f>
        <v>0</v>
      </c>
      <c r="P1139" s="25">
        <f t="shared" si="187"/>
        <v>0</v>
      </c>
      <c r="Q1139" s="16">
        <f>+'JRO''s Hours Information'!D1139</f>
        <v>0</v>
      </c>
      <c r="R1139" s="23">
        <f t="shared" si="188"/>
        <v>0</v>
      </c>
      <c r="S1139" s="16">
        <f>+'JRO''s Hours Information'!G1139</f>
        <v>0</v>
      </c>
      <c r="T1139" s="23">
        <f t="shared" si="189"/>
        <v>0</v>
      </c>
      <c r="U1139" s="15">
        <f>+'JRO''s Hours Information'!J1139</f>
        <v>0</v>
      </c>
      <c r="V1139" s="25">
        <f t="shared" si="190"/>
        <v>0</v>
      </c>
      <c r="W1139" s="23">
        <f t="shared" si="191"/>
        <v>0</v>
      </c>
    </row>
    <row r="1140" spans="1:23" ht="14.85" hidden="1" customHeight="1" x14ac:dyDescent="0.15">
      <c r="A1140" s="64">
        <f>'Employee ROP Information'!A1140</f>
        <v>0</v>
      </c>
      <c r="B1140" s="58">
        <f>+'Employee ROP Information'!C1140</f>
        <v>0</v>
      </c>
      <c r="C1140" s="17">
        <f>+'Employee ROP Information'!M1140</f>
        <v>0</v>
      </c>
      <c r="D1140" s="17">
        <f>+'Employee ROP Information'!N1140</f>
        <v>0</v>
      </c>
      <c r="E1140" s="32">
        <f>+'JRO''s Hours Information'!B1140</f>
        <v>0</v>
      </c>
      <c r="F1140" s="23">
        <f t="shared" si="182"/>
        <v>0</v>
      </c>
      <c r="G1140" s="32">
        <f>+'JRO''s Hours Information'!E1140</f>
        <v>0</v>
      </c>
      <c r="H1140" s="23">
        <f t="shared" si="183"/>
        <v>0</v>
      </c>
      <c r="I1140" s="32">
        <f>+'JRO''s Hours Information'!H1140</f>
        <v>0</v>
      </c>
      <c r="J1140" s="25">
        <f t="shared" si="184"/>
        <v>0</v>
      </c>
      <c r="K1140" s="33">
        <f>+'JRO''s Hours Information'!C1140</f>
        <v>0</v>
      </c>
      <c r="L1140" s="23">
        <f t="shared" si="185"/>
        <v>0</v>
      </c>
      <c r="M1140" s="33">
        <f>+'JRO''s Hours Information'!F1140</f>
        <v>0</v>
      </c>
      <c r="N1140" s="23">
        <f t="shared" si="186"/>
        <v>0</v>
      </c>
      <c r="O1140" s="33">
        <f>+'JRO''s Hours Information'!I1140</f>
        <v>0</v>
      </c>
      <c r="P1140" s="25">
        <f t="shared" si="187"/>
        <v>0</v>
      </c>
      <c r="Q1140" s="16">
        <f>+'JRO''s Hours Information'!D1140</f>
        <v>0</v>
      </c>
      <c r="R1140" s="23">
        <f t="shared" si="188"/>
        <v>0</v>
      </c>
      <c r="S1140" s="16">
        <f>+'JRO''s Hours Information'!G1140</f>
        <v>0</v>
      </c>
      <c r="T1140" s="23">
        <f t="shared" si="189"/>
        <v>0</v>
      </c>
      <c r="U1140" s="15">
        <f>+'JRO''s Hours Information'!J1140</f>
        <v>0</v>
      </c>
      <c r="V1140" s="25">
        <f t="shared" si="190"/>
        <v>0</v>
      </c>
      <c r="W1140" s="23">
        <f t="shared" si="191"/>
        <v>0</v>
      </c>
    </row>
    <row r="1141" spans="1:23" ht="14.85" hidden="1" customHeight="1" x14ac:dyDescent="0.15">
      <c r="A1141" s="64">
        <f>'Employee ROP Information'!A1141</f>
        <v>0</v>
      </c>
      <c r="B1141" s="58">
        <f>+'Employee ROP Information'!C1141</f>
        <v>0</v>
      </c>
      <c r="C1141" s="17">
        <f>+'Employee ROP Information'!M1141</f>
        <v>0</v>
      </c>
      <c r="D1141" s="17">
        <f>+'Employee ROP Information'!N1141</f>
        <v>0</v>
      </c>
      <c r="E1141" s="32">
        <f>+'JRO''s Hours Information'!B1141</f>
        <v>0</v>
      </c>
      <c r="F1141" s="23">
        <f t="shared" si="182"/>
        <v>0</v>
      </c>
      <c r="G1141" s="32">
        <f>+'JRO''s Hours Information'!E1141</f>
        <v>0</v>
      </c>
      <c r="H1141" s="23">
        <f t="shared" si="183"/>
        <v>0</v>
      </c>
      <c r="I1141" s="32">
        <f>+'JRO''s Hours Information'!H1141</f>
        <v>0</v>
      </c>
      <c r="J1141" s="25">
        <f t="shared" si="184"/>
        <v>0</v>
      </c>
      <c r="K1141" s="33">
        <f>+'JRO''s Hours Information'!C1141</f>
        <v>0</v>
      </c>
      <c r="L1141" s="23">
        <f t="shared" si="185"/>
        <v>0</v>
      </c>
      <c r="M1141" s="33">
        <f>+'JRO''s Hours Information'!F1141</f>
        <v>0</v>
      </c>
      <c r="N1141" s="23">
        <f t="shared" si="186"/>
        <v>0</v>
      </c>
      <c r="O1141" s="33">
        <f>+'JRO''s Hours Information'!I1141</f>
        <v>0</v>
      </c>
      <c r="P1141" s="25">
        <f t="shared" si="187"/>
        <v>0</v>
      </c>
      <c r="Q1141" s="16">
        <f>+'JRO''s Hours Information'!D1141</f>
        <v>0</v>
      </c>
      <c r="R1141" s="23">
        <f t="shared" si="188"/>
        <v>0</v>
      </c>
      <c r="S1141" s="16">
        <f>+'JRO''s Hours Information'!G1141</f>
        <v>0</v>
      </c>
      <c r="T1141" s="23">
        <f t="shared" si="189"/>
        <v>0</v>
      </c>
      <c r="U1141" s="15">
        <f>+'JRO''s Hours Information'!J1141</f>
        <v>0</v>
      </c>
      <c r="V1141" s="25">
        <f t="shared" si="190"/>
        <v>0</v>
      </c>
      <c r="W1141" s="23">
        <f t="shared" si="191"/>
        <v>0</v>
      </c>
    </row>
    <row r="1142" spans="1:23" ht="14.85" hidden="1" customHeight="1" x14ac:dyDescent="0.15">
      <c r="A1142" s="64">
        <f>'Employee ROP Information'!A1142</f>
        <v>0</v>
      </c>
      <c r="B1142" s="58">
        <f>+'Employee ROP Information'!C1142</f>
        <v>0</v>
      </c>
      <c r="C1142" s="17">
        <f>+'Employee ROP Information'!M1142</f>
        <v>0</v>
      </c>
      <c r="D1142" s="17">
        <f>+'Employee ROP Information'!N1142</f>
        <v>0</v>
      </c>
      <c r="E1142" s="32">
        <f>+'JRO''s Hours Information'!B1142</f>
        <v>0</v>
      </c>
      <c r="F1142" s="23">
        <f t="shared" si="182"/>
        <v>0</v>
      </c>
      <c r="G1142" s="32">
        <f>+'JRO''s Hours Information'!E1142</f>
        <v>0</v>
      </c>
      <c r="H1142" s="23">
        <f t="shared" si="183"/>
        <v>0</v>
      </c>
      <c r="I1142" s="32">
        <f>+'JRO''s Hours Information'!H1142</f>
        <v>0</v>
      </c>
      <c r="J1142" s="25">
        <f t="shared" si="184"/>
        <v>0</v>
      </c>
      <c r="K1142" s="33">
        <f>+'JRO''s Hours Information'!C1142</f>
        <v>0</v>
      </c>
      <c r="L1142" s="23">
        <f t="shared" si="185"/>
        <v>0</v>
      </c>
      <c r="M1142" s="33">
        <f>+'JRO''s Hours Information'!F1142</f>
        <v>0</v>
      </c>
      <c r="N1142" s="23">
        <f t="shared" si="186"/>
        <v>0</v>
      </c>
      <c r="O1142" s="33">
        <f>+'JRO''s Hours Information'!I1142</f>
        <v>0</v>
      </c>
      <c r="P1142" s="25">
        <f t="shared" si="187"/>
        <v>0</v>
      </c>
      <c r="Q1142" s="16">
        <f>+'JRO''s Hours Information'!D1142</f>
        <v>0</v>
      </c>
      <c r="R1142" s="23">
        <f t="shared" si="188"/>
        <v>0</v>
      </c>
      <c r="S1142" s="16">
        <f>+'JRO''s Hours Information'!G1142</f>
        <v>0</v>
      </c>
      <c r="T1142" s="23">
        <f t="shared" si="189"/>
        <v>0</v>
      </c>
      <c r="U1142" s="15">
        <f>+'JRO''s Hours Information'!J1142</f>
        <v>0</v>
      </c>
      <c r="V1142" s="25">
        <f t="shared" si="190"/>
        <v>0</v>
      </c>
      <c r="W1142" s="23">
        <f t="shared" si="191"/>
        <v>0</v>
      </c>
    </row>
    <row r="1143" spans="1:23" ht="14.85" hidden="1" customHeight="1" x14ac:dyDescent="0.15">
      <c r="A1143" s="64">
        <f>'Employee ROP Information'!A1143</f>
        <v>0</v>
      </c>
      <c r="B1143" s="58">
        <f>+'Employee ROP Information'!C1143</f>
        <v>0</v>
      </c>
      <c r="C1143" s="17">
        <f>+'Employee ROP Information'!M1143</f>
        <v>0</v>
      </c>
      <c r="D1143" s="17">
        <f>+'Employee ROP Information'!N1143</f>
        <v>0</v>
      </c>
      <c r="E1143" s="32">
        <f>+'JRO''s Hours Information'!B1143</f>
        <v>0</v>
      </c>
      <c r="F1143" s="23">
        <f t="shared" si="182"/>
        <v>0</v>
      </c>
      <c r="G1143" s="32">
        <f>+'JRO''s Hours Information'!E1143</f>
        <v>0</v>
      </c>
      <c r="H1143" s="23">
        <f t="shared" si="183"/>
        <v>0</v>
      </c>
      <c r="I1143" s="32">
        <f>+'JRO''s Hours Information'!H1143</f>
        <v>0</v>
      </c>
      <c r="J1143" s="25">
        <f t="shared" si="184"/>
        <v>0</v>
      </c>
      <c r="K1143" s="33">
        <f>+'JRO''s Hours Information'!C1143</f>
        <v>0</v>
      </c>
      <c r="L1143" s="23">
        <f t="shared" si="185"/>
        <v>0</v>
      </c>
      <c r="M1143" s="33">
        <f>+'JRO''s Hours Information'!F1143</f>
        <v>0</v>
      </c>
      <c r="N1143" s="23">
        <f t="shared" si="186"/>
        <v>0</v>
      </c>
      <c r="O1143" s="33">
        <f>+'JRO''s Hours Information'!I1143</f>
        <v>0</v>
      </c>
      <c r="P1143" s="25">
        <f t="shared" si="187"/>
        <v>0</v>
      </c>
      <c r="Q1143" s="16">
        <f>+'JRO''s Hours Information'!D1143</f>
        <v>0</v>
      </c>
      <c r="R1143" s="23">
        <f t="shared" si="188"/>
        <v>0</v>
      </c>
      <c r="S1143" s="16">
        <f>+'JRO''s Hours Information'!G1143</f>
        <v>0</v>
      </c>
      <c r="T1143" s="23">
        <f t="shared" si="189"/>
        <v>0</v>
      </c>
      <c r="U1143" s="15">
        <f>+'JRO''s Hours Information'!J1143</f>
        <v>0</v>
      </c>
      <c r="V1143" s="25">
        <f t="shared" si="190"/>
        <v>0</v>
      </c>
      <c r="W1143" s="23">
        <f t="shared" si="191"/>
        <v>0</v>
      </c>
    </row>
    <row r="1144" spans="1:23" ht="14.85" hidden="1" customHeight="1" x14ac:dyDescent="0.15">
      <c r="A1144" s="64">
        <f>'Employee ROP Information'!A1144</f>
        <v>0</v>
      </c>
      <c r="B1144" s="58">
        <f>+'Employee ROP Information'!C1144</f>
        <v>0</v>
      </c>
      <c r="C1144" s="17">
        <f>+'Employee ROP Information'!M1144</f>
        <v>0</v>
      </c>
      <c r="D1144" s="17">
        <f>+'Employee ROP Information'!N1144</f>
        <v>0</v>
      </c>
      <c r="E1144" s="32">
        <f>+'JRO''s Hours Information'!B1144</f>
        <v>0</v>
      </c>
      <c r="F1144" s="23">
        <f t="shared" si="182"/>
        <v>0</v>
      </c>
      <c r="G1144" s="32">
        <f>+'JRO''s Hours Information'!E1144</f>
        <v>0</v>
      </c>
      <c r="H1144" s="23">
        <f t="shared" si="183"/>
        <v>0</v>
      </c>
      <c r="I1144" s="32">
        <f>+'JRO''s Hours Information'!H1144</f>
        <v>0</v>
      </c>
      <c r="J1144" s="25">
        <f t="shared" si="184"/>
        <v>0</v>
      </c>
      <c r="K1144" s="33">
        <f>+'JRO''s Hours Information'!C1144</f>
        <v>0</v>
      </c>
      <c r="L1144" s="23">
        <f t="shared" si="185"/>
        <v>0</v>
      </c>
      <c r="M1144" s="33">
        <f>+'JRO''s Hours Information'!F1144</f>
        <v>0</v>
      </c>
      <c r="N1144" s="23">
        <f t="shared" si="186"/>
        <v>0</v>
      </c>
      <c r="O1144" s="33">
        <f>+'JRO''s Hours Information'!I1144</f>
        <v>0</v>
      </c>
      <c r="P1144" s="25">
        <f t="shared" si="187"/>
        <v>0</v>
      </c>
      <c r="Q1144" s="16">
        <f>+'JRO''s Hours Information'!D1144</f>
        <v>0</v>
      </c>
      <c r="R1144" s="23">
        <f t="shared" si="188"/>
        <v>0</v>
      </c>
      <c r="S1144" s="16">
        <f>+'JRO''s Hours Information'!G1144</f>
        <v>0</v>
      </c>
      <c r="T1144" s="23">
        <f t="shared" si="189"/>
        <v>0</v>
      </c>
      <c r="U1144" s="15">
        <f>+'JRO''s Hours Information'!J1144</f>
        <v>0</v>
      </c>
      <c r="V1144" s="25">
        <f t="shared" si="190"/>
        <v>0</v>
      </c>
      <c r="W1144" s="23">
        <f t="shared" si="191"/>
        <v>0</v>
      </c>
    </row>
    <row r="1145" spans="1:23" ht="14.85" hidden="1" customHeight="1" x14ac:dyDescent="0.15">
      <c r="A1145" s="64">
        <f>'Employee ROP Information'!A1145</f>
        <v>0</v>
      </c>
      <c r="B1145" s="58">
        <f>+'Employee ROP Information'!C1145</f>
        <v>0</v>
      </c>
      <c r="C1145" s="17">
        <f>+'Employee ROP Information'!M1145</f>
        <v>0</v>
      </c>
      <c r="D1145" s="17">
        <f>+'Employee ROP Information'!N1145</f>
        <v>0</v>
      </c>
      <c r="E1145" s="32">
        <f>+'JRO''s Hours Information'!B1145</f>
        <v>0</v>
      </c>
      <c r="F1145" s="23">
        <f t="shared" si="182"/>
        <v>0</v>
      </c>
      <c r="G1145" s="32">
        <f>+'JRO''s Hours Information'!E1145</f>
        <v>0</v>
      </c>
      <c r="H1145" s="23">
        <f t="shared" si="183"/>
        <v>0</v>
      </c>
      <c r="I1145" s="32">
        <f>+'JRO''s Hours Information'!H1145</f>
        <v>0</v>
      </c>
      <c r="J1145" s="25">
        <f t="shared" si="184"/>
        <v>0</v>
      </c>
      <c r="K1145" s="33">
        <f>+'JRO''s Hours Information'!C1145</f>
        <v>0</v>
      </c>
      <c r="L1145" s="23">
        <f t="shared" si="185"/>
        <v>0</v>
      </c>
      <c r="M1145" s="33">
        <f>+'JRO''s Hours Information'!F1145</f>
        <v>0</v>
      </c>
      <c r="N1145" s="23">
        <f t="shared" si="186"/>
        <v>0</v>
      </c>
      <c r="O1145" s="33">
        <f>+'JRO''s Hours Information'!I1145</f>
        <v>0</v>
      </c>
      <c r="P1145" s="25">
        <f t="shared" si="187"/>
        <v>0</v>
      </c>
      <c r="Q1145" s="16">
        <f>+'JRO''s Hours Information'!D1145</f>
        <v>0</v>
      </c>
      <c r="R1145" s="23">
        <f t="shared" si="188"/>
        <v>0</v>
      </c>
      <c r="S1145" s="16">
        <f>+'JRO''s Hours Information'!G1145</f>
        <v>0</v>
      </c>
      <c r="T1145" s="23">
        <f t="shared" si="189"/>
        <v>0</v>
      </c>
      <c r="U1145" s="15">
        <f>+'JRO''s Hours Information'!J1145</f>
        <v>0</v>
      </c>
      <c r="V1145" s="25">
        <f t="shared" si="190"/>
        <v>0</v>
      </c>
      <c r="W1145" s="23">
        <f t="shared" si="191"/>
        <v>0</v>
      </c>
    </row>
    <row r="1146" spans="1:23" ht="14.85" hidden="1" customHeight="1" x14ac:dyDescent="0.15">
      <c r="A1146" s="64">
        <f>'Employee ROP Information'!A1146</f>
        <v>0</v>
      </c>
      <c r="B1146" s="58">
        <f>+'Employee ROP Information'!C1146</f>
        <v>0</v>
      </c>
      <c r="C1146" s="17">
        <f>+'Employee ROP Information'!M1146</f>
        <v>0</v>
      </c>
      <c r="D1146" s="17">
        <f>+'Employee ROP Information'!N1146</f>
        <v>0</v>
      </c>
      <c r="E1146" s="32">
        <f>+'JRO''s Hours Information'!B1146</f>
        <v>0</v>
      </c>
      <c r="F1146" s="23">
        <f t="shared" si="182"/>
        <v>0</v>
      </c>
      <c r="G1146" s="32">
        <f>+'JRO''s Hours Information'!E1146</f>
        <v>0</v>
      </c>
      <c r="H1146" s="23">
        <f t="shared" si="183"/>
        <v>0</v>
      </c>
      <c r="I1146" s="32">
        <f>+'JRO''s Hours Information'!H1146</f>
        <v>0</v>
      </c>
      <c r="J1146" s="25">
        <f t="shared" si="184"/>
        <v>0</v>
      </c>
      <c r="K1146" s="33">
        <f>+'JRO''s Hours Information'!C1146</f>
        <v>0</v>
      </c>
      <c r="L1146" s="23">
        <f t="shared" si="185"/>
        <v>0</v>
      </c>
      <c r="M1146" s="33">
        <f>+'JRO''s Hours Information'!F1146</f>
        <v>0</v>
      </c>
      <c r="N1146" s="23">
        <f t="shared" si="186"/>
        <v>0</v>
      </c>
      <c r="O1146" s="33">
        <f>+'JRO''s Hours Information'!I1146</f>
        <v>0</v>
      </c>
      <c r="P1146" s="25">
        <f t="shared" si="187"/>
        <v>0</v>
      </c>
      <c r="Q1146" s="16">
        <f>+'JRO''s Hours Information'!D1146</f>
        <v>0</v>
      </c>
      <c r="R1146" s="23">
        <f t="shared" si="188"/>
        <v>0</v>
      </c>
      <c r="S1146" s="16">
        <f>+'JRO''s Hours Information'!G1146</f>
        <v>0</v>
      </c>
      <c r="T1146" s="23">
        <f t="shared" si="189"/>
        <v>0</v>
      </c>
      <c r="U1146" s="15">
        <f>+'JRO''s Hours Information'!J1146</f>
        <v>0</v>
      </c>
      <c r="V1146" s="25">
        <f t="shared" si="190"/>
        <v>0</v>
      </c>
      <c r="W1146" s="23">
        <f t="shared" si="191"/>
        <v>0</v>
      </c>
    </row>
    <row r="1147" spans="1:23" ht="14.85" hidden="1" customHeight="1" x14ac:dyDescent="0.15">
      <c r="A1147" s="64">
        <f>'Employee ROP Information'!A1147</f>
        <v>0</v>
      </c>
      <c r="B1147" s="58">
        <f>+'Employee ROP Information'!C1147</f>
        <v>0</v>
      </c>
      <c r="C1147" s="17">
        <f>+'Employee ROP Information'!M1147</f>
        <v>0</v>
      </c>
      <c r="D1147" s="17">
        <f>+'Employee ROP Information'!N1147</f>
        <v>0</v>
      </c>
      <c r="E1147" s="32">
        <f>+'JRO''s Hours Information'!B1147</f>
        <v>0</v>
      </c>
      <c r="F1147" s="23">
        <f t="shared" si="182"/>
        <v>0</v>
      </c>
      <c r="G1147" s="32">
        <f>+'JRO''s Hours Information'!E1147</f>
        <v>0</v>
      </c>
      <c r="H1147" s="23">
        <f t="shared" si="183"/>
        <v>0</v>
      </c>
      <c r="I1147" s="32">
        <f>+'JRO''s Hours Information'!H1147</f>
        <v>0</v>
      </c>
      <c r="J1147" s="25">
        <f t="shared" si="184"/>
        <v>0</v>
      </c>
      <c r="K1147" s="33">
        <f>+'JRO''s Hours Information'!C1147</f>
        <v>0</v>
      </c>
      <c r="L1147" s="23">
        <f t="shared" si="185"/>
        <v>0</v>
      </c>
      <c r="M1147" s="33">
        <f>+'JRO''s Hours Information'!F1147</f>
        <v>0</v>
      </c>
      <c r="N1147" s="23">
        <f t="shared" si="186"/>
        <v>0</v>
      </c>
      <c r="O1147" s="33">
        <f>+'JRO''s Hours Information'!I1147</f>
        <v>0</v>
      </c>
      <c r="P1147" s="25">
        <f t="shared" si="187"/>
        <v>0</v>
      </c>
      <c r="Q1147" s="16">
        <f>+'JRO''s Hours Information'!D1147</f>
        <v>0</v>
      </c>
      <c r="R1147" s="23">
        <f t="shared" si="188"/>
        <v>0</v>
      </c>
      <c r="S1147" s="16">
        <f>+'JRO''s Hours Information'!G1147</f>
        <v>0</v>
      </c>
      <c r="T1147" s="23">
        <f t="shared" si="189"/>
        <v>0</v>
      </c>
      <c r="U1147" s="15">
        <f>+'JRO''s Hours Information'!J1147</f>
        <v>0</v>
      </c>
      <c r="V1147" s="25">
        <f t="shared" si="190"/>
        <v>0</v>
      </c>
      <c r="W1147" s="23">
        <f t="shared" si="191"/>
        <v>0</v>
      </c>
    </row>
    <row r="1148" spans="1:23" ht="14.85" hidden="1" customHeight="1" x14ac:dyDescent="0.15">
      <c r="A1148" s="64">
        <f>'Employee ROP Information'!A1148</f>
        <v>0</v>
      </c>
      <c r="B1148" s="58">
        <f>+'Employee ROP Information'!C1148</f>
        <v>0</v>
      </c>
      <c r="C1148" s="17">
        <f>+'Employee ROP Information'!M1148</f>
        <v>0</v>
      </c>
      <c r="D1148" s="17">
        <f>+'Employee ROP Information'!N1148</f>
        <v>0</v>
      </c>
      <c r="E1148" s="32">
        <f>+'JRO''s Hours Information'!B1148</f>
        <v>0</v>
      </c>
      <c r="F1148" s="23">
        <f t="shared" si="182"/>
        <v>0</v>
      </c>
      <c r="G1148" s="32">
        <f>+'JRO''s Hours Information'!E1148</f>
        <v>0</v>
      </c>
      <c r="H1148" s="23">
        <f t="shared" si="183"/>
        <v>0</v>
      </c>
      <c r="I1148" s="32">
        <f>+'JRO''s Hours Information'!H1148</f>
        <v>0</v>
      </c>
      <c r="J1148" s="25">
        <f t="shared" si="184"/>
        <v>0</v>
      </c>
      <c r="K1148" s="33">
        <f>+'JRO''s Hours Information'!C1148</f>
        <v>0</v>
      </c>
      <c r="L1148" s="23">
        <f t="shared" si="185"/>
        <v>0</v>
      </c>
      <c r="M1148" s="33">
        <f>+'JRO''s Hours Information'!F1148</f>
        <v>0</v>
      </c>
      <c r="N1148" s="23">
        <f t="shared" si="186"/>
        <v>0</v>
      </c>
      <c r="O1148" s="33">
        <f>+'JRO''s Hours Information'!I1148</f>
        <v>0</v>
      </c>
      <c r="P1148" s="25">
        <f t="shared" si="187"/>
        <v>0</v>
      </c>
      <c r="Q1148" s="16">
        <f>+'JRO''s Hours Information'!D1148</f>
        <v>0</v>
      </c>
      <c r="R1148" s="23">
        <f t="shared" si="188"/>
        <v>0</v>
      </c>
      <c r="S1148" s="16">
        <f>+'JRO''s Hours Information'!G1148</f>
        <v>0</v>
      </c>
      <c r="T1148" s="23">
        <f t="shared" si="189"/>
        <v>0</v>
      </c>
      <c r="U1148" s="15">
        <f>+'JRO''s Hours Information'!J1148</f>
        <v>0</v>
      </c>
      <c r="V1148" s="25">
        <f t="shared" si="190"/>
        <v>0</v>
      </c>
      <c r="W1148" s="23">
        <f t="shared" si="191"/>
        <v>0</v>
      </c>
    </row>
    <row r="1149" spans="1:23" ht="14.85" hidden="1" customHeight="1" x14ac:dyDescent="0.15">
      <c r="A1149" s="64">
        <f>'Employee ROP Information'!A1149</f>
        <v>0</v>
      </c>
      <c r="B1149" s="58">
        <f>+'Employee ROP Information'!C1149</f>
        <v>0</v>
      </c>
      <c r="C1149" s="17">
        <f>+'Employee ROP Information'!M1149</f>
        <v>0</v>
      </c>
      <c r="D1149" s="17">
        <f>+'Employee ROP Information'!N1149</f>
        <v>0</v>
      </c>
      <c r="E1149" s="32">
        <f>+'JRO''s Hours Information'!B1149</f>
        <v>0</v>
      </c>
      <c r="F1149" s="23">
        <f t="shared" si="182"/>
        <v>0</v>
      </c>
      <c r="G1149" s="32">
        <f>+'JRO''s Hours Information'!E1149</f>
        <v>0</v>
      </c>
      <c r="H1149" s="23">
        <f t="shared" si="183"/>
        <v>0</v>
      </c>
      <c r="I1149" s="32">
        <f>+'JRO''s Hours Information'!H1149</f>
        <v>0</v>
      </c>
      <c r="J1149" s="25">
        <f t="shared" si="184"/>
        <v>0</v>
      </c>
      <c r="K1149" s="33">
        <f>+'JRO''s Hours Information'!C1149</f>
        <v>0</v>
      </c>
      <c r="L1149" s="23">
        <f t="shared" si="185"/>
        <v>0</v>
      </c>
      <c r="M1149" s="33">
        <f>+'JRO''s Hours Information'!F1149</f>
        <v>0</v>
      </c>
      <c r="N1149" s="23">
        <f t="shared" si="186"/>
        <v>0</v>
      </c>
      <c r="O1149" s="33">
        <f>+'JRO''s Hours Information'!I1149</f>
        <v>0</v>
      </c>
      <c r="P1149" s="25">
        <f t="shared" si="187"/>
        <v>0</v>
      </c>
      <c r="Q1149" s="16">
        <f>+'JRO''s Hours Information'!D1149</f>
        <v>0</v>
      </c>
      <c r="R1149" s="23">
        <f t="shared" si="188"/>
        <v>0</v>
      </c>
      <c r="S1149" s="16">
        <f>+'JRO''s Hours Information'!G1149</f>
        <v>0</v>
      </c>
      <c r="T1149" s="23">
        <f t="shared" si="189"/>
        <v>0</v>
      </c>
      <c r="U1149" s="15">
        <f>+'JRO''s Hours Information'!J1149</f>
        <v>0</v>
      </c>
      <c r="V1149" s="25">
        <f t="shared" si="190"/>
        <v>0</v>
      </c>
      <c r="W1149" s="23">
        <f t="shared" si="191"/>
        <v>0</v>
      </c>
    </row>
    <row r="1150" spans="1:23" ht="14.85" hidden="1" customHeight="1" x14ac:dyDescent="0.15">
      <c r="A1150" s="64">
        <f>'Employee ROP Information'!A1150</f>
        <v>0</v>
      </c>
      <c r="B1150" s="58">
        <f>+'Employee ROP Information'!C1150</f>
        <v>0</v>
      </c>
      <c r="C1150" s="17">
        <f>+'Employee ROP Information'!M1150</f>
        <v>0</v>
      </c>
      <c r="D1150" s="17">
        <f>+'Employee ROP Information'!N1150</f>
        <v>0</v>
      </c>
      <c r="E1150" s="32">
        <f>+'JRO''s Hours Information'!B1150</f>
        <v>0</v>
      </c>
      <c r="F1150" s="23">
        <f t="shared" si="182"/>
        <v>0</v>
      </c>
      <c r="G1150" s="32">
        <f>+'JRO''s Hours Information'!E1150</f>
        <v>0</v>
      </c>
      <c r="H1150" s="23">
        <f t="shared" si="183"/>
        <v>0</v>
      </c>
      <c r="I1150" s="32">
        <f>+'JRO''s Hours Information'!H1150</f>
        <v>0</v>
      </c>
      <c r="J1150" s="25">
        <f t="shared" si="184"/>
        <v>0</v>
      </c>
      <c r="K1150" s="33">
        <f>+'JRO''s Hours Information'!C1150</f>
        <v>0</v>
      </c>
      <c r="L1150" s="23">
        <f t="shared" si="185"/>
        <v>0</v>
      </c>
      <c r="M1150" s="33">
        <f>+'JRO''s Hours Information'!F1150</f>
        <v>0</v>
      </c>
      <c r="N1150" s="23">
        <f t="shared" si="186"/>
        <v>0</v>
      </c>
      <c r="O1150" s="33">
        <f>+'JRO''s Hours Information'!I1150</f>
        <v>0</v>
      </c>
      <c r="P1150" s="25">
        <f t="shared" si="187"/>
        <v>0</v>
      </c>
      <c r="Q1150" s="16">
        <f>+'JRO''s Hours Information'!D1150</f>
        <v>0</v>
      </c>
      <c r="R1150" s="23">
        <f t="shared" si="188"/>
        <v>0</v>
      </c>
      <c r="S1150" s="16">
        <f>+'JRO''s Hours Information'!G1150</f>
        <v>0</v>
      </c>
      <c r="T1150" s="23">
        <f t="shared" si="189"/>
        <v>0</v>
      </c>
      <c r="U1150" s="15">
        <f>+'JRO''s Hours Information'!J1150</f>
        <v>0</v>
      </c>
      <c r="V1150" s="25">
        <f t="shared" si="190"/>
        <v>0</v>
      </c>
      <c r="W1150" s="23">
        <f t="shared" si="191"/>
        <v>0</v>
      </c>
    </row>
    <row r="1151" spans="1:23" ht="14.85" hidden="1" customHeight="1" x14ac:dyDescent="0.15">
      <c r="A1151" s="64">
        <f>'Employee ROP Information'!A1151</f>
        <v>0</v>
      </c>
      <c r="B1151" s="58">
        <f>+'Employee ROP Information'!C1151</f>
        <v>0</v>
      </c>
      <c r="C1151" s="17">
        <f>+'Employee ROP Information'!M1151</f>
        <v>0</v>
      </c>
      <c r="D1151" s="17">
        <f>+'Employee ROP Information'!N1151</f>
        <v>0</v>
      </c>
      <c r="E1151" s="32">
        <f>+'JRO''s Hours Information'!B1151</f>
        <v>0</v>
      </c>
      <c r="F1151" s="23">
        <f t="shared" si="182"/>
        <v>0</v>
      </c>
      <c r="G1151" s="32">
        <f>+'JRO''s Hours Information'!E1151</f>
        <v>0</v>
      </c>
      <c r="H1151" s="23">
        <f t="shared" si="183"/>
        <v>0</v>
      </c>
      <c r="I1151" s="32">
        <f>+'JRO''s Hours Information'!H1151</f>
        <v>0</v>
      </c>
      <c r="J1151" s="25">
        <f t="shared" si="184"/>
        <v>0</v>
      </c>
      <c r="K1151" s="33">
        <f>+'JRO''s Hours Information'!C1151</f>
        <v>0</v>
      </c>
      <c r="L1151" s="23">
        <f t="shared" si="185"/>
        <v>0</v>
      </c>
      <c r="M1151" s="33">
        <f>+'JRO''s Hours Information'!F1151</f>
        <v>0</v>
      </c>
      <c r="N1151" s="23">
        <f t="shared" si="186"/>
        <v>0</v>
      </c>
      <c r="O1151" s="33">
        <f>+'JRO''s Hours Information'!I1151</f>
        <v>0</v>
      </c>
      <c r="P1151" s="25">
        <f t="shared" si="187"/>
        <v>0</v>
      </c>
      <c r="Q1151" s="16">
        <f>+'JRO''s Hours Information'!D1151</f>
        <v>0</v>
      </c>
      <c r="R1151" s="23">
        <f t="shared" si="188"/>
        <v>0</v>
      </c>
      <c r="S1151" s="16">
        <f>+'JRO''s Hours Information'!G1151</f>
        <v>0</v>
      </c>
      <c r="T1151" s="23">
        <f t="shared" si="189"/>
        <v>0</v>
      </c>
      <c r="U1151" s="15">
        <f>+'JRO''s Hours Information'!J1151</f>
        <v>0</v>
      </c>
      <c r="V1151" s="25">
        <f t="shared" si="190"/>
        <v>0</v>
      </c>
      <c r="W1151" s="23">
        <f t="shared" si="191"/>
        <v>0</v>
      </c>
    </row>
    <row r="1152" spans="1:23" ht="14.85" hidden="1" customHeight="1" x14ac:dyDescent="0.15">
      <c r="A1152" s="64">
        <f>'Employee ROP Information'!A1152</f>
        <v>0</v>
      </c>
      <c r="B1152" s="58">
        <f>+'Employee ROP Information'!C1152</f>
        <v>0</v>
      </c>
      <c r="C1152" s="17">
        <f>+'Employee ROP Information'!M1152</f>
        <v>0</v>
      </c>
      <c r="D1152" s="17">
        <f>+'Employee ROP Information'!N1152</f>
        <v>0</v>
      </c>
      <c r="E1152" s="32">
        <f>+'JRO''s Hours Information'!B1152</f>
        <v>0</v>
      </c>
      <c r="F1152" s="23">
        <f t="shared" si="182"/>
        <v>0</v>
      </c>
      <c r="G1152" s="32">
        <f>+'JRO''s Hours Information'!E1152</f>
        <v>0</v>
      </c>
      <c r="H1152" s="23">
        <f t="shared" si="183"/>
        <v>0</v>
      </c>
      <c r="I1152" s="32">
        <f>+'JRO''s Hours Information'!H1152</f>
        <v>0</v>
      </c>
      <c r="J1152" s="25">
        <f t="shared" si="184"/>
        <v>0</v>
      </c>
      <c r="K1152" s="33">
        <f>+'JRO''s Hours Information'!C1152</f>
        <v>0</v>
      </c>
      <c r="L1152" s="23">
        <f t="shared" si="185"/>
        <v>0</v>
      </c>
      <c r="M1152" s="33">
        <f>+'JRO''s Hours Information'!F1152</f>
        <v>0</v>
      </c>
      <c r="N1152" s="23">
        <f t="shared" si="186"/>
        <v>0</v>
      </c>
      <c r="O1152" s="33">
        <f>+'JRO''s Hours Information'!I1152</f>
        <v>0</v>
      </c>
      <c r="P1152" s="25">
        <f t="shared" si="187"/>
        <v>0</v>
      </c>
      <c r="Q1152" s="16">
        <f>+'JRO''s Hours Information'!D1152</f>
        <v>0</v>
      </c>
      <c r="R1152" s="23">
        <f t="shared" si="188"/>
        <v>0</v>
      </c>
      <c r="S1152" s="16">
        <f>+'JRO''s Hours Information'!G1152</f>
        <v>0</v>
      </c>
      <c r="T1152" s="23">
        <f t="shared" si="189"/>
        <v>0</v>
      </c>
      <c r="U1152" s="15">
        <f>+'JRO''s Hours Information'!J1152</f>
        <v>0</v>
      </c>
      <c r="V1152" s="25">
        <f t="shared" si="190"/>
        <v>0</v>
      </c>
      <c r="W1152" s="23">
        <f t="shared" si="191"/>
        <v>0</v>
      </c>
    </row>
    <row r="1153" spans="1:23" ht="14.85" hidden="1" customHeight="1" x14ac:dyDescent="0.15">
      <c r="A1153" s="64">
        <f>'Employee ROP Information'!A1153</f>
        <v>0</v>
      </c>
      <c r="B1153" s="58">
        <f>+'Employee ROP Information'!C1153</f>
        <v>0</v>
      </c>
      <c r="C1153" s="17">
        <f>+'Employee ROP Information'!M1153</f>
        <v>0</v>
      </c>
      <c r="D1153" s="17">
        <f>+'Employee ROP Information'!N1153</f>
        <v>0</v>
      </c>
      <c r="E1153" s="32">
        <f>+'JRO''s Hours Information'!B1153</f>
        <v>0</v>
      </c>
      <c r="F1153" s="23">
        <f t="shared" si="182"/>
        <v>0</v>
      </c>
      <c r="G1153" s="32">
        <f>+'JRO''s Hours Information'!E1153</f>
        <v>0</v>
      </c>
      <c r="H1153" s="23">
        <f t="shared" si="183"/>
        <v>0</v>
      </c>
      <c r="I1153" s="32">
        <f>+'JRO''s Hours Information'!H1153</f>
        <v>0</v>
      </c>
      <c r="J1153" s="25">
        <f t="shared" si="184"/>
        <v>0</v>
      </c>
      <c r="K1153" s="33">
        <f>+'JRO''s Hours Information'!C1153</f>
        <v>0</v>
      </c>
      <c r="L1153" s="23">
        <f t="shared" si="185"/>
        <v>0</v>
      </c>
      <c r="M1153" s="33">
        <f>+'JRO''s Hours Information'!F1153</f>
        <v>0</v>
      </c>
      <c r="N1153" s="23">
        <f t="shared" si="186"/>
        <v>0</v>
      </c>
      <c r="O1153" s="33">
        <f>+'JRO''s Hours Information'!I1153</f>
        <v>0</v>
      </c>
      <c r="P1153" s="25">
        <f t="shared" si="187"/>
        <v>0</v>
      </c>
      <c r="Q1153" s="16">
        <f>+'JRO''s Hours Information'!D1153</f>
        <v>0</v>
      </c>
      <c r="R1153" s="23">
        <f t="shared" si="188"/>
        <v>0</v>
      </c>
      <c r="S1153" s="16">
        <f>+'JRO''s Hours Information'!G1153</f>
        <v>0</v>
      </c>
      <c r="T1153" s="23">
        <f t="shared" si="189"/>
        <v>0</v>
      </c>
      <c r="U1153" s="15">
        <f>+'JRO''s Hours Information'!J1153</f>
        <v>0</v>
      </c>
      <c r="V1153" s="25">
        <f t="shared" si="190"/>
        <v>0</v>
      </c>
      <c r="W1153" s="23">
        <f t="shared" si="191"/>
        <v>0</v>
      </c>
    </row>
    <row r="1154" spans="1:23" ht="14.85" hidden="1" customHeight="1" x14ac:dyDescent="0.15">
      <c r="A1154" s="64">
        <f>'Employee ROP Information'!A1154</f>
        <v>0</v>
      </c>
      <c r="B1154" s="58">
        <f>+'Employee ROP Information'!C1154</f>
        <v>0</v>
      </c>
      <c r="C1154" s="17">
        <f>+'Employee ROP Information'!M1154</f>
        <v>0</v>
      </c>
      <c r="D1154" s="17">
        <f>+'Employee ROP Information'!N1154</f>
        <v>0</v>
      </c>
      <c r="E1154" s="32">
        <f>+'JRO''s Hours Information'!B1154</f>
        <v>0</v>
      </c>
      <c r="F1154" s="23">
        <f t="shared" si="182"/>
        <v>0</v>
      </c>
      <c r="G1154" s="32">
        <f>+'JRO''s Hours Information'!E1154</f>
        <v>0</v>
      </c>
      <c r="H1154" s="23">
        <f t="shared" si="183"/>
        <v>0</v>
      </c>
      <c r="I1154" s="32">
        <f>+'JRO''s Hours Information'!H1154</f>
        <v>0</v>
      </c>
      <c r="J1154" s="25">
        <f t="shared" si="184"/>
        <v>0</v>
      </c>
      <c r="K1154" s="33">
        <f>+'JRO''s Hours Information'!C1154</f>
        <v>0</v>
      </c>
      <c r="L1154" s="23">
        <f t="shared" si="185"/>
        <v>0</v>
      </c>
      <c r="M1154" s="33">
        <f>+'JRO''s Hours Information'!F1154</f>
        <v>0</v>
      </c>
      <c r="N1154" s="23">
        <f t="shared" si="186"/>
        <v>0</v>
      </c>
      <c r="O1154" s="33">
        <f>+'JRO''s Hours Information'!I1154</f>
        <v>0</v>
      </c>
      <c r="P1154" s="25">
        <f t="shared" si="187"/>
        <v>0</v>
      </c>
      <c r="Q1154" s="16">
        <f>+'JRO''s Hours Information'!D1154</f>
        <v>0</v>
      </c>
      <c r="R1154" s="23">
        <f t="shared" si="188"/>
        <v>0</v>
      </c>
      <c r="S1154" s="16">
        <f>+'JRO''s Hours Information'!G1154</f>
        <v>0</v>
      </c>
      <c r="T1154" s="23">
        <f t="shared" si="189"/>
        <v>0</v>
      </c>
      <c r="U1154" s="15">
        <f>+'JRO''s Hours Information'!J1154</f>
        <v>0</v>
      </c>
      <c r="V1154" s="25">
        <f t="shared" si="190"/>
        <v>0</v>
      </c>
      <c r="W1154" s="23">
        <f t="shared" si="191"/>
        <v>0</v>
      </c>
    </row>
    <row r="1155" spans="1:23" ht="14.85" hidden="1" customHeight="1" x14ac:dyDescent="0.15">
      <c r="A1155" s="64">
        <f>'Employee ROP Information'!A1155</f>
        <v>0</v>
      </c>
      <c r="B1155" s="58">
        <f>+'Employee ROP Information'!C1155</f>
        <v>0</v>
      </c>
      <c r="C1155" s="17">
        <f>+'Employee ROP Information'!M1155</f>
        <v>0</v>
      </c>
      <c r="D1155" s="17">
        <f>+'Employee ROP Information'!N1155</f>
        <v>0</v>
      </c>
      <c r="E1155" s="32">
        <f>+'JRO''s Hours Information'!B1155</f>
        <v>0</v>
      </c>
      <c r="F1155" s="23">
        <f t="shared" si="182"/>
        <v>0</v>
      </c>
      <c r="G1155" s="32">
        <f>+'JRO''s Hours Information'!E1155</f>
        <v>0</v>
      </c>
      <c r="H1155" s="23">
        <f t="shared" si="183"/>
        <v>0</v>
      </c>
      <c r="I1155" s="32">
        <f>+'JRO''s Hours Information'!H1155</f>
        <v>0</v>
      </c>
      <c r="J1155" s="25">
        <f t="shared" si="184"/>
        <v>0</v>
      </c>
      <c r="K1155" s="33">
        <f>+'JRO''s Hours Information'!C1155</f>
        <v>0</v>
      </c>
      <c r="L1155" s="23">
        <f t="shared" si="185"/>
        <v>0</v>
      </c>
      <c r="M1155" s="33">
        <f>+'JRO''s Hours Information'!F1155</f>
        <v>0</v>
      </c>
      <c r="N1155" s="23">
        <f t="shared" si="186"/>
        <v>0</v>
      </c>
      <c r="O1155" s="33">
        <f>+'JRO''s Hours Information'!I1155</f>
        <v>0</v>
      </c>
      <c r="P1155" s="25">
        <f t="shared" si="187"/>
        <v>0</v>
      </c>
      <c r="Q1155" s="16">
        <f>+'JRO''s Hours Information'!D1155</f>
        <v>0</v>
      </c>
      <c r="R1155" s="23">
        <f t="shared" si="188"/>
        <v>0</v>
      </c>
      <c r="S1155" s="16">
        <f>+'JRO''s Hours Information'!G1155</f>
        <v>0</v>
      </c>
      <c r="T1155" s="23">
        <f t="shared" si="189"/>
        <v>0</v>
      </c>
      <c r="U1155" s="15">
        <f>+'JRO''s Hours Information'!J1155</f>
        <v>0</v>
      </c>
      <c r="V1155" s="25">
        <f t="shared" si="190"/>
        <v>0</v>
      </c>
      <c r="W1155" s="23">
        <f t="shared" si="191"/>
        <v>0</v>
      </c>
    </row>
    <row r="1156" spans="1:23" ht="14.85" hidden="1" customHeight="1" x14ac:dyDescent="0.15">
      <c r="A1156" s="64">
        <f>'Employee ROP Information'!A1156</f>
        <v>0</v>
      </c>
      <c r="B1156" s="58">
        <f>+'Employee ROP Information'!C1156</f>
        <v>0</v>
      </c>
      <c r="C1156" s="17">
        <f>+'Employee ROP Information'!M1156</f>
        <v>0</v>
      </c>
      <c r="D1156" s="17">
        <f>+'Employee ROP Information'!N1156</f>
        <v>0</v>
      </c>
      <c r="E1156" s="32">
        <f>+'JRO''s Hours Information'!B1156</f>
        <v>0</v>
      </c>
      <c r="F1156" s="23">
        <f t="shared" si="182"/>
        <v>0</v>
      </c>
      <c r="G1156" s="32">
        <f>+'JRO''s Hours Information'!E1156</f>
        <v>0</v>
      </c>
      <c r="H1156" s="23">
        <f t="shared" si="183"/>
        <v>0</v>
      </c>
      <c r="I1156" s="32">
        <f>+'JRO''s Hours Information'!H1156</f>
        <v>0</v>
      </c>
      <c r="J1156" s="25">
        <f t="shared" si="184"/>
        <v>0</v>
      </c>
      <c r="K1156" s="33">
        <f>+'JRO''s Hours Information'!C1156</f>
        <v>0</v>
      </c>
      <c r="L1156" s="23">
        <f t="shared" si="185"/>
        <v>0</v>
      </c>
      <c r="M1156" s="33">
        <f>+'JRO''s Hours Information'!F1156</f>
        <v>0</v>
      </c>
      <c r="N1156" s="23">
        <f t="shared" si="186"/>
        <v>0</v>
      </c>
      <c r="O1156" s="33">
        <f>+'JRO''s Hours Information'!I1156</f>
        <v>0</v>
      </c>
      <c r="P1156" s="25">
        <f t="shared" si="187"/>
        <v>0</v>
      </c>
      <c r="Q1156" s="16">
        <f>+'JRO''s Hours Information'!D1156</f>
        <v>0</v>
      </c>
      <c r="R1156" s="23">
        <f t="shared" si="188"/>
        <v>0</v>
      </c>
      <c r="S1156" s="16">
        <f>+'JRO''s Hours Information'!G1156</f>
        <v>0</v>
      </c>
      <c r="T1156" s="23">
        <f t="shared" si="189"/>
        <v>0</v>
      </c>
      <c r="U1156" s="15">
        <f>+'JRO''s Hours Information'!J1156</f>
        <v>0</v>
      </c>
      <c r="V1156" s="25">
        <f t="shared" si="190"/>
        <v>0</v>
      </c>
      <c r="W1156" s="23">
        <f t="shared" si="191"/>
        <v>0</v>
      </c>
    </row>
    <row r="1157" spans="1:23" ht="14.85" hidden="1" customHeight="1" x14ac:dyDescent="0.15">
      <c r="A1157" s="64">
        <f>'Employee ROP Information'!A1157</f>
        <v>0</v>
      </c>
      <c r="B1157" s="58">
        <f>+'Employee ROP Information'!C1157</f>
        <v>0</v>
      </c>
      <c r="C1157" s="17">
        <f>+'Employee ROP Information'!M1157</f>
        <v>0</v>
      </c>
      <c r="D1157" s="17">
        <f>+'Employee ROP Information'!N1157</f>
        <v>0</v>
      </c>
      <c r="E1157" s="32">
        <f>+'JRO''s Hours Information'!B1157</f>
        <v>0</v>
      </c>
      <c r="F1157" s="23">
        <f t="shared" si="182"/>
        <v>0</v>
      </c>
      <c r="G1157" s="32">
        <f>+'JRO''s Hours Information'!E1157</f>
        <v>0</v>
      </c>
      <c r="H1157" s="23">
        <f t="shared" si="183"/>
        <v>0</v>
      </c>
      <c r="I1157" s="32">
        <f>+'JRO''s Hours Information'!H1157</f>
        <v>0</v>
      </c>
      <c r="J1157" s="25">
        <f t="shared" si="184"/>
        <v>0</v>
      </c>
      <c r="K1157" s="33">
        <f>+'JRO''s Hours Information'!C1157</f>
        <v>0</v>
      </c>
      <c r="L1157" s="23">
        <f t="shared" si="185"/>
        <v>0</v>
      </c>
      <c r="M1157" s="33">
        <f>+'JRO''s Hours Information'!F1157</f>
        <v>0</v>
      </c>
      <c r="N1157" s="23">
        <f t="shared" si="186"/>
        <v>0</v>
      </c>
      <c r="O1157" s="33">
        <f>+'JRO''s Hours Information'!I1157</f>
        <v>0</v>
      </c>
      <c r="P1157" s="25">
        <f t="shared" si="187"/>
        <v>0</v>
      </c>
      <c r="Q1157" s="16">
        <f>+'JRO''s Hours Information'!D1157</f>
        <v>0</v>
      </c>
      <c r="R1157" s="23">
        <f t="shared" si="188"/>
        <v>0</v>
      </c>
      <c r="S1157" s="16">
        <f>+'JRO''s Hours Information'!G1157</f>
        <v>0</v>
      </c>
      <c r="T1157" s="23">
        <f t="shared" si="189"/>
        <v>0</v>
      </c>
      <c r="U1157" s="15">
        <f>+'JRO''s Hours Information'!J1157</f>
        <v>0</v>
      </c>
      <c r="V1157" s="25">
        <f t="shared" si="190"/>
        <v>0</v>
      </c>
      <c r="W1157" s="23">
        <f t="shared" si="191"/>
        <v>0</v>
      </c>
    </row>
    <row r="1158" spans="1:23" ht="14.85" hidden="1" customHeight="1" x14ac:dyDescent="0.15">
      <c r="A1158" s="64">
        <f>'Employee ROP Information'!A1158</f>
        <v>0</v>
      </c>
      <c r="B1158" s="58">
        <f>+'Employee ROP Information'!C1158</f>
        <v>0</v>
      </c>
      <c r="C1158" s="17">
        <f>+'Employee ROP Information'!M1158</f>
        <v>0</v>
      </c>
      <c r="D1158" s="17">
        <f>+'Employee ROP Information'!N1158</f>
        <v>0</v>
      </c>
      <c r="E1158" s="32">
        <f>+'JRO''s Hours Information'!B1158</f>
        <v>0</v>
      </c>
      <c r="F1158" s="23">
        <f t="shared" si="182"/>
        <v>0</v>
      </c>
      <c r="G1158" s="32">
        <f>+'JRO''s Hours Information'!E1158</f>
        <v>0</v>
      </c>
      <c r="H1158" s="23">
        <f t="shared" si="183"/>
        <v>0</v>
      </c>
      <c r="I1158" s="32">
        <f>+'JRO''s Hours Information'!H1158</f>
        <v>0</v>
      </c>
      <c r="J1158" s="25">
        <f t="shared" si="184"/>
        <v>0</v>
      </c>
      <c r="K1158" s="33">
        <f>+'JRO''s Hours Information'!C1158</f>
        <v>0</v>
      </c>
      <c r="L1158" s="23">
        <f t="shared" si="185"/>
        <v>0</v>
      </c>
      <c r="M1158" s="33">
        <f>+'JRO''s Hours Information'!F1158</f>
        <v>0</v>
      </c>
      <c r="N1158" s="23">
        <f t="shared" si="186"/>
        <v>0</v>
      </c>
      <c r="O1158" s="33">
        <f>+'JRO''s Hours Information'!I1158</f>
        <v>0</v>
      </c>
      <c r="P1158" s="25">
        <f t="shared" si="187"/>
        <v>0</v>
      </c>
      <c r="Q1158" s="16">
        <f>+'JRO''s Hours Information'!D1158</f>
        <v>0</v>
      </c>
      <c r="R1158" s="23">
        <f t="shared" si="188"/>
        <v>0</v>
      </c>
      <c r="S1158" s="16">
        <f>+'JRO''s Hours Information'!G1158</f>
        <v>0</v>
      </c>
      <c r="T1158" s="23">
        <f t="shared" si="189"/>
        <v>0</v>
      </c>
      <c r="U1158" s="15">
        <f>+'JRO''s Hours Information'!J1158</f>
        <v>0</v>
      </c>
      <c r="V1158" s="25">
        <f t="shared" si="190"/>
        <v>0</v>
      </c>
      <c r="W1158" s="23">
        <f t="shared" si="191"/>
        <v>0</v>
      </c>
    </row>
    <row r="1159" spans="1:23" ht="14.85" hidden="1" customHeight="1" x14ac:dyDescent="0.15">
      <c r="A1159" s="64">
        <f>'Employee ROP Information'!A1159</f>
        <v>0</v>
      </c>
      <c r="B1159" s="58">
        <f>+'Employee ROP Information'!C1159</f>
        <v>0</v>
      </c>
      <c r="C1159" s="17">
        <f>+'Employee ROP Information'!M1159</f>
        <v>0</v>
      </c>
      <c r="D1159" s="17">
        <f>+'Employee ROP Information'!N1159</f>
        <v>0</v>
      </c>
      <c r="E1159" s="32">
        <f>+'JRO''s Hours Information'!B1159</f>
        <v>0</v>
      </c>
      <c r="F1159" s="23">
        <f t="shared" si="182"/>
        <v>0</v>
      </c>
      <c r="G1159" s="32">
        <f>+'JRO''s Hours Information'!E1159</f>
        <v>0</v>
      </c>
      <c r="H1159" s="23">
        <f t="shared" si="183"/>
        <v>0</v>
      </c>
      <c r="I1159" s="32">
        <f>+'JRO''s Hours Information'!H1159</f>
        <v>0</v>
      </c>
      <c r="J1159" s="25">
        <f t="shared" si="184"/>
        <v>0</v>
      </c>
      <c r="K1159" s="33">
        <f>+'JRO''s Hours Information'!C1159</f>
        <v>0</v>
      </c>
      <c r="L1159" s="23">
        <f t="shared" si="185"/>
        <v>0</v>
      </c>
      <c r="M1159" s="33">
        <f>+'JRO''s Hours Information'!F1159</f>
        <v>0</v>
      </c>
      <c r="N1159" s="23">
        <f t="shared" si="186"/>
        <v>0</v>
      </c>
      <c r="O1159" s="33">
        <f>+'JRO''s Hours Information'!I1159</f>
        <v>0</v>
      </c>
      <c r="P1159" s="25">
        <f t="shared" si="187"/>
        <v>0</v>
      </c>
      <c r="Q1159" s="16">
        <f>+'JRO''s Hours Information'!D1159</f>
        <v>0</v>
      </c>
      <c r="R1159" s="23">
        <f t="shared" si="188"/>
        <v>0</v>
      </c>
      <c r="S1159" s="16">
        <f>+'JRO''s Hours Information'!G1159</f>
        <v>0</v>
      </c>
      <c r="T1159" s="23">
        <f t="shared" si="189"/>
        <v>0</v>
      </c>
      <c r="U1159" s="15">
        <f>+'JRO''s Hours Information'!J1159</f>
        <v>0</v>
      </c>
      <c r="V1159" s="25">
        <f t="shared" si="190"/>
        <v>0</v>
      </c>
      <c r="W1159" s="23">
        <f t="shared" si="191"/>
        <v>0</v>
      </c>
    </row>
    <row r="1160" spans="1:23" ht="14.85" hidden="1" customHeight="1" x14ac:dyDescent="0.15">
      <c r="A1160" s="64">
        <f>'Employee ROP Information'!A1160</f>
        <v>0</v>
      </c>
      <c r="B1160" s="58">
        <f>+'Employee ROP Information'!C1160</f>
        <v>0</v>
      </c>
      <c r="C1160" s="17">
        <f>+'Employee ROP Information'!M1160</f>
        <v>0</v>
      </c>
      <c r="D1160" s="17">
        <f>+'Employee ROP Information'!N1160</f>
        <v>0</v>
      </c>
      <c r="E1160" s="32">
        <f>+'JRO''s Hours Information'!B1160</f>
        <v>0</v>
      </c>
      <c r="F1160" s="23">
        <f t="shared" si="182"/>
        <v>0</v>
      </c>
      <c r="G1160" s="32">
        <f>+'JRO''s Hours Information'!E1160</f>
        <v>0</v>
      </c>
      <c r="H1160" s="23">
        <f t="shared" si="183"/>
        <v>0</v>
      </c>
      <c r="I1160" s="32">
        <f>+'JRO''s Hours Information'!H1160</f>
        <v>0</v>
      </c>
      <c r="J1160" s="25">
        <f t="shared" si="184"/>
        <v>0</v>
      </c>
      <c r="K1160" s="33">
        <f>+'JRO''s Hours Information'!C1160</f>
        <v>0</v>
      </c>
      <c r="L1160" s="23">
        <f t="shared" si="185"/>
        <v>0</v>
      </c>
      <c r="M1160" s="33">
        <f>+'JRO''s Hours Information'!F1160</f>
        <v>0</v>
      </c>
      <c r="N1160" s="23">
        <f t="shared" si="186"/>
        <v>0</v>
      </c>
      <c r="O1160" s="33">
        <f>+'JRO''s Hours Information'!I1160</f>
        <v>0</v>
      </c>
      <c r="P1160" s="25">
        <f t="shared" si="187"/>
        <v>0</v>
      </c>
      <c r="Q1160" s="16">
        <f>+'JRO''s Hours Information'!D1160</f>
        <v>0</v>
      </c>
      <c r="R1160" s="23">
        <f t="shared" si="188"/>
        <v>0</v>
      </c>
      <c r="S1160" s="16">
        <f>+'JRO''s Hours Information'!G1160</f>
        <v>0</v>
      </c>
      <c r="T1160" s="23">
        <f t="shared" si="189"/>
        <v>0</v>
      </c>
      <c r="U1160" s="15">
        <f>+'JRO''s Hours Information'!J1160</f>
        <v>0</v>
      </c>
      <c r="V1160" s="25">
        <f t="shared" si="190"/>
        <v>0</v>
      </c>
      <c r="W1160" s="23">
        <f t="shared" si="191"/>
        <v>0</v>
      </c>
    </row>
    <row r="1161" spans="1:23" ht="14.85" hidden="1" customHeight="1" x14ac:dyDescent="0.15">
      <c r="A1161" s="64">
        <f>'Employee ROP Information'!A1161</f>
        <v>0</v>
      </c>
      <c r="B1161" s="58">
        <f>+'Employee ROP Information'!C1161</f>
        <v>0</v>
      </c>
      <c r="C1161" s="17">
        <f>+'Employee ROP Information'!M1161</f>
        <v>0</v>
      </c>
      <c r="D1161" s="17">
        <f>+'Employee ROP Information'!N1161</f>
        <v>0</v>
      </c>
      <c r="E1161" s="32">
        <f>+'JRO''s Hours Information'!B1161</f>
        <v>0</v>
      </c>
      <c r="F1161" s="23">
        <f t="shared" si="182"/>
        <v>0</v>
      </c>
      <c r="G1161" s="32">
        <f>+'JRO''s Hours Information'!E1161</f>
        <v>0</v>
      </c>
      <c r="H1161" s="23">
        <f t="shared" si="183"/>
        <v>0</v>
      </c>
      <c r="I1161" s="32">
        <f>+'JRO''s Hours Information'!H1161</f>
        <v>0</v>
      </c>
      <c r="J1161" s="25">
        <f t="shared" si="184"/>
        <v>0</v>
      </c>
      <c r="K1161" s="33">
        <f>+'JRO''s Hours Information'!C1161</f>
        <v>0</v>
      </c>
      <c r="L1161" s="23">
        <f t="shared" si="185"/>
        <v>0</v>
      </c>
      <c r="M1161" s="33">
        <f>+'JRO''s Hours Information'!F1161</f>
        <v>0</v>
      </c>
      <c r="N1161" s="23">
        <f t="shared" si="186"/>
        <v>0</v>
      </c>
      <c r="O1161" s="33">
        <f>+'JRO''s Hours Information'!I1161</f>
        <v>0</v>
      </c>
      <c r="P1161" s="25">
        <f t="shared" si="187"/>
        <v>0</v>
      </c>
      <c r="Q1161" s="16">
        <f>+'JRO''s Hours Information'!D1161</f>
        <v>0</v>
      </c>
      <c r="R1161" s="23">
        <f t="shared" si="188"/>
        <v>0</v>
      </c>
      <c r="S1161" s="16">
        <f>+'JRO''s Hours Information'!G1161</f>
        <v>0</v>
      </c>
      <c r="T1161" s="23">
        <f t="shared" si="189"/>
        <v>0</v>
      </c>
      <c r="U1161" s="15">
        <f>+'JRO''s Hours Information'!J1161</f>
        <v>0</v>
      </c>
      <c r="V1161" s="25">
        <f t="shared" si="190"/>
        <v>0</v>
      </c>
      <c r="W1161" s="23">
        <f t="shared" si="191"/>
        <v>0</v>
      </c>
    </row>
    <row r="1162" spans="1:23" ht="14.85" hidden="1" customHeight="1" x14ac:dyDescent="0.15">
      <c r="A1162" s="64">
        <f>'Employee ROP Information'!A1162</f>
        <v>0</v>
      </c>
      <c r="B1162" s="58">
        <f>+'Employee ROP Information'!C1162</f>
        <v>0</v>
      </c>
      <c r="C1162" s="17">
        <f>+'Employee ROP Information'!M1162</f>
        <v>0</v>
      </c>
      <c r="D1162" s="17">
        <f>+'Employee ROP Information'!N1162</f>
        <v>0</v>
      </c>
      <c r="E1162" s="32">
        <f>+'JRO''s Hours Information'!B1162</f>
        <v>0</v>
      </c>
      <c r="F1162" s="23">
        <f t="shared" si="182"/>
        <v>0</v>
      </c>
      <c r="G1162" s="32">
        <f>+'JRO''s Hours Information'!E1162</f>
        <v>0</v>
      </c>
      <c r="H1162" s="23">
        <f t="shared" si="183"/>
        <v>0</v>
      </c>
      <c r="I1162" s="32">
        <f>+'JRO''s Hours Information'!H1162</f>
        <v>0</v>
      </c>
      <c r="J1162" s="25">
        <f t="shared" si="184"/>
        <v>0</v>
      </c>
      <c r="K1162" s="33">
        <f>+'JRO''s Hours Information'!C1162</f>
        <v>0</v>
      </c>
      <c r="L1162" s="23">
        <f t="shared" si="185"/>
        <v>0</v>
      </c>
      <c r="M1162" s="33">
        <f>+'JRO''s Hours Information'!F1162</f>
        <v>0</v>
      </c>
      <c r="N1162" s="23">
        <f t="shared" si="186"/>
        <v>0</v>
      </c>
      <c r="O1162" s="33">
        <f>+'JRO''s Hours Information'!I1162</f>
        <v>0</v>
      </c>
      <c r="P1162" s="25">
        <f t="shared" si="187"/>
        <v>0</v>
      </c>
      <c r="Q1162" s="16">
        <f>+'JRO''s Hours Information'!D1162</f>
        <v>0</v>
      </c>
      <c r="R1162" s="23">
        <f t="shared" si="188"/>
        <v>0</v>
      </c>
      <c r="S1162" s="16">
        <f>+'JRO''s Hours Information'!G1162</f>
        <v>0</v>
      </c>
      <c r="T1162" s="23">
        <f t="shared" si="189"/>
        <v>0</v>
      </c>
      <c r="U1162" s="15">
        <f>+'JRO''s Hours Information'!J1162</f>
        <v>0</v>
      </c>
      <c r="V1162" s="25">
        <f t="shared" si="190"/>
        <v>0</v>
      </c>
      <c r="W1162" s="23">
        <f t="shared" si="191"/>
        <v>0</v>
      </c>
    </row>
    <row r="1163" spans="1:23" ht="14.85" hidden="1" customHeight="1" x14ac:dyDescent="0.15">
      <c r="A1163" s="64">
        <f>'Employee ROP Information'!A1163</f>
        <v>0</v>
      </c>
      <c r="B1163" s="58">
        <f>+'Employee ROP Information'!C1163</f>
        <v>0</v>
      </c>
      <c r="C1163" s="17">
        <f>+'Employee ROP Information'!M1163</f>
        <v>0</v>
      </c>
      <c r="D1163" s="17">
        <f>+'Employee ROP Information'!N1163</f>
        <v>0</v>
      </c>
      <c r="E1163" s="32">
        <f>+'JRO''s Hours Information'!B1163</f>
        <v>0</v>
      </c>
      <c r="F1163" s="23">
        <f t="shared" si="182"/>
        <v>0</v>
      </c>
      <c r="G1163" s="32">
        <f>+'JRO''s Hours Information'!E1163</f>
        <v>0</v>
      </c>
      <c r="H1163" s="23">
        <f t="shared" si="183"/>
        <v>0</v>
      </c>
      <c r="I1163" s="32">
        <f>+'JRO''s Hours Information'!H1163</f>
        <v>0</v>
      </c>
      <c r="J1163" s="25">
        <f t="shared" si="184"/>
        <v>0</v>
      </c>
      <c r="K1163" s="33">
        <f>+'JRO''s Hours Information'!C1163</f>
        <v>0</v>
      </c>
      <c r="L1163" s="23">
        <f t="shared" si="185"/>
        <v>0</v>
      </c>
      <c r="M1163" s="33">
        <f>+'JRO''s Hours Information'!F1163</f>
        <v>0</v>
      </c>
      <c r="N1163" s="23">
        <f t="shared" si="186"/>
        <v>0</v>
      </c>
      <c r="O1163" s="33">
        <f>+'JRO''s Hours Information'!I1163</f>
        <v>0</v>
      </c>
      <c r="P1163" s="25">
        <f t="shared" si="187"/>
        <v>0</v>
      </c>
      <c r="Q1163" s="16">
        <f>+'JRO''s Hours Information'!D1163</f>
        <v>0</v>
      </c>
      <c r="R1163" s="23">
        <f t="shared" si="188"/>
        <v>0</v>
      </c>
      <c r="S1163" s="16">
        <f>+'JRO''s Hours Information'!G1163</f>
        <v>0</v>
      </c>
      <c r="T1163" s="23">
        <f t="shared" si="189"/>
        <v>0</v>
      </c>
      <c r="U1163" s="15">
        <f>+'JRO''s Hours Information'!J1163</f>
        <v>0</v>
      </c>
      <c r="V1163" s="25">
        <f t="shared" si="190"/>
        <v>0</v>
      </c>
      <c r="W1163" s="23">
        <f t="shared" si="191"/>
        <v>0</v>
      </c>
    </row>
    <row r="1164" spans="1:23" ht="14.85" hidden="1" customHeight="1" x14ac:dyDescent="0.15">
      <c r="A1164" s="64">
        <f>'Employee ROP Information'!A1164</f>
        <v>0</v>
      </c>
      <c r="B1164" s="58">
        <f>+'Employee ROP Information'!C1164</f>
        <v>0</v>
      </c>
      <c r="C1164" s="17">
        <f>+'Employee ROP Information'!M1164</f>
        <v>0</v>
      </c>
      <c r="D1164" s="17">
        <f>+'Employee ROP Information'!N1164</f>
        <v>0</v>
      </c>
      <c r="E1164" s="32">
        <f>+'JRO''s Hours Information'!B1164</f>
        <v>0</v>
      </c>
      <c r="F1164" s="23">
        <f t="shared" si="182"/>
        <v>0</v>
      </c>
      <c r="G1164" s="32">
        <f>+'JRO''s Hours Information'!E1164</f>
        <v>0</v>
      </c>
      <c r="H1164" s="23">
        <f t="shared" si="183"/>
        <v>0</v>
      </c>
      <c r="I1164" s="32">
        <f>+'JRO''s Hours Information'!H1164</f>
        <v>0</v>
      </c>
      <c r="J1164" s="25">
        <f t="shared" si="184"/>
        <v>0</v>
      </c>
      <c r="K1164" s="33">
        <f>+'JRO''s Hours Information'!C1164</f>
        <v>0</v>
      </c>
      <c r="L1164" s="23">
        <f t="shared" si="185"/>
        <v>0</v>
      </c>
      <c r="M1164" s="33">
        <f>+'JRO''s Hours Information'!F1164</f>
        <v>0</v>
      </c>
      <c r="N1164" s="23">
        <f t="shared" si="186"/>
        <v>0</v>
      </c>
      <c r="O1164" s="33">
        <f>+'JRO''s Hours Information'!I1164</f>
        <v>0</v>
      </c>
      <c r="P1164" s="25">
        <f t="shared" si="187"/>
        <v>0</v>
      </c>
      <c r="Q1164" s="16">
        <f>+'JRO''s Hours Information'!D1164</f>
        <v>0</v>
      </c>
      <c r="R1164" s="23">
        <f t="shared" si="188"/>
        <v>0</v>
      </c>
      <c r="S1164" s="16">
        <f>+'JRO''s Hours Information'!G1164</f>
        <v>0</v>
      </c>
      <c r="T1164" s="23">
        <f t="shared" si="189"/>
        <v>0</v>
      </c>
      <c r="U1164" s="15">
        <f>+'JRO''s Hours Information'!J1164</f>
        <v>0</v>
      </c>
      <c r="V1164" s="25">
        <f t="shared" si="190"/>
        <v>0</v>
      </c>
      <c r="W1164" s="23">
        <f t="shared" si="191"/>
        <v>0</v>
      </c>
    </row>
    <row r="1165" spans="1:23" ht="14.85" hidden="1" customHeight="1" x14ac:dyDescent="0.15">
      <c r="A1165" s="64">
        <f>'Employee ROP Information'!A1165</f>
        <v>0</v>
      </c>
      <c r="B1165" s="58">
        <f>+'Employee ROP Information'!C1165</f>
        <v>0</v>
      </c>
      <c r="C1165" s="17">
        <f>+'Employee ROP Information'!M1165</f>
        <v>0</v>
      </c>
      <c r="D1165" s="17">
        <f>+'Employee ROP Information'!N1165</f>
        <v>0</v>
      </c>
      <c r="E1165" s="32">
        <f>+'JRO''s Hours Information'!B1165</f>
        <v>0</v>
      </c>
      <c r="F1165" s="23">
        <f t="shared" si="182"/>
        <v>0</v>
      </c>
      <c r="G1165" s="32">
        <f>+'JRO''s Hours Information'!E1165</f>
        <v>0</v>
      </c>
      <c r="H1165" s="23">
        <f t="shared" si="183"/>
        <v>0</v>
      </c>
      <c r="I1165" s="32">
        <f>+'JRO''s Hours Information'!H1165</f>
        <v>0</v>
      </c>
      <c r="J1165" s="25">
        <f t="shared" si="184"/>
        <v>0</v>
      </c>
      <c r="K1165" s="33">
        <f>+'JRO''s Hours Information'!C1165</f>
        <v>0</v>
      </c>
      <c r="L1165" s="23">
        <f t="shared" si="185"/>
        <v>0</v>
      </c>
      <c r="M1165" s="33">
        <f>+'JRO''s Hours Information'!F1165</f>
        <v>0</v>
      </c>
      <c r="N1165" s="23">
        <f t="shared" si="186"/>
        <v>0</v>
      </c>
      <c r="O1165" s="33">
        <f>+'JRO''s Hours Information'!I1165</f>
        <v>0</v>
      </c>
      <c r="P1165" s="25">
        <f t="shared" si="187"/>
        <v>0</v>
      </c>
      <c r="Q1165" s="16">
        <f>+'JRO''s Hours Information'!D1165</f>
        <v>0</v>
      </c>
      <c r="R1165" s="23">
        <f t="shared" si="188"/>
        <v>0</v>
      </c>
      <c r="S1165" s="16">
        <f>+'JRO''s Hours Information'!G1165</f>
        <v>0</v>
      </c>
      <c r="T1165" s="23">
        <f t="shared" si="189"/>
        <v>0</v>
      </c>
      <c r="U1165" s="15">
        <f>+'JRO''s Hours Information'!J1165</f>
        <v>0</v>
      </c>
      <c r="V1165" s="25">
        <f t="shared" si="190"/>
        <v>0</v>
      </c>
      <c r="W1165" s="23">
        <f t="shared" si="191"/>
        <v>0</v>
      </c>
    </row>
    <row r="1166" spans="1:23" ht="14.85" hidden="1" customHeight="1" x14ac:dyDescent="0.15">
      <c r="A1166" s="64">
        <f>'Employee ROP Information'!A1166</f>
        <v>0</v>
      </c>
      <c r="B1166" s="58">
        <f>+'Employee ROP Information'!C1166</f>
        <v>0</v>
      </c>
      <c r="C1166" s="17">
        <f>+'Employee ROP Information'!M1166</f>
        <v>0</v>
      </c>
      <c r="D1166" s="17">
        <f>+'Employee ROP Information'!N1166</f>
        <v>0</v>
      </c>
      <c r="E1166" s="32">
        <f>+'JRO''s Hours Information'!B1166</f>
        <v>0</v>
      </c>
      <c r="F1166" s="23">
        <f t="shared" si="182"/>
        <v>0</v>
      </c>
      <c r="G1166" s="32">
        <f>+'JRO''s Hours Information'!E1166</f>
        <v>0</v>
      </c>
      <c r="H1166" s="23">
        <f t="shared" si="183"/>
        <v>0</v>
      </c>
      <c r="I1166" s="32">
        <f>+'JRO''s Hours Information'!H1166</f>
        <v>0</v>
      </c>
      <c r="J1166" s="25">
        <f t="shared" si="184"/>
        <v>0</v>
      </c>
      <c r="K1166" s="33">
        <f>+'JRO''s Hours Information'!C1166</f>
        <v>0</v>
      </c>
      <c r="L1166" s="23">
        <f t="shared" si="185"/>
        <v>0</v>
      </c>
      <c r="M1166" s="33">
        <f>+'JRO''s Hours Information'!F1166</f>
        <v>0</v>
      </c>
      <c r="N1166" s="23">
        <f t="shared" si="186"/>
        <v>0</v>
      </c>
      <c r="O1166" s="33">
        <f>+'JRO''s Hours Information'!I1166</f>
        <v>0</v>
      </c>
      <c r="P1166" s="25">
        <f t="shared" si="187"/>
        <v>0</v>
      </c>
      <c r="Q1166" s="16">
        <f>+'JRO''s Hours Information'!D1166</f>
        <v>0</v>
      </c>
      <c r="R1166" s="23">
        <f t="shared" si="188"/>
        <v>0</v>
      </c>
      <c r="S1166" s="16">
        <f>+'JRO''s Hours Information'!G1166</f>
        <v>0</v>
      </c>
      <c r="T1166" s="23">
        <f t="shared" si="189"/>
        <v>0</v>
      </c>
      <c r="U1166" s="15">
        <f>+'JRO''s Hours Information'!J1166</f>
        <v>0</v>
      </c>
      <c r="V1166" s="25">
        <f t="shared" si="190"/>
        <v>0</v>
      </c>
      <c r="W1166" s="23">
        <f t="shared" si="191"/>
        <v>0</v>
      </c>
    </row>
    <row r="1167" spans="1:23" ht="14.85" hidden="1" customHeight="1" x14ac:dyDescent="0.15">
      <c r="A1167" s="64">
        <f>'Employee ROP Information'!A1167</f>
        <v>0</v>
      </c>
      <c r="B1167" s="58">
        <f>+'Employee ROP Information'!C1167</f>
        <v>0</v>
      </c>
      <c r="C1167" s="17">
        <f>+'Employee ROP Information'!M1167</f>
        <v>0</v>
      </c>
      <c r="D1167" s="17">
        <f>+'Employee ROP Information'!N1167</f>
        <v>0</v>
      </c>
      <c r="E1167" s="32">
        <f>+'JRO''s Hours Information'!B1167</f>
        <v>0</v>
      </c>
      <c r="F1167" s="23">
        <f t="shared" si="182"/>
        <v>0</v>
      </c>
      <c r="G1167" s="32">
        <f>+'JRO''s Hours Information'!E1167</f>
        <v>0</v>
      </c>
      <c r="H1167" s="23">
        <f t="shared" si="183"/>
        <v>0</v>
      </c>
      <c r="I1167" s="32">
        <f>+'JRO''s Hours Information'!H1167</f>
        <v>0</v>
      </c>
      <c r="J1167" s="25">
        <f t="shared" si="184"/>
        <v>0</v>
      </c>
      <c r="K1167" s="33">
        <f>+'JRO''s Hours Information'!C1167</f>
        <v>0</v>
      </c>
      <c r="L1167" s="23">
        <f t="shared" si="185"/>
        <v>0</v>
      </c>
      <c r="M1167" s="33">
        <f>+'JRO''s Hours Information'!F1167</f>
        <v>0</v>
      </c>
      <c r="N1167" s="23">
        <f t="shared" si="186"/>
        <v>0</v>
      </c>
      <c r="O1167" s="33">
        <f>+'JRO''s Hours Information'!I1167</f>
        <v>0</v>
      </c>
      <c r="P1167" s="25">
        <f t="shared" si="187"/>
        <v>0</v>
      </c>
      <c r="Q1167" s="16">
        <f>+'JRO''s Hours Information'!D1167</f>
        <v>0</v>
      </c>
      <c r="R1167" s="23">
        <f t="shared" si="188"/>
        <v>0</v>
      </c>
      <c r="S1167" s="16">
        <f>+'JRO''s Hours Information'!G1167</f>
        <v>0</v>
      </c>
      <c r="T1167" s="23">
        <f t="shared" si="189"/>
        <v>0</v>
      </c>
      <c r="U1167" s="15">
        <f>+'JRO''s Hours Information'!J1167</f>
        <v>0</v>
      </c>
      <c r="V1167" s="25">
        <f t="shared" si="190"/>
        <v>0</v>
      </c>
      <c r="W1167" s="23">
        <f t="shared" si="191"/>
        <v>0</v>
      </c>
    </row>
    <row r="1168" spans="1:23" ht="14.85" hidden="1" customHeight="1" x14ac:dyDescent="0.15">
      <c r="A1168" s="64">
        <f>'Employee ROP Information'!A1168</f>
        <v>0</v>
      </c>
      <c r="B1168" s="58">
        <f>+'Employee ROP Information'!C1168</f>
        <v>0</v>
      </c>
      <c r="C1168" s="17">
        <f>+'Employee ROP Information'!M1168</f>
        <v>0</v>
      </c>
      <c r="D1168" s="17">
        <f>+'Employee ROP Information'!N1168</f>
        <v>0</v>
      </c>
      <c r="E1168" s="32">
        <f>+'JRO''s Hours Information'!B1168</f>
        <v>0</v>
      </c>
      <c r="F1168" s="23">
        <f t="shared" si="182"/>
        <v>0</v>
      </c>
      <c r="G1168" s="32">
        <f>+'JRO''s Hours Information'!E1168</f>
        <v>0</v>
      </c>
      <c r="H1168" s="23">
        <f t="shared" si="183"/>
        <v>0</v>
      </c>
      <c r="I1168" s="32">
        <f>+'JRO''s Hours Information'!H1168</f>
        <v>0</v>
      </c>
      <c r="J1168" s="25">
        <f t="shared" si="184"/>
        <v>0</v>
      </c>
      <c r="K1168" s="33">
        <f>+'JRO''s Hours Information'!C1168</f>
        <v>0</v>
      </c>
      <c r="L1168" s="23">
        <f t="shared" si="185"/>
        <v>0</v>
      </c>
      <c r="M1168" s="33">
        <f>+'JRO''s Hours Information'!F1168</f>
        <v>0</v>
      </c>
      <c r="N1168" s="23">
        <f t="shared" si="186"/>
        <v>0</v>
      </c>
      <c r="O1168" s="33">
        <f>+'JRO''s Hours Information'!I1168</f>
        <v>0</v>
      </c>
      <c r="P1168" s="25">
        <f t="shared" si="187"/>
        <v>0</v>
      </c>
      <c r="Q1168" s="16">
        <f>+'JRO''s Hours Information'!D1168</f>
        <v>0</v>
      </c>
      <c r="R1168" s="23">
        <f t="shared" si="188"/>
        <v>0</v>
      </c>
      <c r="S1168" s="16">
        <f>+'JRO''s Hours Information'!G1168</f>
        <v>0</v>
      </c>
      <c r="T1168" s="23">
        <f t="shared" si="189"/>
        <v>0</v>
      </c>
      <c r="U1168" s="15">
        <f>+'JRO''s Hours Information'!J1168</f>
        <v>0</v>
      </c>
      <c r="V1168" s="25">
        <f t="shared" si="190"/>
        <v>0</v>
      </c>
      <c r="W1168" s="23">
        <f t="shared" si="191"/>
        <v>0</v>
      </c>
    </row>
    <row r="1169" spans="1:23" ht="14.85" hidden="1" customHeight="1" x14ac:dyDescent="0.15">
      <c r="A1169" s="64">
        <f>'Employee ROP Information'!A1169</f>
        <v>0</v>
      </c>
      <c r="B1169" s="58">
        <f>+'Employee ROP Information'!C1169</f>
        <v>0</v>
      </c>
      <c r="C1169" s="17">
        <f>+'Employee ROP Information'!M1169</f>
        <v>0</v>
      </c>
      <c r="D1169" s="17">
        <f>+'Employee ROP Information'!N1169</f>
        <v>0</v>
      </c>
      <c r="E1169" s="32">
        <f>+'JRO''s Hours Information'!B1169</f>
        <v>0</v>
      </c>
      <c r="F1169" s="23">
        <f t="shared" si="182"/>
        <v>0</v>
      </c>
      <c r="G1169" s="32">
        <f>+'JRO''s Hours Information'!E1169</f>
        <v>0</v>
      </c>
      <c r="H1169" s="23">
        <f t="shared" si="183"/>
        <v>0</v>
      </c>
      <c r="I1169" s="32">
        <f>+'JRO''s Hours Information'!H1169</f>
        <v>0</v>
      </c>
      <c r="J1169" s="25">
        <f t="shared" si="184"/>
        <v>0</v>
      </c>
      <c r="K1169" s="33">
        <f>+'JRO''s Hours Information'!C1169</f>
        <v>0</v>
      </c>
      <c r="L1169" s="23">
        <f t="shared" si="185"/>
        <v>0</v>
      </c>
      <c r="M1169" s="33">
        <f>+'JRO''s Hours Information'!F1169</f>
        <v>0</v>
      </c>
      <c r="N1169" s="23">
        <f t="shared" si="186"/>
        <v>0</v>
      </c>
      <c r="O1169" s="33">
        <f>+'JRO''s Hours Information'!I1169</f>
        <v>0</v>
      </c>
      <c r="P1169" s="25">
        <f t="shared" si="187"/>
        <v>0</v>
      </c>
      <c r="Q1169" s="16">
        <f>+'JRO''s Hours Information'!D1169</f>
        <v>0</v>
      </c>
      <c r="R1169" s="23">
        <f t="shared" si="188"/>
        <v>0</v>
      </c>
      <c r="S1169" s="16">
        <f>+'JRO''s Hours Information'!G1169</f>
        <v>0</v>
      </c>
      <c r="T1169" s="23">
        <f t="shared" si="189"/>
        <v>0</v>
      </c>
      <c r="U1169" s="15">
        <f>+'JRO''s Hours Information'!J1169</f>
        <v>0</v>
      </c>
      <c r="V1169" s="25">
        <f t="shared" si="190"/>
        <v>0</v>
      </c>
      <c r="W1169" s="23">
        <f t="shared" si="191"/>
        <v>0</v>
      </c>
    </row>
    <row r="1170" spans="1:23" ht="14.85" hidden="1" customHeight="1" x14ac:dyDescent="0.15">
      <c r="A1170" s="64">
        <f>'Employee ROP Information'!A1170</f>
        <v>0</v>
      </c>
      <c r="B1170" s="58">
        <f>+'Employee ROP Information'!C1170</f>
        <v>0</v>
      </c>
      <c r="C1170" s="17">
        <f>+'Employee ROP Information'!M1170</f>
        <v>0</v>
      </c>
      <c r="D1170" s="17">
        <f>+'Employee ROP Information'!N1170</f>
        <v>0</v>
      </c>
      <c r="E1170" s="32">
        <f>+'JRO''s Hours Information'!B1170</f>
        <v>0</v>
      </c>
      <c r="F1170" s="23">
        <f t="shared" si="182"/>
        <v>0</v>
      </c>
      <c r="G1170" s="32">
        <f>+'JRO''s Hours Information'!E1170</f>
        <v>0</v>
      </c>
      <c r="H1170" s="23">
        <f t="shared" si="183"/>
        <v>0</v>
      </c>
      <c r="I1170" s="32">
        <f>+'JRO''s Hours Information'!H1170</f>
        <v>0</v>
      </c>
      <c r="J1170" s="25">
        <f t="shared" si="184"/>
        <v>0</v>
      </c>
      <c r="K1170" s="33">
        <f>+'JRO''s Hours Information'!C1170</f>
        <v>0</v>
      </c>
      <c r="L1170" s="23">
        <f t="shared" si="185"/>
        <v>0</v>
      </c>
      <c r="M1170" s="33">
        <f>+'JRO''s Hours Information'!F1170</f>
        <v>0</v>
      </c>
      <c r="N1170" s="23">
        <f t="shared" si="186"/>
        <v>0</v>
      </c>
      <c r="O1170" s="33">
        <f>+'JRO''s Hours Information'!I1170</f>
        <v>0</v>
      </c>
      <c r="P1170" s="25">
        <f t="shared" si="187"/>
        <v>0</v>
      </c>
      <c r="Q1170" s="16">
        <f>+'JRO''s Hours Information'!D1170</f>
        <v>0</v>
      </c>
      <c r="R1170" s="23">
        <f t="shared" si="188"/>
        <v>0</v>
      </c>
      <c r="S1170" s="16">
        <f>+'JRO''s Hours Information'!G1170</f>
        <v>0</v>
      </c>
      <c r="T1170" s="23">
        <f t="shared" si="189"/>
        <v>0</v>
      </c>
      <c r="U1170" s="15">
        <f>+'JRO''s Hours Information'!J1170</f>
        <v>0</v>
      </c>
      <c r="V1170" s="25">
        <f t="shared" si="190"/>
        <v>0</v>
      </c>
      <c r="W1170" s="23">
        <f t="shared" si="191"/>
        <v>0</v>
      </c>
    </row>
    <row r="1171" spans="1:23" ht="14.85" hidden="1" customHeight="1" x14ac:dyDescent="0.15">
      <c r="A1171" s="64">
        <f>'Employee ROP Information'!A1171</f>
        <v>0</v>
      </c>
      <c r="B1171" s="58">
        <f>+'Employee ROP Information'!C1171</f>
        <v>0</v>
      </c>
      <c r="C1171" s="17">
        <f>+'Employee ROP Information'!M1171</f>
        <v>0</v>
      </c>
      <c r="D1171" s="17">
        <f>+'Employee ROP Information'!N1171</f>
        <v>0</v>
      </c>
      <c r="E1171" s="32">
        <f>+'JRO''s Hours Information'!B1171</f>
        <v>0</v>
      </c>
      <c r="F1171" s="23">
        <f t="shared" si="182"/>
        <v>0</v>
      </c>
      <c r="G1171" s="32">
        <f>+'JRO''s Hours Information'!E1171</f>
        <v>0</v>
      </c>
      <c r="H1171" s="23">
        <f t="shared" si="183"/>
        <v>0</v>
      </c>
      <c r="I1171" s="32">
        <f>+'JRO''s Hours Information'!H1171</f>
        <v>0</v>
      </c>
      <c r="J1171" s="25">
        <f t="shared" si="184"/>
        <v>0</v>
      </c>
      <c r="K1171" s="33">
        <f>+'JRO''s Hours Information'!C1171</f>
        <v>0</v>
      </c>
      <c r="L1171" s="23">
        <f t="shared" si="185"/>
        <v>0</v>
      </c>
      <c r="M1171" s="33">
        <f>+'JRO''s Hours Information'!F1171</f>
        <v>0</v>
      </c>
      <c r="N1171" s="23">
        <f t="shared" si="186"/>
        <v>0</v>
      </c>
      <c r="O1171" s="33">
        <f>+'JRO''s Hours Information'!I1171</f>
        <v>0</v>
      </c>
      <c r="P1171" s="25">
        <f t="shared" si="187"/>
        <v>0</v>
      </c>
      <c r="Q1171" s="16">
        <f>+'JRO''s Hours Information'!D1171</f>
        <v>0</v>
      </c>
      <c r="R1171" s="23">
        <f t="shared" si="188"/>
        <v>0</v>
      </c>
      <c r="S1171" s="16">
        <f>+'JRO''s Hours Information'!G1171</f>
        <v>0</v>
      </c>
      <c r="T1171" s="23">
        <f t="shared" si="189"/>
        <v>0</v>
      </c>
      <c r="U1171" s="15">
        <f>+'JRO''s Hours Information'!J1171</f>
        <v>0</v>
      </c>
      <c r="V1171" s="25">
        <f t="shared" si="190"/>
        <v>0</v>
      </c>
      <c r="W1171" s="23">
        <f t="shared" si="191"/>
        <v>0</v>
      </c>
    </row>
    <row r="1172" spans="1:23" ht="14.85" hidden="1" customHeight="1" x14ac:dyDescent="0.15">
      <c r="A1172" s="64">
        <f>'Employee ROP Information'!A1172</f>
        <v>0</v>
      </c>
      <c r="B1172" s="58">
        <f>+'Employee ROP Information'!C1172</f>
        <v>0</v>
      </c>
      <c r="C1172" s="17">
        <f>+'Employee ROP Information'!M1172</f>
        <v>0</v>
      </c>
      <c r="D1172" s="17">
        <f>+'Employee ROP Information'!N1172</f>
        <v>0</v>
      </c>
      <c r="E1172" s="32">
        <f>+'JRO''s Hours Information'!B1172</f>
        <v>0</v>
      </c>
      <c r="F1172" s="23">
        <f t="shared" si="182"/>
        <v>0</v>
      </c>
      <c r="G1172" s="32">
        <f>+'JRO''s Hours Information'!E1172</f>
        <v>0</v>
      </c>
      <c r="H1172" s="23">
        <f t="shared" si="183"/>
        <v>0</v>
      </c>
      <c r="I1172" s="32">
        <f>+'JRO''s Hours Information'!H1172</f>
        <v>0</v>
      </c>
      <c r="J1172" s="25">
        <f t="shared" si="184"/>
        <v>0</v>
      </c>
      <c r="K1172" s="33">
        <f>+'JRO''s Hours Information'!C1172</f>
        <v>0</v>
      </c>
      <c r="L1172" s="23">
        <f t="shared" si="185"/>
        <v>0</v>
      </c>
      <c r="M1172" s="33">
        <f>+'JRO''s Hours Information'!F1172</f>
        <v>0</v>
      </c>
      <c r="N1172" s="23">
        <f t="shared" si="186"/>
        <v>0</v>
      </c>
      <c r="O1172" s="33">
        <f>+'JRO''s Hours Information'!I1172</f>
        <v>0</v>
      </c>
      <c r="P1172" s="25">
        <f t="shared" si="187"/>
        <v>0</v>
      </c>
      <c r="Q1172" s="16">
        <f>+'JRO''s Hours Information'!D1172</f>
        <v>0</v>
      </c>
      <c r="R1172" s="23">
        <f t="shared" si="188"/>
        <v>0</v>
      </c>
      <c r="S1172" s="16">
        <f>+'JRO''s Hours Information'!G1172</f>
        <v>0</v>
      </c>
      <c r="T1172" s="23">
        <f t="shared" si="189"/>
        <v>0</v>
      </c>
      <c r="U1172" s="15">
        <f>+'JRO''s Hours Information'!J1172</f>
        <v>0</v>
      </c>
      <c r="V1172" s="25">
        <f t="shared" si="190"/>
        <v>0</v>
      </c>
      <c r="W1172" s="23">
        <f t="shared" si="191"/>
        <v>0</v>
      </c>
    </row>
    <row r="1173" spans="1:23" ht="14.85" hidden="1" customHeight="1" x14ac:dyDescent="0.15">
      <c r="A1173" s="64">
        <f>'Employee ROP Information'!A1173</f>
        <v>0</v>
      </c>
      <c r="B1173" s="58">
        <f>+'Employee ROP Information'!C1173</f>
        <v>0</v>
      </c>
      <c r="C1173" s="17">
        <f>+'Employee ROP Information'!M1173</f>
        <v>0</v>
      </c>
      <c r="D1173" s="17">
        <f>+'Employee ROP Information'!N1173</f>
        <v>0</v>
      </c>
      <c r="E1173" s="32">
        <f>+'JRO''s Hours Information'!B1173</f>
        <v>0</v>
      </c>
      <c r="F1173" s="23">
        <f t="shared" si="182"/>
        <v>0</v>
      </c>
      <c r="G1173" s="32">
        <f>+'JRO''s Hours Information'!E1173</f>
        <v>0</v>
      </c>
      <c r="H1173" s="23">
        <f t="shared" si="183"/>
        <v>0</v>
      </c>
      <c r="I1173" s="32">
        <f>+'JRO''s Hours Information'!H1173</f>
        <v>0</v>
      </c>
      <c r="J1173" s="25">
        <f t="shared" si="184"/>
        <v>0</v>
      </c>
      <c r="K1173" s="33">
        <f>+'JRO''s Hours Information'!C1173</f>
        <v>0</v>
      </c>
      <c r="L1173" s="23">
        <f t="shared" si="185"/>
        <v>0</v>
      </c>
      <c r="M1173" s="33">
        <f>+'JRO''s Hours Information'!F1173</f>
        <v>0</v>
      </c>
      <c r="N1173" s="23">
        <f t="shared" si="186"/>
        <v>0</v>
      </c>
      <c r="O1173" s="33">
        <f>+'JRO''s Hours Information'!I1173</f>
        <v>0</v>
      </c>
      <c r="P1173" s="25">
        <f t="shared" si="187"/>
        <v>0</v>
      </c>
      <c r="Q1173" s="16">
        <f>+'JRO''s Hours Information'!D1173</f>
        <v>0</v>
      </c>
      <c r="R1173" s="23">
        <f t="shared" si="188"/>
        <v>0</v>
      </c>
      <c r="S1173" s="16">
        <f>+'JRO''s Hours Information'!G1173</f>
        <v>0</v>
      </c>
      <c r="T1173" s="23">
        <f t="shared" si="189"/>
        <v>0</v>
      </c>
      <c r="U1173" s="15">
        <f>+'JRO''s Hours Information'!J1173</f>
        <v>0</v>
      </c>
      <c r="V1173" s="25">
        <f t="shared" si="190"/>
        <v>0</v>
      </c>
      <c r="W1173" s="23">
        <f t="shared" si="191"/>
        <v>0</v>
      </c>
    </row>
    <row r="1174" spans="1:23" ht="14.85" hidden="1" customHeight="1" x14ac:dyDescent="0.15">
      <c r="A1174" s="64">
        <f>'Employee ROP Information'!A1174</f>
        <v>0</v>
      </c>
      <c r="B1174" s="58">
        <f>+'Employee ROP Information'!C1174</f>
        <v>0</v>
      </c>
      <c r="C1174" s="17">
        <f>+'Employee ROP Information'!M1174</f>
        <v>0</v>
      </c>
      <c r="D1174" s="17">
        <f>+'Employee ROP Information'!N1174</f>
        <v>0</v>
      </c>
      <c r="E1174" s="32">
        <f>+'JRO''s Hours Information'!B1174</f>
        <v>0</v>
      </c>
      <c r="F1174" s="23">
        <f t="shared" si="182"/>
        <v>0</v>
      </c>
      <c r="G1174" s="32">
        <f>+'JRO''s Hours Information'!E1174</f>
        <v>0</v>
      </c>
      <c r="H1174" s="23">
        <f t="shared" si="183"/>
        <v>0</v>
      </c>
      <c r="I1174" s="32">
        <f>+'JRO''s Hours Information'!H1174</f>
        <v>0</v>
      </c>
      <c r="J1174" s="25">
        <f t="shared" si="184"/>
        <v>0</v>
      </c>
      <c r="K1174" s="33">
        <f>+'JRO''s Hours Information'!C1174</f>
        <v>0</v>
      </c>
      <c r="L1174" s="23">
        <f t="shared" si="185"/>
        <v>0</v>
      </c>
      <c r="M1174" s="33">
        <f>+'JRO''s Hours Information'!F1174</f>
        <v>0</v>
      </c>
      <c r="N1174" s="23">
        <f t="shared" si="186"/>
        <v>0</v>
      </c>
      <c r="O1174" s="33">
        <f>+'JRO''s Hours Information'!I1174</f>
        <v>0</v>
      </c>
      <c r="P1174" s="25">
        <f t="shared" si="187"/>
        <v>0</v>
      </c>
      <c r="Q1174" s="16">
        <f>+'JRO''s Hours Information'!D1174</f>
        <v>0</v>
      </c>
      <c r="R1174" s="23">
        <f t="shared" si="188"/>
        <v>0</v>
      </c>
      <c r="S1174" s="16">
        <f>+'JRO''s Hours Information'!G1174</f>
        <v>0</v>
      </c>
      <c r="T1174" s="23">
        <f t="shared" si="189"/>
        <v>0</v>
      </c>
      <c r="U1174" s="15">
        <f>+'JRO''s Hours Information'!J1174</f>
        <v>0</v>
      </c>
      <c r="V1174" s="25">
        <f t="shared" si="190"/>
        <v>0</v>
      </c>
      <c r="W1174" s="23">
        <f t="shared" si="191"/>
        <v>0</v>
      </c>
    </row>
    <row r="1175" spans="1:23" ht="14.85" hidden="1" customHeight="1" x14ac:dyDescent="0.15">
      <c r="A1175" s="64">
        <f>'Employee ROP Information'!A1175</f>
        <v>0</v>
      </c>
      <c r="B1175" s="58">
        <f>+'Employee ROP Information'!C1175</f>
        <v>0</v>
      </c>
      <c r="C1175" s="17">
        <f>+'Employee ROP Information'!M1175</f>
        <v>0</v>
      </c>
      <c r="D1175" s="17">
        <f>+'Employee ROP Information'!N1175</f>
        <v>0</v>
      </c>
      <c r="E1175" s="32">
        <f>+'JRO''s Hours Information'!B1175</f>
        <v>0</v>
      </c>
      <c r="F1175" s="23">
        <f t="shared" si="182"/>
        <v>0</v>
      </c>
      <c r="G1175" s="32">
        <f>+'JRO''s Hours Information'!E1175</f>
        <v>0</v>
      </c>
      <c r="H1175" s="23">
        <f t="shared" si="183"/>
        <v>0</v>
      </c>
      <c r="I1175" s="32">
        <f>+'JRO''s Hours Information'!H1175</f>
        <v>0</v>
      </c>
      <c r="J1175" s="25">
        <f t="shared" si="184"/>
        <v>0</v>
      </c>
      <c r="K1175" s="33">
        <f>+'JRO''s Hours Information'!C1175</f>
        <v>0</v>
      </c>
      <c r="L1175" s="23">
        <f t="shared" si="185"/>
        <v>0</v>
      </c>
      <c r="M1175" s="33">
        <f>+'JRO''s Hours Information'!F1175</f>
        <v>0</v>
      </c>
      <c r="N1175" s="23">
        <f t="shared" si="186"/>
        <v>0</v>
      </c>
      <c r="O1175" s="33">
        <f>+'JRO''s Hours Information'!I1175</f>
        <v>0</v>
      </c>
      <c r="P1175" s="25">
        <f t="shared" si="187"/>
        <v>0</v>
      </c>
      <c r="Q1175" s="16">
        <f>+'JRO''s Hours Information'!D1175</f>
        <v>0</v>
      </c>
      <c r="R1175" s="23">
        <f t="shared" si="188"/>
        <v>0</v>
      </c>
      <c r="S1175" s="16">
        <f>+'JRO''s Hours Information'!G1175</f>
        <v>0</v>
      </c>
      <c r="T1175" s="23">
        <f t="shared" si="189"/>
        <v>0</v>
      </c>
      <c r="U1175" s="15">
        <f>+'JRO''s Hours Information'!J1175</f>
        <v>0</v>
      </c>
      <c r="V1175" s="25">
        <f t="shared" si="190"/>
        <v>0</v>
      </c>
      <c r="W1175" s="23">
        <f t="shared" si="191"/>
        <v>0</v>
      </c>
    </row>
    <row r="1176" spans="1:23" ht="14.85" hidden="1" customHeight="1" x14ac:dyDescent="0.15">
      <c r="A1176" s="64">
        <f>'Employee ROP Information'!A1176</f>
        <v>0</v>
      </c>
      <c r="B1176" s="58">
        <f>+'Employee ROP Information'!C1176</f>
        <v>0</v>
      </c>
      <c r="C1176" s="17">
        <f>+'Employee ROP Information'!M1176</f>
        <v>0</v>
      </c>
      <c r="D1176" s="17">
        <f>+'Employee ROP Information'!N1176</f>
        <v>0</v>
      </c>
      <c r="E1176" s="32">
        <f>+'JRO''s Hours Information'!B1176</f>
        <v>0</v>
      </c>
      <c r="F1176" s="23">
        <f t="shared" si="182"/>
        <v>0</v>
      </c>
      <c r="G1176" s="32">
        <f>+'JRO''s Hours Information'!E1176</f>
        <v>0</v>
      </c>
      <c r="H1176" s="23">
        <f t="shared" si="183"/>
        <v>0</v>
      </c>
      <c r="I1176" s="32">
        <f>+'JRO''s Hours Information'!H1176</f>
        <v>0</v>
      </c>
      <c r="J1176" s="25">
        <f t="shared" si="184"/>
        <v>0</v>
      </c>
      <c r="K1176" s="33">
        <f>+'JRO''s Hours Information'!C1176</f>
        <v>0</v>
      </c>
      <c r="L1176" s="23">
        <f t="shared" si="185"/>
        <v>0</v>
      </c>
      <c r="M1176" s="33">
        <f>+'JRO''s Hours Information'!F1176</f>
        <v>0</v>
      </c>
      <c r="N1176" s="23">
        <f t="shared" si="186"/>
        <v>0</v>
      </c>
      <c r="O1176" s="33">
        <f>+'JRO''s Hours Information'!I1176</f>
        <v>0</v>
      </c>
      <c r="P1176" s="25">
        <f t="shared" si="187"/>
        <v>0</v>
      </c>
      <c r="Q1176" s="16">
        <f>+'JRO''s Hours Information'!D1176</f>
        <v>0</v>
      </c>
      <c r="R1176" s="23">
        <f t="shared" si="188"/>
        <v>0</v>
      </c>
      <c r="S1176" s="16">
        <f>+'JRO''s Hours Information'!G1176</f>
        <v>0</v>
      </c>
      <c r="T1176" s="23">
        <f t="shared" si="189"/>
        <v>0</v>
      </c>
      <c r="U1176" s="15">
        <f>+'JRO''s Hours Information'!J1176</f>
        <v>0</v>
      </c>
      <c r="V1176" s="25">
        <f t="shared" si="190"/>
        <v>0</v>
      </c>
      <c r="W1176" s="23">
        <f t="shared" si="191"/>
        <v>0</v>
      </c>
    </row>
    <row r="1177" spans="1:23" ht="14.85" hidden="1" customHeight="1" x14ac:dyDescent="0.15">
      <c r="A1177" s="64">
        <f>'Employee ROP Information'!A1177</f>
        <v>0</v>
      </c>
      <c r="B1177" s="58">
        <f>+'Employee ROP Information'!C1177</f>
        <v>0</v>
      </c>
      <c r="C1177" s="17">
        <f>+'Employee ROP Information'!M1177</f>
        <v>0</v>
      </c>
      <c r="D1177" s="17">
        <f>+'Employee ROP Information'!N1177</f>
        <v>0</v>
      </c>
      <c r="E1177" s="32">
        <f>+'JRO''s Hours Information'!B1177</f>
        <v>0</v>
      </c>
      <c r="F1177" s="23">
        <f t="shared" si="182"/>
        <v>0</v>
      </c>
      <c r="G1177" s="32">
        <f>+'JRO''s Hours Information'!E1177</f>
        <v>0</v>
      </c>
      <c r="H1177" s="23">
        <f t="shared" si="183"/>
        <v>0</v>
      </c>
      <c r="I1177" s="32">
        <f>+'JRO''s Hours Information'!H1177</f>
        <v>0</v>
      </c>
      <c r="J1177" s="25">
        <f t="shared" si="184"/>
        <v>0</v>
      </c>
      <c r="K1177" s="33">
        <f>+'JRO''s Hours Information'!C1177</f>
        <v>0</v>
      </c>
      <c r="L1177" s="23">
        <f t="shared" si="185"/>
        <v>0</v>
      </c>
      <c r="M1177" s="33">
        <f>+'JRO''s Hours Information'!F1177</f>
        <v>0</v>
      </c>
      <c r="N1177" s="23">
        <f t="shared" si="186"/>
        <v>0</v>
      </c>
      <c r="O1177" s="33">
        <f>+'JRO''s Hours Information'!I1177</f>
        <v>0</v>
      </c>
      <c r="P1177" s="25">
        <f t="shared" si="187"/>
        <v>0</v>
      </c>
      <c r="Q1177" s="16">
        <f>+'JRO''s Hours Information'!D1177</f>
        <v>0</v>
      </c>
      <c r="R1177" s="23">
        <f t="shared" si="188"/>
        <v>0</v>
      </c>
      <c r="S1177" s="16">
        <f>+'JRO''s Hours Information'!G1177</f>
        <v>0</v>
      </c>
      <c r="T1177" s="23">
        <f t="shared" si="189"/>
        <v>0</v>
      </c>
      <c r="U1177" s="15">
        <f>+'JRO''s Hours Information'!J1177</f>
        <v>0</v>
      </c>
      <c r="V1177" s="25">
        <f t="shared" si="190"/>
        <v>0</v>
      </c>
      <c r="W1177" s="23">
        <f t="shared" si="191"/>
        <v>0</v>
      </c>
    </row>
    <row r="1178" spans="1:23" ht="14.85" hidden="1" customHeight="1" x14ac:dyDescent="0.15">
      <c r="A1178" s="64">
        <f>'Employee ROP Information'!A1178</f>
        <v>0</v>
      </c>
      <c r="B1178" s="58">
        <f>+'Employee ROP Information'!C1178</f>
        <v>0</v>
      </c>
      <c r="C1178" s="17">
        <f>+'Employee ROP Information'!M1178</f>
        <v>0</v>
      </c>
      <c r="D1178" s="17">
        <f>+'Employee ROP Information'!N1178</f>
        <v>0</v>
      </c>
      <c r="E1178" s="32">
        <f>+'JRO''s Hours Information'!B1178</f>
        <v>0</v>
      </c>
      <c r="F1178" s="23">
        <f t="shared" si="182"/>
        <v>0</v>
      </c>
      <c r="G1178" s="32">
        <f>+'JRO''s Hours Information'!E1178</f>
        <v>0</v>
      </c>
      <c r="H1178" s="23">
        <f t="shared" si="183"/>
        <v>0</v>
      </c>
      <c r="I1178" s="32">
        <f>+'JRO''s Hours Information'!H1178</f>
        <v>0</v>
      </c>
      <c r="J1178" s="25">
        <f t="shared" si="184"/>
        <v>0</v>
      </c>
      <c r="K1178" s="33">
        <f>+'JRO''s Hours Information'!C1178</f>
        <v>0</v>
      </c>
      <c r="L1178" s="23">
        <f t="shared" si="185"/>
        <v>0</v>
      </c>
      <c r="M1178" s="33">
        <f>+'JRO''s Hours Information'!F1178</f>
        <v>0</v>
      </c>
      <c r="N1178" s="23">
        <f t="shared" si="186"/>
        <v>0</v>
      </c>
      <c r="O1178" s="33">
        <f>+'JRO''s Hours Information'!I1178</f>
        <v>0</v>
      </c>
      <c r="P1178" s="25">
        <f t="shared" si="187"/>
        <v>0</v>
      </c>
      <c r="Q1178" s="16">
        <f>+'JRO''s Hours Information'!D1178</f>
        <v>0</v>
      </c>
      <c r="R1178" s="23">
        <f t="shared" si="188"/>
        <v>0</v>
      </c>
      <c r="S1178" s="16">
        <f>+'JRO''s Hours Information'!G1178</f>
        <v>0</v>
      </c>
      <c r="T1178" s="23">
        <f t="shared" si="189"/>
        <v>0</v>
      </c>
      <c r="U1178" s="15">
        <f>+'JRO''s Hours Information'!J1178</f>
        <v>0</v>
      </c>
      <c r="V1178" s="25">
        <f t="shared" si="190"/>
        <v>0</v>
      </c>
      <c r="W1178" s="23">
        <f t="shared" si="191"/>
        <v>0</v>
      </c>
    </row>
    <row r="1179" spans="1:23" ht="14.85" hidden="1" customHeight="1" x14ac:dyDescent="0.15">
      <c r="A1179" s="64">
        <f>'Employee ROP Information'!A1179</f>
        <v>0</v>
      </c>
      <c r="B1179" s="58">
        <f>+'Employee ROP Information'!C1179</f>
        <v>0</v>
      </c>
      <c r="C1179" s="17">
        <f>+'Employee ROP Information'!M1179</f>
        <v>0</v>
      </c>
      <c r="D1179" s="17">
        <f>+'Employee ROP Information'!N1179</f>
        <v>0</v>
      </c>
      <c r="E1179" s="32">
        <f>+'JRO''s Hours Information'!B1179</f>
        <v>0</v>
      </c>
      <c r="F1179" s="23">
        <f t="shared" si="182"/>
        <v>0</v>
      </c>
      <c r="G1179" s="32">
        <f>+'JRO''s Hours Information'!E1179</f>
        <v>0</v>
      </c>
      <c r="H1179" s="23">
        <f t="shared" si="183"/>
        <v>0</v>
      </c>
      <c r="I1179" s="32">
        <f>+'JRO''s Hours Information'!H1179</f>
        <v>0</v>
      </c>
      <c r="J1179" s="25">
        <f t="shared" si="184"/>
        <v>0</v>
      </c>
      <c r="K1179" s="33">
        <f>+'JRO''s Hours Information'!C1179</f>
        <v>0</v>
      </c>
      <c r="L1179" s="23">
        <f t="shared" si="185"/>
        <v>0</v>
      </c>
      <c r="M1179" s="33">
        <f>+'JRO''s Hours Information'!F1179</f>
        <v>0</v>
      </c>
      <c r="N1179" s="23">
        <f t="shared" si="186"/>
        <v>0</v>
      </c>
      <c r="O1179" s="33">
        <f>+'JRO''s Hours Information'!I1179</f>
        <v>0</v>
      </c>
      <c r="P1179" s="25">
        <f t="shared" si="187"/>
        <v>0</v>
      </c>
      <c r="Q1179" s="16">
        <f>+'JRO''s Hours Information'!D1179</f>
        <v>0</v>
      </c>
      <c r="R1179" s="23">
        <f t="shared" si="188"/>
        <v>0</v>
      </c>
      <c r="S1179" s="16">
        <f>+'JRO''s Hours Information'!G1179</f>
        <v>0</v>
      </c>
      <c r="T1179" s="23">
        <f t="shared" si="189"/>
        <v>0</v>
      </c>
      <c r="U1179" s="15">
        <f>+'JRO''s Hours Information'!J1179</f>
        <v>0</v>
      </c>
      <c r="V1179" s="25">
        <f t="shared" si="190"/>
        <v>0</v>
      </c>
      <c r="W1179" s="23">
        <f t="shared" si="191"/>
        <v>0</v>
      </c>
    </row>
    <row r="1180" spans="1:23" ht="14.85" hidden="1" customHeight="1" x14ac:dyDescent="0.15">
      <c r="A1180" s="64">
        <f>'Employee ROP Information'!A1180</f>
        <v>0</v>
      </c>
      <c r="B1180" s="58">
        <f>+'Employee ROP Information'!C1180</f>
        <v>0</v>
      </c>
      <c r="C1180" s="17">
        <f>+'Employee ROP Information'!M1180</f>
        <v>0</v>
      </c>
      <c r="D1180" s="17">
        <f>+'Employee ROP Information'!N1180</f>
        <v>0</v>
      </c>
      <c r="E1180" s="32">
        <f>+'JRO''s Hours Information'!B1180</f>
        <v>0</v>
      </c>
      <c r="F1180" s="23">
        <f t="shared" si="182"/>
        <v>0</v>
      </c>
      <c r="G1180" s="32">
        <f>+'JRO''s Hours Information'!E1180</f>
        <v>0</v>
      </c>
      <c r="H1180" s="23">
        <f t="shared" si="183"/>
        <v>0</v>
      </c>
      <c r="I1180" s="32">
        <f>+'JRO''s Hours Information'!H1180</f>
        <v>0</v>
      </c>
      <c r="J1180" s="25">
        <f t="shared" si="184"/>
        <v>0</v>
      </c>
      <c r="K1180" s="33">
        <f>+'JRO''s Hours Information'!C1180</f>
        <v>0</v>
      </c>
      <c r="L1180" s="23">
        <f t="shared" si="185"/>
        <v>0</v>
      </c>
      <c r="M1180" s="33">
        <f>+'JRO''s Hours Information'!F1180</f>
        <v>0</v>
      </c>
      <c r="N1180" s="23">
        <f t="shared" si="186"/>
        <v>0</v>
      </c>
      <c r="O1180" s="33">
        <f>+'JRO''s Hours Information'!I1180</f>
        <v>0</v>
      </c>
      <c r="P1180" s="25">
        <f t="shared" si="187"/>
        <v>0</v>
      </c>
      <c r="Q1180" s="16">
        <f>+'JRO''s Hours Information'!D1180</f>
        <v>0</v>
      </c>
      <c r="R1180" s="23">
        <f t="shared" si="188"/>
        <v>0</v>
      </c>
      <c r="S1180" s="16">
        <f>+'JRO''s Hours Information'!G1180</f>
        <v>0</v>
      </c>
      <c r="T1180" s="23">
        <f t="shared" si="189"/>
        <v>0</v>
      </c>
      <c r="U1180" s="15">
        <f>+'JRO''s Hours Information'!J1180</f>
        <v>0</v>
      </c>
      <c r="V1180" s="25">
        <f t="shared" si="190"/>
        <v>0</v>
      </c>
      <c r="W1180" s="23">
        <f t="shared" si="191"/>
        <v>0</v>
      </c>
    </row>
    <row r="1181" spans="1:23" ht="14.85" hidden="1" customHeight="1" x14ac:dyDescent="0.15">
      <c r="A1181" s="64">
        <f>'Employee ROP Information'!A1181</f>
        <v>0</v>
      </c>
      <c r="B1181" s="58">
        <f>+'Employee ROP Information'!C1181</f>
        <v>0</v>
      </c>
      <c r="C1181" s="17">
        <f>+'Employee ROP Information'!M1181</f>
        <v>0</v>
      </c>
      <c r="D1181" s="17">
        <f>+'Employee ROP Information'!N1181</f>
        <v>0</v>
      </c>
      <c r="E1181" s="32">
        <f>+'JRO''s Hours Information'!B1181</f>
        <v>0</v>
      </c>
      <c r="F1181" s="23">
        <f t="shared" si="182"/>
        <v>0</v>
      </c>
      <c r="G1181" s="32">
        <f>+'JRO''s Hours Information'!E1181</f>
        <v>0</v>
      </c>
      <c r="H1181" s="23">
        <f t="shared" si="183"/>
        <v>0</v>
      </c>
      <c r="I1181" s="32">
        <f>+'JRO''s Hours Information'!H1181</f>
        <v>0</v>
      </c>
      <c r="J1181" s="25">
        <f t="shared" si="184"/>
        <v>0</v>
      </c>
      <c r="K1181" s="33">
        <f>+'JRO''s Hours Information'!C1181</f>
        <v>0</v>
      </c>
      <c r="L1181" s="23">
        <f t="shared" si="185"/>
        <v>0</v>
      </c>
      <c r="M1181" s="33">
        <f>+'JRO''s Hours Information'!F1181</f>
        <v>0</v>
      </c>
      <c r="N1181" s="23">
        <f t="shared" si="186"/>
        <v>0</v>
      </c>
      <c r="O1181" s="33">
        <f>+'JRO''s Hours Information'!I1181</f>
        <v>0</v>
      </c>
      <c r="P1181" s="25">
        <f t="shared" si="187"/>
        <v>0</v>
      </c>
      <c r="Q1181" s="16">
        <f>+'JRO''s Hours Information'!D1181</f>
        <v>0</v>
      </c>
      <c r="R1181" s="23">
        <f t="shared" si="188"/>
        <v>0</v>
      </c>
      <c r="S1181" s="16">
        <f>+'JRO''s Hours Information'!G1181</f>
        <v>0</v>
      </c>
      <c r="T1181" s="23">
        <f t="shared" si="189"/>
        <v>0</v>
      </c>
      <c r="U1181" s="15">
        <f>+'JRO''s Hours Information'!J1181</f>
        <v>0</v>
      </c>
      <c r="V1181" s="25">
        <f t="shared" si="190"/>
        <v>0</v>
      </c>
      <c r="W1181" s="23">
        <f t="shared" si="191"/>
        <v>0</v>
      </c>
    </row>
    <row r="1182" spans="1:23" ht="14.85" hidden="1" customHeight="1" x14ac:dyDescent="0.15">
      <c r="A1182" s="64">
        <f>'Employee ROP Information'!A1182</f>
        <v>0</v>
      </c>
      <c r="B1182" s="58">
        <f>+'Employee ROP Information'!C1182</f>
        <v>0</v>
      </c>
      <c r="C1182" s="17">
        <f>+'Employee ROP Information'!M1182</f>
        <v>0</v>
      </c>
      <c r="D1182" s="17">
        <f>+'Employee ROP Information'!N1182</f>
        <v>0</v>
      </c>
      <c r="E1182" s="32">
        <f>+'JRO''s Hours Information'!B1182</f>
        <v>0</v>
      </c>
      <c r="F1182" s="23">
        <f t="shared" si="182"/>
        <v>0</v>
      </c>
      <c r="G1182" s="32">
        <f>+'JRO''s Hours Information'!E1182</f>
        <v>0</v>
      </c>
      <c r="H1182" s="23">
        <f t="shared" si="183"/>
        <v>0</v>
      </c>
      <c r="I1182" s="32">
        <f>+'JRO''s Hours Information'!H1182</f>
        <v>0</v>
      </c>
      <c r="J1182" s="25">
        <f t="shared" si="184"/>
        <v>0</v>
      </c>
      <c r="K1182" s="33">
        <f>+'JRO''s Hours Information'!C1182</f>
        <v>0</v>
      </c>
      <c r="L1182" s="23">
        <f t="shared" si="185"/>
        <v>0</v>
      </c>
      <c r="M1182" s="33">
        <f>+'JRO''s Hours Information'!F1182</f>
        <v>0</v>
      </c>
      <c r="N1182" s="23">
        <f t="shared" si="186"/>
        <v>0</v>
      </c>
      <c r="O1182" s="33">
        <f>+'JRO''s Hours Information'!I1182</f>
        <v>0</v>
      </c>
      <c r="P1182" s="25">
        <f t="shared" si="187"/>
        <v>0</v>
      </c>
      <c r="Q1182" s="16">
        <f>+'JRO''s Hours Information'!D1182</f>
        <v>0</v>
      </c>
      <c r="R1182" s="23">
        <f t="shared" si="188"/>
        <v>0</v>
      </c>
      <c r="S1182" s="16">
        <f>+'JRO''s Hours Information'!G1182</f>
        <v>0</v>
      </c>
      <c r="T1182" s="23">
        <f t="shared" si="189"/>
        <v>0</v>
      </c>
      <c r="U1182" s="15">
        <f>+'JRO''s Hours Information'!J1182</f>
        <v>0</v>
      </c>
      <c r="V1182" s="25">
        <f t="shared" si="190"/>
        <v>0</v>
      </c>
      <c r="W1182" s="23">
        <f t="shared" si="191"/>
        <v>0</v>
      </c>
    </row>
    <row r="1183" spans="1:23" ht="14.85" hidden="1" customHeight="1" x14ac:dyDescent="0.15">
      <c r="A1183" s="64">
        <f>'Employee ROP Information'!A1183</f>
        <v>0</v>
      </c>
      <c r="B1183" s="58">
        <f>+'Employee ROP Information'!C1183</f>
        <v>0</v>
      </c>
      <c r="C1183" s="17">
        <f>+'Employee ROP Information'!M1183</f>
        <v>0</v>
      </c>
      <c r="D1183" s="17">
        <f>+'Employee ROP Information'!N1183</f>
        <v>0</v>
      </c>
      <c r="E1183" s="32">
        <f>+'JRO''s Hours Information'!B1183</f>
        <v>0</v>
      </c>
      <c r="F1183" s="23">
        <f t="shared" si="182"/>
        <v>0</v>
      </c>
      <c r="G1183" s="32">
        <f>+'JRO''s Hours Information'!E1183</f>
        <v>0</v>
      </c>
      <c r="H1183" s="23">
        <f t="shared" si="183"/>
        <v>0</v>
      </c>
      <c r="I1183" s="32">
        <f>+'JRO''s Hours Information'!H1183</f>
        <v>0</v>
      </c>
      <c r="J1183" s="25">
        <f t="shared" si="184"/>
        <v>0</v>
      </c>
      <c r="K1183" s="33">
        <f>+'JRO''s Hours Information'!C1183</f>
        <v>0</v>
      </c>
      <c r="L1183" s="23">
        <f t="shared" si="185"/>
        <v>0</v>
      </c>
      <c r="M1183" s="33">
        <f>+'JRO''s Hours Information'!F1183</f>
        <v>0</v>
      </c>
      <c r="N1183" s="23">
        <f t="shared" si="186"/>
        <v>0</v>
      </c>
      <c r="O1183" s="33">
        <f>+'JRO''s Hours Information'!I1183</f>
        <v>0</v>
      </c>
      <c r="P1183" s="25">
        <f t="shared" si="187"/>
        <v>0</v>
      </c>
      <c r="Q1183" s="16">
        <f>+'JRO''s Hours Information'!D1183</f>
        <v>0</v>
      </c>
      <c r="R1183" s="23">
        <f t="shared" si="188"/>
        <v>0</v>
      </c>
      <c r="S1183" s="16">
        <f>+'JRO''s Hours Information'!G1183</f>
        <v>0</v>
      </c>
      <c r="T1183" s="23">
        <f t="shared" si="189"/>
        <v>0</v>
      </c>
      <c r="U1183" s="15">
        <f>+'JRO''s Hours Information'!J1183</f>
        <v>0</v>
      </c>
      <c r="V1183" s="25">
        <f t="shared" si="190"/>
        <v>0</v>
      </c>
      <c r="W1183" s="23">
        <f t="shared" si="191"/>
        <v>0</v>
      </c>
    </row>
    <row r="1184" spans="1:23" ht="14.85" hidden="1" customHeight="1" x14ac:dyDescent="0.15">
      <c r="A1184" s="64">
        <f>'Employee ROP Information'!A1184</f>
        <v>0</v>
      </c>
      <c r="B1184" s="58">
        <f>+'Employee ROP Information'!C1184</f>
        <v>0</v>
      </c>
      <c r="C1184" s="17">
        <f>+'Employee ROP Information'!M1184</f>
        <v>0</v>
      </c>
      <c r="D1184" s="17">
        <f>+'Employee ROP Information'!N1184</f>
        <v>0</v>
      </c>
      <c r="E1184" s="32">
        <f>+'JRO''s Hours Information'!B1184</f>
        <v>0</v>
      </c>
      <c r="F1184" s="23">
        <f t="shared" si="182"/>
        <v>0</v>
      </c>
      <c r="G1184" s="32">
        <f>+'JRO''s Hours Information'!E1184</f>
        <v>0</v>
      </c>
      <c r="H1184" s="23">
        <f t="shared" si="183"/>
        <v>0</v>
      </c>
      <c r="I1184" s="32">
        <f>+'JRO''s Hours Information'!H1184</f>
        <v>0</v>
      </c>
      <c r="J1184" s="25">
        <f t="shared" si="184"/>
        <v>0</v>
      </c>
      <c r="K1184" s="33">
        <f>+'JRO''s Hours Information'!C1184</f>
        <v>0</v>
      </c>
      <c r="L1184" s="23">
        <f t="shared" si="185"/>
        <v>0</v>
      </c>
      <c r="M1184" s="33">
        <f>+'JRO''s Hours Information'!F1184</f>
        <v>0</v>
      </c>
      <c r="N1184" s="23">
        <f t="shared" si="186"/>
        <v>0</v>
      </c>
      <c r="O1184" s="33">
        <f>+'JRO''s Hours Information'!I1184</f>
        <v>0</v>
      </c>
      <c r="P1184" s="25">
        <f t="shared" si="187"/>
        <v>0</v>
      </c>
      <c r="Q1184" s="16">
        <f>+'JRO''s Hours Information'!D1184</f>
        <v>0</v>
      </c>
      <c r="R1184" s="23">
        <f t="shared" si="188"/>
        <v>0</v>
      </c>
      <c r="S1184" s="16">
        <f>+'JRO''s Hours Information'!G1184</f>
        <v>0</v>
      </c>
      <c r="T1184" s="23">
        <f t="shared" si="189"/>
        <v>0</v>
      </c>
      <c r="U1184" s="15">
        <f>+'JRO''s Hours Information'!J1184</f>
        <v>0</v>
      </c>
      <c r="V1184" s="25">
        <f t="shared" si="190"/>
        <v>0</v>
      </c>
      <c r="W1184" s="23">
        <f t="shared" si="191"/>
        <v>0</v>
      </c>
    </row>
    <row r="1185" spans="1:23" ht="14.85" hidden="1" customHeight="1" x14ac:dyDescent="0.15">
      <c r="A1185" s="64">
        <f>'Employee ROP Information'!A1185</f>
        <v>0</v>
      </c>
      <c r="B1185" s="58">
        <f>+'Employee ROP Information'!C1185</f>
        <v>0</v>
      </c>
      <c r="C1185" s="17">
        <f>+'Employee ROP Information'!M1185</f>
        <v>0</v>
      </c>
      <c r="D1185" s="17">
        <f>+'Employee ROP Information'!N1185</f>
        <v>0</v>
      </c>
      <c r="E1185" s="32">
        <f>+'JRO''s Hours Information'!B1185</f>
        <v>0</v>
      </c>
      <c r="F1185" s="23">
        <f t="shared" ref="F1185:F1248" si="192">C1185*E1185</f>
        <v>0</v>
      </c>
      <c r="G1185" s="32">
        <f>+'JRO''s Hours Information'!E1185</f>
        <v>0</v>
      </c>
      <c r="H1185" s="23">
        <f t="shared" ref="H1185:H1248" si="193">D1185*G1185</f>
        <v>0</v>
      </c>
      <c r="I1185" s="32">
        <f>+'JRO''s Hours Information'!H1185</f>
        <v>0</v>
      </c>
      <c r="J1185" s="25">
        <f t="shared" ref="J1185:J1248" si="194">D1185*I1185</f>
        <v>0</v>
      </c>
      <c r="K1185" s="33">
        <f>+'JRO''s Hours Information'!C1185</f>
        <v>0</v>
      </c>
      <c r="L1185" s="23">
        <f t="shared" ref="L1185:L1248" si="195">C1185*K1185</f>
        <v>0</v>
      </c>
      <c r="M1185" s="33">
        <f>+'JRO''s Hours Information'!F1185</f>
        <v>0</v>
      </c>
      <c r="N1185" s="23">
        <f t="shared" ref="N1185:N1248" si="196">D1185*M1185</f>
        <v>0</v>
      </c>
      <c r="O1185" s="33">
        <f>+'JRO''s Hours Information'!I1185</f>
        <v>0</v>
      </c>
      <c r="P1185" s="25">
        <f t="shared" ref="P1185:P1248" si="197">D1185*O1185</f>
        <v>0</v>
      </c>
      <c r="Q1185" s="16">
        <f>+'JRO''s Hours Information'!D1185</f>
        <v>0</v>
      </c>
      <c r="R1185" s="23">
        <f t="shared" ref="R1185:R1248" si="198">C1185*Q1185</f>
        <v>0</v>
      </c>
      <c r="S1185" s="16">
        <f>+'JRO''s Hours Information'!G1185</f>
        <v>0</v>
      </c>
      <c r="T1185" s="23">
        <f t="shared" ref="T1185:T1248" si="199">D1185*S1185</f>
        <v>0</v>
      </c>
      <c r="U1185" s="15">
        <f>+'JRO''s Hours Information'!J1185</f>
        <v>0</v>
      </c>
      <c r="V1185" s="25">
        <f t="shared" ref="V1185:V1248" si="200">D1185*U1185</f>
        <v>0</v>
      </c>
      <c r="W1185" s="23">
        <f t="shared" ref="W1185:W1248" si="201">F1185+H1185+J1185</f>
        <v>0</v>
      </c>
    </row>
    <row r="1186" spans="1:23" ht="14.85" hidden="1" customHeight="1" x14ac:dyDescent="0.15">
      <c r="A1186" s="64">
        <f>'Employee ROP Information'!A1186</f>
        <v>0</v>
      </c>
      <c r="B1186" s="58">
        <f>+'Employee ROP Information'!C1186</f>
        <v>0</v>
      </c>
      <c r="C1186" s="17">
        <f>+'Employee ROP Information'!M1186</f>
        <v>0</v>
      </c>
      <c r="D1186" s="17">
        <f>+'Employee ROP Information'!N1186</f>
        <v>0</v>
      </c>
      <c r="E1186" s="32">
        <f>+'JRO''s Hours Information'!B1186</f>
        <v>0</v>
      </c>
      <c r="F1186" s="23">
        <f t="shared" si="192"/>
        <v>0</v>
      </c>
      <c r="G1186" s="32">
        <f>+'JRO''s Hours Information'!E1186</f>
        <v>0</v>
      </c>
      <c r="H1186" s="23">
        <f t="shared" si="193"/>
        <v>0</v>
      </c>
      <c r="I1186" s="32">
        <f>+'JRO''s Hours Information'!H1186</f>
        <v>0</v>
      </c>
      <c r="J1186" s="25">
        <f t="shared" si="194"/>
        <v>0</v>
      </c>
      <c r="K1186" s="33">
        <f>+'JRO''s Hours Information'!C1186</f>
        <v>0</v>
      </c>
      <c r="L1186" s="23">
        <f t="shared" si="195"/>
        <v>0</v>
      </c>
      <c r="M1186" s="33">
        <f>+'JRO''s Hours Information'!F1186</f>
        <v>0</v>
      </c>
      <c r="N1186" s="23">
        <f t="shared" si="196"/>
        <v>0</v>
      </c>
      <c r="O1186" s="33">
        <f>+'JRO''s Hours Information'!I1186</f>
        <v>0</v>
      </c>
      <c r="P1186" s="25">
        <f t="shared" si="197"/>
        <v>0</v>
      </c>
      <c r="Q1186" s="16">
        <f>+'JRO''s Hours Information'!D1186</f>
        <v>0</v>
      </c>
      <c r="R1186" s="23">
        <f t="shared" si="198"/>
        <v>0</v>
      </c>
      <c r="S1186" s="16">
        <f>+'JRO''s Hours Information'!G1186</f>
        <v>0</v>
      </c>
      <c r="T1186" s="23">
        <f t="shared" si="199"/>
        <v>0</v>
      </c>
      <c r="U1186" s="15">
        <f>+'JRO''s Hours Information'!J1186</f>
        <v>0</v>
      </c>
      <c r="V1186" s="25">
        <f t="shared" si="200"/>
        <v>0</v>
      </c>
      <c r="W1186" s="23">
        <f t="shared" si="201"/>
        <v>0</v>
      </c>
    </row>
    <row r="1187" spans="1:23" ht="14.85" hidden="1" customHeight="1" x14ac:dyDescent="0.15">
      <c r="A1187" s="64">
        <f>'Employee ROP Information'!A1187</f>
        <v>0</v>
      </c>
      <c r="B1187" s="58">
        <f>+'Employee ROP Information'!C1187</f>
        <v>0</v>
      </c>
      <c r="C1187" s="17">
        <f>+'Employee ROP Information'!M1187</f>
        <v>0</v>
      </c>
      <c r="D1187" s="17">
        <f>+'Employee ROP Information'!N1187</f>
        <v>0</v>
      </c>
      <c r="E1187" s="32">
        <f>+'JRO''s Hours Information'!B1187</f>
        <v>0</v>
      </c>
      <c r="F1187" s="23">
        <f t="shared" si="192"/>
        <v>0</v>
      </c>
      <c r="G1187" s="32">
        <f>+'JRO''s Hours Information'!E1187</f>
        <v>0</v>
      </c>
      <c r="H1187" s="23">
        <f t="shared" si="193"/>
        <v>0</v>
      </c>
      <c r="I1187" s="32">
        <f>+'JRO''s Hours Information'!H1187</f>
        <v>0</v>
      </c>
      <c r="J1187" s="25">
        <f t="shared" si="194"/>
        <v>0</v>
      </c>
      <c r="K1187" s="33">
        <f>+'JRO''s Hours Information'!C1187</f>
        <v>0</v>
      </c>
      <c r="L1187" s="23">
        <f t="shared" si="195"/>
        <v>0</v>
      </c>
      <c r="M1187" s="33">
        <f>+'JRO''s Hours Information'!F1187</f>
        <v>0</v>
      </c>
      <c r="N1187" s="23">
        <f t="shared" si="196"/>
        <v>0</v>
      </c>
      <c r="O1187" s="33">
        <f>+'JRO''s Hours Information'!I1187</f>
        <v>0</v>
      </c>
      <c r="P1187" s="25">
        <f t="shared" si="197"/>
        <v>0</v>
      </c>
      <c r="Q1187" s="16">
        <f>+'JRO''s Hours Information'!D1187</f>
        <v>0</v>
      </c>
      <c r="R1187" s="23">
        <f t="shared" si="198"/>
        <v>0</v>
      </c>
      <c r="S1187" s="16">
        <f>+'JRO''s Hours Information'!G1187</f>
        <v>0</v>
      </c>
      <c r="T1187" s="23">
        <f t="shared" si="199"/>
        <v>0</v>
      </c>
      <c r="U1187" s="15">
        <f>+'JRO''s Hours Information'!J1187</f>
        <v>0</v>
      </c>
      <c r="V1187" s="25">
        <f t="shared" si="200"/>
        <v>0</v>
      </c>
      <c r="W1187" s="23">
        <f t="shared" si="201"/>
        <v>0</v>
      </c>
    </row>
    <row r="1188" spans="1:23" ht="14.85" hidden="1" customHeight="1" x14ac:dyDescent="0.15">
      <c r="A1188" s="64">
        <f>'Employee ROP Information'!A1188</f>
        <v>0</v>
      </c>
      <c r="B1188" s="58">
        <f>+'Employee ROP Information'!C1188</f>
        <v>0</v>
      </c>
      <c r="C1188" s="17">
        <f>+'Employee ROP Information'!M1188</f>
        <v>0</v>
      </c>
      <c r="D1188" s="17">
        <f>+'Employee ROP Information'!N1188</f>
        <v>0</v>
      </c>
      <c r="E1188" s="32">
        <f>+'JRO''s Hours Information'!B1188</f>
        <v>0</v>
      </c>
      <c r="F1188" s="23">
        <f t="shared" si="192"/>
        <v>0</v>
      </c>
      <c r="G1188" s="32">
        <f>+'JRO''s Hours Information'!E1188</f>
        <v>0</v>
      </c>
      <c r="H1188" s="23">
        <f t="shared" si="193"/>
        <v>0</v>
      </c>
      <c r="I1188" s="32">
        <f>+'JRO''s Hours Information'!H1188</f>
        <v>0</v>
      </c>
      <c r="J1188" s="25">
        <f t="shared" si="194"/>
        <v>0</v>
      </c>
      <c r="K1188" s="33">
        <f>+'JRO''s Hours Information'!C1188</f>
        <v>0</v>
      </c>
      <c r="L1188" s="23">
        <f t="shared" si="195"/>
        <v>0</v>
      </c>
      <c r="M1188" s="33">
        <f>+'JRO''s Hours Information'!F1188</f>
        <v>0</v>
      </c>
      <c r="N1188" s="23">
        <f t="shared" si="196"/>
        <v>0</v>
      </c>
      <c r="O1188" s="33">
        <f>+'JRO''s Hours Information'!I1188</f>
        <v>0</v>
      </c>
      <c r="P1188" s="25">
        <f t="shared" si="197"/>
        <v>0</v>
      </c>
      <c r="Q1188" s="16">
        <f>+'JRO''s Hours Information'!D1188</f>
        <v>0</v>
      </c>
      <c r="R1188" s="23">
        <f t="shared" si="198"/>
        <v>0</v>
      </c>
      <c r="S1188" s="16">
        <f>+'JRO''s Hours Information'!G1188</f>
        <v>0</v>
      </c>
      <c r="T1188" s="23">
        <f t="shared" si="199"/>
        <v>0</v>
      </c>
      <c r="U1188" s="15">
        <f>+'JRO''s Hours Information'!J1188</f>
        <v>0</v>
      </c>
      <c r="V1188" s="25">
        <f t="shared" si="200"/>
        <v>0</v>
      </c>
      <c r="W1188" s="23">
        <f t="shared" si="201"/>
        <v>0</v>
      </c>
    </row>
    <row r="1189" spans="1:23" ht="14.85" hidden="1" customHeight="1" x14ac:dyDescent="0.15">
      <c r="A1189" s="64">
        <f>'Employee ROP Information'!A1189</f>
        <v>0</v>
      </c>
      <c r="B1189" s="58">
        <f>+'Employee ROP Information'!C1189</f>
        <v>0</v>
      </c>
      <c r="C1189" s="17">
        <f>+'Employee ROP Information'!M1189</f>
        <v>0</v>
      </c>
      <c r="D1189" s="17">
        <f>+'Employee ROP Information'!N1189</f>
        <v>0</v>
      </c>
      <c r="E1189" s="32">
        <f>+'JRO''s Hours Information'!B1189</f>
        <v>0</v>
      </c>
      <c r="F1189" s="23">
        <f t="shared" si="192"/>
        <v>0</v>
      </c>
      <c r="G1189" s="32">
        <f>+'JRO''s Hours Information'!E1189</f>
        <v>0</v>
      </c>
      <c r="H1189" s="23">
        <f t="shared" si="193"/>
        <v>0</v>
      </c>
      <c r="I1189" s="32">
        <f>+'JRO''s Hours Information'!H1189</f>
        <v>0</v>
      </c>
      <c r="J1189" s="25">
        <f t="shared" si="194"/>
        <v>0</v>
      </c>
      <c r="K1189" s="33">
        <f>+'JRO''s Hours Information'!C1189</f>
        <v>0</v>
      </c>
      <c r="L1189" s="23">
        <f t="shared" si="195"/>
        <v>0</v>
      </c>
      <c r="M1189" s="33">
        <f>+'JRO''s Hours Information'!F1189</f>
        <v>0</v>
      </c>
      <c r="N1189" s="23">
        <f t="shared" si="196"/>
        <v>0</v>
      </c>
      <c r="O1189" s="33">
        <f>+'JRO''s Hours Information'!I1189</f>
        <v>0</v>
      </c>
      <c r="P1189" s="25">
        <f t="shared" si="197"/>
        <v>0</v>
      </c>
      <c r="Q1189" s="16">
        <f>+'JRO''s Hours Information'!D1189</f>
        <v>0</v>
      </c>
      <c r="R1189" s="23">
        <f t="shared" si="198"/>
        <v>0</v>
      </c>
      <c r="S1189" s="16">
        <f>+'JRO''s Hours Information'!G1189</f>
        <v>0</v>
      </c>
      <c r="T1189" s="23">
        <f t="shared" si="199"/>
        <v>0</v>
      </c>
      <c r="U1189" s="15">
        <f>+'JRO''s Hours Information'!J1189</f>
        <v>0</v>
      </c>
      <c r="V1189" s="25">
        <f t="shared" si="200"/>
        <v>0</v>
      </c>
      <c r="W1189" s="23">
        <f t="shared" si="201"/>
        <v>0</v>
      </c>
    </row>
    <row r="1190" spans="1:23" ht="14.85" hidden="1" customHeight="1" x14ac:dyDescent="0.15">
      <c r="A1190" s="64">
        <f>'Employee ROP Information'!A1190</f>
        <v>0</v>
      </c>
      <c r="B1190" s="58">
        <f>+'Employee ROP Information'!C1190</f>
        <v>0</v>
      </c>
      <c r="C1190" s="17">
        <f>+'Employee ROP Information'!M1190</f>
        <v>0</v>
      </c>
      <c r="D1190" s="17">
        <f>+'Employee ROP Information'!N1190</f>
        <v>0</v>
      </c>
      <c r="E1190" s="32">
        <f>+'JRO''s Hours Information'!B1190</f>
        <v>0</v>
      </c>
      <c r="F1190" s="23">
        <f t="shared" si="192"/>
        <v>0</v>
      </c>
      <c r="G1190" s="32">
        <f>+'JRO''s Hours Information'!E1190</f>
        <v>0</v>
      </c>
      <c r="H1190" s="23">
        <f t="shared" si="193"/>
        <v>0</v>
      </c>
      <c r="I1190" s="32">
        <f>+'JRO''s Hours Information'!H1190</f>
        <v>0</v>
      </c>
      <c r="J1190" s="25">
        <f t="shared" si="194"/>
        <v>0</v>
      </c>
      <c r="K1190" s="33">
        <f>+'JRO''s Hours Information'!C1190</f>
        <v>0</v>
      </c>
      <c r="L1190" s="23">
        <f t="shared" si="195"/>
        <v>0</v>
      </c>
      <c r="M1190" s="33">
        <f>+'JRO''s Hours Information'!F1190</f>
        <v>0</v>
      </c>
      <c r="N1190" s="23">
        <f t="shared" si="196"/>
        <v>0</v>
      </c>
      <c r="O1190" s="33">
        <f>+'JRO''s Hours Information'!I1190</f>
        <v>0</v>
      </c>
      <c r="P1190" s="25">
        <f t="shared" si="197"/>
        <v>0</v>
      </c>
      <c r="Q1190" s="16">
        <f>+'JRO''s Hours Information'!D1190</f>
        <v>0</v>
      </c>
      <c r="R1190" s="23">
        <f t="shared" si="198"/>
        <v>0</v>
      </c>
      <c r="S1190" s="16">
        <f>+'JRO''s Hours Information'!G1190</f>
        <v>0</v>
      </c>
      <c r="T1190" s="23">
        <f t="shared" si="199"/>
        <v>0</v>
      </c>
      <c r="U1190" s="15">
        <f>+'JRO''s Hours Information'!J1190</f>
        <v>0</v>
      </c>
      <c r="V1190" s="25">
        <f t="shared" si="200"/>
        <v>0</v>
      </c>
      <c r="W1190" s="23">
        <f t="shared" si="201"/>
        <v>0</v>
      </c>
    </row>
    <row r="1191" spans="1:23" ht="14.85" hidden="1" customHeight="1" x14ac:dyDescent="0.15">
      <c r="A1191" s="64">
        <f>'Employee ROP Information'!A1191</f>
        <v>0</v>
      </c>
      <c r="B1191" s="58">
        <f>+'Employee ROP Information'!C1191</f>
        <v>0</v>
      </c>
      <c r="C1191" s="17">
        <f>+'Employee ROP Information'!M1191</f>
        <v>0</v>
      </c>
      <c r="D1191" s="17">
        <f>+'Employee ROP Information'!N1191</f>
        <v>0</v>
      </c>
      <c r="E1191" s="32">
        <f>+'JRO''s Hours Information'!B1191</f>
        <v>0</v>
      </c>
      <c r="F1191" s="23">
        <f t="shared" si="192"/>
        <v>0</v>
      </c>
      <c r="G1191" s="32">
        <f>+'JRO''s Hours Information'!E1191</f>
        <v>0</v>
      </c>
      <c r="H1191" s="23">
        <f t="shared" si="193"/>
        <v>0</v>
      </c>
      <c r="I1191" s="32">
        <f>+'JRO''s Hours Information'!H1191</f>
        <v>0</v>
      </c>
      <c r="J1191" s="25">
        <f t="shared" si="194"/>
        <v>0</v>
      </c>
      <c r="K1191" s="33">
        <f>+'JRO''s Hours Information'!C1191</f>
        <v>0</v>
      </c>
      <c r="L1191" s="23">
        <f t="shared" si="195"/>
        <v>0</v>
      </c>
      <c r="M1191" s="33">
        <f>+'JRO''s Hours Information'!F1191</f>
        <v>0</v>
      </c>
      <c r="N1191" s="23">
        <f t="shared" si="196"/>
        <v>0</v>
      </c>
      <c r="O1191" s="33">
        <f>+'JRO''s Hours Information'!I1191</f>
        <v>0</v>
      </c>
      <c r="P1191" s="25">
        <f t="shared" si="197"/>
        <v>0</v>
      </c>
      <c r="Q1191" s="16">
        <f>+'JRO''s Hours Information'!D1191</f>
        <v>0</v>
      </c>
      <c r="R1191" s="23">
        <f t="shared" si="198"/>
        <v>0</v>
      </c>
      <c r="S1191" s="16">
        <f>+'JRO''s Hours Information'!G1191</f>
        <v>0</v>
      </c>
      <c r="T1191" s="23">
        <f t="shared" si="199"/>
        <v>0</v>
      </c>
      <c r="U1191" s="15">
        <f>+'JRO''s Hours Information'!J1191</f>
        <v>0</v>
      </c>
      <c r="V1191" s="25">
        <f t="shared" si="200"/>
        <v>0</v>
      </c>
      <c r="W1191" s="23">
        <f t="shared" si="201"/>
        <v>0</v>
      </c>
    </row>
    <row r="1192" spans="1:23" ht="14.85" hidden="1" customHeight="1" x14ac:dyDescent="0.15">
      <c r="A1192" s="64">
        <f>'Employee ROP Information'!A1192</f>
        <v>0</v>
      </c>
      <c r="B1192" s="58">
        <f>+'Employee ROP Information'!C1192</f>
        <v>0</v>
      </c>
      <c r="C1192" s="17">
        <f>+'Employee ROP Information'!M1192</f>
        <v>0</v>
      </c>
      <c r="D1192" s="17">
        <f>+'Employee ROP Information'!N1192</f>
        <v>0</v>
      </c>
      <c r="E1192" s="32">
        <f>+'JRO''s Hours Information'!B1192</f>
        <v>0</v>
      </c>
      <c r="F1192" s="23">
        <f t="shared" si="192"/>
        <v>0</v>
      </c>
      <c r="G1192" s="32">
        <f>+'JRO''s Hours Information'!E1192</f>
        <v>0</v>
      </c>
      <c r="H1192" s="23">
        <f t="shared" si="193"/>
        <v>0</v>
      </c>
      <c r="I1192" s="32">
        <f>+'JRO''s Hours Information'!H1192</f>
        <v>0</v>
      </c>
      <c r="J1192" s="25">
        <f t="shared" si="194"/>
        <v>0</v>
      </c>
      <c r="K1192" s="33">
        <f>+'JRO''s Hours Information'!C1192</f>
        <v>0</v>
      </c>
      <c r="L1192" s="23">
        <f t="shared" si="195"/>
        <v>0</v>
      </c>
      <c r="M1192" s="33">
        <f>+'JRO''s Hours Information'!F1192</f>
        <v>0</v>
      </c>
      <c r="N1192" s="23">
        <f t="shared" si="196"/>
        <v>0</v>
      </c>
      <c r="O1192" s="33">
        <f>+'JRO''s Hours Information'!I1192</f>
        <v>0</v>
      </c>
      <c r="P1192" s="25">
        <f t="shared" si="197"/>
        <v>0</v>
      </c>
      <c r="Q1192" s="16">
        <f>+'JRO''s Hours Information'!D1192</f>
        <v>0</v>
      </c>
      <c r="R1192" s="23">
        <f t="shared" si="198"/>
        <v>0</v>
      </c>
      <c r="S1192" s="16">
        <f>+'JRO''s Hours Information'!G1192</f>
        <v>0</v>
      </c>
      <c r="T1192" s="23">
        <f t="shared" si="199"/>
        <v>0</v>
      </c>
      <c r="U1192" s="15">
        <f>+'JRO''s Hours Information'!J1192</f>
        <v>0</v>
      </c>
      <c r="V1192" s="25">
        <f t="shared" si="200"/>
        <v>0</v>
      </c>
      <c r="W1192" s="23">
        <f t="shared" si="201"/>
        <v>0</v>
      </c>
    </row>
    <row r="1193" spans="1:23" ht="14.85" hidden="1" customHeight="1" x14ac:dyDescent="0.15">
      <c r="A1193" s="64">
        <f>'Employee ROP Information'!A1193</f>
        <v>0</v>
      </c>
      <c r="B1193" s="58">
        <f>+'Employee ROP Information'!C1193</f>
        <v>0</v>
      </c>
      <c r="C1193" s="17">
        <f>+'Employee ROP Information'!M1193</f>
        <v>0</v>
      </c>
      <c r="D1193" s="17">
        <f>+'Employee ROP Information'!N1193</f>
        <v>0</v>
      </c>
      <c r="E1193" s="32">
        <f>+'JRO''s Hours Information'!B1193</f>
        <v>0</v>
      </c>
      <c r="F1193" s="23">
        <f t="shared" si="192"/>
        <v>0</v>
      </c>
      <c r="G1193" s="32">
        <f>+'JRO''s Hours Information'!E1193</f>
        <v>0</v>
      </c>
      <c r="H1193" s="23">
        <f t="shared" si="193"/>
        <v>0</v>
      </c>
      <c r="I1193" s="32">
        <f>+'JRO''s Hours Information'!H1193</f>
        <v>0</v>
      </c>
      <c r="J1193" s="25">
        <f t="shared" si="194"/>
        <v>0</v>
      </c>
      <c r="K1193" s="33">
        <f>+'JRO''s Hours Information'!C1193</f>
        <v>0</v>
      </c>
      <c r="L1193" s="23">
        <f t="shared" si="195"/>
        <v>0</v>
      </c>
      <c r="M1193" s="33">
        <f>+'JRO''s Hours Information'!F1193</f>
        <v>0</v>
      </c>
      <c r="N1193" s="23">
        <f t="shared" si="196"/>
        <v>0</v>
      </c>
      <c r="O1193" s="33">
        <f>+'JRO''s Hours Information'!I1193</f>
        <v>0</v>
      </c>
      <c r="P1193" s="25">
        <f t="shared" si="197"/>
        <v>0</v>
      </c>
      <c r="Q1193" s="16">
        <f>+'JRO''s Hours Information'!D1193</f>
        <v>0</v>
      </c>
      <c r="R1193" s="23">
        <f t="shared" si="198"/>
        <v>0</v>
      </c>
      <c r="S1193" s="16">
        <f>+'JRO''s Hours Information'!G1193</f>
        <v>0</v>
      </c>
      <c r="T1193" s="23">
        <f t="shared" si="199"/>
        <v>0</v>
      </c>
      <c r="U1193" s="15">
        <f>+'JRO''s Hours Information'!J1193</f>
        <v>0</v>
      </c>
      <c r="V1193" s="25">
        <f t="shared" si="200"/>
        <v>0</v>
      </c>
      <c r="W1193" s="23">
        <f t="shared" si="201"/>
        <v>0</v>
      </c>
    </row>
    <row r="1194" spans="1:23" ht="14.85" hidden="1" customHeight="1" x14ac:dyDescent="0.15">
      <c r="A1194" s="64">
        <f>'Employee ROP Information'!A1194</f>
        <v>0</v>
      </c>
      <c r="B1194" s="58">
        <f>+'Employee ROP Information'!C1194</f>
        <v>0</v>
      </c>
      <c r="C1194" s="17">
        <f>+'Employee ROP Information'!M1194</f>
        <v>0</v>
      </c>
      <c r="D1194" s="17">
        <f>+'Employee ROP Information'!N1194</f>
        <v>0</v>
      </c>
      <c r="E1194" s="32">
        <f>+'JRO''s Hours Information'!B1194</f>
        <v>0</v>
      </c>
      <c r="F1194" s="23">
        <f t="shared" si="192"/>
        <v>0</v>
      </c>
      <c r="G1194" s="32">
        <f>+'JRO''s Hours Information'!E1194</f>
        <v>0</v>
      </c>
      <c r="H1194" s="23">
        <f t="shared" si="193"/>
        <v>0</v>
      </c>
      <c r="I1194" s="32">
        <f>+'JRO''s Hours Information'!H1194</f>
        <v>0</v>
      </c>
      <c r="J1194" s="25">
        <f t="shared" si="194"/>
        <v>0</v>
      </c>
      <c r="K1194" s="33">
        <f>+'JRO''s Hours Information'!C1194</f>
        <v>0</v>
      </c>
      <c r="L1194" s="23">
        <f t="shared" si="195"/>
        <v>0</v>
      </c>
      <c r="M1194" s="33">
        <f>+'JRO''s Hours Information'!F1194</f>
        <v>0</v>
      </c>
      <c r="N1194" s="23">
        <f t="shared" si="196"/>
        <v>0</v>
      </c>
      <c r="O1194" s="33">
        <f>+'JRO''s Hours Information'!I1194</f>
        <v>0</v>
      </c>
      <c r="P1194" s="25">
        <f t="shared" si="197"/>
        <v>0</v>
      </c>
      <c r="Q1194" s="16">
        <f>+'JRO''s Hours Information'!D1194</f>
        <v>0</v>
      </c>
      <c r="R1194" s="23">
        <f t="shared" si="198"/>
        <v>0</v>
      </c>
      <c r="S1194" s="16">
        <f>+'JRO''s Hours Information'!G1194</f>
        <v>0</v>
      </c>
      <c r="T1194" s="23">
        <f t="shared" si="199"/>
        <v>0</v>
      </c>
      <c r="U1194" s="15">
        <f>+'JRO''s Hours Information'!J1194</f>
        <v>0</v>
      </c>
      <c r="V1194" s="25">
        <f t="shared" si="200"/>
        <v>0</v>
      </c>
      <c r="W1194" s="23">
        <f t="shared" si="201"/>
        <v>0</v>
      </c>
    </row>
    <row r="1195" spans="1:23" ht="14.85" hidden="1" customHeight="1" x14ac:dyDescent="0.15">
      <c r="A1195" s="64">
        <f>'Employee ROP Information'!A1195</f>
        <v>0</v>
      </c>
      <c r="B1195" s="58">
        <f>+'Employee ROP Information'!C1195</f>
        <v>0</v>
      </c>
      <c r="C1195" s="17">
        <f>+'Employee ROP Information'!M1195</f>
        <v>0</v>
      </c>
      <c r="D1195" s="17">
        <f>+'Employee ROP Information'!N1195</f>
        <v>0</v>
      </c>
      <c r="E1195" s="32">
        <f>+'JRO''s Hours Information'!B1195</f>
        <v>0</v>
      </c>
      <c r="F1195" s="23">
        <f t="shared" si="192"/>
        <v>0</v>
      </c>
      <c r="G1195" s="32">
        <f>+'JRO''s Hours Information'!E1195</f>
        <v>0</v>
      </c>
      <c r="H1195" s="23">
        <f t="shared" si="193"/>
        <v>0</v>
      </c>
      <c r="I1195" s="32">
        <f>+'JRO''s Hours Information'!H1195</f>
        <v>0</v>
      </c>
      <c r="J1195" s="25">
        <f t="shared" si="194"/>
        <v>0</v>
      </c>
      <c r="K1195" s="33">
        <f>+'JRO''s Hours Information'!C1195</f>
        <v>0</v>
      </c>
      <c r="L1195" s="23">
        <f t="shared" si="195"/>
        <v>0</v>
      </c>
      <c r="M1195" s="33">
        <f>+'JRO''s Hours Information'!F1195</f>
        <v>0</v>
      </c>
      <c r="N1195" s="23">
        <f t="shared" si="196"/>
        <v>0</v>
      </c>
      <c r="O1195" s="33">
        <f>+'JRO''s Hours Information'!I1195</f>
        <v>0</v>
      </c>
      <c r="P1195" s="25">
        <f t="shared" si="197"/>
        <v>0</v>
      </c>
      <c r="Q1195" s="16">
        <f>+'JRO''s Hours Information'!D1195</f>
        <v>0</v>
      </c>
      <c r="R1195" s="23">
        <f t="shared" si="198"/>
        <v>0</v>
      </c>
      <c r="S1195" s="16">
        <f>+'JRO''s Hours Information'!G1195</f>
        <v>0</v>
      </c>
      <c r="T1195" s="23">
        <f t="shared" si="199"/>
        <v>0</v>
      </c>
      <c r="U1195" s="15">
        <f>+'JRO''s Hours Information'!J1195</f>
        <v>0</v>
      </c>
      <c r="V1195" s="25">
        <f t="shared" si="200"/>
        <v>0</v>
      </c>
      <c r="W1195" s="23">
        <f t="shared" si="201"/>
        <v>0</v>
      </c>
    </row>
    <row r="1196" spans="1:23" ht="14.85" hidden="1" customHeight="1" x14ac:dyDescent="0.15">
      <c r="A1196" s="64">
        <f>'Employee ROP Information'!A1196</f>
        <v>0</v>
      </c>
      <c r="B1196" s="58">
        <f>+'Employee ROP Information'!C1196</f>
        <v>0</v>
      </c>
      <c r="C1196" s="17">
        <f>+'Employee ROP Information'!M1196</f>
        <v>0</v>
      </c>
      <c r="D1196" s="17">
        <f>+'Employee ROP Information'!N1196</f>
        <v>0</v>
      </c>
      <c r="E1196" s="32">
        <f>+'JRO''s Hours Information'!B1196</f>
        <v>0</v>
      </c>
      <c r="F1196" s="23">
        <f t="shared" si="192"/>
        <v>0</v>
      </c>
      <c r="G1196" s="32">
        <f>+'JRO''s Hours Information'!E1196</f>
        <v>0</v>
      </c>
      <c r="H1196" s="23">
        <f t="shared" si="193"/>
        <v>0</v>
      </c>
      <c r="I1196" s="32">
        <f>+'JRO''s Hours Information'!H1196</f>
        <v>0</v>
      </c>
      <c r="J1196" s="25">
        <f t="shared" si="194"/>
        <v>0</v>
      </c>
      <c r="K1196" s="33">
        <f>+'JRO''s Hours Information'!C1196</f>
        <v>0</v>
      </c>
      <c r="L1196" s="23">
        <f t="shared" si="195"/>
        <v>0</v>
      </c>
      <c r="M1196" s="33">
        <f>+'JRO''s Hours Information'!F1196</f>
        <v>0</v>
      </c>
      <c r="N1196" s="23">
        <f t="shared" si="196"/>
        <v>0</v>
      </c>
      <c r="O1196" s="33">
        <f>+'JRO''s Hours Information'!I1196</f>
        <v>0</v>
      </c>
      <c r="P1196" s="25">
        <f t="shared" si="197"/>
        <v>0</v>
      </c>
      <c r="Q1196" s="16">
        <f>+'JRO''s Hours Information'!D1196</f>
        <v>0</v>
      </c>
      <c r="R1196" s="23">
        <f t="shared" si="198"/>
        <v>0</v>
      </c>
      <c r="S1196" s="16">
        <f>+'JRO''s Hours Information'!G1196</f>
        <v>0</v>
      </c>
      <c r="T1196" s="23">
        <f t="shared" si="199"/>
        <v>0</v>
      </c>
      <c r="U1196" s="15">
        <f>+'JRO''s Hours Information'!J1196</f>
        <v>0</v>
      </c>
      <c r="V1196" s="25">
        <f t="shared" si="200"/>
        <v>0</v>
      </c>
      <c r="W1196" s="23">
        <f t="shared" si="201"/>
        <v>0</v>
      </c>
    </row>
    <row r="1197" spans="1:23" ht="14.85" hidden="1" customHeight="1" x14ac:dyDescent="0.15">
      <c r="A1197" s="64">
        <f>'Employee ROP Information'!A1197</f>
        <v>0</v>
      </c>
      <c r="B1197" s="58">
        <f>+'Employee ROP Information'!C1197</f>
        <v>0</v>
      </c>
      <c r="C1197" s="17">
        <f>+'Employee ROP Information'!M1197</f>
        <v>0</v>
      </c>
      <c r="D1197" s="17">
        <f>+'Employee ROP Information'!N1197</f>
        <v>0</v>
      </c>
      <c r="E1197" s="32">
        <f>+'JRO''s Hours Information'!B1197</f>
        <v>0</v>
      </c>
      <c r="F1197" s="23">
        <f t="shared" si="192"/>
        <v>0</v>
      </c>
      <c r="G1197" s="32">
        <f>+'JRO''s Hours Information'!E1197</f>
        <v>0</v>
      </c>
      <c r="H1197" s="23">
        <f t="shared" si="193"/>
        <v>0</v>
      </c>
      <c r="I1197" s="32">
        <f>+'JRO''s Hours Information'!H1197</f>
        <v>0</v>
      </c>
      <c r="J1197" s="25">
        <f t="shared" si="194"/>
        <v>0</v>
      </c>
      <c r="K1197" s="33">
        <f>+'JRO''s Hours Information'!C1197</f>
        <v>0</v>
      </c>
      <c r="L1197" s="23">
        <f t="shared" si="195"/>
        <v>0</v>
      </c>
      <c r="M1197" s="33">
        <f>+'JRO''s Hours Information'!F1197</f>
        <v>0</v>
      </c>
      <c r="N1197" s="23">
        <f t="shared" si="196"/>
        <v>0</v>
      </c>
      <c r="O1197" s="33">
        <f>+'JRO''s Hours Information'!I1197</f>
        <v>0</v>
      </c>
      <c r="P1197" s="25">
        <f t="shared" si="197"/>
        <v>0</v>
      </c>
      <c r="Q1197" s="16">
        <f>+'JRO''s Hours Information'!D1197</f>
        <v>0</v>
      </c>
      <c r="R1197" s="23">
        <f t="shared" si="198"/>
        <v>0</v>
      </c>
      <c r="S1197" s="16">
        <f>+'JRO''s Hours Information'!G1197</f>
        <v>0</v>
      </c>
      <c r="T1197" s="23">
        <f t="shared" si="199"/>
        <v>0</v>
      </c>
      <c r="U1197" s="15">
        <f>+'JRO''s Hours Information'!J1197</f>
        <v>0</v>
      </c>
      <c r="V1197" s="25">
        <f t="shared" si="200"/>
        <v>0</v>
      </c>
      <c r="W1197" s="23">
        <f t="shared" si="201"/>
        <v>0</v>
      </c>
    </row>
    <row r="1198" spans="1:23" ht="14.85" hidden="1" customHeight="1" x14ac:dyDescent="0.15">
      <c r="A1198" s="64">
        <f>'Employee ROP Information'!A1198</f>
        <v>0</v>
      </c>
      <c r="B1198" s="58">
        <f>+'Employee ROP Information'!C1198</f>
        <v>0</v>
      </c>
      <c r="C1198" s="17">
        <f>+'Employee ROP Information'!M1198</f>
        <v>0</v>
      </c>
      <c r="D1198" s="17">
        <f>+'Employee ROP Information'!N1198</f>
        <v>0</v>
      </c>
      <c r="E1198" s="32">
        <f>+'JRO''s Hours Information'!B1198</f>
        <v>0</v>
      </c>
      <c r="F1198" s="23">
        <f t="shared" si="192"/>
        <v>0</v>
      </c>
      <c r="G1198" s="32">
        <f>+'JRO''s Hours Information'!E1198</f>
        <v>0</v>
      </c>
      <c r="H1198" s="23">
        <f t="shared" si="193"/>
        <v>0</v>
      </c>
      <c r="I1198" s="32">
        <f>+'JRO''s Hours Information'!H1198</f>
        <v>0</v>
      </c>
      <c r="J1198" s="25">
        <f t="shared" si="194"/>
        <v>0</v>
      </c>
      <c r="K1198" s="33">
        <f>+'JRO''s Hours Information'!C1198</f>
        <v>0</v>
      </c>
      <c r="L1198" s="23">
        <f t="shared" si="195"/>
        <v>0</v>
      </c>
      <c r="M1198" s="33">
        <f>+'JRO''s Hours Information'!F1198</f>
        <v>0</v>
      </c>
      <c r="N1198" s="23">
        <f t="shared" si="196"/>
        <v>0</v>
      </c>
      <c r="O1198" s="33">
        <f>+'JRO''s Hours Information'!I1198</f>
        <v>0</v>
      </c>
      <c r="P1198" s="25">
        <f t="shared" si="197"/>
        <v>0</v>
      </c>
      <c r="Q1198" s="16">
        <f>+'JRO''s Hours Information'!D1198</f>
        <v>0</v>
      </c>
      <c r="R1198" s="23">
        <f t="shared" si="198"/>
        <v>0</v>
      </c>
      <c r="S1198" s="16">
        <f>+'JRO''s Hours Information'!G1198</f>
        <v>0</v>
      </c>
      <c r="T1198" s="23">
        <f t="shared" si="199"/>
        <v>0</v>
      </c>
      <c r="U1198" s="15">
        <f>+'JRO''s Hours Information'!J1198</f>
        <v>0</v>
      </c>
      <c r="V1198" s="25">
        <f t="shared" si="200"/>
        <v>0</v>
      </c>
      <c r="W1198" s="23">
        <f t="shared" si="201"/>
        <v>0</v>
      </c>
    </row>
    <row r="1199" spans="1:23" ht="14.85" hidden="1" customHeight="1" x14ac:dyDescent="0.15">
      <c r="A1199" s="64">
        <f>'Employee ROP Information'!A1199</f>
        <v>0</v>
      </c>
      <c r="B1199" s="58">
        <f>+'Employee ROP Information'!C1199</f>
        <v>0</v>
      </c>
      <c r="C1199" s="17">
        <f>+'Employee ROP Information'!M1199</f>
        <v>0</v>
      </c>
      <c r="D1199" s="17">
        <f>+'Employee ROP Information'!N1199</f>
        <v>0</v>
      </c>
      <c r="E1199" s="32">
        <f>+'JRO''s Hours Information'!B1199</f>
        <v>0</v>
      </c>
      <c r="F1199" s="23">
        <f t="shared" si="192"/>
        <v>0</v>
      </c>
      <c r="G1199" s="32">
        <f>+'JRO''s Hours Information'!E1199</f>
        <v>0</v>
      </c>
      <c r="H1199" s="23">
        <f t="shared" si="193"/>
        <v>0</v>
      </c>
      <c r="I1199" s="32">
        <f>+'JRO''s Hours Information'!H1199</f>
        <v>0</v>
      </c>
      <c r="J1199" s="25">
        <f t="shared" si="194"/>
        <v>0</v>
      </c>
      <c r="K1199" s="33">
        <f>+'JRO''s Hours Information'!C1199</f>
        <v>0</v>
      </c>
      <c r="L1199" s="23">
        <f t="shared" si="195"/>
        <v>0</v>
      </c>
      <c r="M1199" s="33">
        <f>+'JRO''s Hours Information'!F1199</f>
        <v>0</v>
      </c>
      <c r="N1199" s="23">
        <f t="shared" si="196"/>
        <v>0</v>
      </c>
      <c r="O1199" s="33">
        <f>+'JRO''s Hours Information'!I1199</f>
        <v>0</v>
      </c>
      <c r="P1199" s="25">
        <f t="shared" si="197"/>
        <v>0</v>
      </c>
      <c r="Q1199" s="16">
        <f>+'JRO''s Hours Information'!D1199</f>
        <v>0</v>
      </c>
      <c r="R1199" s="23">
        <f t="shared" si="198"/>
        <v>0</v>
      </c>
      <c r="S1199" s="16">
        <f>+'JRO''s Hours Information'!G1199</f>
        <v>0</v>
      </c>
      <c r="T1199" s="23">
        <f t="shared" si="199"/>
        <v>0</v>
      </c>
      <c r="U1199" s="15">
        <f>+'JRO''s Hours Information'!J1199</f>
        <v>0</v>
      </c>
      <c r="V1199" s="25">
        <f t="shared" si="200"/>
        <v>0</v>
      </c>
      <c r="W1199" s="23">
        <f t="shared" si="201"/>
        <v>0</v>
      </c>
    </row>
    <row r="1200" spans="1:23" ht="14.85" hidden="1" customHeight="1" x14ac:dyDescent="0.15">
      <c r="A1200" s="64">
        <f>'Employee ROP Information'!A1200</f>
        <v>0</v>
      </c>
      <c r="B1200" s="58">
        <f>+'Employee ROP Information'!C1200</f>
        <v>0</v>
      </c>
      <c r="C1200" s="17">
        <f>+'Employee ROP Information'!M1200</f>
        <v>0</v>
      </c>
      <c r="D1200" s="17">
        <f>+'Employee ROP Information'!N1200</f>
        <v>0</v>
      </c>
      <c r="E1200" s="32">
        <f>+'JRO''s Hours Information'!B1200</f>
        <v>0</v>
      </c>
      <c r="F1200" s="23">
        <f t="shared" si="192"/>
        <v>0</v>
      </c>
      <c r="G1200" s="32">
        <f>+'JRO''s Hours Information'!E1200</f>
        <v>0</v>
      </c>
      <c r="H1200" s="23">
        <f t="shared" si="193"/>
        <v>0</v>
      </c>
      <c r="I1200" s="32">
        <f>+'JRO''s Hours Information'!H1200</f>
        <v>0</v>
      </c>
      <c r="J1200" s="25">
        <f t="shared" si="194"/>
        <v>0</v>
      </c>
      <c r="K1200" s="33">
        <f>+'JRO''s Hours Information'!C1200</f>
        <v>0</v>
      </c>
      <c r="L1200" s="23">
        <f t="shared" si="195"/>
        <v>0</v>
      </c>
      <c r="M1200" s="33">
        <f>+'JRO''s Hours Information'!F1200</f>
        <v>0</v>
      </c>
      <c r="N1200" s="23">
        <f t="shared" si="196"/>
        <v>0</v>
      </c>
      <c r="O1200" s="33">
        <f>+'JRO''s Hours Information'!I1200</f>
        <v>0</v>
      </c>
      <c r="P1200" s="25">
        <f t="shared" si="197"/>
        <v>0</v>
      </c>
      <c r="Q1200" s="16">
        <f>+'JRO''s Hours Information'!D1200</f>
        <v>0</v>
      </c>
      <c r="R1200" s="23">
        <f t="shared" si="198"/>
        <v>0</v>
      </c>
      <c r="S1200" s="16">
        <f>+'JRO''s Hours Information'!G1200</f>
        <v>0</v>
      </c>
      <c r="T1200" s="23">
        <f t="shared" si="199"/>
        <v>0</v>
      </c>
      <c r="U1200" s="15">
        <f>+'JRO''s Hours Information'!J1200</f>
        <v>0</v>
      </c>
      <c r="V1200" s="25">
        <f t="shared" si="200"/>
        <v>0</v>
      </c>
      <c r="W1200" s="23">
        <f t="shared" si="201"/>
        <v>0</v>
      </c>
    </row>
    <row r="1201" spans="1:23" ht="14.85" hidden="1" customHeight="1" x14ac:dyDescent="0.15">
      <c r="A1201" s="64">
        <f>'Employee ROP Information'!A1201</f>
        <v>0</v>
      </c>
      <c r="B1201" s="58">
        <f>+'Employee ROP Information'!C1201</f>
        <v>0</v>
      </c>
      <c r="C1201" s="17">
        <f>+'Employee ROP Information'!M1201</f>
        <v>0</v>
      </c>
      <c r="D1201" s="17">
        <f>+'Employee ROP Information'!N1201</f>
        <v>0</v>
      </c>
      <c r="E1201" s="32">
        <f>+'JRO''s Hours Information'!B1201</f>
        <v>0</v>
      </c>
      <c r="F1201" s="23">
        <f t="shared" si="192"/>
        <v>0</v>
      </c>
      <c r="G1201" s="32">
        <f>+'JRO''s Hours Information'!E1201</f>
        <v>0</v>
      </c>
      <c r="H1201" s="23">
        <f t="shared" si="193"/>
        <v>0</v>
      </c>
      <c r="I1201" s="32">
        <f>+'JRO''s Hours Information'!H1201</f>
        <v>0</v>
      </c>
      <c r="J1201" s="25">
        <f t="shared" si="194"/>
        <v>0</v>
      </c>
      <c r="K1201" s="33">
        <f>+'JRO''s Hours Information'!C1201</f>
        <v>0</v>
      </c>
      <c r="L1201" s="23">
        <f t="shared" si="195"/>
        <v>0</v>
      </c>
      <c r="M1201" s="33">
        <f>+'JRO''s Hours Information'!F1201</f>
        <v>0</v>
      </c>
      <c r="N1201" s="23">
        <f t="shared" si="196"/>
        <v>0</v>
      </c>
      <c r="O1201" s="33">
        <f>+'JRO''s Hours Information'!I1201</f>
        <v>0</v>
      </c>
      <c r="P1201" s="25">
        <f t="shared" si="197"/>
        <v>0</v>
      </c>
      <c r="Q1201" s="16">
        <f>+'JRO''s Hours Information'!D1201</f>
        <v>0</v>
      </c>
      <c r="R1201" s="23">
        <f t="shared" si="198"/>
        <v>0</v>
      </c>
      <c r="S1201" s="16">
        <f>+'JRO''s Hours Information'!G1201</f>
        <v>0</v>
      </c>
      <c r="T1201" s="23">
        <f t="shared" si="199"/>
        <v>0</v>
      </c>
      <c r="U1201" s="15">
        <f>+'JRO''s Hours Information'!J1201</f>
        <v>0</v>
      </c>
      <c r="V1201" s="25">
        <f t="shared" si="200"/>
        <v>0</v>
      </c>
      <c r="W1201" s="23">
        <f t="shared" si="201"/>
        <v>0</v>
      </c>
    </row>
    <row r="1202" spans="1:23" ht="14.85" hidden="1" customHeight="1" x14ac:dyDescent="0.15">
      <c r="A1202" s="64">
        <f>'Employee ROP Information'!A1202</f>
        <v>0</v>
      </c>
      <c r="B1202" s="58">
        <f>+'Employee ROP Information'!C1202</f>
        <v>0</v>
      </c>
      <c r="C1202" s="17">
        <f>+'Employee ROP Information'!M1202</f>
        <v>0</v>
      </c>
      <c r="D1202" s="17">
        <f>+'Employee ROP Information'!N1202</f>
        <v>0</v>
      </c>
      <c r="E1202" s="32">
        <f>+'JRO''s Hours Information'!B1202</f>
        <v>0</v>
      </c>
      <c r="F1202" s="23">
        <f t="shared" si="192"/>
        <v>0</v>
      </c>
      <c r="G1202" s="32">
        <f>+'JRO''s Hours Information'!E1202</f>
        <v>0</v>
      </c>
      <c r="H1202" s="23">
        <f t="shared" si="193"/>
        <v>0</v>
      </c>
      <c r="I1202" s="32">
        <f>+'JRO''s Hours Information'!H1202</f>
        <v>0</v>
      </c>
      <c r="J1202" s="25">
        <f t="shared" si="194"/>
        <v>0</v>
      </c>
      <c r="K1202" s="33">
        <f>+'JRO''s Hours Information'!C1202</f>
        <v>0</v>
      </c>
      <c r="L1202" s="23">
        <f t="shared" si="195"/>
        <v>0</v>
      </c>
      <c r="M1202" s="33">
        <f>+'JRO''s Hours Information'!F1202</f>
        <v>0</v>
      </c>
      <c r="N1202" s="23">
        <f t="shared" si="196"/>
        <v>0</v>
      </c>
      <c r="O1202" s="33">
        <f>+'JRO''s Hours Information'!I1202</f>
        <v>0</v>
      </c>
      <c r="P1202" s="25">
        <f t="shared" si="197"/>
        <v>0</v>
      </c>
      <c r="Q1202" s="16">
        <f>+'JRO''s Hours Information'!D1202</f>
        <v>0</v>
      </c>
      <c r="R1202" s="23">
        <f t="shared" si="198"/>
        <v>0</v>
      </c>
      <c r="S1202" s="16">
        <f>+'JRO''s Hours Information'!G1202</f>
        <v>0</v>
      </c>
      <c r="T1202" s="23">
        <f t="shared" si="199"/>
        <v>0</v>
      </c>
      <c r="U1202" s="15">
        <f>+'JRO''s Hours Information'!J1202</f>
        <v>0</v>
      </c>
      <c r="V1202" s="25">
        <f t="shared" si="200"/>
        <v>0</v>
      </c>
      <c r="W1202" s="23">
        <f t="shared" si="201"/>
        <v>0</v>
      </c>
    </row>
    <row r="1203" spans="1:23" ht="14.85" hidden="1" customHeight="1" x14ac:dyDescent="0.15">
      <c r="A1203" s="64">
        <f>'Employee ROP Information'!A1203</f>
        <v>0</v>
      </c>
      <c r="B1203" s="58">
        <f>+'Employee ROP Information'!C1203</f>
        <v>0</v>
      </c>
      <c r="C1203" s="17">
        <f>+'Employee ROP Information'!M1203</f>
        <v>0</v>
      </c>
      <c r="D1203" s="17">
        <f>+'Employee ROP Information'!N1203</f>
        <v>0</v>
      </c>
      <c r="E1203" s="32">
        <f>+'JRO''s Hours Information'!B1203</f>
        <v>0</v>
      </c>
      <c r="F1203" s="23">
        <f t="shared" si="192"/>
        <v>0</v>
      </c>
      <c r="G1203" s="32">
        <f>+'JRO''s Hours Information'!E1203</f>
        <v>0</v>
      </c>
      <c r="H1203" s="23">
        <f t="shared" si="193"/>
        <v>0</v>
      </c>
      <c r="I1203" s="32">
        <f>+'JRO''s Hours Information'!H1203</f>
        <v>0</v>
      </c>
      <c r="J1203" s="25">
        <f t="shared" si="194"/>
        <v>0</v>
      </c>
      <c r="K1203" s="33">
        <f>+'JRO''s Hours Information'!C1203</f>
        <v>0</v>
      </c>
      <c r="L1203" s="23">
        <f t="shared" si="195"/>
        <v>0</v>
      </c>
      <c r="M1203" s="33">
        <f>+'JRO''s Hours Information'!F1203</f>
        <v>0</v>
      </c>
      <c r="N1203" s="23">
        <f t="shared" si="196"/>
        <v>0</v>
      </c>
      <c r="O1203" s="33">
        <f>+'JRO''s Hours Information'!I1203</f>
        <v>0</v>
      </c>
      <c r="P1203" s="25">
        <f t="shared" si="197"/>
        <v>0</v>
      </c>
      <c r="Q1203" s="16">
        <f>+'JRO''s Hours Information'!D1203</f>
        <v>0</v>
      </c>
      <c r="R1203" s="23">
        <f t="shared" si="198"/>
        <v>0</v>
      </c>
      <c r="S1203" s="16">
        <f>+'JRO''s Hours Information'!G1203</f>
        <v>0</v>
      </c>
      <c r="T1203" s="23">
        <f t="shared" si="199"/>
        <v>0</v>
      </c>
      <c r="U1203" s="15">
        <f>+'JRO''s Hours Information'!J1203</f>
        <v>0</v>
      </c>
      <c r="V1203" s="25">
        <f t="shared" si="200"/>
        <v>0</v>
      </c>
      <c r="W1203" s="23">
        <f t="shared" si="201"/>
        <v>0</v>
      </c>
    </row>
    <row r="1204" spans="1:23" ht="14.85" hidden="1" customHeight="1" x14ac:dyDescent="0.15">
      <c r="A1204" s="64">
        <f>'Employee ROP Information'!A1204</f>
        <v>0</v>
      </c>
      <c r="B1204" s="58">
        <f>+'Employee ROP Information'!C1204</f>
        <v>0</v>
      </c>
      <c r="C1204" s="17">
        <f>+'Employee ROP Information'!M1204</f>
        <v>0</v>
      </c>
      <c r="D1204" s="17">
        <f>+'Employee ROP Information'!N1204</f>
        <v>0</v>
      </c>
      <c r="E1204" s="32">
        <f>+'JRO''s Hours Information'!B1204</f>
        <v>0</v>
      </c>
      <c r="F1204" s="23">
        <f t="shared" si="192"/>
        <v>0</v>
      </c>
      <c r="G1204" s="32">
        <f>+'JRO''s Hours Information'!E1204</f>
        <v>0</v>
      </c>
      <c r="H1204" s="23">
        <f t="shared" si="193"/>
        <v>0</v>
      </c>
      <c r="I1204" s="32">
        <f>+'JRO''s Hours Information'!H1204</f>
        <v>0</v>
      </c>
      <c r="J1204" s="25">
        <f t="shared" si="194"/>
        <v>0</v>
      </c>
      <c r="K1204" s="33">
        <f>+'JRO''s Hours Information'!C1204</f>
        <v>0</v>
      </c>
      <c r="L1204" s="23">
        <f t="shared" si="195"/>
        <v>0</v>
      </c>
      <c r="M1204" s="33">
        <f>+'JRO''s Hours Information'!F1204</f>
        <v>0</v>
      </c>
      <c r="N1204" s="23">
        <f t="shared" si="196"/>
        <v>0</v>
      </c>
      <c r="O1204" s="33">
        <f>+'JRO''s Hours Information'!I1204</f>
        <v>0</v>
      </c>
      <c r="P1204" s="25">
        <f t="shared" si="197"/>
        <v>0</v>
      </c>
      <c r="Q1204" s="16">
        <f>+'JRO''s Hours Information'!D1204</f>
        <v>0</v>
      </c>
      <c r="R1204" s="23">
        <f t="shared" si="198"/>
        <v>0</v>
      </c>
      <c r="S1204" s="16">
        <f>+'JRO''s Hours Information'!G1204</f>
        <v>0</v>
      </c>
      <c r="T1204" s="23">
        <f t="shared" si="199"/>
        <v>0</v>
      </c>
      <c r="U1204" s="15">
        <f>+'JRO''s Hours Information'!J1204</f>
        <v>0</v>
      </c>
      <c r="V1204" s="25">
        <f t="shared" si="200"/>
        <v>0</v>
      </c>
      <c r="W1204" s="23">
        <f t="shared" si="201"/>
        <v>0</v>
      </c>
    </row>
    <row r="1205" spans="1:23" ht="14.85" hidden="1" customHeight="1" x14ac:dyDescent="0.15">
      <c r="A1205" s="64">
        <f>'Employee ROP Information'!A1205</f>
        <v>0</v>
      </c>
      <c r="B1205" s="58">
        <f>+'Employee ROP Information'!C1205</f>
        <v>0</v>
      </c>
      <c r="C1205" s="17">
        <f>+'Employee ROP Information'!M1205</f>
        <v>0</v>
      </c>
      <c r="D1205" s="17">
        <f>+'Employee ROP Information'!N1205</f>
        <v>0</v>
      </c>
      <c r="E1205" s="32">
        <f>+'JRO''s Hours Information'!B1205</f>
        <v>0</v>
      </c>
      <c r="F1205" s="23">
        <f t="shared" si="192"/>
        <v>0</v>
      </c>
      <c r="G1205" s="32">
        <f>+'JRO''s Hours Information'!E1205</f>
        <v>0</v>
      </c>
      <c r="H1205" s="23">
        <f t="shared" si="193"/>
        <v>0</v>
      </c>
      <c r="I1205" s="32">
        <f>+'JRO''s Hours Information'!H1205</f>
        <v>0</v>
      </c>
      <c r="J1205" s="25">
        <f t="shared" si="194"/>
        <v>0</v>
      </c>
      <c r="K1205" s="33">
        <f>+'JRO''s Hours Information'!C1205</f>
        <v>0</v>
      </c>
      <c r="L1205" s="23">
        <f t="shared" si="195"/>
        <v>0</v>
      </c>
      <c r="M1205" s="33">
        <f>+'JRO''s Hours Information'!F1205</f>
        <v>0</v>
      </c>
      <c r="N1205" s="23">
        <f t="shared" si="196"/>
        <v>0</v>
      </c>
      <c r="O1205" s="33">
        <f>+'JRO''s Hours Information'!I1205</f>
        <v>0</v>
      </c>
      <c r="P1205" s="25">
        <f t="shared" si="197"/>
        <v>0</v>
      </c>
      <c r="Q1205" s="16">
        <f>+'JRO''s Hours Information'!D1205</f>
        <v>0</v>
      </c>
      <c r="R1205" s="23">
        <f t="shared" si="198"/>
        <v>0</v>
      </c>
      <c r="S1205" s="16">
        <f>+'JRO''s Hours Information'!G1205</f>
        <v>0</v>
      </c>
      <c r="T1205" s="23">
        <f t="shared" si="199"/>
        <v>0</v>
      </c>
      <c r="U1205" s="15">
        <f>+'JRO''s Hours Information'!J1205</f>
        <v>0</v>
      </c>
      <c r="V1205" s="25">
        <f t="shared" si="200"/>
        <v>0</v>
      </c>
      <c r="W1205" s="23">
        <f t="shared" si="201"/>
        <v>0</v>
      </c>
    </row>
    <row r="1206" spans="1:23" ht="14.85" hidden="1" customHeight="1" x14ac:dyDescent="0.15">
      <c r="A1206" s="64">
        <f>'Employee ROP Information'!A1206</f>
        <v>0</v>
      </c>
      <c r="B1206" s="58">
        <f>+'Employee ROP Information'!C1206</f>
        <v>0</v>
      </c>
      <c r="C1206" s="17">
        <f>+'Employee ROP Information'!M1206</f>
        <v>0</v>
      </c>
      <c r="D1206" s="17">
        <f>+'Employee ROP Information'!N1206</f>
        <v>0</v>
      </c>
      <c r="E1206" s="32">
        <f>+'JRO''s Hours Information'!B1206</f>
        <v>0</v>
      </c>
      <c r="F1206" s="23">
        <f t="shared" si="192"/>
        <v>0</v>
      </c>
      <c r="G1206" s="32">
        <f>+'JRO''s Hours Information'!E1206</f>
        <v>0</v>
      </c>
      <c r="H1206" s="23">
        <f t="shared" si="193"/>
        <v>0</v>
      </c>
      <c r="I1206" s="32">
        <f>+'JRO''s Hours Information'!H1206</f>
        <v>0</v>
      </c>
      <c r="J1206" s="25">
        <f t="shared" si="194"/>
        <v>0</v>
      </c>
      <c r="K1206" s="33">
        <f>+'JRO''s Hours Information'!C1206</f>
        <v>0</v>
      </c>
      <c r="L1206" s="23">
        <f t="shared" si="195"/>
        <v>0</v>
      </c>
      <c r="M1206" s="33">
        <f>+'JRO''s Hours Information'!F1206</f>
        <v>0</v>
      </c>
      <c r="N1206" s="23">
        <f t="shared" si="196"/>
        <v>0</v>
      </c>
      <c r="O1206" s="33">
        <f>+'JRO''s Hours Information'!I1206</f>
        <v>0</v>
      </c>
      <c r="P1206" s="25">
        <f t="shared" si="197"/>
        <v>0</v>
      </c>
      <c r="Q1206" s="16">
        <f>+'JRO''s Hours Information'!D1206</f>
        <v>0</v>
      </c>
      <c r="R1206" s="23">
        <f t="shared" si="198"/>
        <v>0</v>
      </c>
      <c r="S1206" s="16">
        <f>+'JRO''s Hours Information'!G1206</f>
        <v>0</v>
      </c>
      <c r="T1206" s="23">
        <f t="shared" si="199"/>
        <v>0</v>
      </c>
      <c r="U1206" s="15">
        <f>+'JRO''s Hours Information'!J1206</f>
        <v>0</v>
      </c>
      <c r="V1206" s="25">
        <f t="shared" si="200"/>
        <v>0</v>
      </c>
      <c r="W1206" s="23">
        <f t="shared" si="201"/>
        <v>0</v>
      </c>
    </row>
    <row r="1207" spans="1:23" ht="14.85" hidden="1" customHeight="1" x14ac:dyDescent="0.15">
      <c r="A1207" s="64">
        <f>'Employee ROP Information'!A1207</f>
        <v>0</v>
      </c>
      <c r="B1207" s="58">
        <f>+'Employee ROP Information'!C1207</f>
        <v>0</v>
      </c>
      <c r="C1207" s="17">
        <f>+'Employee ROP Information'!M1207</f>
        <v>0</v>
      </c>
      <c r="D1207" s="17">
        <f>+'Employee ROP Information'!N1207</f>
        <v>0</v>
      </c>
      <c r="E1207" s="32">
        <f>+'JRO''s Hours Information'!B1207</f>
        <v>0</v>
      </c>
      <c r="F1207" s="23">
        <f t="shared" si="192"/>
        <v>0</v>
      </c>
      <c r="G1207" s="32">
        <f>+'JRO''s Hours Information'!E1207</f>
        <v>0</v>
      </c>
      <c r="H1207" s="23">
        <f t="shared" si="193"/>
        <v>0</v>
      </c>
      <c r="I1207" s="32">
        <f>+'JRO''s Hours Information'!H1207</f>
        <v>0</v>
      </c>
      <c r="J1207" s="25">
        <f t="shared" si="194"/>
        <v>0</v>
      </c>
      <c r="K1207" s="33">
        <f>+'JRO''s Hours Information'!C1207</f>
        <v>0</v>
      </c>
      <c r="L1207" s="23">
        <f t="shared" si="195"/>
        <v>0</v>
      </c>
      <c r="M1207" s="33">
        <f>+'JRO''s Hours Information'!F1207</f>
        <v>0</v>
      </c>
      <c r="N1207" s="23">
        <f t="shared" si="196"/>
        <v>0</v>
      </c>
      <c r="O1207" s="33">
        <f>+'JRO''s Hours Information'!I1207</f>
        <v>0</v>
      </c>
      <c r="P1207" s="25">
        <f t="shared" si="197"/>
        <v>0</v>
      </c>
      <c r="Q1207" s="16">
        <f>+'JRO''s Hours Information'!D1207</f>
        <v>0</v>
      </c>
      <c r="R1207" s="23">
        <f t="shared" si="198"/>
        <v>0</v>
      </c>
      <c r="S1207" s="16">
        <f>+'JRO''s Hours Information'!G1207</f>
        <v>0</v>
      </c>
      <c r="T1207" s="23">
        <f t="shared" si="199"/>
        <v>0</v>
      </c>
      <c r="U1207" s="15">
        <f>+'JRO''s Hours Information'!J1207</f>
        <v>0</v>
      </c>
      <c r="V1207" s="25">
        <f t="shared" si="200"/>
        <v>0</v>
      </c>
      <c r="W1207" s="23">
        <f t="shared" si="201"/>
        <v>0</v>
      </c>
    </row>
    <row r="1208" spans="1:23" ht="14.85" hidden="1" customHeight="1" x14ac:dyDescent="0.15">
      <c r="A1208" s="64">
        <f>'Employee ROP Information'!A1208</f>
        <v>0</v>
      </c>
      <c r="B1208" s="58">
        <f>+'Employee ROP Information'!C1208</f>
        <v>0</v>
      </c>
      <c r="C1208" s="17">
        <f>+'Employee ROP Information'!M1208</f>
        <v>0</v>
      </c>
      <c r="D1208" s="17">
        <f>+'Employee ROP Information'!N1208</f>
        <v>0</v>
      </c>
      <c r="E1208" s="32">
        <f>+'JRO''s Hours Information'!B1208</f>
        <v>0</v>
      </c>
      <c r="F1208" s="23">
        <f t="shared" si="192"/>
        <v>0</v>
      </c>
      <c r="G1208" s="32">
        <f>+'JRO''s Hours Information'!E1208</f>
        <v>0</v>
      </c>
      <c r="H1208" s="23">
        <f t="shared" si="193"/>
        <v>0</v>
      </c>
      <c r="I1208" s="32">
        <f>+'JRO''s Hours Information'!H1208</f>
        <v>0</v>
      </c>
      <c r="J1208" s="25">
        <f t="shared" si="194"/>
        <v>0</v>
      </c>
      <c r="K1208" s="33">
        <f>+'JRO''s Hours Information'!C1208</f>
        <v>0</v>
      </c>
      <c r="L1208" s="23">
        <f t="shared" si="195"/>
        <v>0</v>
      </c>
      <c r="M1208" s="33">
        <f>+'JRO''s Hours Information'!F1208</f>
        <v>0</v>
      </c>
      <c r="N1208" s="23">
        <f t="shared" si="196"/>
        <v>0</v>
      </c>
      <c r="O1208" s="33">
        <f>+'JRO''s Hours Information'!I1208</f>
        <v>0</v>
      </c>
      <c r="P1208" s="25">
        <f t="shared" si="197"/>
        <v>0</v>
      </c>
      <c r="Q1208" s="16">
        <f>+'JRO''s Hours Information'!D1208</f>
        <v>0</v>
      </c>
      <c r="R1208" s="23">
        <f t="shared" si="198"/>
        <v>0</v>
      </c>
      <c r="S1208" s="16">
        <f>+'JRO''s Hours Information'!G1208</f>
        <v>0</v>
      </c>
      <c r="T1208" s="23">
        <f t="shared" si="199"/>
        <v>0</v>
      </c>
      <c r="U1208" s="15">
        <f>+'JRO''s Hours Information'!J1208</f>
        <v>0</v>
      </c>
      <c r="V1208" s="25">
        <f t="shared" si="200"/>
        <v>0</v>
      </c>
      <c r="W1208" s="23">
        <f t="shared" si="201"/>
        <v>0</v>
      </c>
    </row>
    <row r="1209" spans="1:23" ht="14.85" hidden="1" customHeight="1" x14ac:dyDescent="0.15">
      <c r="A1209" s="64">
        <f>'Employee ROP Information'!A1209</f>
        <v>0</v>
      </c>
      <c r="B1209" s="58">
        <f>+'Employee ROP Information'!C1209</f>
        <v>0</v>
      </c>
      <c r="C1209" s="17">
        <f>+'Employee ROP Information'!M1209</f>
        <v>0</v>
      </c>
      <c r="D1209" s="17">
        <f>+'Employee ROP Information'!N1209</f>
        <v>0</v>
      </c>
      <c r="E1209" s="32">
        <f>+'JRO''s Hours Information'!B1209</f>
        <v>0</v>
      </c>
      <c r="F1209" s="23">
        <f t="shared" si="192"/>
        <v>0</v>
      </c>
      <c r="G1209" s="32">
        <f>+'JRO''s Hours Information'!E1209</f>
        <v>0</v>
      </c>
      <c r="H1209" s="23">
        <f t="shared" si="193"/>
        <v>0</v>
      </c>
      <c r="I1209" s="32">
        <f>+'JRO''s Hours Information'!H1209</f>
        <v>0</v>
      </c>
      <c r="J1209" s="25">
        <f t="shared" si="194"/>
        <v>0</v>
      </c>
      <c r="K1209" s="33">
        <f>+'JRO''s Hours Information'!C1209</f>
        <v>0</v>
      </c>
      <c r="L1209" s="23">
        <f t="shared" si="195"/>
        <v>0</v>
      </c>
      <c r="M1209" s="33">
        <f>+'JRO''s Hours Information'!F1209</f>
        <v>0</v>
      </c>
      <c r="N1209" s="23">
        <f t="shared" si="196"/>
        <v>0</v>
      </c>
      <c r="O1209" s="33">
        <f>+'JRO''s Hours Information'!I1209</f>
        <v>0</v>
      </c>
      <c r="P1209" s="25">
        <f t="shared" si="197"/>
        <v>0</v>
      </c>
      <c r="Q1209" s="16">
        <f>+'JRO''s Hours Information'!D1209</f>
        <v>0</v>
      </c>
      <c r="R1209" s="23">
        <f t="shared" si="198"/>
        <v>0</v>
      </c>
      <c r="S1209" s="16">
        <f>+'JRO''s Hours Information'!G1209</f>
        <v>0</v>
      </c>
      <c r="T1209" s="23">
        <f t="shared" si="199"/>
        <v>0</v>
      </c>
      <c r="U1209" s="15">
        <f>+'JRO''s Hours Information'!J1209</f>
        <v>0</v>
      </c>
      <c r="V1209" s="25">
        <f t="shared" si="200"/>
        <v>0</v>
      </c>
      <c r="W1209" s="23">
        <f t="shared" si="201"/>
        <v>0</v>
      </c>
    </row>
    <row r="1210" spans="1:23" ht="14.85" hidden="1" customHeight="1" x14ac:dyDescent="0.15">
      <c r="A1210" s="64">
        <f>'Employee ROP Information'!A1210</f>
        <v>0</v>
      </c>
      <c r="B1210" s="58">
        <f>+'Employee ROP Information'!C1210</f>
        <v>0</v>
      </c>
      <c r="C1210" s="17">
        <f>+'Employee ROP Information'!M1210</f>
        <v>0</v>
      </c>
      <c r="D1210" s="17">
        <f>+'Employee ROP Information'!N1210</f>
        <v>0</v>
      </c>
      <c r="E1210" s="32">
        <f>+'JRO''s Hours Information'!B1210</f>
        <v>0</v>
      </c>
      <c r="F1210" s="23">
        <f t="shared" si="192"/>
        <v>0</v>
      </c>
      <c r="G1210" s="32">
        <f>+'JRO''s Hours Information'!E1210</f>
        <v>0</v>
      </c>
      <c r="H1210" s="23">
        <f t="shared" si="193"/>
        <v>0</v>
      </c>
      <c r="I1210" s="32">
        <f>+'JRO''s Hours Information'!H1210</f>
        <v>0</v>
      </c>
      <c r="J1210" s="25">
        <f t="shared" si="194"/>
        <v>0</v>
      </c>
      <c r="K1210" s="33">
        <f>+'JRO''s Hours Information'!C1210</f>
        <v>0</v>
      </c>
      <c r="L1210" s="23">
        <f t="shared" si="195"/>
        <v>0</v>
      </c>
      <c r="M1210" s="33">
        <f>+'JRO''s Hours Information'!F1210</f>
        <v>0</v>
      </c>
      <c r="N1210" s="23">
        <f t="shared" si="196"/>
        <v>0</v>
      </c>
      <c r="O1210" s="33">
        <f>+'JRO''s Hours Information'!I1210</f>
        <v>0</v>
      </c>
      <c r="P1210" s="25">
        <f t="shared" si="197"/>
        <v>0</v>
      </c>
      <c r="Q1210" s="16">
        <f>+'JRO''s Hours Information'!D1210</f>
        <v>0</v>
      </c>
      <c r="R1210" s="23">
        <f t="shared" si="198"/>
        <v>0</v>
      </c>
      <c r="S1210" s="16">
        <f>+'JRO''s Hours Information'!G1210</f>
        <v>0</v>
      </c>
      <c r="T1210" s="23">
        <f t="shared" si="199"/>
        <v>0</v>
      </c>
      <c r="U1210" s="15">
        <f>+'JRO''s Hours Information'!J1210</f>
        <v>0</v>
      </c>
      <c r="V1210" s="25">
        <f t="shared" si="200"/>
        <v>0</v>
      </c>
      <c r="W1210" s="23">
        <f t="shared" si="201"/>
        <v>0</v>
      </c>
    </row>
    <row r="1211" spans="1:23" ht="14.85" hidden="1" customHeight="1" x14ac:dyDescent="0.15">
      <c r="A1211" s="64">
        <f>'Employee ROP Information'!A1211</f>
        <v>0</v>
      </c>
      <c r="B1211" s="58">
        <f>+'Employee ROP Information'!C1211</f>
        <v>0</v>
      </c>
      <c r="C1211" s="17">
        <f>+'Employee ROP Information'!M1211</f>
        <v>0</v>
      </c>
      <c r="D1211" s="17">
        <f>+'Employee ROP Information'!N1211</f>
        <v>0</v>
      </c>
      <c r="E1211" s="32">
        <f>+'JRO''s Hours Information'!B1211</f>
        <v>0</v>
      </c>
      <c r="F1211" s="23">
        <f t="shared" si="192"/>
        <v>0</v>
      </c>
      <c r="G1211" s="32">
        <f>+'JRO''s Hours Information'!E1211</f>
        <v>0</v>
      </c>
      <c r="H1211" s="23">
        <f t="shared" si="193"/>
        <v>0</v>
      </c>
      <c r="I1211" s="32">
        <f>+'JRO''s Hours Information'!H1211</f>
        <v>0</v>
      </c>
      <c r="J1211" s="25">
        <f t="shared" si="194"/>
        <v>0</v>
      </c>
      <c r="K1211" s="33">
        <f>+'JRO''s Hours Information'!C1211</f>
        <v>0</v>
      </c>
      <c r="L1211" s="23">
        <f t="shared" si="195"/>
        <v>0</v>
      </c>
      <c r="M1211" s="33">
        <f>+'JRO''s Hours Information'!F1211</f>
        <v>0</v>
      </c>
      <c r="N1211" s="23">
        <f t="shared" si="196"/>
        <v>0</v>
      </c>
      <c r="O1211" s="33">
        <f>+'JRO''s Hours Information'!I1211</f>
        <v>0</v>
      </c>
      <c r="P1211" s="25">
        <f t="shared" si="197"/>
        <v>0</v>
      </c>
      <c r="Q1211" s="16">
        <f>+'JRO''s Hours Information'!D1211</f>
        <v>0</v>
      </c>
      <c r="R1211" s="23">
        <f t="shared" si="198"/>
        <v>0</v>
      </c>
      <c r="S1211" s="16">
        <f>+'JRO''s Hours Information'!G1211</f>
        <v>0</v>
      </c>
      <c r="T1211" s="23">
        <f t="shared" si="199"/>
        <v>0</v>
      </c>
      <c r="U1211" s="15">
        <f>+'JRO''s Hours Information'!J1211</f>
        <v>0</v>
      </c>
      <c r="V1211" s="25">
        <f t="shared" si="200"/>
        <v>0</v>
      </c>
      <c r="W1211" s="23">
        <f t="shared" si="201"/>
        <v>0</v>
      </c>
    </row>
    <row r="1212" spans="1:23" ht="14.85" hidden="1" customHeight="1" x14ac:dyDescent="0.15">
      <c r="A1212" s="64">
        <f>'Employee ROP Information'!A1212</f>
        <v>0</v>
      </c>
      <c r="B1212" s="58">
        <f>+'Employee ROP Information'!C1212</f>
        <v>0</v>
      </c>
      <c r="C1212" s="17">
        <f>+'Employee ROP Information'!M1212</f>
        <v>0</v>
      </c>
      <c r="D1212" s="17">
        <f>+'Employee ROP Information'!N1212</f>
        <v>0</v>
      </c>
      <c r="E1212" s="32">
        <f>+'JRO''s Hours Information'!B1212</f>
        <v>0</v>
      </c>
      <c r="F1212" s="23">
        <f t="shared" si="192"/>
        <v>0</v>
      </c>
      <c r="G1212" s="32">
        <f>+'JRO''s Hours Information'!E1212</f>
        <v>0</v>
      </c>
      <c r="H1212" s="23">
        <f t="shared" si="193"/>
        <v>0</v>
      </c>
      <c r="I1212" s="32">
        <f>+'JRO''s Hours Information'!H1212</f>
        <v>0</v>
      </c>
      <c r="J1212" s="25">
        <f t="shared" si="194"/>
        <v>0</v>
      </c>
      <c r="K1212" s="33">
        <f>+'JRO''s Hours Information'!C1212</f>
        <v>0</v>
      </c>
      <c r="L1212" s="23">
        <f t="shared" si="195"/>
        <v>0</v>
      </c>
      <c r="M1212" s="33">
        <f>+'JRO''s Hours Information'!F1212</f>
        <v>0</v>
      </c>
      <c r="N1212" s="23">
        <f t="shared" si="196"/>
        <v>0</v>
      </c>
      <c r="O1212" s="33">
        <f>+'JRO''s Hours Information'!I1212</f>
        <v>0</v>
      </c>
      <c r="P1212" s="25">
        <f t="shared" si="197"/>
        <v>0</v>
      </c>
      <c r="Q1212" s="16">
        <f>+'JRO''s Hours Information'!D1212</f>
        <v>0</v>
      </c>
      <c r="R1212" s="23">
        <f t="shared" si="198"/>
        <v>0</v>
      </c>
      <c r="S1212" s="16">
        <f>+'JRO''s Hours Information'!G1212</f>
        <v>0</v>
      </c>
      <c r="T1212" s="23">
        <f t="shared" si="199"/>
        <v>0</v>
      </c>
      <c r="U1212" s="15">
        <f>+'JRO''s Hours Information'!J1212</f>
        <v>0</v>
      </c>
      <c r="V1212" s="25">
        <f t="shared" si="200"/>
        <v>0</v>
      </c>
      <c r="W1212" s="23">
        <f t="shared" si="201"/>
        <v>0</v>
      </c>
    </row>
    <row r="1213" spans="1:23" ht="14.85" hidden="1" customHeight="1" x14ac:dyDescent="0.15">
      <c r="A1213" s="64">
        <f>'Employee ROP Information'!A1213</f>
        <v>0</v>
      </c>
      <c r="B1213" s="58">
        <f>+'Employee ROP Information'!C1213</f>
        <v>0</v>
      </c>
      <c r="C1213" s="17">
        <f>+'Employee ROP Information'!M1213</f>
        <v>0</v>
      </c>
      <c r="D1213" s="17">
        <f>+'Employee ROP Information'!N1213</f>
        <v>0</v>
      </c>
      <c r="E1213" s="32">
        <f>+'JRO''s Hours Information'!B1213</f>
        <v>0</v>
      </c>
      <c r="F1213" s="23">
        <f t="shared" si="192"/>
        <v>0</v>
      </c>
      <c r="G1213" s="32">
        <f>+'JRO''s Hours Information'!E1213</f>
        <v>0</v>
      </c>
      <c r="H1213" s="23">
        <f t="shared" si="193"/>
        <v>0</v>
      </c>
      <c r="I1213" s="32">
        <f>+'JRO''s Hours Information'!H1213</f>
        <v>0</v>
      </c>
      <c r="J1213" s="25">
        <f t="shared" si="194"/>
        <v>0</v>
      </c>
      <c r="K1213" s="33">
        <f>+'JRO''s Hours Information'!C1213</f>
        <v>0</v>
      </c>
      <c r="L1213" s="23">
        <f t="shared" si="195"/>
        <v>0</v>
      </c>
      <c r="M1213" s="33">
        <f>+'JRO''s Hours Information'!F1213</f>
        <v>0</v>
      </c>
      <c r="N1213" s="23">
        <f t="shared" si="196"/>
        <v>0</v>
      </c>
      <c r="O1213" s="33">
        <f>+'JRO''s Hours Information'!I1213</f>
        <v>0</v>
      </c>
      <c r="P1213" s="25">
        <f t="shared" si="197"/>
        <v>0</v>
      </c>
      <c r="Q1213" s="16">
        <f>+'JRO''s Hours Information'!D1213</f>
        <v>0</v>
      </c>
      <c r="R1213" s="23">
        <f t="shared" si="198"/>
        <v>0</v>
      </c>
      <c r="S1213" s="16">
        <f>+'JRO''s Hours Information'!G1213</f>
        <v>0</v>
      </c>
      <c r="T1213" s="23">
        <f t="shared" si="199"/>
        <v>0</v>
      </c>
      <c r="U1213" s="15">
        <f>+'JRO''s Hours Information'!J1213</f>
        <v>0</v>
      </c>
      <c r="V1213" s="25">
        <f t="shared" si="200"/>
        <v>0</v>
      </c>
      <c r="W1213" s="23">
        <f t="shared" si="201"/>
        <v>0</v>
      </c>
    </row>
    <row r="1214" spans="1:23" ht="14.85" hidden="1" customHeight="1" x14ac:dyDescent="0.15">
      <c r="A1214" s="64">
        <f>'Employee ROP Information'!A1214</f>
        <v>0</v>
      </c>
      <c r="B1214" s="58">
        <f>+'Employee ROP Information'!C1214</f>
        <v>0</v>
      </c>
      <c r="C1214" s="17">
        <f>+'Employee ROP Information'!M1214</f>
        <v>0</v>
      </c>
      <c r="D1214" s="17">
        <f>+'Employee ROP Information'!N1214</f>
        <v>0</v>
      </c>
      <c r="E1214" s="32">
        <f>+'JRO''s Hours Information'!B1214</f>
        <v>0</v>
      </c>
      <c r="F1214" s="23">
        <f t="shared" si="192"/>
        <v>0</v>
      </c>
      <c r="G1214" s="32">
        <f>+'JRO''s Hours Information'!E1214</f>
        <v>0</v>
      </c>
      <c r="H1214" s="23">
        <f t="shared" si="193"/>
        <v>0</v>
      </c>
      <c r="I1214" s="32">
        <f>+'JRO''s Hours Information'!H1214</f>
        <v>0</v>
      </c>
      <c r="J1214" s="25">
        <f t="shared" si="194"/>
        <v>0</v>
      </c>
      <c r="K1214" s="33">
        <f>+'JRO''s Hours Information'!C1214</f>
        <v>0</v>
      </c>
      <c r="L1214" s="23">
        <f t="shared" si="195"/>
        <v>0</v>
      </c>
      <c r="M1214" s="33">
        <f>+'JRO''s Hours Information'!F1214</f>
        <v>0</v>
      </c>
      <c r="N1214" s="23">
        <f t="shared" si="196"/>
        <v>0</v>
      </c>
      <c r="O1214" s="33">
        <f>+'JRO''s Hours Information'!I1214</f>
        <v>0</v>
      </c>
      <c r="P1214" s="25">
        <f t="shared" si="197"/>
        <v>0</v>
      </c>
      <c r="Q1214" s="16">
        <f>+'JRO''s Hours Information'!D1214</f>
        <v>0</v>
      </c>
      <c r="R1214" s="23">
        <f t="shared" si="198"/>
        <v>0</v>
      </c>
      <c r="S1214" s="16">
        <f>+'JRO''s Hours Information'!G1214</f>
        <v>0</v>
      </c>
      <c r="T1214" s="23">
        <f t="shared" si="199"/>
        <v>0</v>
      </c>
      <c r="U1214" s="15">
        <f>+'JRO''s Hours Information'!J1214</f>
        <v>0</v>
      </c>
      <c r="V1214" s="25">
        <f t="shared" si="200"/>
        <v>0</v>
      </c>
      <c r="W1214" s="23">
        <f t="shared" si="201"/>
        <v>0</v>
      </c>
    </row>
    <row r="1215" spans="1:23" ht="14.85" hidden="1" customHeight="1" x14ac:dyDescent="0.15">
      <c r="A1215" s="64">
        <f>'Employee ROP Information'!A1215</f>
        <v>0</v>
      </c>
      <c r="B1215" s="58">
        <f>+'Employee ROP Information'!C1215</f>
        <v>0</v>
      </c>
      <c r="C1215" s="17">
        <f>+'Employee ROP Information'!M1215</f>
        <v>0</v>
      </c>
      <c r="D1215" s="17">
        <f>+'Employee ROP Information'!N1215</f>
        <v>0</v>
      </c>
      <c r="E1215" s="32">
        <f>+'JRO''s Hours Information'!B1215</f>
        <v>0</v>
      </c>
      <c r="F1215" s="23">
        <f t="shared" si="192"/>
        <v>0</v>
      </c>
      <c r="G1215" s="32">
        <f>+'JRO''s Hours Information'!E1215</f>
        <v>0</v>
      </c>
      <c r="H1215" s="23">
        <f t="shared" si="193"/>
        <v>0</v>
      </c>
      <c r="I1215" s="32">
        <f>+'JRO''s Hours Information'!H1215</f>
        <v>0</v>
      </c>
      <c r="J1215" s="25">
        <f t="shared" si="194"/>
        <v>0</v>
      </c>
      <c r="K1215" s="33">
        <f>+'JRO''s Hours Information'!C1215</f>
        <v>0</v>
      </c>
      <c r="L1215" s="23">
        <f t="shared" si="195"/>
        <v>0</v>
      </c>
      <c r="M1215" s="33">
        <f>+'JRO''s Hours Information'!F1215</f>
        <v>0</v>
      </c>
      <c r="N1215" s="23">
        <f t="shared" si="196"/>
        <v>0</v>
      </c>
      <c r="O1215" s="33">
        <f>+'JRO''s Hours Information'!I1215</f>
        <v>0</v>
      </c>
      <c r="P1215" s="25">
        <f t="shared" si="197"/>
        <v>0</v>
      </c>
      <c r="Q1215" s="16">
        <f>+'JRO''s Hours Information'!D1215</f>
        <v>0</v>
      </c>
      <c r="R1215" s="23">
        <f t="shared" si="198"/>
        <v>0</v>
      </c>
      <c r="S1215" s="16">
        <f>+'JRO''s Hours Information'!G1215</f>
        <v>0</v>
      </c>
      <c r="T1215" s="23">
        <f t="shared" si="199"/>
        <v>0</v>
      </c>
      <c r="U1215" s="15">
        <f>+'JRO''s Hours Information'!J1215</f>
        <v>0</v>
      </c>
      <c r="V1215" s="25">
        <f t="shared" si="200"/>
        <v>0</v>
      </c>
      <c r="W1215" s="23">
        <f t="shared" si="201"/>
        <v>0</v>
      </c>
    </row>
    <row r="1216" spans="1:23" ht="14.85" hidden="1" customHeight="1" x14ac:dyDescent="0.15">
      <c r="A1216" s="64">
        <f>'Employee ROP Information'!A1216</f>
        <v>0</v>
      </c>
      <c r="B1216" s="58">
        <f>+'Employee ROP Information'!C1216</f>
        <v>0</v>
      </c>
      <c r="C1216" s="17">
        <f>+'Employee ROP Information'!M1216</f>
        <v>0</v>
      </c>
      <c r="D1216" s="17">
        <f>+'Employee ROP Information'!N1216</f>
        <v>0</v>
      </c>
      <c r="E1216" s="32">
        <f>+'JRO''s Hours Information'!B1216</f>
        <v>0</v>
      </c>
      <c r="F1216" s="23">
        <f t="shared" si="192"/>
        <v>0</v>
      </c>
      <c r="G1216" s="32">
        <f>+'JRO''s Hours Information'!E1216</f>
        <v>0</v>
      </c>
      <c r="H1216" s="23">
        <f t="shared" si="193"/>
        <v>0</v>
      </c>
      <c r="I1216" s="32">
        <f>+'JRO''s Hours Information'!H1216</f>
        <v>0</v>
      </c>
      <c r="J1216" s="25">
        <f t="shared" si="194"/>
        <v>0</v>
      </c>
      <c r="K1216" s="33">
        <f>+'JRO''s Hours Information'!C1216</f>
        <v>0</v>
      </c>
      <c r="L1216" s="23">
        <f t="shared" si="195"/>
        <v>0</v>
      </c>
      <c r="M1216" s="33">
        <f>+'JRO''s Hours Information'!F1216</f>
        <v>0</v>
      </c>
      <c r="N1216" s="23">
        <f t="shared" si="196"/>
        <v>0</v>
      </c>
      <c r="O1216" s="33">
        <f>+'JRO''s Hours Information'!I1216</f>
        <v>0</v>
      </c>
      <c r="P1216" s="25">
        <f t="shared" si="197"/>
        <v>0</v>
      </c>
      <c r="Q1216" s="16">
        <f>+'JRO''s Hours Information'!D1216</f>
        <v>0</v>
      </c>
      <c r="R1216" s="23">
        <f t="shared" si="198"/>
        <v>0</v>
      </c>
      <c r="S1216" s="16">
        <f>+'JRO''s Hours Information'!G1216</f>
        <v>0</v>
      </c>
      <c r="T1216" s="23">
        <f t="shared" si="199"/>
        <v>0</v>
      </c>
      <c r="U1216" s="15">
        <f>+'JRO''s Hours Information'!J1216</f>
        <v>0</v>
      </c>
      <c r="V1216" s="25">
        <f t="shared" si="200"/>
        <v>0</v>
      </c>
      <c r="W1216" s="23">
        <f t="shared" si="201"/>
        <v>0</v>
      </c>
    </row>
    <row r="1217" spans="1:23" ht="14.85" hidden="1" customHeight="1" x14ac:dyDescent="0.15">
      <c r="A1217" s="64">
        <f>'Employee ROP Information'!A1217</f>
        <v>0</v>
      </c>
      <c r="B1217" s="58">
        <f>+'Employee ROP Information'!C1217</f>
        <v>0</v>
      </c>
      <c r="C1217" s="17">
        <f>+'Employee ROP Information'!M1217</f>
        <v>0</v>
      </c>
      <c r="D1217" s="17">
        <f>+'Employee ROP Information'!N1217</f>
        <v>0</v>
      </c>
      <c r="E1217" s="32">
        <f>+'JRO''s Hours Information'!B1217</f>
        <v>0</v>
      </c>
      <c r="F1217" s="23">
        <f t="shared" si="192"/>
        <v>0</v>
      </c>
      <c r="G1217" s="32">
        <f>+'JRO''s Hours Information'!E1217</f>
        <v>0</v>
      </c>
      <c r="H1217" s="23">
        <f t="shared" si="193"/>
        <v>0</v>
      </c>
      <c r="I1217" s="32">
        <f>+'JRO''s Hours Information'!H1217</f>
        <v>0</v>
      </c>
      <c r="J1217" s="25">
        <f t="shared" si="194"/>
        <v>0</v>
      </c>
      <c r="K1217" s="33">
        <f>+'JRO''s Hours Information'!C1217</f>
        <v>0</v>
      </c>
      <c r="L1217" s="23">
        <f t="shared" si="195"/>
        <v>0</v>
      </c>
      <c r="M1217" s="33">
        <f>+'JRO''s Hours Information'!F1217</f>
        <v>0</v>
      </c>
      <c r="N1217" s="23">
        <f t="shared" si="196"/>
        <v>0</v>
      </c>
      <c r="O1217" s="33">
        <f>+'JRO''s Hours Information'!I1217</f>
        <v>0</v>
      </c>
      <c r="P1217" s="25">
        <f t="shared" si="197"/>
        <v>0</v>
      </c>
      <c r="Q1217" s="16">
        <f>+'JRO''s Hours Information'!D1217</f>
        <v>0</v>
      </c>
      <c r="R1217" s="23">
        <f t="shared" si="198"/>
        <v>0</v>
      </c>
      <c r="S1217" s="16">
        <f>+'JRO''s Hours Information'!G1217</f>
        <v>0</v>
      </c>
      <c r="T1217" s="23">
        <f t="shared" si="199"/>
        <v>0</v>
      </c>
      <c r="U1217" s="15">
        <f>+'JRO''s Hours Information'!J1217</f>
        <v>0</v>
      </c>
      <c r="V1217" s="25">
        <f t="shared" si="200"/>
        <v>0</v>
      </c>
      <c r="W1217" s="23">
        <f t="shared" si="201"/>
        <v>0</v>
      </c>
    </row>
    <row r="1218" spans="1:23" ht="14.85" hidden="1" customHeight="1" x14ac:dyDescent="0.15">
      <c r="A1218" s="64">
        <f>'Employee ROP Information'!A1218</f>
        <v>0</v>
      </c>
      <c r="B1218" s="58">
        <f>+'Employee ROP Information'!C1218</f>
        <v>0</v>
      </c>
      <c r="C1218" s="17">
        <f>+'Employee ROP Information'!M1218</f>
        <v>0</v>
      </c>
      <c r="D1218" s="17">
        <f>+'Employee ROP Information'!N1218</f>
        <v>0</v>
      </c>
      <c r="E1218" s="32">
        <f>+'JRO''s Hours Information'!B1218</f>
        <v>0</v>
      </c>
      <c r="F1218" s="23">
        <f t="shared" si="192"/>
        <v>0</v>
      </c>
      <c r="G1218" s="32">
        <f>+'JRO''s Hours Information'!E1218</f>
        <v>0</v>
      </c>
      <c r="H1218" s="23">
        <f t="shared" si="193"/>
        <v>0</v>
      </c>
      <c r="I1218" s="32">
        <f>+'JRO''s Hours Information'!H1218</f>
        <v>0</v>
      </c>
      <c r="J1218" s="25">
        <f t="shared" si="194"/>
        <v>0</v>
      </c>
      <c r="K1218" s="33">
        <f>+'JRO''s Hours Information'!C1218</f>
        <v>0</v>
      </c>
      <c r="L1218" s="23">
        <f t="shared" si="195"/>
        <v>0</v>
      </c>
      <c r="M1218" s="33">
        <f>+'JRO''s Hours Information'!F1218</f>
        <v>0</v>
      </c>
      <c r="N1218" s="23">
        <f t="shared" si="196"/>
        <v>0</v>
      </c>
      <c r="O1218" s="33">
        <f>+'JRO''s Hours Information'!I1218</f>
        <v>0</v>
      </c>
      <c r="P1218" s="25">
        <f t="shared" si="197"/>
        <v>0</v>
      </c>
      <c r="Q1218" s="16">
        <f>+'JRO''s Hours Information'!D1218</f>
        <v>0</v>
      </c>
      <c r="R1218" s="23">
        <f t="shared" si="198"/>
        <v>0</v>
      </c>
      <c r="S1218" s="16">
        <f>+'JRO''s Hours Information'!G1218</f>
        <v>0</v>
      </c>
      <c r="T1218" s="23">
        <f t="shared" si="199"/>
        <v>0</v>
      </c>
      <c r="U1218" s="15">
        <f>+'JRO''s Hours Information'!J1218</f>
        <v>0</v>
      </c>
      <c r="V1218" s="25">
        <f t="shared" si="200"/>
        <v>0</v>
      </c>
      <c r="W1218" s="23">
        <f t="shared" si="201"/>
        <v>0</v>
      </c>
    </row>
    <row r="1219" spans="1:23" ht="14.85" hidden="1" customHeight="1" x14ac:dyDescent="0.15">
      <c r="A1219" s="64">
        <f>'Employee ROP Information'!A1219</f>
        <v>0</v>
      </c>
      <c r="B1219" s="58">
        <f>+'Employee ROP Information'!C1219</f>
        <v>0</v>
      </c>
      <c r="C1219" s="17">
        <f>+'Employee ROP Information'!M1219</f>
        <v>0</v>
      </c>
      <c r="D1219" s="17">
        <f>+'Employee ROP Information'!N1219</f>
        <v>0</v>
      </c>
      <c r="E1219" s="32">
        <f>+'JRO''s Hours Information'!B1219</f>
        <v>0</v>
      </c>
      <c r="F1219" s="23">
        <f t="shared" si="192"/>
        <v>0</v>
      </c>
      <c r="G1219" s="32">
        <f>+'JRO''s Hours Information'!E1219</f>
        <v>0</v>
      </c>
      <c r="H1219" s="23">
        <f t="shared" si="193"/>
        <v>0</v>
      </c>
      <c r="I1219" s="32">
        <f>+'JRO''s Hours Information'!H1219</f>
        <v>0</v>
      </c>
      <c r="J1219" s="25">
        <f t="shared" si="194"/>
        <v>0</v>
      </c>
      <c r="K1219" s="33">
        <f>+'JRO''s Hours Information'!C1219</f>
        <v>0</v>
      </c>
      <c r="L1219" s="23">
        <f t="shared" si="195"/>
        <v>0</v>
      </c>
      <c r="M1219" s="33">
        <f>+'JRO''s Hours Information'!F1219</f>
        <v>0</v>
      </c>
      <c r="N1219" s="23">
        <f t="shared" si="196"/>
        <v>0</v>
      </c>
      <c r="O1219" s="33">
        <f>+'JRO''s Hours Information'!I1219</f>
        <v>0</v>
      </c>
      <c r="P1219" s="25">
        <f t="shared" si="197"/>
        <v>0</v>
      </c>
      <c r="Q1219" s="16">
        <f>+'JRO''s Hours Information'!D1219</f>
        <v>0</v>
      </c>
      <c r="R1219" s="23">
        <f t="shared" si="198"/>
        <v>0</v>
      </c>
      <c r="S1219" s="16">
        <f>+'JRO''s Hours Information'!G1219</f>
        <v>0</v>
      </c>
      <c r="T1219" s="23">
        <f t="shared" si="199"/>
        <v>0</v>
      </c>
      <c r="U1219" s="15">
        <f>+'JRO''s Hours Information'!J1219</f>
        <v>0</v>
      </c>
      <c r="V1219" s="25">
        <f t="shared" si="200"/>
        <v>0</v>
      </c>
      <c r="W1219" s="23">
        <f t="shared" si="201"/>
        <v>0</v>
      </c>
    </row>
    <row r="1220" spans="1:23" ht="14.85" hidden="1" customHeight="1" x14ac:dyDescent="0.15">
      <c r="A1220" s="64">
        <f>'Employee ROP Information'!A1220</f>
        <v>0</v>
      </c>
      <c r="B1220" s="58">
        <f>+'Employee ROP Information'!C1220</f>
        <v>0</v>
      </c>
      <c r="C1220" s="17">
        <f>+'Employee ROP Information'!M1220</f>
        <v>0</v>
      </c>
      <c r="D1220" s="17">
        <f>+'Employee ROP Information'!N1220</f>
        <v>0</v>
      </c>
      <c r="E1220" s="32">
        <f>+'JRO''s Hours Information'!B1220</f>
        <v>0</v>
      </c>
      <c r="F1220" s="23">
        <f t="shared" si="192"/>
        <v>0</v>
      </c>
      <c r="G1220" s="32">
        <f>+'JRO''s Hours Information'!E1220</f>
        <v>0</v>
      </c>
      <c r="H1220" s="23">
        <f t="shared" si="193"/>
        <v>0</v>
      </c>
      <c r="I1220" s="32">
        <f>+'JRO''s Hours Information'!H1220</f>
        <v>0</v>
      </c>
      <c r="J1220" s="25">
        <f t="shared" si="194"/>
        <v>0</v>
      </c>
      <c r="K1220" s="33">
        <f>+'JRO''s Hours Information'!C1220</f>
        <v>0</v>
      </c>
      <c r="L1220" s="23">
        <f t="shared" si="195"/>
        <v>0</v>
      </c>
      <c r="M1220" s="33">
        <f>+'JRO''s Hours Information'!F1220</f>
        <v>0</v>
      </c>
      <c r="N1220" s="23">
        <f t="shared" si="196"/>
        <v>0</v>
      </c>
      <c r="O1220" s="33">
        <f>+'JRO''s Hours Information'!I1220</f>
        <v>0</v>
      </c>
      <c r="P1220" s="25">
        <f t="shared" si="197"/>
        <v>0</v>
      </c>
      <c r="Q1220" s="16">
        <f>+'JRO''s Hours Information'!D1220</f>
        <v>0</v>
      </c>
      <c r="R1220" s="23">
        <f t="shared" si="198"/>
        <v>0</v>
      </c>
      <c r="S1220" s="16">
        <f>+'JRO''s Hours Information'!G1220</f>
        <v>0</v>
      </c>
      <c r="T1220" s="23">
        <f t="shared" si="199"/>
        <v>0</v>
      </c>
      <c r="U1220" s="15">
        <f>+'JRO''s Hours Information'!J1220</f>
        <v>0</v>
      </c>
      <c r="V1220" s="25">
        <f t="shared" si="200"/>
        <v>0</v>
      </c>
      <c r="W1220" s="23">
        <f t="shared" si="201"/>
        <v>0</v>
      </c>
    </row>
    <row r="1221" spans="1:23" ht="14.85" hidden="1" customHeight="1" x14ac:dyDescent="0.15">
      <c r="A1221" s="64">
        <f>'Employee ROP Information'!A1221</f>
        <v>0</v>
      </c>
      <c r="B1221" s="58">
        <f>+'Employee ROP Information'!C1221</f>
        <v>0</v>
      </c>
      <c r="C1221" s="17">
        <f>+'Employee ROP Information'!M1221</f>
        <v>0</v>
      </c>
      <c r="D1221" s="17">
        <f>+'Employee ROP Information'!N1221</f>
        <v>0</v>
      </c>
      <c r="E1221" s="32">
        <f>+'JRO''s Hours Information'!B1221</f>
        <v>0</v>
      </c>
      <c r="F1221" s="23">
        <f t="shared" si="192"/>
        <v>0</v>
      </c>
      <c r="G1221" s="32">
        <f>+'JRO''s Hours Information'!E1221</f>
        <v>0</v>
      </c>
      <c r="H1221" s="23">
        <f t="shared" si="193"/>
        <v>0</v>
      </c>
      <c r="I1221" s="32">
        <f>+'JRO''s Hours Information'!H1221</f>
        <v>0</v>
      </c>
      <c r="J1221" s="25">
        <f t="shared" si="194"/>
        <v>0</v>
      </c>
      <c r="K1221" s="33">
        <f>+'JRO''s Hours Information'!C1221</f>
        <v>0</v>
      </c>
      <c r="L1221" s="23">
        <f t="shared" si="195"/>
        <v>0</v>
      </c>
      <c r="M1221" s="33">
        <f>+'JRO''s Hours Information'!F1221</f>
        <v>0</v>
      </c>
      <c r="N1221" s="23">
        <f t="shared" si="196"/>
        <v>0</v>
      </c>
      <c r="O1221" s="33">
        <f>+'JRO''s Hours Information'!I1221</f>
        <v>0</v>
      </c>
      <c r="P1221" s="25">
        <f t="shared" si="197"/>
        <v>0</v>
      </c>
      <c r="Q1221" s="16">
        <f>+'JRO''s Hours Information'!D1221</f>
        <v>0</v>
      </c>
      <c r="R1221" s="23">
        <f t="shared" si="198"/>
        <v>0</v>
      </c>
      <c r="S1221" s="16">
        <f>+'JRO''s Hours Information'!G1221</f>
        <v>0</v>
      </c>
      <c r="T1221" s="23">
        <f t="shared" si="199"/>
        <v>0</v>
      </c>
      <c r="U1221" s="15">
        <f>+'JRO''s Hours Information'!J1221</f>
        <v>0</v>
      </c>
      <c r="V1221" s="25">
        <f t="shared" si="200"/>
        <v>0</v>
      </c>
      <c r="W1221" s="23">
        <f t="shared" si="201"/>
        <v>0</v>
      </c>
    </row>
    <row r="1222" spans="1:23" ht="14.85" hidden="1" customHeight="1" x14ac:dyDescent="0.15">
      <c r="A1222" s="64">
        <f>'Employee ROP Information'!A1222</f>
        <v>0</v>
      </c>
      <c r="B1222" s="58">
        <f>+'Employee ROP Information'!C1222</f>
        <v>0</v>
      </c>
      <c r="C1222" s="17">
        <f>+'Employee ROP Information'!M1222</f>
        <v>0</v>
      </c>
      <c r="D1222" s="17">
        <f>+'Employee ROP Information'!N1222</f>
        <v>0</v>
      </c>
      <c r="E1222" s="32">
        <f>+'JRO''s Hours Information'!B1222</f>
        <v>0</v>
      </c>
      <c r="F1222" s="23">
        <f t="shared" si="192"/>
        <v>0</v>
      </c>
      <c r="G1222" s="32">
        <f>+'JRO''s Hours Information'!E1222</f>
        <v>0</v>
      </c>
      <c r="H1222" s="23">
        <f t="shared" si="193"/>
        <v>0</v>
      </c>
      <c r="I1222" s="32">
        <f>+'JRO''s Hours Information'!H1222</f>
        <v>0</v>
      </c>
      <c r="J1222" s="25">
        <f t="shared" si="194"/>
        <v>0</v>
      </c>
      <c r="K1222" s="33">
        <f>+'JRO''s Hours Information'!C1222</f>
        <v>0</v>
      </c>
      <c r="L1222" s="23">
        <f t="shared" si="195"/>
        <v>0</v>
      </c>
      <c r="M1222" s="33">
        <f>+'JRO''s Hours Information'!F1222</f>
        <v>0</v>
      </c>
      <c r="N1222" s="23">
        <f t="shared" si="196"/>
        <v>0</v>
      </c>
      <c r="O1222" s="33">
        <f>+'JRO''s Hours Information'!I1222</f>
        <v>0</v>
      </c>
      <c r="P1222" s="25">
        <f t="shared" si="197"/>
        <v>0</v>
      </c>
      <c r="Q1222" s="16">
        <f>+'JRO''s Hours Information'!D1222</f>
        <v>0</v>
      </c>
      <c r="R1222" s="23">
        <f t="shared" si="198"/>
        <v>0</v>
      </c>
      <c r="S1222" s="16">
        <f>+'JRO''s Hours Information'!G1222</f>
        <v>0</v>
      </c>
      <c r="T1222" s="23">
        <f t="shared" si="199"/>
        <v>0</v>
      </c>
      <c r="U1222" s="15">
        <f>+'JRO''s Hours Information'!J1222</f>
        <v>0</v>
      </c>
      <c r="V1222" s="25">
        <f t="shared" si="200"/>
        <v>0</v>
      </c>
      <c r="W1222" s="23">
        <f t="shared" si="201"/>
        <v>0</v>
      </c>
    </row>
    <row r="1223" spans="1:23" ht="14.85" hidden="1" customHeight="1" x14ac:dyDescent="0.15">
      <c r="A1223" s="64">
        <f>'Employee ROP Information'!A1223</f>
        <v>0</v>
      </c>
      <c r="B1223" s="58">
        <f>+'Employee ROP Information'!C1223</f>
        <v>0</v>
      </c>
      <c r="C1223" s="17">
        <f>+'Employee ROP Information'!M1223</f>
        <v>0</v>
      </c>
      <c r="D1223" s="17">
        <f>+'Employee ROP Information'!N1223</f>
        <v>0</v>
      </c>
      <c r="E1223" s="32">
        <f>+'JRO''s Hours Information'!B1223</f>
        <v>0</v>
      </c>
      <c r="F1223" s="23">
        <f t="shared" si="192"/>
        <v>0</v>
      </c>
      <c r="G1223" s="32">
        <f>+'JRO''s Hours Information'!E1223</f>
        <v>0</v>
      </c>
      <c r="H1223" s="23">
        <f t="shared" si="193"/>
        <v>0</v>
      </c>
      <c r="I1223" s="32">
        <f>+'JRO''s Hours Information'!H1223</f>
        <v>0</v>
      </c>
      <c r="J1223" s="25">
        <f t="shared" si="194"/>
        <v>0</v>
      </c>
      <c r="K1223" s="33">
        <f>+'JRO''s Hours Information'!C1223</f>
        <v>0</v>
      </c>
      <c r="L1223" s="23">
        <f t="shared" si="195"/>
        <v>0</v>
      </c>
      <c r="M1223" s="33">
        <f>+'JRO''s Hours Information'!F1223</f>
        <v>0</v>
      </c>
      <c r="N1223" s="23">
        <f t="shared" si="196"/>
        <v>0</v>
      </c>
      <c r="O1223" s="33">
        <f>+'JRO''s Hours Information'!I1223</f>
        <v>0</v>
      </c>
      <c r="P1223" s="25">
        <f t="shared" si="197"/>
        <v>0</v>
      </c>
      <c r="Q1223" s="16">
        <f>+'JRO''s Hours Information'!D1223</f>
        <v>0</v>
      </c>
      <c r="R1223" s="23">
        <f t="shared" si="198"/>
        <v>0</v>
      </c>
      <c r="S1223" s="16">
        <f>+'JRO''s Hours Information'!G1223</f>
        <v>0</v>
      </c>
      <c r="T1223" s="23">
        <f t="shared" si="199"/>
        <v>0</v>
      </c>
      <c r="U1223" s="15">
        <f>+'JRO''s Hours Information'!J1223</f>
        <v>0</v>
      </c>
      <c r="V1223" s="25">
        <f t="shared" si="200"/>
        <v>0</v>
      </c>
      <c r="W1223" s="23">
        <f t="shared" si="201"/>
        <v>0</v>
      </c>
    </row>
    <row r="1224" spans="1:23" ht="14.85" hidden="1" customHeight="1" x14ac:dyDescent="0.15">
      <c r="A1224" s="64">
        <f>'Employee ROP Information'!A1224</f>
        <v>0</v>
      </c>
      <c r="B1224" s="58">
        <f>+'Employee ROP Information'!C1224</f>
        <v>0</v>
      </c>
      <c r="C1224" s="17">
        <f>+'Employee ROP Information'!M1224</f>
        <v>0</v>
      </c>
      <c r="D1224" s="17">
        <f>+'Employee ROP Information'!N1224</f>
        <v>0</v>
      </c>
      <c r="E1224" s="32">
        <f>+'JRO''s Hours Information'!B1224</f>
        <v>0</v>
      </c>
      <c r="F1224" s="23">
        <f t="shared" si="192"/>
        <v>0</v>
      </c>
      <c r="G1224" s="32">
        <f>+'JRO''s Hours Information'!E1224</f>
        <v>0</v>
      </c>
      <c r="H1224" s="23">
        <f t="shared" si="193"/>
        <v>0</v>
      </c>
      <c r="I1224" s="32">
        <f>+'JRO''s Hours Information'!H1224</f>
        <v>0</v>
      </c>
      <c r="J1224" s="25">
        <f t="shared" si="194"/>
        <v>0</v>
      </c>
      <c r="K1224" s="33">
        <f>+'JRO''s Hours Information'!C1224</f>
        <v>0</v>
      </c>
      <c r="L1224" s="23">
        <f t="shared" si="195"/>
        <v>0</v>
      </c>
      <c r="M1224" s="33">
        <f>+'JRO''s Hours Information'!F1224</f>
        <v>0</v>
      </c>
      <c r="N1224" s="23">
        <f t="shared" si="196"/>
        <v>0</v>
      </c>
      <c r="O1224" s="33">
        <f>+'JRO''s Hours Information'!I1224</f>
        <v>0</v>
      </c>
      <c r="P1224" s="25">
        <f t="shared" si="197"/>
        <v>0</v>
      </c>
      <c r="Q1224" s="16">
        <f>+'JRO''s Hours Information'!D1224</f>
        <v>0</v>
      </c>
      <c r="R1224" s="23">
        <f t="shared" si="198"/>
        <v>0</v>
      </c>
      <c r="S1224" s="16">
        <f>+'JRO''s Hours Information'!G1224</f>
        <v>0</v>
      </c>
      <c r="T1224" s="23">
        <f t="shared" si="199"/>
        <v>0</v>
      </c>
      <c r="U1224" s="15">
        <f>+'JRO''s Hours Information'!J1224</f>
        <v>0</v>
      </c>
      <c r="V1224" s="25">
        <f t="shared" si="200"/>
        <v>0</v>
      </c>
      <c r="W1224" s="23">
        <f t="shared" si="201"/>
        <v>0</v>
      </c>
    </row>
    <row r="1225" spans="1:23" ht="14.85" hidden="1" customHeight="1" x14ac:dyDescent="0.15">
      <c r="A1225" s="64">
        <f>'Employee ROP Information'!A1225</f>
        <v>0</v>
      </c>
      <c r="B1225" s="58">
        <f>+'Employee ROP Information'!C1225</f>
        <v>0</v>
      </c>
      <c r="C1225" s="17">
        <f>+'Employee ROP Information'!M1225</f>
        <v>0</v>
      </c>
      <c r="D1225" s="17">
        <f>+'Employee ROP Information'!N1225</f>
        <v>0</v>
      </c>
      <c r="E1225" s="32">
        <f>+'JRO''s Hours Information'!B1225</f>
        <v>0</v>
      </c>
      <c r="F1225" s="23">
        <f t="shared" si="192"/>
        <v>0</v>
      </c>
      <c r="G1225" s="32">
        <f>+'JRO''s Hours Information'!E1225</f>
        <v>0</v>
      </c>
      <c r="H1225" s="23">
        <f t="shared" si="193"/>
        <v>0</v>
      </c>
      <c r="I1225" s="32">
        <f>+'JRO''s Hours Information'!H1225</f>
        <v>0</v>
      </c>
      <c r="J1225" s="25">
        <f t="shared" si="194"/>
        <v>0</v>
      </c>
      <c r="K1225" s="33">
        <f>+'JRO''s Hours Information'!C1225</f>
        <v>0</v>
      </c>
      <c r="L1225" s="23">
        <f t="shared" si="195"/>
        <v>0</v>
      </c>
      <c r="M1225" s="33">
        <f>+'JRO''s Hours Information'!F1225</f>
        <v>0</v>
      </c>
      <c r="N1225" s="23">
        <f t="shared" si="196"/>
        <v>0</v>
      </c>
      <c r="O1225" s="33">
        <f>+'JRO''s Hours Information'!I1225</f>
        <v>0</v>
      </c>
      <c r="P1225" s="25">
        <f t="shared" si="197"/>
        <v>0</v>
      </c>
      <c r="Q1225" s="16">
        <f>+'JRO''s Hours Information'!D1225</f>
        <v>0</v>
      </c>
      <c r="R1225" s="23">
        <f t="shared" si="198"/>
        <v>0</v>
      </c>
      <c r="S1225" s="16">
        <f>+'JRO''s Hours Information'!G1225</f>
        <v>0</v>
      </c>
      <c r="T1225" s="23">
        <f t="shared" si="199"/>
        <v>0</v>
      </c>
      <c r="U1225" s="15">
        <f>+'JRO''s Hours Information'!J1225</f>
        <v>0</v>
      </c>
      <c r="V1225" s="25">
        <f t="shared" si="200"/>
        <v>0</v>
      </c>
      <c r="W1225" s="23">
        <f t="shared" si="201"/>
        <v>0</v>
      </c>
    </row>
    <row r="1226" spans="1:23" ht="14.85" hidden="1" customHeight="1" x14ac:dyDescent="0.15">
      <c r="A1226" s="64">
        <f>'Employee ROP Information'!A1226</f>
        <v>0</v>
      </c>
      <c r="B1226" s="58">
        <f>+'Employee ROP Information'!C1226</f>
        <v>0</v>
      </c>
      <c r="C1226" s="17">
        <f>+'Employee ROP Information'!M1226</f>
        <v>0</v>
      </c>
      <c r="D1226" s="17">
        <f>+'Employee ROP Information'!N1226</f>
        <v>0</v>
      </c>
      <c r="E1226" s="32">
        <f>+'JRO''s Hours Information'!B1226</f>
        <v>0</v>
      </c>
      <c r="F1226" s="23">
        <f t="shared" si="192"/>
        <v>0</v>
      </c>
      <c r="G1226" s="32">
        <f>+'JRO''s Hours Information'!E1226</f>
        <v>0</v>
      </c>
      <c r="H1226" s="23">
        <f t="shared" si="193"/>
        <v>0</v>
      </c>
      <c r="I1226" s="32">
        <f>+'JRO''s Hours Information'!H1226</f>
        <v>0</v>
      </c>
      <c r="J1226" s="25">
        <f t="shared" si="194"/>
        <v>0</v>
      </c>
      <c r="K1226" s="33">
        <f>+'JRO''s Hours Information'!C1226</f>
        <v>0</v>
      </c>
      <c r="L1226" s="23">
        <f t="shared" si="195"/>
        <v>0</v>
      </c>
      <c r="M1226" s="33">
        <f>+'JRO''s Hours Information'!F1226</f>
        <v>0</v>
      </c>
      <c r="N1226" s="23">
        <f t="shared" si="196"/>
        <v>0</v>
      </c>
      <c r="O1226" s="33">
        <f>+'JRO''s Hours Information'!I1226</f>
        <v>0</v>
      </c>
      <c r="P1226" s="25">
        <f t="shared" si="197"/>
        <v>0</v>
      </c>
      <c r="Q1226" s="16">
        <f>+'JRO''s Hours Information'!D1226</f>
        <v>0</v>
      </c>
      <c r="R1226" s="23">
        <f t="shared" si="198"/>
        <v>0</v>
      </c>
      <c r="S1226" s="16">
        <f>+'JRO''s Hours Information'!G1226</f>
        <v>0</v>
      </c>
      <c r="T1226" s="23">
        <f t="shared" si="199"/>
        <v>0</v>
      </c>
      <c r="U1226" s="15">
        <f>+'JRO''s Hours Information'!J1226</f>
        <v>0</v>
      </c>
      <c r="V1226" s="25">
        <f t="shared" si="200"/>
        <v>0</v>
      </c>
      <c r="W1226" s="23">
        <f t="shared" si="201"/>
        <v>0</v>
      </c>
    </row>
    <row r="1227" spans="1:23" ht="14.85" hidden="1" customHeight="1" x14ac:dyDescent="0.15">
      <c r="A1227" s="64">
        <f>'Employee ROP Information'!A1227</f>
        <v>0</v>
      </c>
      <c r="B1227" s="58">
        <f>+'Employee ROP Information'!C1227</f>
        <v>0</v>
      </c>
      <c r="C1227" s="17">
        <f>+'Employee ROP Information'!M1227</f>
        <v>0</v>
      </c>
      <c r="D1227" s="17">
        <f>+'Employee ROP Information'!N1227</f>
        <v>0</v>
      </c>
      <c r="E1227" s="32">
        <f>+'JRO''s Hours Information'!B1227</f>
        <v>0</v>
      </c>
      <c r="F1227" s="23">
        <f t="shared" si="192"/>
        <v>0</v>
      </c>
      <c r="G1227" s="32">
        <f>+'JRO''s Hours Information'!E1227</f>
        <v>0</v>
      </c>
      <c r="H1227" s="23">
        <f t="shared" si="193"/>
        <v>0</v>
      </c>
      <c r="I1227" s="32">
        <f>+'JRO''s Hours Information'!H1227</f>
        <v>0</v>
      </c>
      <c r="J1227" s="25">
        <f t="shared" si="194"/>
        <v>0</v>
      </c>
      <c r="K1227" s="33">
        <f>+'JRO''s Hours Information'!C1227</f>
        <v>0</v>
      </c>
      <c r="L1227" s="23">
        <f t="shared" si="195"/>
        <v>0</v>
      </c>
      <c r="M1227" s="33">
        <f>+'JRO''s Hours Information'!F1227</f>
        <v>0</v>
      </c>
      <c r="N1227" s="23">
        <f t="shared" si="196"/>
        <v>0</v>
      </c>
      <c r="O1227" s="33">
        <f>+'JRO''s Hours Information'!I1227</f>
        <v>0</v>
      </c>
      <c r="P1227" s="25">
        <f t="shared" si="197"/>
        <v>0</v>
      </c>
      <c r="Q1227" s="16">
        <f>+'JRO''s Hours Information'!D1227</f>
        <v>0</v>
      </c>
      <c r="R1227" s="23">
        <f t="shared" si="198"/>
        <v>0</v>
      </c>
      <c r="S1227" s="16">
        <f>+'JRO''s Hours Information'!G1227</f>
        <v>0</v>
      </c>
      <c r="T1227" s="23">
        <f t="shared" si="199"/>
        <v>0</v>
      </c>
      <c r="U1227" s="15">
        <f>+'JRO''s Hours Information'!J1227</f>
        <v>0</v>
      </c>
      <c r="V1227" s="25">
        <f t="shared" si="200"/>
        <v>0</v>
      </c>
      <c r="W1227" s="23">
        <f t="shared" si="201"/>
        <v>0</v>
      </c>
    </row>
    <row r="1228" spans="1:23" ht="14.85" hidden="1" customHeight="1" x14ac:dyDescent="0.15">
      <c r="A1228" s="64">
        <f>'Employee ROP Information'!A1228</f>
        <v>0</v>
      </c>
      <c r="B1228" s="58">
        <f>+'Employee ROP Information'!C1228</f>
        <v>0</v>
      </c>
      <c r="C1228" s="17">
        <f>+'Employee ROP Information'!M1228</f>
        <v>0</v>
      </c>
      <c r="D1228" s="17">
        <f>+'Employee ROP Information'!N1228</f>
        <v>0</v>
      </c>
      <c r="E1228" s="32">
        <f>+'JRO''s Hours Information'!B1228</f>
        <v>0</v>
      </c>
      <c r="F1228" s="23">
        <f t="shared" si="192"/>
        <v>0</v>
      </c>
      <c r="G1228" s="32">
        <f>+'JRO''s Hours Information'!E1228</f>
        <v>0</v>
      </c>
      <c r="H1228" s="23">
        <f t="shared" si="193"/>
        <v>0</v>
      </c>
      <c r="I1228" s="32">
        <f>+'JRO''s Hours Information'!H1228</f>
        <v>0</v>
      </c>
      <c r="J1228" s="25">
        <f t="shared" si="194"/>
        <v>0</v>
      </c>
      <c r="K1228" s="33">
        <f>+'JRO''s Hours Information'!C1228</f>
        <v>0</v>
      </c>
      <c r="L1228" s="23">
        <f t="shared" si="195"/>
        <v>0</v>
      </c>
      <c r="M1228" s="33">
        <f>+'JRO''s Hours Information'!F1228</f>
        <v>0</v>
      </c>
      <c r="N1228" s="23">
        <f t="shared" si="196"/>
        <v>0</v>
      </c>
      <c r="O1228" s="33">
        <f>+'JRO''s Hours Information'!I1228</f>
        <v>0</v>
      </c>
      <c r="P1228" s="25">
        <f t="shared" si="197"/>
        <v>0</v>
      </c>
      <c r="Q1228" s="16">
        <f>+'JRO''s Hours Information'!D1228</f>
        <v>0</v>
      </c>
      <c r="R1228" s="23">
        <f t="shared" si="198"/>
        <v>0</v>
      </c>
      <c r="S1228" s="16">
        <f>+'JRO''s Hours Information'!G1228</f>
        <v>0</v>
      </c>
      <c r="T1228" s="23">
        <f t="shared" si="199"/>
        <v>0</v>
      </c>
      <c r="U1228" s="15">
        <f>+'JRO''s Hours Information'!J1228</f>
        <v>0</v>
      </c>
      <c r="V1228" s="25">
        <f t="shared" si="200"/>
        <v>0</v>
      </c>
      <c r="W1228" s="23">
        <f t="shared" si="201"/>
        <v>0</v>
      </c>
    </row>
    <row r="1229" spans="1:23" ht="14.85" hidden="1" customHeight="1" x14ac:dyDescent="0.15">
      <c r="A1229" s="64">
        <f>'Employee ROP Information'!A1229</f>
        <v>0</v>
      </c>
      <c r="B1229" s="58">
        <f>+'Employee ROP Information'!C1229</f>
        <v>0</v>
      </c>
      <c r="C1229" s="17">
        <f>+'Employee ROP Information'!M1229</f>
        <v>0</v>
      </c>
      <c r="D1229" s="17">
        <f>+'Employee ROP Information'!N1229</f>
        <v>0</v>
      </c>
      <c r="E1229" s="32">
        <f>+'JRO''s Hours Information'!B1229</f>
        <v>0</v>
      </c>
      <c r="F1229" s="23">
        <f t="shared" si="192"/>
        <v>0</v>
      </c>
      <c r="G1229" s="32">
        <f>+'JRO''s Hours Information'!E1229</f>
        <v>0</v>
      </c>
      <c r="H1229" s="23">
        <f t="shared" si="193"/>
        <v>0</v>
      </c>
      <c r="I1229" s="32">
        <f>+'JRO''s Hours Information'!H1229</f>
        <v>0</v>
      </c>
      <c r="J1229" s="25">
        <f t="shared" si="194"/>
        <v>0</v>
      </c>
      <c r="K1229" s="33">
        <f>+'JRO''s Hours Information'!C1229</f>
        <v>0</v>
      </c>
      <c r="L1229" s="23">
        <f t="shared" si="195"/>
        <v>0</v>
      </c>
      <c r="M1229" s="33">
        <f>+'JRO''s Hours Information'!F1229</f>
        <v>0</v>
      </c>
      <c r="N1229" s="23">
        <f t="shared" si="196"/>
        <v>0</v>
      </c>
      <c r="O1229" s="33">
        <f>+'JRO''s Hours Information'!I1229</f>
        <v>0</v>
      </c>
      <c r="P1229" s="25">
        <f t="shared" si="197"/>
        <v>0</v>
      </c>
      <c r="Q1229" s="16">
        <f>+'JRO''s Hours Information'!D1229</f>
        <v>0</v>
      </c>
      <c r="R1229" s="23">
        <f t="shared" si="198"/>
        <v>0</v>
      </c>
      <c r="S1229" s="16">
        <f>+'JRO''s Hours Information'!G1229</f>
        <v>0</v>
      </c>
      <c r="T1229" s="23">
        <f t="shared" si="199"/>
        <v>0</v>
      </c>
      <c r="U1229" s="15">
        <f>+'JRO''s Hours Information'!J1229</f>
        <v>0</v>
      </c>
      <c r="V1229" s="25">
        <f t="shared" si="200"/>
        <v>0</v>
      </c>
      <c r="W1229" s="23">
        <f t="shared" si="201"/>
        <v>0</v>
      </c>
    </row>
    <row r="1230" spans="1:23" ht="14.85" hidden="1" customHeight="1" x14ac:dyDescent="0.15">
      <c r="A1230" s="64">
        <f>'Employee ROP Information'!A1230</f>
        <v>0</v>
      </c>
      <c r="B1230" s="58">
        <f>+'Employee ROP Information'!C1230</f>
        <v>0</v>
      </c>
      <c r="C1230" s="17">
        <f>+'Employee ROP Information'!M1230</f>
        <v>0</v>
      </c>
      <c r="D1230" s="17">
        <f>+'Employee ROP Information'!N1230</f>
        <v>0</v>
      </c>
      <c r="E1230" s="32">
        <f>+'JRO''s Hours Information'!B1230</f>
        <v>0</v>
      </c>
      <c r="F1230" s="23">
        <f t="shared" si="192"/>
        <v>0</v>
      </c>
      <c r="G1230" s="32">
        <f>+'JRO''s Hours Information'!E1230</f>
        <v>0</v>
      </c>
      <c r="H1230" s="23">
        <f t="shared" si="193"/>
        <v>0</v>
      </c>
      <c r="I1230" s="32">
        <f>+'JRO''s Hours Information'!H1230</f>
        <v>0</v>
      </c>
      <c r="J1230" s="25">
        <f t="shared" si="194"/>
        <v>0</v>
      </c>
      <c r="K1230" s="33">
        <f>+'JRO''s Hours Information'!C1230</f>
        <v>0</v>
      </c>
      <c r="L1230" s="23">
        <f t="shared" si="195"/>
        <v>0</v>
      </c>
      <c r="M1230" s="33">
        <f>+'JRO''s Hours Information'!F1230</f>
        <v>0</v>
      </c>
      <c r="N1230" s="23">
        <f t="shared" si="196"/>
        <v>0</v>
      </c>
      <c r="O1230" s="33">
        <f>+'JRO''s Hours Information'!I1230</f>
        <v>0</v>
      </c>
      <c r="P1230" s="25">
        <f t="shared" si="197"/>
        <v>0</v>
      </c>
      <c r="Q1230" s="16">
        <f>+'JRO''s Hours Information'!D1230</f>
        <v>0</v>
      </c>
      <c r="R1230" s="23">
        <f t="shared" si="198"/>
        <v>0</v>
      </c>
      <c r="S1230" s="16">
        <f>+'JRO''s Hours Information'!G1230</f>
        <v>0</v>
      </c>
      <c r="T1230" s="23">
        <f t="shared" si="199"/>
        <v>0</v>
      </c>
      <c r="U1230" s="15">
        <f>+'JRO''s Hours Information'!J1230</f>
        <v>0</v>
      </c>
      <c r="V1230" s="25">
        <f t="shared" si="200"/>
        <v>0</v>
      </c>
      <c r="W1230" s="23">
        <f t="shared" si="201"/>
        <v>0</v>
      </c>
    </row>
    <row r="1231" spans="1:23" ht="14.85" hidden="1" customHeight="1" x14ac:dyDescent="0.15">
      <c r="A1231" s="64">
        <f>'Employee ROP Information'!A1231</f>
        <v>0</v>
      </c>
      <c r="B1231" s="58">
        <f>+'Employee ROP Information'!C1231</f>
        <v>0</v>
      </c>
      <c r="C1231" s="17">
        <f>+'Employee ROP Information'!M1231</f>
        <v>0</v>
      </c>
      <c r="D1231" s="17">
        <f>+'Employee ROP Information'!N1231</f>
        <v>0</v>
      </c>
      <c r="E1231" s="32">
        <f>+'JRO''s Hours Information'!B1231</f>
        <v>0</v>
      </c>
      <c r="F1231" s="23">
        <f t="shared" si="192"/>
        <v>0</v>
      </c>
      <c r="G1231" s="32">
        <f>+'JRO''s Hours Information'!E1231</f>
        <v>0</v>
      </c>
      <c r="H1231" s="23">
        <f t="shared" si="193"/>
        <v>0</v>
      </c>
      <c r="I1231" s="32">
        <f>+'JRO''s Hours Information'!H1231</f>
        <v>0</v>
      </c>
      <c r="J1231" s="25">
        <f t="shared" si="194"/>
        <v>0</v>
      </c>
      <c r="K1231" s="33">
        <f>+'JRO''s Hours Information'!C1231</f>
        <v>0</v>
      </c>
      <c r="L1231" s="23">
        <f t="shared" si="195"/>
        <v>0</v>
      </c>
      <c r="M1231" s="33">
        <f>+'JRO''s Hours Information'!F1231</f>
        <v>0</v>
      </c>
      <c r="N1231" s="23">
        <f t="shared" si="196"/>
        <v>0</v>
      </c>
      <c r="O1231" s="33">
        <f>+'JRO''s Hours Information'!I1231</f>
        <v>0</v>
      </c>
      <c r="P1231" s="25">
        <f t="shared" si="197"/>
        <v>0</v>
      </c>
      <c r="Q1231" s="16">
        <f>+'JRO''s Hours Information'!D1231</f>
        <v>0</v>
      </c>
      <c r="R1231" s="23">
        <f t="shared" si="198"/>
        <v>0</v>
      </c>
      <c r="S1231" s="16">
        <f>+'JRO''s Hours Information'!G1231</f>
        <v>0</v>
      </c>
      <c r="T1231" s="23">
        <f t="shared" si="199"/>
        <v>0</v>
      </c>
      <c r="U1231" s="15">
        <f>+'JRO''s Hours Information'!J1231</f>
        <v>0</v>
      </c>
      <c r="V1231" s="25">
        <f t="shared" si="200"/>
        <v>0</v>
      </c>
      <c r="W1231" s="23">
        <f t="shared" si="201"/>
        <v>0</v>
      </c>
    </row>
    <row r="1232" spans="1:23" ht="14.85" hidden="1" customHeight="1" x14ac:dyDescent="0.15">
      <c r="A1232" s="64">
        <f>'Employee ROP Information'!A1232</f>
        <v>0</v>
      </c>
      <c r="B1232" s="58">
        <f>+'Employee ROP Information'!C1232</f>
        <v>0</v>
      </c>
      <c r="C1232" s="17">
        <f>+'Employee ROP Information'!M1232</f>
        <v>0</v>
      </c>
      <c r="D1232" s="17">
        <f>+'Employee ROP Information'!N1232</f>
        <v>0</v>
      </c>
      <c r="E1232" s="32">
        <f>+'JRO''s Hours Information'!B1232</f>
        <v>0</v>
      </c>
      <c r="F1232" s="23">
        <f t="shared" si="192"/>
        <v>0</v>
      </c>
      <c r="G1232" s="32">
        <f>+'JRO''s Hours Information'!E1232</f>
        <v>0</v>
      </c>
      <c r="H1232" s="23">
        <f t="shared" si="193"/>
        <v>0</v>
      </c>
      <c r="I1232" s="32">
        <f>+'JRO''s Hours Information'!H1232</f>
        <v>0</v>
      </c>
      <c r="J1232" s="25">
        <f t="shared" si="194"/>
        <v>0</v>
      </c>
      <c r="K1232" s="33">
        <f>+'JRO''s Hours Information'!C1232</f>
        <v>0</v>
      </c>
      <c r="L1232" s="23">
        <f t="shared" si="195"/>
        <v>0</v>
      </c>
      <c r="M1232" s="33">
        <f>+'JRO''s Hours Information'!F1232</f>
        <v>0</v>
      </c>
      <c r="N1232" s="23">
        <f t="shared" si="196"/>
        <v>0</v>
      </c>
      <c r="O1232" s="33">
        <f>+'JRO''s Hours Information'!I1232</f>
        <v>0</v>
      </c>
      <c r="P1232" s="25">
        <f t="shared" si="197"/>
        <v>0</v>
      </c>
      <c r="Q1232" s="16">
        <f>+'JRO''s Hours Information'!D1232</f>
        <v>0</v>
      </c>
      <c r="R1232" s="23">
        <f t="shared" si="198"/>
        <v>0</v>
      </c>
      <c r="S1232" s="16">
        <f>+'JRO''s Hours Information'!G1232</f>
        <v>0</v>
      </c>
      <c r="T1232" s="23">
        <f t="shared" si="199"/>
        <v>0</v>
      </c>
      <c r="U1232" s="15">
        <f>+'JRO''s Hours Information'!J1232</f>
        <v>0</v>
      </c>
      <c r="V1232" s="25">
        <f t="shared" si="200"/>
        <v>0</v>
      </c>
      <c r="W1232" s="23">
        <f t="shared" si="201"/>
        <v>0</v>
      </c>
    </row>
    <row r="1233" spans="1:23" ht="14.85" hidden="1" customHeight="1" x14ac:dyDescent="0.15">
      <c r="A1233" s="64">
        <f>'Employee ROP Information'!A1233</f>
        <v>0</v>
      </c>
      <c r="B1233" s="58">
        <f>+'Employee ROP Information'!C1233</f>
        <v>0</v>
      </c>
      <c r="C1233" s="17">
        <f>+'Employee ROP Information'!M1233</f>
        <v>0</v>
      </c>
      <c r="D1233" s="17">
        <f>+'Employee ROP Information'!N1233</f>
        <v>0</v>
      </c>
      <c r="E1233" s="32">
        <f>+'JRO''s Hours Information'!B1233</f>
        <v>0</v>
      </c>
      <c r="F1233" s="23">
        <f t="shared" si="192"/>
        <v>0</v>
      </c>
      <c r="G1233" s="32">
        <f>+'JRO''s Hours Information'!E1233</f>
        <v>0</v>
      </c>
      <c r="H1233" s="23">
        <f t="shared" si="193"/>
        <v>0</v>
      </c>
      <c r="I1233" s="32">
        <f>+'JRO''s Hours Information'!H1233</f>
        <v>0</v>
      </c>
      <c r="J1233" s="25">
        <f t="shared" si="194"/>
        <v>0</v>
      </c>
      <c r="K1233" s="33">
        <f>+'JRO''s Hours Information'!C1233</f>
        <v>0</v>
      </c>
      <c r="L1233" s="23">
        <f t="shared" si="195"/>
        <v>0</v>
      </c>
      <c r="M1233" s="33">
        <f>+'JRO''s Hours Information'!F1233</f>
        <v>0</v>
      </c>
      <c r="N1233" s="23">
        <f t="shared" si="196"/>
        <v>0</v>
      </c>
      <c r="O1233" s="33">
        <f>+'JRO''s Hours Information'!I1233</f>
        <v>0</v>
      </c>
      <c r="P1233" s="25">
        <f t="shared" si="197"/>
        <v>0</v>
      </c>
      <c r="Q1233" s="16">
        <f>+'JRO''s Hours Information'!D1233</f>
        <v>0</v>
      </c>
      <c r="R1233" s="23">
        <f t="shared" si="198"/>
        <v>0</v>
      </c>
      <c r="S1233" s="16">
        <f>+'JRO''s Hours Information'!G1233</f>
        <v>0</v>
      </c>
      <c r="T1233" s="23">
        <f t="shared" si="199"/>
        <v>0</v>
      </c>
      <c r="U1233" s="15">
        <f>+'JRO''s Hours Information'!J1233</f>
        <v>0</v>
      </c>
      <c r="V1233" s="25">
        <f t="shared" si="200"/>
        <v>0</v>
      </c>
      <c r="W1233" s="23">
        <f t="shared" si="201"/>
        <v>0</v>
      </c>
    </row>
    <row r="1234" spans="1:23" ht="14.85" hidden="1" customHeight="1" x14ac:dyDescent="0.15">
      <c r="A1234" s="64">
        <f>'Employee ROP Information'!A1234</f>
        <v>0</v>
      </c>
      <c r="B1234" s="58">
        <f>+'Employee ROP Information'!C1234</f>
        <v>0</v>
      </c>
      <c r="C1234" s="17">
        <f>+'Employee ROP Information'!M1234</f>
        <v>0</v>
      </c>
      <c r="D1234" s="17">
        <f>+'Employee ROP Information'!N1234</f>
        <v>0</v>
      </c>
      <c r="E1234" s="32">
        <f>+'JRO''s Hours Information'!B1234</f>
        <v>0</v>
      </c>
      <c r="F1234" s="23">
        <f t="shared" si="192"/>
        <v>0</v>
      </c>
      <c r="G1234" s="32">
        <f>+'JRO''s Hours Information'!E1234</f>
        <v>0</v>
      </c>
      <c r="H1234" s="23">
        <f t="shared" si="193"/>
        <v>0</v>
      </c>
      <c r="I1234" s="32">
        <f>+'JRO''s Hours Information'!H1234</f>
        <v>0</v>
      </c>
      <c r="J1234" s="25">
        <f t="shared" si="194"/>
        <v>0</v>
      </c>
      <c r="K1234" s="33">
        <f>+'JRO''s Hours Information'!C1234</f>
        <v>0</v>
      </c>
      <c r="L1234" s="23">
        <f t="shared" si="195"/>
        <v>0</v>
      </c>
      <c r="M1234" s="33">
        <f>+'JRO''s Hours Information'!F1234</f>
        <v>0</v>
      </c>
      <c r="N1234" s="23">
        <f t="shared" si="196"/>
        <v>0</v>
      </c>
      <c r="O1234" s="33">
        <f>+'JRO''s Hours Information'!I1234</f>
        <v>0</v>
      </c>
      <c r="P1234" s="25">
        <f t="shared" si="197"/>
        <v>0</v>
      </c>
      <c r="Q1234" s="16">
        <f>+'JRO''s Hours Information'!D1234</f>
        <v>0</v>
      </c>
      <c r="R1234" s="23">
        <f t="shared" si="198"/>
        <v>0</v>
      </c>
      <c r="S1234" s="16">
        <f>+'JRO''s Hours Information'!G1234</f>
        <v>0</v>
      </c>
      <c r="T1234" s="23">
        <f t="shared" si="199"/>
        <v>0</v>
      </c>
      <c r="U1234" s="15">
        <f>+'JRO''s Hours Information'!J1234</f>
        <v>0</v>
      </c>
      <c r="V1234" s="25">
        <f t="shared" si="200"/>
        <v>0</v>
      </c>
      <c r="W1234" s="23">
        <f t="shared" si="201"/>
        <v>0</v>
      </c>
    </row>
    <row r="1235" spans="1:23" ht="14.85" hidden="1" customHeight="1" x14ac:dyDescent="0.15">
      <c r="A1235" s="64">
        <f>'Employee ROP Information'!A1235</f>
        <v>0</v>
      </c>
      <c r="B1235" s="58">
        <f>+'Employee ROP Information'!C1235</f>
        <v>0</v>
      </c>
      <c r="C1235" s="17">
        <f>+'Employee ROP Information'!M1235</f>
        <v>0</v>
      </c>
      <c r="D1235" s="17">
        <f>+'Employee ROP Information'!N1235</f>
        <v>0</v>
      </c>
      <c r="E1235" s="32">
        <f>+'JRO''s Hours Information'!B1235</f>
        <v>0</v>
      </c>
      <c r="F1235" s="23">
        <f t="shared" si="192"/>
        <v>0</v>
      </c>
      <c r="G1235" s="32">
        <f>+'JRO''s Hours Information'!E1235</f>
        <v>0</v>
      </c>
      <c r="H1235" s="23">
        <f t="shared" si="193"/>
        <v>0</v>
      </c>
      <c r="I1235" s="32">
        <f>+'JRO''s Hours Information'!H1235</f>
        <v>0</v>
      </c>
      <c r="J1235" s="25">
        <f t="shared" si="194"/>
        <v>0</v>
      </c>
      <c r="K1235" s="33">
        <f>+'JRO''s Hours Information'!C1235</f>
        <v>0</v>
      </c>
      <c r="L1235" s="23">
        <f t="shared" si="195"/>
        <v>0</v>
      </c>
      <c r="M1235" s="33">
        <f>+'JRO''s Hours Information'!F1235</f>
        <v>0</v>
      </c>
      <c r="N1235" s="23">
        <f t="shared" si="196"/>
        <v>0</v>
      </c>
      <c r="O1235" s="33">
        <f>+'JRO''s Hours Information'!I1235</f>
        <v>0</v>
      </c>
      <c r="P1235" s="25">
        <f t="shared" si="197"/>
        <v>0</v>
      </c>
      <c r="Q1235" s="16">
        <f>+'JRO''s Hours Information'!D1235</f>
        <v>0</v>
      </c>
      <c r="R1235" s="23">
        <f t="shared" si="198"/>
        <v>0</v>
      </c>
      <c r="S1235" s="16">
        <f>+'JRO''s Hours Information'!G1235</f>
        <v>0</v>
      </c>
      <c r="T1235" s="23">
        <f t="shared" si="199"/>
        <v>0</v>
      </c>
      <c r="U1235" s="15">
        <f>+'JRO''s Hours Information'!J1235</f>
        <v>0</v>
      </c>
      <c r="V1235" s="25">
        <f t="shared" si="200"/>
        <v>0</v>
      </c>
      <c r="W1235" s="23">
        <f t="shared" si="201"/>
        <v>0</v>
      </c>
    </row>
    <row r="1236" spans="1:23" ht="14.85" hidden="1" customHeight="1" x14ac:dyDescent="0.15">
      <c r="A1236" s="64">
        <f>'Employee ROP Information'!A1236</f>
        <v>0</v>
      </c>
      <c r="B1236" s="58">
        <f>+'Employee ROP Information'!C1236</f>
        <v>0</v>
      </c>
      <c r="C1236" s="17">
        <f>+'Employee ROP Information'!M1236</f>
        <v>0</v>
      </c>
      <c r="D1236" s="17">
        <f>+'Employee ROP Information'!N1236</f>
        <v>0</v>
      </c>
      <c r="E1236" s="32">
        <f>+'JRO''s Hours Information'!B1236</f>
        <v>0</v>
      </c>
      <c r="F1236" s="23">
        <f t="shared" si="192"/>
        <v>0</v>
      </c>
      <c r="G1236" s="32">
        <f>+'JRO''s Hours Information'!E1236</f>
        <v>0</v>
      </c>
      <c r="H1236" s="23">
        <f t="shared" si="193"/>
        <v>0</v>
      </c>
      <c r="I1236" s="32">
        <f>+'JRO''s Hours Information'!H1236</f>
        <v>0</v>
      </c>
      <c r="J1236" s="25">
        <f t="shared" si="194"/>
        <v>0</v>
      </c>
      <c r="K1236" s="33">
        <f>+'JRO''s Hours Information'!C1236</f>
        <v>0</v>
      </c>
      <c r="L1236" s="23">
        <f t="shared" si="195"/>
        <v>0</v>
      </c>
      <c r="M1236" s="33">
        <f>+'JRO''s Hours Information'!F1236</f>
        <v>0</v>
      </c>
      <c r="N1236" s="23">
        <f t="shared" si="196"/>
        <v>0</v>
      </c>
      <c r="O1236" s="33">
        <f>+'JRO''s Hours Information'!I1236</f>
        <v>0</v>
      </c>
      <c r="P1236" s="25">
        <f t="shared" si="197"/>
        <v>0</v>
      </c>
      <c r="Q1236" s="16">
        <f>+'JRO''s Hours Information'!D1236</f>
        <v>0</v>
      </c>
      <c r="R1236" s="23">
        <f t="shared" si="198"/>
        <v>0</v>
      </c>
      <c r="S1236" s="16">
        <f>+'JRO''s Hours Information'!G1236</f>
        <v>0</v>
      </c>
      <c r="T1236" s="23">
        <f t="shared" si="199"/>
        <v>0</v>
      </c>
      <c r="U1236" s="15">
        <f>+'JRO''s Hours Information'!J1236</f>
        <v>0</v>
      </c>
      <c r="V1236" s="25">
        <f t="shared" si="200"/>
        <v>0</v>
      </c>
      <c r="W1236" s="23">
        <f t="shared" si="201"/>
        <v>0</v>
      </c>
    </row>
    <row r="1237" spans="1:23" ht="14.85" hidden="1" customHeight="1" x14ac:dyDescent="0.15">
      <c r="A1237" s="64">
        <f>'Employee ROP Information'!A1237</f>
        <v>0</v>
      </c>
      <c r="B1237" s="58">
        <f>+'Employee ROP Information'!C1237</f>
        <v>0</v>
      </c>
      <c r="C1237" s="17">
        <f>+'Employee ROP Information'!M1237</f>
        <v>0</v>
      </c>
      <c r="D1237" s="17">
        <f>+'Employee ROP Information'!N1237</f>
        <v>0</v>
      </c>
      <c r="E1237" s="32">
        <f>+'JRO''s Hours Information'!B1237</f>
        <v>0</v>
      </c>
      <c r="F1237" s="23">
        <f t="shared" si="192"/>
        <v>0</v>
      </c>
      <c r="G1237" s="32">
        <f>+'JRO''s Hours Information'!E1237</f>
        <v>0</v>
      </c>
      <c r="H1237" s="23">
        <f t="shared" si="193"/>
        <v>0</v>
      </c>
      <c r="I1237" s="32">
        <f>+'JRO''s Hours Information'!H1237</f>
        <v>0</v>
      </c>
      <c r="J1237" s="25">
        <f t="shared" si="194"/>
        <v>0</v>
      </c>
      <c r="K1237" s="33">
        <f>+'JRO''s Hours Information'!C1237</f>
        <v>0</v>
      </c>
      <c r="L1237" s="23">
        <f t="shared" si="195"/>
        <v>0</v>
      </c>
      <c r="M1237" s="33">
        <f>+'JRO''s Hours Information'!F1237</f>
        <v>0</v>
      </c>
      <c r="N1237" s="23">
        <f t="shared" si="196"/>
        <v>0</v>
      </c>
      <c r="O1237" s="33">
        <f>+'JRO''s Hours Information'!I1237</f>
        <v>0</v>
      </c>
      <c r="P1237" s="25">
        <f t="shared" si="197"/>
        <v>0</v>
      </c>
      <c r="Q1237" s="16">
        <f>+'JRO''s Hours Information'!D1237</f>
        <v>0</v>
      </c>
      <c r="R1237" s="23">
        <f t="shared" si="198"/>
        <v>0</v>
      </c>
      <c r="S1237" s="16">
        <f>+'JRO''s Hours Information'!G1237</f>
        <v>0</v>
      </c>
      <c r="T1237" s="23">
        <f t="shared" si="199"/>
        <v>0</v>
      </c>
      <c r="U1237" s="15">
        <f>+'JRO''s Hours Information'!J1237</f>
        <v>0</v>
      </c>
      <c r="V1237" s="25">
        <f t="shared" si="200"/>
        <v>0</v>
      </c>
      <c r="W1237" s="23">
        <f t="shared" si="201"/>
        <v>0</v>
      </c>
    </row>
    <row r="1238" spans="1:23" ht="14.85" hidden="1" customHeight="1" x14ac:dyDescent="0.15">
      <c r="A1238" s="64">
        <f>'Employee ROP Information'!A1238</f>
        <v>0</v>
      </c>
      <c r="B1238" s="58">
        <f>+'Employee ROP Information'!C1238</f>
        <v>0</v>
      </c>
      <c r="C1238" s="17">
        <f>+'Employee ROP Information'!M1238</f>
        <v>0</v>
      </c>
      <c r="D1238" s="17">
        <f>+'Employee ROP Information'!N1238</f>
        <v>0</v>
      </c>
      <c r="E1238" s="32">
        <f>+'JRO''s Hours Information'!B1238</f>
        <v>0</v>
      </c>
      <c r="F1238" s="23">
        <f t="shared" si="192"/>
        <v>0</v>
      </c>
      <c r="G1238" s="32">
        <f>+'JRO''s Hours Information'!E1238</f>
        <v>0</v>
      </c>
      <c r="H1238" s="23">
        <f t="shared" si="193"/>
        <v>0</v>
      </c>
      <c r="I1238" s="32">
        <f>+'JRO''s Hours Information'!H1238</f>
        <v>0</v>
      </c>
      <c r="J1238" s="25">
        <f t="shared" si="194"/>
        <v>0</v>
      </c>
      <c r="K1238" s="33">
        <f>+'JRO''s Hours Information'!C1238</f>
        <v>0</v>
      </c>
      <c r="L1238" s="23">
        <f t="shared" si="195"/>
        <v>0</v>
      </c>
      <c r="M1238" s="33">
        <f>+'JRO''s Hours Information'!F1238</f>
        <v>0</v>
      </c>
      <c r="N1238" s="23">
        <f t="shared" si="196"/>
        <v>0</v>
      </c>
      <c r="O1238" s="33">
        <f>+'JRO''s Hours Information'!I1238</f>
        <v>0</v>
      </c>
      <c r="P1238" s="25">
        <f t="shared" si="197"/>
        <v>0</v>
      </c>
      <c r="Q1238" s="16">
        <f>+'JRO''s Hours Information'!D1238</f>
        <v>0</v>
      </c>
      <c r="R1238" s="23">
        <f t="shared" si="198"/>
        <v>0</v>
      </c>
      <c r="S1238" s="16">
        <f>+'JRO''s Hours Information'!G1238</f>
        <v>0</v>
      </c>
      <c r="T1238" s="23">
        <f t="shared" si="199"/>
        <v>0</v>
      </c>
      <c r="U1238" s="15">
        <f>+'JRO''s Hours Information'!J1238</f>
        <v>0</v>
      </c>
      <c r="V1238" s="25">
        <f t="shared" si="200"/>
        <v>0</v>
      </c>
      <c r="W1238" s="23">
        <f t="shared" si="201"/>
        <v>0</v>
      </c>
    </row>
    <row r="1239" spans="1:23" ht="14.85" hidden="1" customHeight="1" x14ac:dyDescent="0.15">
      <c r="A1239" s="64">
        <f>'Employee ROP Information'!A1239</f>
        <v>0</v>
      </c>
      <c r="B1239" s="58">
        <f>+'Employee ROP Information'!C1239</f>
        <v>0</v>
      </c>
      <c r="C1239" s="17">
        <f>+'Employee ROP Information'!M1239</f>
        <v>0</v>
      </c>
      <c r="D1239" s="17">
        <f>+'Employee ROP Information'!N1239</f>
        <v>0</v>
      </c>
      <c r="E1239" s="32">
        <f>+'JRO''s Hours Information'!B1239</f>
        <v>0</v>
      </c>
      <c r="F1239" s="23">
        <f t="shared" si="192"/>
        <v>0</v>
      </c>
      <c r="G1239" s="32">
        <f>+'JRO''s Hours Information'!E1239</f>
        <v>0</v>
      </c>
      <c r="H1239" s="23">
        <f t="shared" si="193"/>
        <v>0</v>
      </c>
      <c r="I1239" s="32">
        <f>+'JRO''s Hours Information'!H1239</f>
        <v>0</v>
      </c>
      <c r="J1239" s="25">
        <f t="shared" si="194"/>
        <v>0</v>
      </c>
      <c r="K1239" s="33">
        <f>+'JRO''s Hours Information'!C1239</f>
        <v>0</v>
      </c>
      <c r="L1239" s="23">
        <f t="shared" si="195"/>
        <v>0</v>
      </c>
      <c r="M1239" s="33">
        <f>+'JRO''s Hours Information'!F1239</f>
        <v>0</v>
      </c>
      <c r="N1239" s="23">
        <f t="shared" si="196"/>
        <v>0</v>
      </c>
      <c r="O1239" s="33">
        <f>+'JRO''s Hours Information'!I1239</f>
        <v>0</v>
      </c>
      <c r="P1239" s="25">
        <f t="shared" si="197"/>
        <v>0</v>
      </c>
      <c r="Q1239" s="16">
        <f>+'JRO''s Hours Information'!D1239</f>
        <v>0</v>
      </c>
      <c r="R1239" s="23">
        <f t="shared" si="198"/>
        <v>0</v>
      </c>
      <c r="S1239" s="16">
        <f>+'JRO''s Hours Information'!G1239</f>
        <v>0</v>
      </c>
      <c r="T1239" s="23">
        <f t="shared" si="199"/>
        <v>0</v>
      </c>
      <c r="U1239" s="15">
        <f>+'JRO''s Hours Information'!J1239</f>
        <v>0</v>
      </c>
      <c r="V1239" s="25">
        <f t="shared" si="200"/>
        <v>0</v>
      </c>
      <c r="W1239" s="23">
        <f t="shared" si="201"/>
        <v>0</v>
      </c>
    </row>
    <row r="1240" spans="1:23" ht="14.85" hidden="1" customHeight="1" x14ac:dyDescent="0.15">
      <c r="A1240" s="64">
        <f>'Employee ROP Information'!A1240</f>
        <v>0</v>
      </c>
      <c r="B1240" s="58">
        <f>+'Employee ROP Information'!C1240</f>
        <v>0</v>
      </c>
      <c r="C1240" s="17">
        <f>+'Employee ROP Information'!M1240</f>
        <v>0</v>
      </c>
      <c r="D1240" s="17">
        <f>+'Employee ROP Information'!N1240</f>
        <v>0</v>
      </c>
      <c r="E1240" s="32">
        <f>+'JRO''s Hours Information'!B1240</f>
        <v>0</v>
      </c>
      <c r="F1240" s="23">
        <f t="shared" si="192"/>
        <v>0</v>
      </c>
      <c r="G1240" s="32">
        <f>+'JRO''s Hours Information'!E1240</f>
        <v>0</v>
      </c>
      <c r="H1240" s="23">
        <f t="shared" si="193"/>
        <v>0</v>
      </c>
      <c r="I1240" s="32">
        <f>+'JRO''s Hours Information'!H1240</f>
        <v>0</v>
      </c>
      <c r="J1240" s="25">
        <f t="shared" si="194"/>
        <v>0</v>
      </c>
      <c r="K1240" s="33">
        <f>+'JRO''s Hours Information'!C1240</f>
        <v>0</v>
      </c>
      <c r="L1240" s="23">
        <f t="shared" si="195"/>
        <v>0</v>
      </c>
      <c r="M1240" s="33">
        <f>+'JRO''s Hours Information'!F1240</f>
        <v>0</v>
      </c>
      <c r="N1240" s="23">
        <f t="shared" si="196"/>
        <v>0</v>
      </c>
      <c r="O1240" s="33">
        <f>+'JRO''s Hours Information'!I1240</f>
        <v>0</v>
      </c>
      <c r="P1240" s="25">
        <f t="shared" si="197"/>
        <v>0</v>
      </c>
      <c r="Q1240" s="16">
        <f>+'JRO''s Hours Information'!D1240</f>
        <v>0</v>
      </c>
      <c r="R1240" s="23">
        <f t="shared" si="198"/>
        <v>0</v>
      </c>
      <c r="S1240" s="16">
        <f>+'JRO''s Hours Information'!G1240</f>
        <v>0</v>
      </c>
      <c r="T1240" s="23">
        <f t="shared" si="199"/>
        <v>0</v>
      </c>
      <c r="U1240" s="15">
        <f>+'JRO''s Hours Information'!J1240</f>
        <v>0</v>
      </c>
      <c r="V1240" s="25">
        <f t="shared" si="200"/>
        <v>0</v>
      </c>
      <c r="W1240" s="23">
        <f t="shared" si="201"/>
        <v>0</v>
      </c>
    </row>
    <row r="1241" spans="1:23" ht="14.85" hidden="1" customHeight="1" x14ac:dyDescent="0.15">
      <c r="A1241" s="64">
        <f>'Employee ROP Information'!A1241</f>
        <v>0</v>
      </c>
      <c r="B1241" s="58">
        <f>+'Employee ROP Information'!C1241</f>
        <v>0</v>
      </c>
      <c r="C1241" s="17">
        <f>+'Employee ROP Information'!M1241</f>
        <v>0</v>
      </c>
      <c r="D1241" s="17">
        <f>+'Employee ROP Information'!N1241</f>
        <v>0</v>
      </c>
      <c r="E1241" s="32">
        <f>+'JRO''s Hours Information'!B1241</f>
        <v>0</v>
      </c>
      <c r="F1241" s="23">
        <f t="shared" si="192"/>
        <v>0</v>
      </c>
      <c r="G1241" s="32">
        <f>+'JRO''s Hours Information'!E1241</f>
        <v>0</v>
      </c>
      <c r="H1241" s="23">
        <f t="shared" si="193"/>
        <v>0</v>
      </c>
      <c r="I1241" s="32">
        <f>+'JRO''s Hours Information'!H1241</f>
        <v>0</v>
      </c>
      <c r="J1241" s="25">
        <f t="shared" si="194"/>
        <v>0</v>
      </c>
      <c r="K1241" s="33">
        <f>+'JRO''s Hours Information'!C1241</f>
        <v>0</v>
      </c>
      <c r="L1241" s="23">
        <f t="shared" si="195"/>
        <v>0</v>
      </c>
      <c r="M1241" s="33">
        <f>+'JRO''s Hours Information'!F1241</f>
        <v>0</v>
      </c>
      <c r="N1241" s="23">
        <f t="shared" si="196"/>
        <v>0</v>
      </c>
      <c r="O1241" s="33">
        <f>+'JRO''s Hours Information'!I1241</f>
        <v>0</v>
      </c>
      <c r="P1241" s="25">
        <f t="shared" si="197"/>
        <v>0</v>
      </c>
      <c r="Q1241" s="16">
        <f>+'JRO''s Hours Information'!D1241</f>
        <v>0</v>
      </c>
      <c r="R1241" s="23">
        <f t="shared" si="198"/>
        <v>0</v>
      </c>
      <c r="S1241" s="16">
        <f>+'JRO''s Hours Information'!G1241</f>
        <v>0</v>
      </c>
      <c r="T1241" s="23">
        <f t="shared" si="199"/>
        <v>0</v>
      </c>
      <c r="U1241" s="15">
        <f>+'JRO''s Hours Information'!J1241</f>
        <v>0</v>
      </c>
      <c r="V1241" s="25">
        <f t="shared" si="200"/>
        <v>0</v>
      </c>
      <c r="W1241" s="23">
        <f t="shared" si="201"/>
        <v>0</v>
      </c>
    </row>
    <row r="1242" spans="1:23" ht="14.85" hidden="1" customHeight="1" x14ac:dyDescent="0.15">
      <c r="A1242" s="64">
        <f>'Employee ROP Information'!A1242</f>
        <v>0</v>
      </c>
      <c r="B1242" s="58">
        <f>+'Employee ROP Information'!C1242</f>
        <v>0</v>
      </c>
      <c r="C1242" s="17">
        <f>+'Employee ROP Information'!M1242</f>
        <v>0</v>
      </c>
      <c r="D1242" s="17">
        <f>+'Employee ROP Information'!N1242</f>
        <v>0</v>
      </c>
      <c r="E1242" s="32">
        <f>+'JRO''s Hours Information'!B1242</f>
        <v>0</v>
      </c>
      <c r="F1242" s="23">
        <f t="shared" si="192"/>
        <v>0</v>
      </c>
      <c r="G1242" s="32">
        <f>+'JRO''s Hours Information'!E1242</f>
        <v>0</v>
      </c>
      <c r="H1242" s="23">
        <f t="shared" si="193"/>
        <v>0</v>
      </c>
      <c r="I1242" s="32">
        <f>+'JRO''s Hours Information'!H1242</f>
        <v>0</v>
      </c>
      <c r="J1242" s="25">
        <f t="shared" si="194"/>
        <v>0</v>
      </c>
      <c r="K1242" s="33">
        <f>+'JRO''s Hours Information'!C1242</f>
        <v>0</v>
      </c>
      <c r="L1242" s="23">
        <f t="shared" si="195"/>
        <v>0</v>
      </c>
      <c r="M1242" s="33">
        <f>+'JRO''s Hours Information'!F1242</f>
        <v>0</v>
      </c>
      <c r="N1242" s="23">
        <f t="shared" si="196"/>
        <v>0</v>
      </c>
      <c r="O1242" s="33">
        <f>+'JRO''s Hours Information'!I1242</f>
        <v>0</v>
      </c>
      <c r="P1242" s="25">
        <f t="shared" si="197"/>
        <v>0</v>
      </c>
      <c r="Q1242" s="16">
        <f>+'JRO''s Hours Information'!D1242</f>
        <v>0</v>
      </c>
      <c r="R1242" s="23">
        <f t="shared" si="198"/>
        <v>0</v>
      </c>
      <c r="S1242" s="16">
        <f>+'JRO''s Hours Information'!G1242</f>
        <v>0</v>
      </c>
      <c r="T1242" s="23">
        <f t="shared" si="199"/>
        <v>0</v>
      </c>
      <c r="U1242" s="15">
        <f>+'JRO''s Hours Information'!J1242</f>
        <v>0</v>
      </c>
      <c r="V1242" s="25">
        <f t="shared" si="200"/>
        <v>0</v>
      </c>
      <c r="W1242" s="23">
        <f t="shared" si="201"/>
        <v>0</v>
      </c>
    </row>
    <row r="1243" spans="1:23" ht="14.85" hidden="1" customHeight="1" x14ac:dyDescent="0.15">
      <c r="A1243" s="64">
        <f>'Employee ROP Information'!A1243</f>
        <v>0</v>
      </c>
      <c r="B1243" s="58">
        <f>+'Employee ROP Information'!C1243</f>
        <v>0</v>
      </c>
      <c r="C1243" s="17">
        <f>+'Employee ROP Information'!M1243</f>
        <v>0</v>
      </c>
      <c r="D1243" s="17">
        <f>+'Employee ROP Information'!N1243</f>
        <v>0</v>
      </c>
      <c r="E1243" s="32">
        <f>+'JRO''s Hours Information'!B1243</f>
        <v>0</v>
      </c>
      <c r="F1243" s="23">
        <f t="shared" si="192"/>
        <v>0</v>
      </c>
      <c r="G1243" s="32">
        <f>+'JRO''s Hours Information'!E1243</f>
        <v>0</v>
      </c>
      <c r="H1243" s="23">
        <f t="shared" si="193"/>
        <v>0</v>
      </c>
      <c r="I1243" s="32">
        <f>+'JRO''s Hours Information'!H1243</f>
        <v>0</v>
      </c>
      <c r="J1243" s="25">
        <f t="shared" si="194"/>
        <v>0</v>
      </c>
      <c r="K1243" s="33">
        <f>+'JRO''s Hours Information'!C1243</f>
        <v>0</v>
      </c>
      <c r="L1243" s="23">
        <f t="shared" si="195"/>
        <v>0</v>
      </c>
      <c r="M1243" s="33">
        <f>+'JRO''s Hours Information'!F1243</f>
        <v>0</v>
      </c>
      <c r="N1243" s="23">
        <f t="shared" si="196"/>
        <v>0</v>
      </c>
      <c r="O1243" s="33">
        <f>+'JRO''s Hours Information'!I1243</f>
        <v>0</v>
      </c>
      <c r="P1243" s="25">
        <f t="shared" si="197"/>
        <v>0</v>
      </c>
      <c r="Q1243" s="16">
        <f>+'JRO''s Hours Information'!D1243</f>
        <v>0</v>
      </c>
      <c r="R1243" s="23">
        <f t="shared" si="198"/>
        <v>0</v>
      </c>
      <c r="S1243" s="16">
        <f>+'JRO''s Hours Information'!G1243</f>
        <v>0</v>
      </c>
      <c r="T1243" s="23">
        <f t="shared" si="199"/>
        <v>0</v>
      </c>
      <c r="U1243" s="15">
        <f>+'JRO''s Hours Information'!J1243</f>
        <v>0</v>
      </c>
      <c r="V1243" s="25">
        <f t="shared" si="200"/>
        <v>0</v>
      </c>
      <c r="W1243" s="23">
        <f t="shared" si="201"/>
        <v>0</v>
      </c>
    </row>
    <row r="1244" spans="1:23" ht="14.85" hidden="1" customHeight="1" x14ac:dyDescent="0.15">
      <c r="A1244" s="64">
        <f>'Employee ROP Information'!A1244</f>
        <v>0</v>
      </c>
      <c r="B1244" s="58">
        <f>+'Employee ROP Information'!C1244</f>
        <v>0</v>
      </c>
      <c r="C1244" s="17">
        <f>+'Employee ROP Information'!M1244</f>
        <v>0</v>
      </c>
      <c r="D1244" s="17">
        <f>+'Employee ROP Information'!N1244</f>
        <v>0</v>
      </c>
      <c r="E1244" s="32">
        <f>+'JRO''s Hours Information'!B1244</f>
        <v>0</v>
      </c>
      <c r="F1244" s="23">
        <f t="shared" si="192"/>
        <v>0</v>
      </c>
      <c r="G1244" s="32">
        <f>+'JRO''s Hours Information'!E1244</f>
        <v>0</v>
      </c>
      <c r="H1244" s="23">
        <f t="shared" si="193"/>
        <v>0</v>
      </c>
      <c r="I1244" s="32">
        <f>+'JRO''s Hours Information'!H1244</f>
        <v>0</v>
      </c>
      <c r="J1244" s="25">
        <f t="shared" si="194"/>
        <v>0</v>
      </c>
      <c r="K1244" s="33">
        <f>+'JRO''s Hours Information'!C1244</f>
        <v>0</v>
      </c>
      <c r="L1244" s="23">
        <f t="shared" si="195"/>
        <v>0</v>
      </c>
      <c r="M1244" s="33">
        <f>+'JRO''s Hours Information'!F1244</f>
        <v>0</v>
      </c>
      <c r="N1244" s="23">
        <f t="shared" si="196"/>
        <v>0</v>
      </c>
      <c r="O1244" s="33">
        <f>+'JRO''s Hours Information'!I1244</f>
        <v>0</v>
      </c>
      <c r="P1244" s="25">
        <f t="shared" si="197"/>
        <v>0</v>
      </c>
      <c r="Q1244" s="16">
        <f>+'JRO''s Hours Information'!D1244</f>
        <v>0</v>
      </c>
      <c r="R1244" s="23">
        <f t="shared" si="198"/>
        <v>0</v>
      </c>
      <c r="S1244" s="16">
        <f>+'JRO''s Hours Information'!G1244</f>
        <v>0</v>
      </c>
      <c r="T1244" s="23">
        <f t="shared" si="199"/>
        <v>0</v>
      </c>
      <c r="U1244" s="15">
        <f>+'JRO''s Hours Information'!J1244</f>
        <v>0</v>
      </c>
      <c r="V1244" s="25">
        <f t="shared" si="200"/>
        <v>0</v>
      </c>
      <c r="W1244" s="23">
        <f t="shared" si="201"/>
        <v>0</v>
      </c>
    </row>
    <row r="1245" spans="1:23" ht="14.85" hidden="1" customHeight="1" x14ac:dyDescent="0.15">
      <c r="A1245" s="64">
        <f>'Employee ROP Information'!A1245</f>
        <v>0</v>
      </c>
      <c r="B1245" s="58">
        <f>+'Employee ROP Information'!C1245</f>
        <v>0</v>
      </c>
      <c r="C1245" s="17">
        <f>+'Employee ROP Information'!M1245</f>
        <v>0</v>
      </c>
      <c r="D1245" s="17">
        <f>+'Employee ROP Information'!N1245</f>
        <v>0</v>
      </c>
      <c r="E1245" s="32">
        <f>+'JRO''s Hours Information'!B1245</f>
        <v>0</v>
      </c>
      <c r="F1245" s="23">
        <f t="shared" si="192"/>
        <v>0</v>
      </c>
      <c r="G1245" s="32">
        <f>+'JRO''s Hours Information'!E1245</f>
        <v>0</v>
      </c>
      <c r="H1245" s="23">
        <f t="shared" si="193"/>
        <v>0</v>
      </c>
      <c r="I1245" s="32">
        <f>+'JRO''s Hours Information'!H1245</f>
        <v>0</v>
      </c>
      <c r="J1245" s="25">
        <f t="shared" si="194"/>
        <v>0</v>
      </c>
      <c r="K1245" s="33">
        <f>+'JRO''s Hours Information'!C1245</f>
        <v>0</v>
      </c>
      <c r="L1245" s="23">
        <f t="shared" si="195"/>
        <v>0</v>
      </c>
      <c r="M1245" s="33">
        <f>+'JRO''s Hours Information'!F1245</f>
        <v>0</v>
      </c>
      <c r="N1245" s="23">
        <f t="shared" si="196"/>
        <v>0</v>
      </c>
      <c r="O1245" s="33">
        <f>+'JRO''s Hours Information'!I1245</f>
        <v>0</v>
      </c>
      <c r="P1245" s="25">
        <f t="shared" si="197"/>
        <v>0</v>
      </c>
      <c r="Q1245" s="16">
        <f>+'JRO''s Hours Information'!D1245</f>
        <v>0</v>
      </c>
      <c r="R1245" s="23">
        <f t="shared" si="198"/>
        <v>0</v>
      </c>
      <c r="S1245" s="16">
        <f>+'JRO''s Hours Information'!G1245</f>
        <v>0</v>
      </c>
      <c r="T1245" s="23">
        <f t="shared" si="199"/>
        <v>0</v>
      </c>
      <c r="U1245" s="15">
        <f>+'JRO''s Hours Information'!J1245</f>
        <v>0</v>
      </c>
      <c r="V1245" s="25">
        <f t="shared" si="200"/>
        <v>0</v>
      </c>
      <c r="W1245" s="23">
        <f t="shared" si="201"/>
        <v>0</v>
      </c>
    </row>
    <row r="1246" spans="1:23" ht="14.85" hidden="1" customHeight="1" x14ac:dyDescent="0.15">
      <c r="A1246" s="64">
        <f>'Employee ROP Information'!A1246</f>
        <v>0</v>
      </c>
      <c r="B1246" s="58">
        <f>+'Employee ROP Information'!C1246</f>
        <v>0</v>
      </c>
      <c r="C1246" s="17">
        <f>+'Employee ROP Information'!M1246</f>
        <v>0</v>
      </c>
      <c r="D1246" s="17">
        <f>+'Employee ROP Information'!N1246</f>
        <v>0</v>
      </c>
      <c r="E1246" s="32">
        <f>+'JRO''s Hours Information'!B1246</f>
        <v>0</v>
      </c>
      <c r="F1246" s="23">
        <f t="shared" si="192"/>
        <v>0</v>
      </c>
      <c r="G1246" s="32">
        <f>+'JRO''s Hours Information'!E1246</f>
        <v>0</v>
      </c>
      <c r="H1246" s="23">
        <f t="shared" si="193"/>
        <v>0</v>
      </c>
      <c r="I1246" s="32">
        <f>+'JRO''s Hours Information'!H1246</f>
        <v>0</v>
      </c>
      <c r="J1246" s="25">
        <f t="shared" si="194"/>
        <v>0</v>
      </c>
      <c r="K1246" s="33">
        <f>+'JRO''s Hours Information'!C1246</f>
        <v>0</v>
      </c>
      <c r="L1246" s="23">
        <f t="shared" si="195"/>
        <v>0</v>
      </c>
      <c r="M1246" s="33">
        <f>+'JRO''s Hours Information'!F1246</f>
        <v>0</v>
      </c>
      <c r="N1246" s="23">
        <f t="shared" si="196"/>
        <v>0</v>
      </c>
      <c r="O1246" s="33">
        <f>+'JRO''s Hours Information'!I1246</f>
        <v>0</v>
      </c>
      <c r="P1246" s="25">
        <f t="shared" si="197"/>
        <v>0</v>
      </c>
      <c r="Q1246" s="16">
        <f>+'JRO''s Hours Information'!D1246</f>
        <v>0</v>
      </c>
      <c r="R1246" s="23">
        <f t="shared" si="198"/>
        <v>0</v>
      </c>
      <c r="S1246" s="16">
        <f>+'JRO''s Hours Information'!G1246</f>
        <v>0</v>
      </c>
      <c r="T1246" s="23">
        <f t="shared" si="199"/>
        <v>0</v>
      </c>
      <c r="U1246" s="15">
        <f>+'JRO''s Hours Information'!J1246</f>
        <v>0</v>
      </c>
      <c r="V1246" s="25">
        <f t="shared" si="200"/>
        <v>0</v>
      </c>
      <c r="W1246" s="23">
        <f t="shared" si="201"/>
        <v>0</v>
      </c>
    </row>
    <row r="1247" spans="1:23" ht="14.85" hidden="1" customHeight="1" x14ac:dyDescent="0.15">
      <c r="A1247" s="64">
        <f>'Employee ROP Information'!A1247</f>
        <v>0</v>
      </c>
      <c r="B1247" s="58">
        <f>+'Employee ROP Information'!C1247</f>
        <v>0</v>
      </c>
      <c r="C1247" s="17">
        <f>+'Employee ROP Information'!M1247</f>
        <v>0</v>
      </c>
      <c r="D1247" s="17">
        <f>+'Employee ROP Information'!N1247</f>
        <v>0</v>
      </c>
      <c r="E1247" s="32">
        <f>+'JRO''s Hours Information'!B1247</f>
        <v>0</v>
      </c>
      <c r="F1247" s="23">
        <f t="shared" si="192"/>
        <v>0</v>
      </c>
      <c r="G1247" s="32">
        <f>+'JRO''s Hours Information'!E1247</f>
        <v>0</v>
      </c>
      <c r="H1247" s="23">
        <f t="shared" si="193"/>
        <v>0</v>
      </c>
      <c r="I1247" s="32">
        <f>+'JRO''s Hours Information'!H1247</f>
        <v>0</v>
      </c>
      <c r="J1247" s="25">
        <f t="shared" si="194"/>
        <v>0</v>
      </c>
      <c r="K1247" s="33">
        <f>+'JRO''s Hours Information'!C1247</f>
        <v>0</v>
      </c>
      <c r="L1247" s="23">
        <f t="shared" si="195"/>
        <v>0</v>
      </c>
      <c r="M1247" s="33">
        <f>+'JRO''s Hours Information'!F1247</f>
        <v>0</v>
      </c>
      <c r="N1247" s="23">
        <f t="shared" si="196"/>
        <v>0</v>
      </c>
      <c r="O1247" s="33">
        <f>+'JRO''s Hours Information'!I1247</f>
        <v>0</v>
      </c>
      <c r="P1247" s="25">
        <f t="shared" si="197"/>
        <v>0</v>
      </c>
      <c r="Q1247" s="16">
        <f>+'JRO''s Hours Information'!D1247</f>
        <v>0</v>
      </c>
      <c r="R1247" s="23">
        <f t="shared" si="198"/>
        <v>0</v>
      </c>
      <c r="S1247" s="16">
        <f>+'JRO''s Hours Information'!G1247</f>
        <v>0</v>
      </c>
      <c r="T1247" s="23">
        <f t="shared" si="199"/>
        <v>0</v>
      </c>
      <c r="U1247" s="15">
        <f>+'JRO''s Hours Information'!J1247</f>
        <v>0</v>
      </c>
      <c r="V1247" s="25">
        <f t="shared" si="200"/>
        <v>0</v>
      </c>
      <c r="W1247" s="23">
        <f t="shared" si="201"/>
        <v>0</v>
      </c>
    </row>
    <row r="1248" spans="1:23" ht="14.85" hidden="1" customHeight="1" x14ac:dyDescent="0.15">
      <c r="A1248" s="64">
        <f>'Employee ROP Information'!A1248</f>
        <v>0</v>
      </c>
      <c r="B1248" s="58">
        <f>+'Employee ROP Information'!C1248</f>
        <v>0</v>
      </c>
      <c r="C1248" s="17">
        <f>+'Employee ROP Information'!M1248</f>
        <v>0</v>
      </c>
      <c r="D1248" s="17">
        <f>+'Employee ROP Information'!N1248</f>
        <v>0</v>
      </c>
      <c r="E1248" s="32">
        <f>+'JRO''s Hours Information'!B1248</f>
        <v>0</v>
      </c>
      <c r="F1248" s="23">
        <f t="shared" si="192"/>
        <v>0</v>
      </c>
      <c r="G1248" s="32">
        <f>+'JRO''s Hours Information'!E1248</f>
        <v>0</v>
      </c>
      <c r="H1248" s="23">
        <f t="shared" si="193"/>
        <v>0</v>
      </c>
      <c r="I1248" s="32">
        <f>+'JRO''s Hours Information'!H1248</f>
        <v>0</v>
      </c>
      <c r="J1248" s="25">
        <f t="shared" si="194"/>
        <v>0</v>
      </c>
      <c r="K1248" s="33">
        <f>+'JRO''s Hours Information'!C1248</f>
        <v>0</v>
      </c>
      <c r="L1248" s="23">
        <f t="shared" si="195"/>
        <v>0</v>
      </c>
      <c r="M1248" s="33">
        <f>+'JRO''s Hours Information'!F1248</f>
        <v>0</v>
      </c>
      <c r="N1248" s="23">
        <f t="shared" si="196"/>
        <v>0</v>
      </c>
      <c r="O1248" s="33">
        <f>+'JRO''s Hours Information'!I1248</f>
        <v>0</v>
      </c>
      <c r="P1248" s="25">
        <f t="shared" si="197"/>
        <v>0</v>
      </c>
      <c r="Q1248" s="16">
        <f>+'JRO''s Hours Information'!D1248</f>
        <v>0</v>
      </c>
      <c r="R1248" s="23">
        <f t="shared" si="198"/>
        <v>0</v>
      </c>
      <c r="S1248" s="16">
        <f>+'JRO''s Hours Information'!G1248</f>
        <v>0</v>
      </c>
      <c r="T1248" s="23">
        <f t="shared" si="199"/>
        <v>0</v>
      </c>
      <c r="U1248" s="15">
        <f>+'JRO''s Hours Information'!J1248</f>
        <v>0</v>
      </c>
      <c r="V1248" s="25">
        <f t="shared" si="200"/>
        <v>0</v>
      </c>
      <c r="W1248" s="23">
        <f t="shared" si="201"/>
        <v>0</v>
      </c>
    </row>
    <row r="1249" spans="1:23" ht="14.85" hidden="1" customHeight="1" x14ac:dyDescent="0.15">
      <c r="A1249" s="64">
        <f>'Employee ROP Information'!A1249</f>
        <v>0</v>
      </c>
      <c r="B1249" s="58">
        <f>+'Employee ROP Information'!C1249</f>
        <v>0</v>
      </c>
      <c r="C1249" s="17">
        <f>+'Employee ROP Information'!M1249</f>
        <v>0</v>
      </c>
      <c r="D1249" s="17">
        <f>+'Employee ROP Information'!N1249</f>
        <v>0</v>
      </c>
      <c r="E1249" s="32">
        <f>+'JRO''s Hours Information'!B1249</f>
        <v>0</v>
      </c>
      <c r="F1249" s="23">
        <f t="shared" ref="F1249:F1312" si="202">C1249*E1249</f>
        <v>0</v>
      </c>
      <c r="G1249" s="32">
        <f>+'JRO''s Hours Information'!E1249</f>
        <v>0</v>
      </c>
      <c r="H1249" s="23">
        <f t="shared" ref="H1249:H1312" si="203">D1249*G1249</f>
        <v>0</v>
      </c>
      <c r="I1249" s="32">
        <f>+'JRO''s Hours Information'!H1249</f>
        <v>0</v>
      </c>
      <c r="J1249" s="25">
        <f t="shared" ref="J1249:J1312" si="204">D1249*I1249</f>
        <v>0</v>
      </c>
      <c r="K1249" s="33">
        <f>+'JRO''s Hours Information'!C1249</f>
        <v>0</v>
      </c>
      <c r="L1249" s="23">
        <f t="shared" ref="L1249:L1312" si="205">C1249*K1249</f>
        <v>0</v>
      </c>
      <c r="M1249" s="33">
        <f>+'JRO''s Hours Information'!F1249</f>
        <v>0</v>
      </c>
      <c r="N1249" s="23">
        <f t="shared" ref="N1249:N1312" si="206">D1249*M1249</f>
        <v>0</v>
      </c>
      <c r="O1249" s="33">
        <f>+'JRO''s Hours Information'!I1249</f>
        <v>0</v>
      </c>
      <c r="P1249" s="25">
        <f t="shared" ref="P1249:P1312" si="207">D1249*O1249</f>
        <v>0</v>
      </c>
      <c r="Q1249" s="16">
        <f>+'JRO''s Hours Information'!D1249</f>
        <v>0</v>
      </c>
      <c r="R1249" s="23">
        <f t="shared" ref="R1249:R1312" si="208">C1249*Q1249</f>
        <v>0</v>
      </c>
      <c r="S1249" s="16">
        <f>+'JRO''s Hours Information'!G1249</f>
        <v>0</v>
      </c>
      <c r="T1249" s="23">
        <f t="shared" ref="T1249:T1312" si="209">D1249*S1249</f>
        <v>0</v>
      </c>
      <c r="U1249" s="15">
        <f>+'JRO''s Hours Information'!J1249</f>
        <v>0</v>
      </c>
      <c r="V1249" s="25">
        <f t="shared" ref="V1249:V1312" si="210">D1249*U1249</f>
        <v>0</v>
      </c>
      <c r="W1249" s="23">
        <f t="shared" ref="W1249:W1312" si="211">F1249+H1249+J1249</f>
        <v>0</v>
      </c>
    </row>
    <row r="1250" spans="1:23" ht="14.85" hidden="1" customHeight="1" x14ac:dyDescent="0.15">
      <c r="A1250" s="64">
        <f>'Employee ROP Information'!A1250</f>
        <v>0</v>
      </c>
      <c r="B1250" s="58">
        <f>+'Employee ROP Information'!C1250</f>
        <v>0</v>
      </c>
      <c r="C1250" s="17">
        <f>+'Employee ROP Information'!M1250</f>
        <v>0</v>
      </c>
      <c r="D1250" s="17">
        <f>+'Employee ROP Information'!N1250</f>
        <v>0</v>
      </c>
      <c r="E1250" s="32">
        <f>+'JRO''s Hours Information'!B1250</f>
        <v>0</v>
      </c>
      <c r="F1250" s="23">
        <f t="shared" si="202"/>
        <v>0</v>
      </c>
      <c r="G1250" s="32">
        <f>+'JRO''s Hours Information'!E1250</f>
        <v>0</v>
      </c>
      <c r="H1250" s="23">
        <f t="shared" si="203"/>
        <v>0</v>
      </c>
      <c r="I1250" s="32">
        <f>+'JRO''s Hours Information'!H1250</f>
        <v>0</v>
      </c>
      <c r="J1250" s="25">
        <f t="shared" si="204"/>
        <v>0</v>
      </c>
      <c r="K1250" s="33">
        <f>+'JRO''s Hours Information'!C1250</f>
        <v>0</v>
      </c>
      <c r="L1250" s="23">
        <f t="shared" si="205"/>
        <v>0</v>
      </c>
      <c r="M1250" s="33">
        <f>+'JRO''s Hours Information'!F1250</f>
        <v>0</v>
      </c>
      <c r="N1250" s="23">
        <f t="shared" si="206"/>
        <v>0</v>
      </c>
      <c r="O1250" s="33">
        <f>+'JRO''s Hours Information'!I1250</f>
        <v>0</v>
      </c>
      <c r="P1250" s="25">
        <f t="shared" si="207"/>
        <v>0</v>
      </c>
      <c r="Q1250" s="16">
        <f>+'JRO''s Hours Information'!D1250</f>
        <v>0</v>
      </c>
      <c r="R1250" s="23">
        <f t="shared" si="208"/>
        <v>0</v>
      </c>
      <c r="S1250" s="16">
        <f>+'JRO''s Hours Information'!G1250</f>
        <v>0</v>
      </c>
      <c r="T1250" s="23">
        <f t="shared" si="209"/>
        <v>0</v>
      </c>
      <c r="U1250" s="15">
        <f>+'JRO''s Hours Information'!J1250</f>
        <v>0</v>
      </c>
      <c r="V1250" s="25">
        <f t="shared" si="210"/>
        <v>0</v>
      </c>
      <c r="W1250" s="23">
        <f t="shared" si="211"/>
        <v>0</v>
      </c>
    </row>
    <row r="1251" spans="1:23" ht="14.85" hidden="1" customHeight="1" x14ac:dyDescent="0.15">
      <c r="A1251" s="64">
        <f>'Employee ROP Information'!A1251</f>
        <v>0</v>
      </c>
      <c r="B1251" s="58">
        <f>+'Employee ROP Information'!C1251</f>
        <v>0</v>
      </c>
      <c r="C1251" s="17">
        <f>+'Employee ROP Information'!M1251</f>
        <v>0</v>
      </c>
      <c r="D1251" s="17">
        <f>+'Employee ROP Information'!N1251</f>
        <v>0</v>
      </c>
      <c r="E1251" s="32">
        <f>+'JRO''s Hours Information'!B1251</f>
        <v>0</v>
      </c>
      <c r="F1251" s="23">
        <f t="shared" si="202"/>
        <v>0</v>
      </c>
      <c r="G1251" s="32">
        <f>+'JRO''s Hours Information'!E1251</f>
        <v>0</v>
      </c>
      <c r="H1251" s="23">
        <f t="shared" si="203"/>
        <v>0</v>
      </c>
      <c r="I1251" s="32">
        <f>+'JRO''s Hours Information'!H1251</f>
        <v>0</v>
      </c>
      <c r="J1251" s="25">
        <f t="shared" si="204"/>
        <v>0</v>
      </c>
      <c r="K1251" s="33">
        <f>+'JRO''s Hours Information'!C1251</f>
        <v>0</v>
      </c>
      <c r="L1251" s="23">
        <f t="shared" si="205"/>
        <v>0</v>
      </c>
      <c r="M1251" s="33">
        <f>+'JRO''s Hours Information'!F1251</f>
        <v>0</v>
      </c>
      <c r="N1251" s="23">
        <f t="shared" si="206"/>
        <v>0</v>
      </c>
      <c r="O1251" s="33">
        <f>+'JRO''s Hours Information'!I1251</f>
        <v>0</v>
      </c>
      <c r="P1251" s="25">
        <f t="shared" si="207"/>
        <v>0</v>
      </c>
      <c r="Q1251" s="16">
        <f>+'JRO''s Hours Information'!D1251</f>
        <v>0</v>
      </c>
      <c r="R1251" s="23">
        <f t="shared" si="208"/>
        <v>0</v>
      </c>
      <c r="S1251" s="16">
        <f>+'JRO''s Hours Information'!G1251</f>
        <v>0</v>
      </c>
      <c r="T1251" s="23">
        <f t="shared" si="209"/>
        <v>0</v>
      </c>
      <c r="U1251" s="15">
        <f>+'JRO''s Hours Information'!J1251</f>
        <v>0</v>
      </c>
      <c r="V1251" s="25">
        <f t="shared" si="210"/>
        <v>0</v>
      </c>
      <c r="W1251" s="23">
        <f t="shared" si="211"/>
        <v>0</v>
      </c>
    </row>
    <row r="1252" spans="1:23" ht="14.85" hidden="1" customHeight="1" x14ac:dyDescent="0.15">
      <c r="A1252" s="64">
        <f>'Employee ROP Information'!A1252</f>
        <v>0</v>
      </c>
      <c r="B1252" s="58">
        <f>+'Employee ROP Information'!C1252</f>
        <v>0</v>
      </c>
      <c r="C1252" s="17">
        <f>+'Employee ROP Information'!M1252</f>
        <v>0</v>
      </c>
      <c r="D1252" s="17">
        <f>+'Employee ROP Information'!N1252</f>
        <v>0</v>
      </c>
      <c r="E1252" s="32">
        <f>+'JRO''s Hours Information'!B1252</f>
        <v>0</v>
      </c>
      <c r="F1252" s="23">
        <f t="shared" si="202"/>
        <v>0</v>
      </c>
      <c r="G1252" s="32">
        <f>+'JRO''s Hours Information'!E1252</f>
        <v>0</v>
      </c>
      <c r="H1252" s="23">
        <f t="shared" si="203"/>
        <v>0</v>
      </c>
      <c r="I1252" s="32">
        <f>+'JRO''s Hours Information'!H1252</f>
        <v>0</v>
      </c>
      <c r="J1252" s="25">
        <f t="shared" si="204"/>
        <v>0</v>
      </c>
      <c r="K1252" s="33">
        <f>+'JRO''s Hours Information'!C1252</f>
        <v>0</v>
      </c>
      <c r="L1252" s="23">
        <f t="shared" si="205"/>
        <v>0</v>
      </c>
      <c r="M1252" s="33">
        <f>+'JRO''s Hours Information'!F1252</f>
        <v>0</v>
      </c>
      <c r="N1252" s="23">
        <f t="shared" si="206"/>
        <v>0</v>
      </c>
      <c r="O1252" s="33">
        <f>+'JRO''s Hours Information'!I1252</f>
        <v>0</v>
      </c>
      <c r="P1252" s="25">
        <f t="shared" si="207"/>
        <v>0</v>
      </c>
      <c r="Q1252" s="16">
        <f>+'JRO''s Hours Information'!D1252</f>
        <v>0</v>
      </c>
      <c r="R1252" s="23">
        <f t="shared" si="208"/>
        <v>0</v>
      </c>
      <c r="S1252" s="16">
        <f>+'JRO''s Hours Information'!G1252</f>
        <v>0</v>
      </c>
      <c r="T1252" s="23">
        <f t="shared" si="209"/>
        <v>0</v>
      </c>
      <c r="U1252" s="15">
        <f>+'JRO''s Hours Information'!J1252</f>
        <v>0</v>
      </c>
      <c r="V1252" s="25">
        <f t="shared" si="210"/>
        <v>0</v>
      </c>
      <c r="W1252" s="23">
        <f t="shared" si="211"/>
        <v>0</v>
      </c>
    </row>
    <row r="1253" spans="1:23" ht="14.85" hidden="1" customHeight="1" x14ac:dyDescent="0.15">
      <c r="A1253" s="64">
        <f>'Employee ROP Information'!A1253</f>
        <v>0</v>
      </c>
      <c r="B1253" s="58">
        <f>+'Employee ROP Information'!C1253</f>
        <v>0</v>
      </c>
      <c r="C1253" s="17">
        <f>+'Employee ROP Information'!M1253</f>
        <v>0</v>
      </c>
      <c r="D1253" s="17">
        <f>+'Employee ROP Information'!N1253</f>
        <v>0</v>
      </c>
      <c r="E1253" s="32">
        <f>+'JRO''s Hours Information'!B1253</f>
        <v>0</v>
      </c>
      <c r="F1253" s="23">
        <f t="shared" si="202"/>
        <v>0</v>
      </c>
      <c r="G1253" s="32">
        <f>+'JRO''s Hours Information'!E1253</f>
        <v>0</v>
      </c>
      <c r="H1253" s="23">
        <f t="shared" si="203"/>
        <v>0</v>
      </c>
      <c r="I1253" s="32">
        <f>+'JRO''s Hours Information'!H1253</f>
        <v>0</v>
      </c>
      <c r="J1253" s="25">
        <f t="shared" si="204"/>
        <v>0</v>
      </c>
      <c r="K1253" s="33">
        <f>+'JRO''s Hours Information'!C1253</f>
        <v>0</v>
      </c>
      <c r="L1253" s="23">
        <f t="shared" si="205"/>
        <v>0</v>
      </c>
      <c r="M1253" s="33">
        <f>+'JRO''s Hours Information'!F1253</f>
        <v>0</v>
      </c>
      <c r="N1253" s="23">
        <f t="shared" si="206"/>
        <v>0</v>
      </c>
      <c r="O1253" s="33">
        <f>+'JRO''s Hours Information'!I1253</f>
        <v>0</v>
      </c>
      <c r="P1253" s="25">
        <f t="shared" si="207"/>
        <v>0</v>
      </c>
      <c r="Q1253" s="16">
        <f>+'JRO''s Hours Information'!D1253</f>
        <v>0</v>
      </c>
      <c r="R1253" s="23">
        <f t="shared" si="208"/>
        <v>0</v>
      </c>
      <c r="S1253" s="16">
        <f>+'JRO''s Hours Information'!G1253</f>
        <v>0</v>
      </c>
      <c r="T1253" s="23">
        <f t="shared" si="209"/>
        <v>0</v>
      </c>
      <c r="U1253" s="15">
        <f>+'JRO''s Hours Information'!J1253</f>
        <v>0</v>
      </c>
      <c r="V1253" s="25">
        <f t="shared" si="210"/>
        <v>0</v>
      </c>
      <c r="W1253" s="23">
        <f t="shared" si="211"/>
        <v>0</v>
      </c>
    </row>
    <row r="1254" spans="1:23" ht="14.85" hidden="1" customHeight="1" x14ac:dyDescent="0.15">
      <c r="A1254" s="64">
        <f>'Employee ROP Information'!A1254</f>
        <v>0</v>
      </c>
      <c r="B1254" s="58">
        <f>+'Employee ROP Information'!C1254</f>
        <v>0</v>
      </c>
      <c r="C1254" s="17">
        <f>+'Employee ROP Information'!M1254</f>
        <v>0</v>
      </c>
      <c r="D1254" s="17">
        <f>+'Employee ROP Information'!N1254</f>
        <v>0</v>
      </c>
      <c r="E1254" s="32">
        <f>+'JRO''s Hours Information'!B1254</f>
        <v>0</v>
      </c>
      <c r="F1254" s="23">
        <f t="shared" si="202"/>
        <v>0</v>
      </c>
      <c r="G1254" s="32">
        <f>+'JRO''s Hours Information'!E1254</f>
        <v>0</v>
      </c>
      <c r="H1254" s="23">
        <f t="shared" si="203"/>
        <v>0</v>
      </c>
      <c r="I1254" s="32">
        <f>+'JRO''s Hours Information'!H1254</f>
        <v>0</v>
      </c>
      <c r="J1254" s="25">
        <f t="shared" si="204"/>
        <v>0</v>
      </c>
      <c r="K1254" s="33">
        <f>+'JRO''s Hours Information'!C1254</f>
        <v>0</v>
      </c>
      <c r="L1254" s="23">
        <f t="shared" si="205"/>
        <v>0</v>
      </c>
      <c r="M1254" s="33">
        <f>+'JRO''s Hours Information'!F1254</f>
        <v>0</v>
      </c>
      <c r="N1254" s="23">
        <f t="shared" si="206"/>
        <v>0</v>
      </c>
      <c r="O1254" s="33">
        <f>+'JRO''s Hours Information'!I1254</f>
        <v>0</v>
      </c>
      <c r="P1254" s="25">
        <f t="shared" si="207"/>
        <v>0</v>
      </c>
      <c r="Q1254" s="16">
        <f>+'JRO''s Hours Information'!D1254</f>
        <v>0</v>
      </c>
      <c r="R1254" s="23">
        <f t="shared" si="208"/>
        <v>0</v>
      </c>
      <c r="S1254" s="16">
        <f>+'JRO''s Hours Information'!G1254</f>
        <v>0</v>
      </c>
      <c r="T1254" s="23">
        <f t="shared" si="209"/>
        <v>0</v>
      </c>
      <c r="U1254" s="15">
        <f>+'JRO''s Hours Information'!J1254</f>
        <v>0</v>
      </c>
      <c r="V1254" s="25">
        <f t="shared" si="210"/>
        <v>0</v>
      </c>
      <c r="W1254" s="23">
        <f t="shared" si="211"/>
        <v>0</v>
      </c>
    </row>
    <row r="1255" spans="1:23" ht="14.85" hidden="1" customHeight="1" x14ac:dyDescent="0.15">
      <c r="A1255" s="64">
        <f>'Employee ROP Information'!A1255</f>
        <v>0</v>
      </c>
      <c r="B1255" s="58">
        <f>+'Employee ROP Information'!C1255</f>
        <v>0</v>
      </c>
      <c r="C1255" s="17">
        <f>+'Employee ROP Information'!M1255</f>
        <v>0</v>
      </c>
      <c r="D1255" s="17">
        <f>+'Employee ROP Information'!N1255</f>
        <v>0</v>
      </c>
      <c r="E1255" s="32">
        <f>+'JRO''s Hours Information'!B1255</f>
        <v>0</v>
      </c>
      <c r="F1255" s="23">
        <f t="shared" si="202"/>
        <v>0</v>
      </c>
      <c r="G1255" s="32">
        <f>+'JRO''s Hours Information'!E1255</f>
        <v>0</v>
      </c>
      <c r="H1255" s="23">
        <f t="shared" si="203"/>
        <v>0</v>
      </c>
      <c r="I1255" s="32">
        <f>+'JRO''s Hours Information'!H1255</f>
        <v>0</v>
      </c>
      <c r="J1255" s="25">
        <f t="shared" si="204"/>
        <v>0</v>
      </c>
      <c r="K1255" s="33">
        <f>+'JRO''s Hours Information'!C1255</f>
        <v>0</v>
      </c>
      <c r="L1255" s="23">
        <f t="shared" si="205"/>
        <v>0</v>
      </c>
      <c r="M1255" s="33">
        <f>+'JRO''s Hours Information'!F1255</f>
        <v>0</v>
      </c>
      <c r="N1255" s="23">
        <f t="shared" si="206"/>
        <v>0</v>
      </c>
      <c r="O1255" s="33">
        <f>+'JRO''s Hours Information'!I1255</f>
        <v>0</v>
      </c>
      <c r="P1255" s="25">
        <f t="shared" si="207"/>
        <v>0</v>
      </c>
      <c r="Q1255" s="16">
        <f>+'JRO''s Hours Information'!D1255</f>
        <v>0</v>
      </c>
      <c r="R1255" s="23">
        <f t="shared" si="208"/>
        <v>0</v>
      </c>
      <c r="S1255" s="16">
        <f>+'JRO''s Hours Information'!G1255</f>
        <v>0</v>
      </c>
      <c r="T1255" s="23">
        <f t="shared" si="209"/>
        <v>0</v>
      </c>
      <c r="U1255" s="15">
        <f>+'JRO''s Hours Information'!J1255</f>
        <v>0</v>
      </c>
      <c r="V1255" s="25">
        <f t="shared" si="210"/>
        <v>0</v>
      </c>
      <c r="W1255" s="23">
        <f t="shared" si="211"/>
        <v>0</v>
      </c>
    </row>
    <row r="1256" spans="1:23" ht="14.85" hidden="1" customHeight="1" x14ac:dyDescent="0.15">
      <c r="A1256" s="64">
        <f>'Employee ROP Information'!A1256</f>
        <v>0</v>
      </c>
      <c r="B1256" s="58">
        <f>+'Employee ROP Information'!C1256</f>
        <v>0</v>
      </c>
      <c r="C1256" s="17">
        <f>+'Employee ROP Information'!M1256</f>
        <v>0</v>
      </c>
      <c r="D1256" s="17">
        <f>+'Employee ROP Information'!N1256</f>
        <v>0</v>
      </c>
      <c r="E1256" s="32">
        <f>+'JRO''s Hours Information'!B1256</f>
        <v>0</v>
      </c>
      <c r="F1256" s="23">
        <f t="shared" si="202"/>
        <v>0</v>
      </c>
      <c r="G1256" s="32">
        <f>+'JRO''s Hours Information'!E1256</f>
        <v>0</v>
      </c>
      <c r="H1256" s="23">
        <f t="shared" si="203"/>
        <v>0</v>
      </c>
      <c r="I1256" s="32">
        <f>+'JRO''s Hours Information'!H1256</f>
        <v>0</v>
      </c>
      <c r="J1256" s="25">
        <f t="shared" si="204"/>
        <v>0</v>
      </c>
      <c r="K1256" s="33">
        <f>+'JRO''s Hours Information'!C1256</f>
        <v>0</v>
      </c>
      <c r="L1256" s="23">
        <f t="shared" si="205"/>
        <v>0</v>
      </c>
      <c r="M1256" s="33">
        <f>+'JRO''s Hours Information'!F1256</f>
        <v>0</v>
      </c>
      <c r="N1256" s="23">
        <f t="shared" si="206"/>
        <v>0</v>
      </c>
      <c r="O1256" s="33">
        <f>+'JRO''s Hours Information'!I1256</f>
        <v>0</v>
      </c>
      <c r="P1256" s="25">
        <f t="shared" si="207"/>
        <v>0</v>
      </c>
      <c r="Q1256" s="16">
        <f>+'JRO''s Hours Information'!D1256</f>
        <v>0</v>
      </c>
      <c r="R1256" s="23">
        <f t="shared" si="208"/>
        <v>0</v>
      </c>
      <c r="S1256" s="16">
        <f>+'JRO''s Hours Information'!G1256</f>
        <v>0</v>
      </c>
      <c r="T1256" s="23">
        <f t="shared" si="209"/>
        <v>0</v>
      </c>
      <c r="U1256" s="15">
        <f>+'JRO''s Hours Information'!J1256</f>
        <v>0</v>
      </c>
      <c r="V1256" s="25">
        <f t="shared" si="210"/>
        <v>0</v>
      </c>
      <c r="W1256" s="23">
        <f t="shared" si="211"/>
        <v>0</v>
      </c>
    </row>
    <row r="1257" spans="1:23" ht="14.85" hidden="1" customHeight="1" x14ac:dyDescent="0.15">
      <c r="A1257" s="64">
        <f>'Employee ROP Information'!A1257</f>
        <v>0</v>
      </c>
      <c r="B1257" s="58">
        <f>+'Employee ROP Information'!C1257</f>
        <v>0</v>
      </c>
      <c r="C1257" s="17">
        <f>+'Employee ROP Information'!M1257</f>
        <v>0</v>
      </c>
      <c r="D1257" s="17">
        <f>+'Employee ROP Information'!N1257</f>
        <v>0</v>
      </c>
      <c r="E1257" s="32">
        <f>+'JRO''s Hours Information'!B1257</f>
        <v>0</v>
      </c>
      <c r="F1257" s="23">
        <f t="shared" si="202"/>
        <v>0</v>
      </c>
      <c r="G1257" s="32">
        <f>+'JRO''s Hours Information'!E1257</f>
        <v>0</v>
      </c>
      <c r="H1257" s="23">
        <f t="shared" si="203"/>
        <v>0</v>
      </c>
      <c r="I1257" s="32">
        <f>+'JRO''s Hours Information'!H1257</f>
        <v>0</v>
      </c>
      <c r="J1257" s="25">
        <f t="shared" si="204"/>
        <v>0</v>
      </c>
      <c r="K1257" s="33">
        <f>+'JRO''s Hours Information'!C1257</f>
        <v>0</v>
      </c>
      <c r="L1257" s="23">
        <f t="shared" si="205"/>
        <v>0</v>
      </c>
      <c r="M1257" s="33">
        <f>+'JRO''s Hours Information'!F1257</f>
        <v>0</v>
      </c>
      <c r="N1257" s="23">
        <f t="shared" si="206"/>
        <v>0</v>
      </c>
      <c r="O1257" s="33">
        <f>+'JRO''s Hours Information'!I1257</f>
        <v>0</v>
      </c>
      <c r="P1257" s="25">
        <f t="shared" si="207"/>
        <v>0</v>
      </c>
      <c r="Q1257" s="16">
        <f>+'JRO''s Hours Information'!D1257</f>
        <v>0</v>
      </c>
      <c r="R1257" s="23">
        <f t="shared" si="208"/>
        <v>0</v>
      </c>
      <c r="S1257" s="16">
        <f>+'JRO''s Hours Information'!G1257</f>
        <v>0</v>
      </c>
      <c r="T1257" s="23">
        <f t="shared" si="209"/>
        <v>0</v>
      </c>
      <c r="U1257" s="15">
        <f>+'JRO''s Hours Information'!J1257</f>
        <v>0</v>
      </c>
      <c r="V1257" s="25">
        <f t="shared" si="210"/>
        <v>0</v>
      </c>
      <c r="W1257" s="23">
        <f t="shared" si="211"/>
        <v>0</v>
      </c>
    </row>
    <row r="1258" spans="1:23" ht="14.85" hidden="1" customHeight="1" x14ac:dyDescent="0.15">
      <c r="A1258" s="64">
        <f>'Employee ROP Information'!A1258</f>
        <v>0</v>
      </c>
      <c r="B1258" s="58">
        <f>+'Employee ROP Information'!C1258</f>
        <v>0</v>
      </c>
      <c r="C1258" s="17">
        <f>+'Employee ROP Information'!M1258</f>
        <v>0</v>
      </c>
      <c r="D1258" s="17">
        <f>+'Employee ROP Information'!N1258</f>
        <v>0</v>
      </c>
      <c r="E1258" s="32">
        <f>+'JRO''s Hours Information'!B1258</f>
        <v>0</v>
      </c>
      <c r="F1258" s="23">
        <f t="shared" si="202"/>
        <v>0</v>
      </c>
      <c r="G1258" s="32">
        <f>+'JRO''s Hours Information'!E1258</f>
        <v>0</v>
      </c>
      <c r="H1258" s="23">
        <f t="shared" si="203"/>
        <v>0</v>
      </c>
      <c r="I1258" s="32">
        <f>+'JRO''s Hours Information'!H1258</f>
        <v>0</v>
      </c>
      <c r="J1258" s="25">
        <f t="shared" si="204"/>
        <v>0</v>
      </c>
      <c r="K1258" s="33">
        <f>+'JRO''s Hours Information'!C1258</f>
        <v>0</v>
      </c>
      <c r="L1258" s="23">
        <f t="shared" si="205"/>
        <v>0</v>
      </c>
      <c r="M1258" s="33">
        <f>+'JRO''s Hours Information'!F1258</f>
        <v>0</v>
      </c>
      <c r="N1258" s="23">
        <f t="shared" si="206"/>
        <v>0</v>
      </c>
      <c r="O1258" s="33">
        <f>+'JRO''s Hours Information'!I1258</f>
        <v>0</v>
      </c>
      <c r="P1258" s="25">
        <f t="shared" si="207"/>
        <v>0</v>
      </c>
      <c r="Q1258" s="16">
        <f>+'JRO''s Hours Information'!D1258</f>
        <v>0</v>
      </c>
      <c r="R1258" s="23">
        <f t="shared" si="208"/>
        <v>0</v>
      </c>
      <c r="S1258" s="16">
        <f>+'JRO''s Hours Information'!G1258</f>
        <v>0</v>
      </c>
      <c r="T1258" s="23">
        <f t="shared" si="209"/>
        <v>0</v>
      </c>
      <c r="U1258" s="15">
        <f>+'JRO''s Hours Information'!J1258</f>
        <v>0</v>
      </c>
      <c r="V1258" s="25">
        <f t="shared" si="210"/>
        <v>0</v>
      </c>
      <c r="W1258" s="23">
        <f t="shared" si="211"/>
        <v>0</v>
      </c>
    </row>
    <row r="1259" spans="1:23" ht="14.85" hidden="1" customHeight="1" x14ac:dyDescent="0.15">
      <c r="A1259" s="64">
        <f>'Employee ROP Information'!A1259</f>
        <v>0</v>
      </c>
      <c r="B1259" s="58">
        <f>+'Employee ROP Information'!C1259</f>
        <v>0</v>
      </c>
      <c r="C1259" s="17">
        <f>+'Employee ROP Information'!M1259</f>
        <v>0</v>
      </c>
      <c r="D1259" s="17">
        <f>+'Employee ROP Information'!N1259</f>
        <v>0</v>
      </c>
      <c r="E1259" s="32">
        <f>+'JRO''s Hours Information'!B1259</f>
        <v>0</v>
      </c>
      <c r="F1259" s="23">
        <f t="shared" si="202"/>
        <v>0</v>
      </c>
      <c r="G1259" s="32">
        <f>+'JRO''s Hours Information'!E1259</f>
        <v>0</v>
      </c>
      <c r="H1259" s="23">
        <f t="shared" si="203"/>
        <v>0</v>
      </c>
      <c r="I1259" s="32">
        <f>+'JRO''s Hours Information'!H1259</f>
        <v>0</v>
      </c>
      <c r="J1259" s="25">
        <f t="shared" si="204"/>
        <v>0</v>
      </c>
      <c r="K1259" s="33">
        <f>+'JRO''s Hours Information'!C1259</f>
        <v>0</v>
      </c>
      <c r="L1259" s="23">
        <f t="shared" si="205"/>
        <v>0</v>
      </c>
      <c r="M1259" s="33">
        <f>+'JRO''s Hours Information'!F1259</f>
        <v>0</v>
      </c>
      <c r="N1259" s="23">
        <f t="shared" si="206"/>
        <v>0</v>
      </c>
      <c r="O1259" s="33">
        <f>+'JRO''s Hours Information'!I1259</f>
        <v>0</v>
      </c>
      <c r="P1259" s="25">
        <f t="shared" si="207"/>
        <v>0</v>
      </c>
      <c r="Q1259" s="16">
        <f>+'JRO''s Hours Information'!D1259</f>
        <v>0</v>
      </c>
      <c r="R1259" s="23">
        <f t="shared" si="208"/>
        <v>0</v>
      </c>
      <c r="S1259" s="16">
        <f>+'JRO''s Hours Information'!G1259</f>
        <v>0</v>
      </c>
      <c r="T1259" s="23">
        <f t="shared" si="209"/>
        <v>0</v>
      </c>
      <c r="U1259" s="15">
        <f>+'JRO''s Hours Information'!J1259</f>
        <v>0</v>
      </c>
      <c r="V1259" s="25">
        <f t="shared" si="210"/>
        <v>0</v>
      </c>
      <c r="W1259" s="23">
        <f t="shared" si="211"/>
        <v>0</v>
      </c>
    </row>
    <row r="1260" spans="1:23" ht="14.85" hidden="1" customHeight="1" x14ac:dyDescent="0.15">
      <c r="A1260" s="64">
        <f>'Employee ROP Information'!A1260</f>
        <v>0</v>
      </c>
      <c r="B1260" s="58">
        <f>+'Employee ROP Information'!C1260</f>
        <v>0</v>
      </c>
      <c r="C1260" s="17">
        <f>+'Employee ROP Information'!M1260</f>
        <v>0</v>
      </c>
      <c r="D1260" s="17">
        <f>+'Employee ROP Information'!N1260</f>
        <v>0</v>
      </c>
      <c r="E1260" s="32">
        <f>+'JRO''s Hours Information'!B1260</f>
        <v>0</v>
      </c>
      <c r="F1260" s="23">
        <f t="shared" si="202"/>
        <v>0</v>
      </c>
      <c r="G1260" s="32">
        <f>+'JRO''s Hours Information'!E1260</f>
        <v>0</v>
      </c>
      <c r="H1260" s="23">
        <f t="shared" si="203"/>
        <v>0</v>
      </c>
      <c r="I1260" s="32">
        <f>+'JRO''s Hours Information'!H1260</f>
        <v>0</v>
      </c>
      <c r="J1260" s="25">
        <f t="shared" si="204"/>
        <v>0</v>
      </c>
      <c r="K1260" s="33">
        <f>+'JRO''s Hours Information'!C1260</f>
        <v>0</v>
      </c>
      <c r="L1260" s="23">
        <f t="shared" si="205"/>
        <v>0</v>
      </c>
      <c r="M1260" s="33">
        <f>+'JRO''s Hours Information'!F1260</f>
        <v>0</v>
      </c>
      <c r="N1260" s="23">
        <f t="shared" si="206"/>
        <v>0</v>
      </c>
      <c r="O1260" s="33">
        <f>+'JRO''s Hours Information'!I1260</f>
        <v>0</v>
      </c>
      <c r="P1260" s="25">
        <f t="shared" si="207"/>
        <v>0</v>
      </c>
      <c r="Q1260" s="16">
        <f>+'JRO''s Hours Information'!D1260</f>
        <v>0</v>
      </c>
      <c r="R1260" s="23">
        <f t="shared" si="208"/>
        <v>0</v>
      </c>
      <c r="S1260" s="16">
        <f>+'JRO''s Hours Information'!G1260</f>
        <v>0</v>
      </c>
      <c r="T1260" s="23">
        <f t="shared" si="209"/>
        <v>0</v>
      </c>
      <c r="U1260" s="15">
        <f>+'JRO''s Hours Information'!J1260</f>
        <v>0</v>
      </c>
      <c r="V1260" s="25">
        <f t="shared" si="210"/>
        <v>0</v>
      </c>
      <c r="W1260" s="23">
        <f t="shared" si="211"/>
        <v>0</v>
      </c>
    </row>
    <row r="1261" spans="1:23" ht="14.85" hidden="1" customHeight="1" x14ac:dyDescent="0.15">
      <c r="A1261" s="64">
        <f>'Employee ROP Information'!A1261</f>
        <v>0</v>
      </c>
      <c r="B1261" s="58">
        <f>+'Employee ROP Information'!C1261</f>
        <v>0</v>
      </c>
      <c r="C1261" s="17">
        <f>+'Employee ROP Information'!M1261</f>
        <v>0</v>
      </c>
      <c r="D1261" s="17">
        <f>+'Employee ROP Information'!N1261</f>
        <v>0</v>
      </c>
      <c r="E1261" s="32">
        <f>+'JRO''s Hours Information'!B1261</f>
        <v>0</v>
      </c>
      <c r="F1261" s="23">
        <f t="shared" si="202"/>
        <v>0</v>
      </c>
      <c r="G1261" s="32">
        <f>+'JRO''s Hours Information'!E1261</f>
        <v>0</v>
      </c>
      <c r="H1261" s="23">
        <f t="shared" si="203"/>
        <v>0</v>
      </c>
      <c r="I1261" s="32">
        <f>+'JRO''s Hours Information'!H1261</f>
        <v>0</v>
      </c>
      <c r="J1261" s="25">
        <f t="shared" si="204"/>
        <v>0</v>
      </c>
      <c r="K1261" s="33">
        <f>+'JRO''s Hours Information'!C1261</f>
        <v>0</v>
      </c>
      <c r="L1261" s="23">
        <f t="shared" si="205"/>
        <v>0</v>
      </c>
      <c r="M1261" s="33">
        <f>+'JRO''s Hours Information'!F1261</f>
        <v>0</v>
      </c>
      <c r="N1261" s="23">
        <f t="shared" si="206"/>
        <v>0</v>
      </c>
      <c r="O1261" s="33">
        <f>+'JRO''s Hours Information'!I1261</f>
        <v>0</v>
      </c>
      <c r="P1261" s="25">
        <f t="shared" si="207"/>
        <v>0</v>
      </c>
      <c r="Q1261" s="16">
        <f>+'JRO''s Hours Information'!D1261</f>
        <v>0</v>
      </c>
      <c r="R1261" s="23">
        <f t="shared" si="208"/>
        <v>0</v>
      </c>
      <c r="S1261" s="16">
        <f>+'JRO''s Hours Information'!G1261</f>
        <v>0</v>
      </c>
      <c r="T1261" s="23">
        <f t="shared" si="209"/>
        <v>0</v>
      </c>
      <c r="U1261" s="15">
        <f>+'JRO''s Hours Information'!J1261</f>
        <v>0</v>
      </c>
      <c r="V1261" s="25">
        <f t="shared" si="210"/>
        <v>0</v>
      </c>
      <c r="W1261" s="23">
        <f t="shared" si="211"/>
        <v>0</v>
      </c>
    </row>
    <row r="1262" spans="1:23" ht="14.85" hidden="1" customHeight="1" x14ac:dyDescent="0.15">
      <c r="A1262" s="64">
        <f>'Employee ROP Information'!A1262</f>
        <v>0</v>
      </c>
      <c r="B1262" s="58">
        <f>+'Employee ROP Information'!C1262</f>
        <v>0</v>
      </c>
      <c r="C1262" s="17">
        <f>+'Employee ROP Information'!M1262</f>
        <v>0</v>
      </c>
      <c r="D1262" s="17">
        <f>+'Employee ROP Information'!N1262</f>
        <v>0</v>
      </c>
      <c r="E1262" s="32">
        <f>+'JRO''s Hours Information'!B1262</f>
        <v>0</v>
      </c>
      <c r="F1262" s="23">
        <f t="shared" si="202"/>
        <v>0</v>
      </c>
      <c r="G1262" s="32">
        <f>+'JRO''s Hours Information'!E1262</f>
        <v>0</v>
      </c>
      <c r="H1262" s="23">
        <f t="shared" si="203"/>
        <v>0</v>
      </c>
      <c r="I1262" s="32">
        <f>+'JRO''s Hours Information'!H1262</f>
        <v>0</v>
      </c>
      <c r="J1262" s="25">
        <f t="shared" si="204"/>
        <v>0</v>
      </c>
      <c r="K1262" s="33">
        <f>+'JRO''s Hours Information'!C1262</f>
        <v>0</v>
      </c>
      <c r="L1262" s="23">
        <f t="shared" si="205"/>
        <v>0</v>
      </c>
      <c r="M1262" s="33">
        <f>+'JRO''s Hours Information'!F1262</f>
        <v>0</v>
      </c>
      <c r="N1262" s="23">
        <f t="shared" si="206"/>
        <v>0</v>
      </c>
      <c r="O1262" s="33">
        <f>+'JRO''s Hours Information'!I1262</f>
        <v>0</v>
      </c>
      <c r="P1262" s="25">
        <f t="shared" si="207"/>
        <v>0</v>
      </c>
      <c r="Q1262" s="16">
        <f>+'JRO''s Hours Information'!D1262</f>
        <v>0</v>
      </c>
      <c r="R1262" s="23">
        <f t="shared" si="208"/>
        <v>0</v>
      </c>
      <c r="S1262" s="16">
        <f>+'JRO''s Hours Information'!G1262</f>
        <v>0</v>
      </c>
      <c r="T1262" s="23">
        <f t="shared" si="209"/>
        <v>0</v>
      </c>
      <c r="U1262" s="15">
        <f>+'JRO''s Hours Information'!J1262</f>
        <v>0</v>
      </c>
      <c r="V1262" s="25">
        <f t="shared" si="210"/>
        <v>0</v>
      </c>
      <c r="W1262" s="23">
        <f t="shared" si="211"/>
        <v>0</v>
      </c>
    </row>
    <row r="1263" spans="1:23" ht="14.85" hidden="1" customHeight="1" x14ac:dyDescent="0.15">
      <c r="A1263" s="64">
        <f>'Employee ROP Information'!A1263</f>
        <v>0</v>
      </c>
      <c r="B1263" s="58">
        <f>+'Employee ROP Information'!C1263</f>
        <v>0</v>
      </c>
      <c r="C1263" s="17">
        <f>+'Employee ROP Information'!M1263</f>
        <v>0</v>
      </c>
      <c r="D1263" s="17">
        <f>+'Employee ROP Information'!N1263</f>
        <v>0</v>
      </c>
      <c r="E1263" s="32">
        <f>+'JRO''s Hours Information'!B1263</f>
        <v>0</v>
      </c>
      <c r="F1263" s="23">
        <f t="shared" si="202"/>
        <v>0</v>
      </c>
      <c r="G1263" s="32">
        <f>+'JRO''s Hours Information'!E1263</f>
        <v>0</v>
      </c>
      <c r="H1263" s="23">
        <f t="shared" si="203"/>
        <v>0</v>
      </c>
      <c r="I1263" s="32">
        <f>+'JRO''s Hours Information'!H1263</f>
        <v>0</v>
      </c>
      <c r="J1263" s="25">
        <f t="shared" si="204"/>
        <v>0</v>
      </c>
      <c r="K1263" s="33">
        <f>+'JRO''s Hours Information'!C1263</f>
        <v>0</v>
      </c>
      <c r="L1263" s="23">
        <f t="shared" si="205"/>
        <v>0</v>
      </c>
      <c r="M1263" s="33">
        <f>+'JRO''s Hours Information'!F1263</f>
        <v>0</v>
      </c>
      <c r="N1263" s="23">
        <f t="shared" si="206"/>
        <v>0</v>
      </c>
      <c r="O1263" s="33">
        <f>+'JRO''s Hours Information'!I1263</f>
        <v>0</v>
      </c>
      <c r="P1263" s="25">
        <f t="shared" si="207"/>
        <v>0</v>
      </c>
      <c r="Q1263" s="16">
        <f>+'JRO''s Hours Information'!D1263</f>
        <v>0</v>
      </c>
      <c r="R1263" s="23">
        <f t="shared" si="208"/>
        <v>0</v>
      </c>
      <c r="S1263" s="16">
        <f>+'JRO''s Hours Information'!G1263</f>
        <v>0</v>
      </c>
      <c r="T1263" s="23">
        <f t="shared" si="209"/>
        <v>0</v>
      </c>
      <c r="U1263" s="15">
        <f>+'JRO''s Hours Information'!J1263</f>
        <v>0</v>
      </c>
      <c r="V1263" s="25">
        <f t="shared" si="210"/>
        <v>0</v>
      </c>
      <c r="W1263" s="23">
        <f t="shared" si="211"/>
        <v>0</v>
      </c>
    </row>
    <row r="1264" spans="1:23" ht="14.85" hidden="1" customHeight="1" x14ac:dyDescent="0.15">
      <c r="A1264" s="64">
        <f>'Employee ROP Information'!A1264</f>
        <v>0</v>
      </c>
      <c r="B1264" s="58">
        <f>+'Employee ROP Information'!C1264</f>
        <v>0</v>
      </c>
      <c r="C1264" s="17">
        <f>+'Employee ROP Information'!M1264</f>
        <v>0</v>
      </c>
      <c r="D1264" s="17">
        <f>+'Employee ROP Information'!N1264</f>
        <v>0</v>
      </c>
      <c r="E1264" s="32">
        <f>+'JRO''s Hours Information'!B1264</f>
        <v>0</v>
      </c>
      <c r="F1264" s="23">
        <f t="shared" si="202"/>
        <v>0</v>
      </c>
      <c r="G1264" s="32">
        <f>+'JRO''s Hours Information'!E1264</f>
        <v>0</v>
      </c>
      <c r="H1264" s="23">
        <f t="shared" si="203"/>
        <v>0</v>
      </c>
      <c r="I1264" s="32">
        <f>+'JRO''s Hours Information'!H1264</f>
        <v>0</v>
      </c>
      <c r="J1264" s="25">
        <f t="shared" si="204"/>
        <v>0</v>
      </c>
      <c r="K1264" s="33">
        <f>+'JRO''s Hours Information'!C1264</f>
        <v>0</v>
      </c>
      <c r="L1264" s="23">
        <f t="shared" si="205"/>
        <v>0</v>
      </c>
      <c r="M1264" s="33">
        <f>+'JRO''s Hours Information'!F1264</f>
        <v>0</v>
      </c>
      <c r="N1264" s="23">
        <f t="shared" si="206"/>
        <v>0</v>
      </c>
      <c r="O1264" s="33">
        <f>+'JRO''s Hours Information'!I1264</f>
        <v>0</v>
      </c>
      <c r="P1264" s="25">
        <f t="shared" si="207"/>
        <v>0</v>
      </c>
      <c r="Q1264" s="16">
        <f>+'JRO''s Hours Information'!D1264</f>
        <v>0</v>
      </c>
      <c r="R1264" s="23">
        <f t="shared" si="208"/>
        <v>0</v>
      </c>
      <c r="S1264" s="16">
        <f>+'JRO''s Hours Information'!G1264</f>
        <v>0</v>
      </c>
      <c r="T1264" s="23">
        <f t="shared" si="209"/>
        <v>0</v>
      </c>
      <c r="U1264" s="15">
        <f>+'JRO''s Hours Information'!J1264</f>
        <v>0</v>
      </c>
      <c r="V1264" s="25">
        <f t="shared" si="210"/>
        <v>0</v>
      </c>
      <c r="W1264" s="23">
        <f t="shared" si="211"/>
        <v>0</v>
      </c>
    </row>
    <row r="1265" spans="1:23" ht="14.85" hidden="1" customHeight="1" x14ac:dyDescent="0.15">
      <c r="A1265" s="64">
        <f>'Employee ROP Information'!A1265</f>
        <v>0</v>
      </c>
      <c r="B1265" s="58">
        <f>+'Employee ROP Information'!C1265</f>
        <v>0</v>
      </c>
      <c r="C1265" s="17">
        <f>+'Employee ROP Information'!M1265</f>
        <v>0</v>
      </c>
      <c r="D1265" s="17">
        <f>+'Employee ROP Information'!N1265</f>
        <v>0</v>
      </c>
      <c r="E1265" s="32">
        <f>+'JRO''s Hours Information'!B1265</f>
        <v>0</v>
      </c>
      <c r="F1265" s="23">
        <f t="shared" si="202"/>
        <v>0</v>
      </c>
      <c r="G1265" s="32">
        <f>+'JRO''s Hours Information'!E1265</f>
        <v>0</v>
      </c>
      <c r="H1265" s="23">
        <f t="shared" si="203"/>
        <v>0</v>
      </c>
      <c r="I1265" s="32">
        <f>+'JRO''s Hours Information'!H1265</f>
        <v>0</v>
      </c>
      <c r="J1265" s="25">
        <f t="shared" si="204"/>
        <v>0</v>
      </c>
      <c r="K1265" s="33">
        <f>+'JRO''s Hours Information'!C1265</f>
        <v>0</v>
      </c>
      <c r="L1265" s="23">
        <f t="shared" si="205"/>
        <v>0</v>
      </c>
      <c r="M1265" s="33">
        <f>+'JRO''s Hours Information'!F1265</f>
        <v>0</v>
      </c>
      <c r="N1265" s="23">
        <f t="shared" si="206"/>
        <v>0</v>
      </c>
      <c r="O1265" s="33">
        <f>+'JRO''s Hours Information'!I1265</f>
        <v>0</v>
      </c>
      <c r="P1265" s="25">
        <f t="shared" si="207"/>
        <v>0</v>
      </c>
      <c r="Q1265" s="16">
        <f>+'JRO''s Hours Information'!D1265</f>
        <v>0</v>
      </c>
      <c r="R1265" s="23">
        <f t="shared" si="208"/>
        <v>0</v>
      </c>
      <c r="S1265" s="16">
        <f>+'JRO''s Hours Information'!G1265</f>
        <v>0</v>
      </c>
      <c r="T1265" s="23">
        <f t="shared" si="209"/>
        <v>0</v>
      </c>
      <c r="U1265" s="15">
        <f>+'JRO''s Hours Information'!J1265</f>
        <v>0</v>
      </c>
      <c r="V1265" s="25">
        <f t="shared" si="210"/>
        <v>0</v>
      </c>
      <c r="W1265" s="23">
        <f t="shared" si="211"/>
        <v>0</v>
      </c>
    </row>
    <row r="1266" spans="1:23" ht="14.85" hidden="1" customHeight="1" x14ac:dyDescent="0.15">
      <c r="A1266" s="64">
        <f>'Employee ROP Information'!A1266</f>
        <v>0</v>
      </c>
      <c r="B1266" s="58">
        <f>+'Employee ROP Information'!C1266</f>
        <v>0</v>
      </c>
      <c r="C1266" s="17">
        <f>+'Employee ROP Information'!M1266</f>
        <v>0</v>
      </c>
      <c r="D1266" s="17">
        <f>+'Employee ROP Information'!N1266</f>
        <v>0</v>
      </c>
      <c r="E1266" s="32">
        <f>+'JRO''s Hours Information'!B1266</f>
        <v>0</v>
      </c>
      <c r="F1266" s="23">
        <f t="shared" si="202"/>
        <v>0</v>
      </c>
      <c r="G1266" s="32">
        <f>+'JRO''s Hours Information'!E1266</f>
        <v>0</v>
      </c>
      <c r="H1266" s="23">
        <f t="shared" si="203"/>
        <v>0</v>
      </c>
      <c r="I1266" s="32">
        <f>+'JRO''s Hours Information'!H1266</f>
        <v>0</v>
      </c>
      <c r="J1266" s="25">
        <f t="shared" si="204"/>
        <v>0</v>
      </c>
      <c r="K1266" s="33">
        <f>+'JRO''s Hours Information'!C1266</f>
        <v>0</v>
      </c>
      <c r="L1266" s="23">
        <f t="shared" si="205"/>
        <v>0</v>
      </c>
      <c r="M1266" s="33">
        <f>+'JRO''s Hours Information'!F1266</f>
        <v>0</v>
      </c>
      <c r="N1266" s="23">
        <f t="shared" si="206"/>
        <v>0</v>
      </c>
      <c r="O1266" s="33">
        <f>+'JRO''s Hours Information'!I1266</f>
        <v>0</v>
      </c>
      <c r="P1266" s="25">
        <f t="shared" si="207"/>
        <v>0</v>
      </c>
      <c r="Q1266" s="16">
        <f>+'JRO''s Hours Information'!D1266</f>
        <v>0</v>
      </c>
      <c r="R1266" s="23">
        <f t="shared" si="208"/>
        <v>0</v>
      </c>
      <c r="S1266" s="16">
        <f>+'JRO''s Hours Information'!G1266</f>
        <v>0</v>
      </c>
      <c r="T1266" s="23">
        <f t="shared" si="209"/>
        <v>0</v>
      </c>
      <c r="U1266" s="15">
        <f>+'JRO''s Hours Information'!J1266</f>
        <v>0</v>
      </c>
      <c r="V1266" s="25">
        <f t="shared" si="210"/>
        <v>0</v>
      </c>
      <c r="W1266" s="23">
        <f t="shared" si="211"/>
        <v>0</v>
      </c>
    </row>
    <row r="1267" spans="1:23" ht="14.85" hidden="1" customHeight="1" x14ac:dyDescent="0.15">
      <c r="A1267" s="64">
        <f>'Employee ROP Information'!A1267</f>
        <v>0</v>
      </c>
      <c r="B1267" s="58">
        <f>+'Employee ROP Information'!C1267</f>
        <v>0</v>
      </c>
      <c r="C1267" s="17">
        <f>+'Employee ROP Information'!M1267</f>
        <v>0</v>
      </c>
      <c r="D1267" s="17">
        <f>+'Employee ROP Information'!N1267</f>
        <v>0</v>
      </c>
      <c r="E1267" s="32">
        <f>+'JRO''s Hours Information'!B1267</f>
        <v>0</v>
      </c>
      <c r="F1267" s="23">
        <f t="shared" si="202"/>
        <v>0</v>
      </c>
      <c r="G1267" s="32">
        <f>+'JRO''s Hours Information'!E1267</f>
        <v>0</v>
      </c>
      <c r="H1267" s="23">
        <f t="shared" si="203"/>
        <v>0</v>
      </c>
      <c r="I1267" s="32">
        <f>+'JRO''s Hours Information'!H1267</f>
        <v>0</v>
      </c>
      <c r="J1267" s="25">
        <f t="shared" si="204"/>
        <v>0</v>
      </c>
      <c r="K1267" s="33">
        <f>+'JRO''s Hours Information'!C1267</f>
        <v>0</v>
      </c>
      <c r="L1267" s="23">
        <f t="shared" si="205"/>
        <v>0</v>
      </c>
      <c r="M1267" s="33">
        <f>+'JRO''s Hours Information'!F1267</f>
        <v>0</v>
      </c>
      <c r="N1267" s="23">
        <f t="shared" si="206"/>
        <v>0</v>
      </c>
      <c r="O1267" s="33">
        <f>+'JRO''s Hours Information'!I1267</f>
        <v>0</v>
      </c>
      <c r="P1267" s="25">
        <f t="shared" si="207"/>
        <v>0</v>
      </c>
      <c r="Q1267" s="16">
        <f>+'JRO''s Hours Information'!D1267</f>
        <v>0</v>
      </c>
      <c r="R1267" s="23">
        <f t="shared" si="208"/>
        <v>0</v>
      </c>
      <c r="S1267" s="16">
        <f>+'JRO''s Hours Information'!G1267</f>
        <v>0</v>
      </c>
      <c r="T1267" s="23">
        <f t="shared" si="209"/>
        <v>0</v>
      </c>
      <c r="U1267" s="15">
        <f>+'JRO''s Hours Information'!J1267</f>
        <v>0</v>
      </c>
      <c r="V1267" s="25">
        <f t="shared" si="210"/>
        <v>0</v>
      </c>
      <c r="W1267" s="23">
        <f t="shared" si="211"/>
        <v>0</v>
      </c>
    </row>
    <row r="1268" spans="1:23" ht="14.85" hidden="1" customHeight="1" x14ac:dyDescent="0.15">
      <c r="A1268" s="64">
        <f>'Employee ROP Information'!A1268</f>
        <v>0</v>
      </c>
      <c r="B1268" s="58">
        <f>+'Employee ROP Information'!C1268</f>
        <v>0</v>
      </c>
      <c r="C1268" s="17">
        <f>+'Employee ROP Information'!M1268</f>
        <v>0</v>
      </c>
      <c r="D1268" s="17">
        <f>+'Employee ROP Information'!N1268</f>
        <v>0</v>
      </c>
      <c r="E1268" s="32">
        <f>+'JRO''s Hours Information'!B1268</f>
        <v>0</v>
      </c>
      <c r="F1268" s="23">
        <f t="shared" si="202"/>
        <v>0</v>
      </c>
      <c r="G1268" s="32">
        <f>+'JRO''s Hours Information'!E1268</f>
        <v>0</v>
      </c>
      <c r="H1268" s="23">
        <f t="shared" si="203"/>
        <v>0</v>
      </c>
      <c r="I1268" s="32">
        <f>+'JRO''s Hours Information'!H1268</f>
        <v>0</v>
      </c>
      <c r="J1268" s="25">
        <f t="shared" si="204"/>
        <v>0</v>
      </c>
      <c r="K1268" s="33">
        <f>+'JRO''s Hours Information'!C1268</f>
        <v>0</v>
      </c>
      <c r="L1268" s="23">
        <f t="shared" si="205"/>
        <v>0</v>
      </c>
      <c r="M1268" s="33">
        <f>+'JRO''s Hours Information'!F1268</f>
        <v>0</v>
      </c>
      <c r="N1268" s="23">
        <f t="shared" si="206"/>
        <v>0</v>
      </c>
      <c r="O1268" s="33">
        <f>+'JRO''s Hours Information'!I1268</f>
        <v>0</v>
      </c>
      <c r="P1268" s="25">
        <f t="shared" si="207"/>
        <v>0</v>
      </c>
      <c r="Q1268" s="16">
        <f>+'JRO''s Hours Information'!D1268</f>
        <v>0</v>
      </c>
      <c r="R1268" s="23">
        <f t="shared" si="208"/>
        <v>0</v>
      </c>
      <c r="S1268" s="16">
        <f>+'JRO''s Hours Information'!G1268</f>
        <v>0</v>
      </c>
      <c r="T1268" s="23">
        <f t="shared" si="209"/>
        <v>0</v>
      </c>
      <c r="U1268" s="15">
        <f>+'JRO''s Hours Information'!J1268</f>
        <v>0</v>
      </c>
      <c r="V1268" s="25">
        <f t="shared" si="210"/>
        <v>0</v>
      </c>
      <c r="W1268" s="23">
        <f t="shared" si="211"/>
        <v>0</v>
      </c>
    </row>
    <row r="1269" spans="1:23" ht="14.85" hidden="1" customHeight="1" x14ac:dyDescent="0.15">
      <c r="A1269" s="64">
        <f>'Employee ROP Information'!A1269</f>
        <v>0</v>
      </c>
      <c r="B1269" s="58">
        <f>+'Employee ROP Information'!C1269</f>
        <v>0</v>
      </c>
      <c r="C1269" s="17">
        <f>+'Employee ROP Information'!M1269</f>
        <v>0</v>
      </c>
      <c r="D1269" s="17">
        <f>+'Employee ROP Information'!N1269</f>
        <v>0</v>
      </c>
      <c r="E1269" s="32">
        <f>+'JRO''s Hours Information'!B1269</f>
        <v>0</v>
      </c>
      <c r="F1269" s="23">
        <f t="shared" si="202"/>
        <v>0</v>
      </c>
      <c r="G1269" s="32">
        <f>+'JRO''s Hours Information'!E1269</f>
        <v>0</v>
      </c>
      <c r="H1269" s="23">
        <f t="shared" si="203"/>
        <v>0</v>
      </c>
      <c r="I1269" s="32">
        <f>+'JRO''s Hours Information'!H1269</f>
        <v>0</v>
      </c>
      <c r="J1269" s="25">
        <f t="shared" si="204"/>
        <v>0</v>
      </c>
      <c r="K1269" s="33">
        <f>+'JRO''s Hours Information'!C1269</f>
        <v>0</v>
      </c>
      <c r="L1269" s="23">
        <f t="shared" si="205"/>
        <v>0</v>
      </c>
      <c r="M1269" s="33">
        <f>+'JRO''s Hours Information'!F1269</f>
        <v>0</v>
      </c>
      <c r="N1269" s="23">
        <f t="shared" si="206"/>
        <v>0</v>
      </c>
      <c r="O1269" s="33">
        <f>+'JRO''s Hours Information'!I1269</f>
        <v>0</v>
      </c>
      <c r="P1269" s="25">
        <f t="shared" si="207"/>
        <v>0</v>
      </c>
      <c r="Q1269" s="16">
        <f>+'JRO''s Hours Information'!D1269</f>
        <v>0</v>
      </c>
      <c r="R1269" s="23">
        <f t="shared" si="208"/>
        <v>0</v>
      </c>
      <c r="S1269" s="16">
        <f>+'JRO''s Hours Information'!G1269</f>
        <v>0</v>
      </c>
      <c r="T1269" s="23">
        <f t="shared" si="209"/>
        <v>0</v>
      </c>
      <c r="U1269" s="15">
        <f>+'JRO''s Hours Information'!J1269</f>
        <v>0</v>
      </c>
      <c r="V1269" s="25">
        <f t="shared" si="210"/>
        <v>0</v>
      </c>
      <c r="W1269" s="23">
        <f t="shared" si="211"/>
        <v>0</v>
      </c>
    </row>
    <row r="1270" spans="1:23" ht="14.85" hidden="1" customHeight="1" x14ac:dyDescent="0.15">
      <c r="A1270" s="64">
        <f>'Employee ROP Information'!A1270</f>
        <v>0</v>
      </c>
      <c r="B1270" s="58">
        <f>+'Employee ROP Information'!C1270</f>
        <v>0</v>
      </c>
      <c r="C1270" s="17">
        <f>+'Employee ROP Information'!M1270</f>
        <v>0</v>
      </c>
      <c r="D1270" s="17">
        <f>+'Employee ROP Information'!N1270</f>
        <v>0</v>
      </c>
      <c r="E1270" s="32">
        <f>+'JRO''s Hours Information'!B1270</f>
        <v>0</v>
      </c>
      <c r="F1270" s="23">
        <f t="shared" si="202"/>
        <v>0</v>
      </c>
      <c r="G1270" s="32">
        <f>+'JRO''s Hours Information'!E1270</f>
        <v>0</v>
      </c>
      <c r="H1270" s="23">
        <f t="shared" si="203"/>
        <v>0</v>
      </c>
      <c r="I1270" s="32">
        <f>+'JRO''s Hours Information'!H1270</f>
        <v>0</v>
      </c>
      <c r="J1270" s="25">
        <f t="shared" si="204"/>
        <v>0</v>
      </c>
      <c r="K1270" s="33">
        <f>+'JRO''s Hours Information'!C1270</f>
        <v>0</v>
      </c>
      <c r="L1270" s="23">
        <f t="shared" si="205"/>
        <v>0</v>
      </c>
      <c r="M1270" s="33">
        <f>+'JRO''s Hours Information'!F1270</f>
        <v>0</v>
      </c>
      <c r="N1270" s="23">
        <f t="shared" si="206"/>
        <v>0</v>
      </c>
      <c r="O1270" s="33">
        <f>+'JRO''s Hours Information'!I1270</f>
        <v>0</v>
      </c>
      <c r="P1270" s="25">
        <f t="shared" si="207"/>
        <v>0</v>
      </c>
      <c r="Q1270" s="16">
        <f>+'JRO''s Hours Information'!D1270</f>
        <v>0</v>
      </c>
      <c r="R1270" s="23">
        <f t="shared" si="208"/>
        <v>0</v>
      </c>
      <c r="S1270" s="16">
        <f>+'JRO''s Hours Information'!G1270</f>
        <v>0</v>
      </c>
      <c r="T1270" s="23">
        <f t="shared" si="209"/>
        <v>0</v>
      </c>
      <c r="U1270" s="15">
        <f>+'JRO''s Hours Information'!J1270</f>
        <v>0</v>
      </c>
      <c r="V1270" s="25">
        <f t="shared" si="210"/>
        <v>0</v>
      </c>
      <c r="W1270" s="23">
        <f t="shared" si="211"/>
        <v>0</v>
      </c>
    </row>
    <row r="1271" spans="1:23" ht="14.85" hidden="1" customHeight="1" x14ac:dyDescent="0.15">
      <c r="A1271" s="64">
        <f>'Employee ROP Information'!A1271</f>
        <v>0</v>
      </c>
      <c r="B1271" s="58">
        <f>+'Employee ROP Information'!C1271</f>
        <v>0</v>
      </c>
      <c r="C1271" s="17">
        <f>+'Employee ROP Information'!M1271</f>
        <v>0</v>
      </c>
      <c r="D1271" s="17">
        <f>+'Employee ROP Information'!N1271</f>
        <v>0</v>
      </c>
      <c r="E1271" s="32">
        <f>+'JRO''s Hours Information'!B1271</f>
        <v>0</v>
      </c>
      <c r="F1271" s="23">
        <f t="shared" si="202"/>
        <v>0</v>
      </c>
      <c r="G1271" s="32">
        <f>+'JRO''s Hours Information'!E1271</f>
        <v>0</v>
      </c>
      <c r="H1271" s="23">
        <f t="shared" si="203"/>
        <v>0</v>
      </c>
      <c r="I1271" s="32">
        <f>+'JRO''s Hours Information'!H1271</f>
        <v>0</v>
      </c>
      <c r="J1271" s="25">
        <f t="shared" si="204"/>
        <v>0</v>
      </c>
      <c r="K1271" s="33">
        <f>+'JRO''s Hours Information'!C1271</f>
        <v>0</v>
      </c>
      <c r="L1271" s="23">
        <f t="shared" si="205"/>
        <v>0</v>
      </c>
      <c r="M1271" s="33">
        <f>+'JRO''s Hours Information'!F1271</f>
        <v>0</v>
      </c>
      <c r="N1271" s="23">
        <f t="shared" si="206"/>
        <v>0</v>
      </c>
      <c r="O1271" s="33">
        <f>+'JRO''s Hours Information'!I1271</f>
        <v>0</v>
      </c>
      <c r="P1271" s="25">
        <f t="shared" si="207"/>
        <v>0</v>
      </c>
      <c r="Q1271" s="16">
        <f>+'JRO''s Hours Information'!D1271</f>
        <v>0</v>
      </c>
      <c r="R1271" s="23">
        <f t="shared" si="208"/>
        <v>0</v>
      </c>
      <c r="S1271" s="16">
        <f>+'JRO''s Hours Information'!G1271</f>
        <v>0</v>
      </c>
      <c r="T1271" s="23">
        <f t="shared" si="209"/>
        <v>0</v>
      </c>
      <c r="U1271" s="15">
        <f>+'JRO''s Hours Information'!J1271</f>
        <v>0</v>
      </c>
      <c r="V1271" s="25">
        <f t="shared" si="210"/>
        <v>0</v>
      </c>
      <c r="W1271" s="23">
        <f t="shared" si="211"/>
        <v>0</v>
      </c>
    </row>
    <row r="1272" spans="1:23" ht="14.85" hidden="1" customHeight="1" x14ac:dyDescent="0.15">
      <c r="A1272" s="64">
        <f>'Employee ROP Information'!A1272</f>
        <v>0</v>
      </c>
      <c r="B1272" s="58">
        <f>+'Employee ROP Information'!C1272</f>
        <v>0</v>
      </c>
      <c r="C1272" s="17">
        <f>+'Employee ROP Information'!M1272</f>
        <v>0</v>
      </c>
      <c r="D1272" s="17">
        <f>+'Employee ROP Information'!N1272</f>
        <v>0</v>
      </c>
      <c r="E1272" s="32">
        <f>+'JRO''s Hours Information'!B1272</f>
        <v>0</v>
      </c>
      <c r="F1272" s="23">
        <f t="shared" si="202"/>
        <v>0</v>
      </c>
      <c r="G1272" s="32">
        <f>+'JRO''s Hours Information'!E1272</f>
        <v>0</v>
      </c>
      <c r="H1272" s="23">
        <f t="shared" si="203"/>
        <v>0</v>
      </c>
      <c r="I1272" s="32">
        <f>+'JRO''s Hours Information'!H1272</f>
        <v>0</v>
      </c>
      <c r="J1272" s="25">
        <f t="shared" si="204"/>
        <v>0</v>
      </c>
      <c r="K1272" s="33">
        <f>+'JRO''s Hours Information'!C1272</f>
        <v>0</v>
      </c>
      <c r="L1272" s="23">
        <f t="shared" si="205"/>
        <v>0</v>
      </c>
      <c r="M1272" s="33">
        <f>+'JRO''s Hours Information'!F1272</f>
        <v>0</v>
      </c>
      <c r="N1272" s="23">
        <f t="shared" si="206"/>
        <v>0</v>
      </c>
      <c r="O1272" s="33">
        <f>+'JRO''s Hours Information'!I1272</f>
        <v>0</v>
      </c>
      <c r="P1272" s="25">
        <f t="shared" si="207"/>
        <v>0</v>
      </c>
      <c r="Q1272" s="16">
        <f>+'JRO''s Hours Information'!D1272</f>
        <v>0</v>
      </c>
      <c r="R1272" s="23">
        <f t="shared" si="208"/>
        <v>0</v>
      </c>
      <c r="S1272" s="16">
        <f>+'JRO''s Hours Information'!G1272</f>
        <v>0</v>
      </c>
      <c r="T1272" s="23">
        <f t="shared" si="209"/>
        <v>0</v>
      </c>
      <c r="U1272" s="15">
        <f>+'JRO''s Hours Information'!J1272</f>
        <v>0</v>
      </c>
      <c r="V1272" s="25">
        <f t="shared" si="210"/>
        <v>0</v>
      </c>
      <c r="W1272" s="23">
        <f t="shared" si="211"/>
        <v>0</v>
      </c>
    </row>
    <row r="1273" spans="1:23" ht="14.85" hidden="1" customHeight="1" x14ac:dyDescent="0.15">
      <c r="A1273" s="64">
        <f>'Employee ROP Information'!A1273</f>
        <v>0</v>
      </c>
      <c r="B1273" s="58">
        <f>+'Employee ROP Information'!C1273</f>
        <v>0</v>
      </c>
      <c r="C1273" s="17">
        <f>+'Employee ROP Information'!M1273</f>
        <v>0</v>
      </c>
      <c r="D1273" s="17">
        <f>+'Employee ROP Information'!N1273</f>
        <v>0</v>
      </c>
      <c r="E1273" s="32">
        <f>+'JRO''s Hours Information'!B1273</f>
        <v>0</v>
      </c>
      <c r="F1273" s="23">
        <f t="shared" si="202"/>
        <v>0</v>
      </c>
      <c r="G1273" s="32">
        <f>+'JRO''s Hours Information'!E1273</f>
        <v>0</v>
      </c>
      <c r="H1273" s="23">
        <f t="shared" si="203"/>
        <v>0</v>
      </c>
      <c r="I1273" s="32">
        <f>+'JRO''s Hours Information'!H1273</f>
        <v>0</v>
      </c>
      <c r="J1273" s="25">
        <f t="shared" si="204"/>
        <v>0</v>
      </c>
      <c r="K1273" s="33">
        <f>+'JRO''s Hours Information'!C1273</f>
        <v>0</v>
      </c>
      <c r="L1273" s="23">
        <f t="shared" si="205"/>
        <v>0</v>
      </c>
      <c r="M1273" s="33">
        <f>+'JRO''s Hours Information'!F1273</f>
        <v>0</v>
      </c>
      <c r="N1273" s="23">
        <f t="shared" si="206"/>
        <v>0</v>
      </c>
      <c r="O1273" s="33">
        <f>+'JRO''s Hours Information'!I1273</f>
        <v>0</v>
      </c>
      <c r="P1273" s="25">
        <f t="shared" si="207"/>
        <v>0</v>
      </c>
      <c r="Q1273" s="16">
        <f>+'JRO''s Hours Information'!D1273</f>
        <v>0</v>
      </c>
      <c r="R1273" s="23">
        <f t="shared" si="208"/>
        <v>0</v>
      </c>
      <c r="S1273" s="16">
        <f>+'JRO''s Hours Information'!G1273</f>
        <v>0</v>
      </c>
      <c r="T1273" s="23">
        <f t="shared" si="209"/>
        <v>0</v>
      </c>
      <c r="U1273" s="15">
        <f>+'JRO''s Hours Information'!J1273</f>
        <v>0</v>
      </c>
      <c r="V1273" s="25">
        <f t="shared" si="210"/>
        <v>0</v>
      </c>
      <c r="W1273" s="23">
        <f t="shared" si="211"/>
        <v>0</v>
      </c>
    </row>
    <row r="1274" spans="1:23" ht="14.85" hidden="1" customHeight="1" x14ac:dyDescent="0.15">
      <c r="A1274" s="64">
        <f>'Employee ROP Information'!A1274</f>
        <v>0</v>
      </c>
      <c r="B1274" s="58">
        <f>+'Employee ROP Information'!C1274</f>
        <v>0</v>
      </c>
      <c r="C1274" s="17">
        <f>+'Employee ROP Information'!M1274</f>
        <v>0</v>
      </c>
      <c r="D1274" s="17">
        <f>+'Employee ROP Information'!N1274</f>
        <v>0</v>
      </c>
      <c r="E1274" s="32">
        <f>+'JRO''s Hours Information'!B1274</f>
        <v>0</v>
      </c>
      <c r="F1274" s="23">
        <f t="shared" si="202"/>
        <v>0</v>
      </c>
      <c r="G1274" s="32">
        <f>+'JRO''s Hours Information'!E1274</f>
        <v>0</v>
      </c>
      <c r="H1274" s="23">
        <f t="shared" si="203"/>
        <v>0</v>
      </c>
      <c r="I1274" s="32">
        <f>+'JRO''s Hours Information'!H1274</f>
        <v>0</v>
      </c>
      <c r="J1274" s="25">
        <f t="shared" si="204"/>
        <v>0</v>
      </c>
      <c r="K1274" s="33">
        <f>+'JRO''s Hours Information'!C1274</f>
        <v>0</v>
      </c>
      <c r="L1274" s="23">
        <f t="shared" si="205"/>
        <v>0</v>
      </c>
      <c r="M1274" s="33">
        <f>+'JRO''s Hours Information'!F1274</f>
        <v>0</v>
      </c>
      <c r="N1274" s="23">
        <f t="shared" si="206"/>
        <v>0</v>
      </c>
      <c r="O1274" s="33">
        <f>+'JRO''s Hours Information'!I1274</f>
        <v>0</v>
      </c>
      <c r="P1274" s="25">
        <f t="shared" si="207"/>
        <v>0</v>
      </c>
      <c r="Q1274" s="16">
        <f>+'JRO''s Hours Information'!D1274</f>
        <v>0</v>
      </c>
      <c r="R1274" s="23">
        <f t="shared" si="208"/>
        <v>0</v>
      </c>
      <c r="S1274" s="16">
        <f>+'JRO''s Hours Information'!G1274</f>
        <v>0</v>
      </c>
      <c r="T1274" s="23">
        <f t="shared" si="209"/>
        <v>0</v>
      </c>
      <c r="U1274" s="15">
        <f>+'JRO''s Hours Information'!J1274</f>
        <v>0</v>
      </c>
      <c r="V1274" s="25">
        <f t="shared" si="210"/>
        <v>0</v>
      </c>
      <c r="W1274" s="23">
        <f t="shared" si="211"/>
        <v>0</v>
      </c>
    </row>
    <row r="1275" spans="1:23" ht="14.85" hidden="1" customHeight="1" x14ac:dyDescent="0.15">
      <c r="A1275" s="64">
        <f>'Employee ROP Information'!A1275</f>
        <v>0</v>
      </c>
      <c r="B1275" s="58">
        <f>+'Employee ROP Information'!C1275</f>
        <v>0</v>
      </c>
      <c r="C1275" s="17">
        <f>+'Employee ROP Information'!M1275</f>
        <v>0</v>
      </c>
      <c r="D1275" s="17">
        <f>+'Employee ROP Information'!N1275</f>
        <v>0</v>
      </c>
      <c r="E1275" s="32">
        <f>+'JRO''s Hours Information'!B1275</f>
        <v>0</v>
      </c>
      <c r="F1275" s="23">
        <f t="shared" si="202"/>
        <v>0</v>
      </c>
      <c r="G1275" s="32">
        <f>+'JRO''s Hours Information'!E1275</f>
        <v>0</v>
      </c>
      <c r="H1275" s="23">
        <f t="shared" si="203"/>
        <v>0</v>
      </c>
      <c r="I1275" s="32">
        <f>+'JRO''s Hours Information'!H1275</f>
        <v>0</v>
      </c>
      <c r="J1275" s="25">
        <f t="shared" si="204"/>
        <v>0</v>
      </c>
      <c r="K1275" s="33">
        <f>+'JRO''s Hours Information'!C1275</f>
        <v>0</v>
      </c>
      <c r="L1275" s="23">
        <f t="shared" si="205"/>
        <v>0</v>
      </c>
      <c r="M1275" s="33">
        <f>+'JRO''s Hours Information'!F1275</f>
        <v>0</v>
      </c>
      <c r="N1275" s="23">
        <f t="shared" si="206"/>
        <v>0</v>
      </c>
      <c r="O1275" s="33">
        <f>+'JRO''s Hours Information'!I1275</f>
        <v>0</v>
      </c>
      <c r="P1275" s="25">
        <f t="shared" si="207"/>
        <v>0</v>
      </c>
      <c r="Q1275" s="16">
        <f>+'JRO''s Hours Information'!D1275</f>
        <v>0</v>
      </c>
      <c r="R1275" s="23">
        <f t="shared" si="208"/>
        <v>0</v>
      </c>
      <c r="S1275" s="16">
        <f>+'JRO''s Hours Information'!G1275</f>
        <v>0</v>
      </c>
      <c r="T1275" s="23">
        <f t="shared" si="209"/>
        <v>0</v>
      </c>
      <c r="U1275" s="15">
        <f>+'JRO''s Hours Information'!J1275</f>
        <v>0</v>
      </c>
      <c r="V1275" s="25">
        <f t="shared" si="210"/>
        <v>0</v>
      </c>
      <c r="W1275" s="23">
        <f t="shared" si="211"/>
        <v>0</v>
      </c>
    </row>
    <row r="1276" spans="1:23" ht="14.85" hidden="1" customHeight="1" x14ac:dyDescent="0.15">
      <c r="A1276" s="64">
        <f>'Employee ROP Information'!A1276</f>
        <v>0</v>
      </c>
      <c r="B1276" s="58">
        <f>+'Employee ROP Information'!C1276</f>
        <v>0</v>
      </c>
      <c r="C1276" s="17">
        <f>+'Employee ROP Information'!M1276</f>
        <v>0</v>
      </c>
      <c r="D1276" s="17">
        <f>+'Employee ROP Information'!N1276</f>
        <v>0</v>
      </c>
      <c r="E1276" s="32">
        <f>+'JRO''s Hours Information'!B1276</f>
        <v>0</v>
      </c>
      <c r="F1276" s="23">
        <f t="shared" si="202"/>
        <v>0</v>
      </c>
      <c r="G1276" s="32">
        <f>+'JRO''s Hours Information'!E1276</f>
        <v>0</v>
      </c>
      <c r="H1276" s="23">
        <f t="shared" si="203"/>
        <v>0</v>
      </c>
      <c r="I1276" s="32">
        <f>+'JRO''s Hours Information'!H1276</f>
        <v>0</v>
      </c>
      <c r="J1276" s="25">
        <f t="shared" si="204"/>
        <v>0</v>
      </c>
      <c r="K1276" s="33">
        <f>+'JRO''s Hours Information'!C1276</f>
        <v>0</v>
      </c>
      <c r="L1276" s="23">
        <f t="shared" si="205"/>
        <v>0</v>
      </c>
      <c r="M1276" s="33">
        <f>+'JRO''s Hours Information'!F1276</f>
        <v>0</v>
      </c>
      <c r="N1276" s="23">
        <f t="shared" si="206"/>
        <v>0</v>
      </c>
      <c r="O1276" s="33">
        <f>+'JRO''s Hours Information'!I1276</f>
        <v>0</v>
      </c>
      <c r="P1276" s="25">
        <f t="shared" si="207"/>
        <v>0</v>
      </c>
      <c r="Q1276" s="16">
        <f>+'JRO''s Hours Information'!D1276</f>
        <v>0</v>
      </c>
      <c r="R1276" s="23">
        <f t="shared" si="208"/>
        <v>0</v>
      </c>
      <c r="S1276" s="16">
        <f>+'JRO''s Hours Information'!G1276</f>
        <v>0</v>
      </c>
      <c r="T1276" s="23">
        <f t="shared" si="209"/>
        <v>0</v>
      </c>
      <c r="U1276" s="15">
        <f>+'JRO''s Hours Information'!J1276</f>
        <v>0</v>
      </c>
      <c r="V1276" s="25">
        <f t="shared" si="210"/>
        <v>0</v>
      </c>
      <c r="W1276" s="23">
        <f t="shared" si="211"/>
        <v>0</v>
      </c>
    </row>
    <row r="1277" spans="1:23" ht="14.85" hidden="1" customHeight="1" x14ac:dyDescent="0.15">
      <c r="A1277" s="64">
        <f>'Employee ROP Information'!A1277</f>
        <v>0</v>
      </c>
      <c r="B1277" s="58">
        <f>+'Employee ROP Information'!C1277</f>
        <v>0</v>
      </c>
      <c r="C1277" s="17">
        <f>+'Employee ROP Information'!M1277</f>
        <v>0</v>
      </c>
      <c r="D1277" s="17">
        <f>+'Employee ROP Information'!N1277</f>
        <v>0</v>
      </c>
      <c r="E1277" s="32">
        <f>+'JRO''s Hours Information'!B1277</f>
        <v>0</v>
      </c>
      <c r="F1277" s="23">
        <f t="shared" si="202"/>
        <v>0</v>
      </c>
      <c r="G1277" s="32">
        <f>+'JRO''s Hours Information'!E1277</f>
        <v>0</v>
      </c>
      <c r="H1277" s="23">
        <f t="shared" si="203"/>
        <v>0</v>
      </c>
      <c r="I1277" s="32">
        <f>+'JRO''s Hours Information'!H1277</f>
        <v>0</v>
      </c>
      <c r="J1277" s="25">
        <f t="shared" si="204"/>
        <v>0</v>
      </c>
      <c r="K1277" s="33">
        <f>+'JRO''s Hours Information'!C1277</f>
        <v>0</v>
      </c>
      <c r="L1277" s="23">
        <f t="shared" si="205"/>
        <v>0</v>
      </c>
      <c r="M1277" s="33">
        <f>+'JRO''s Hours Information'!F1277</f>
        <v>0</v>
      </c>
      <c r="N1277" s="23">
        <f t="shared" si="206"/>
        <v>0</v>
      </c>
      <c r="O1277" s="33">
        <f>+'JRO''s Hours Information'!I1277</f>
        <v>0</v>
      </c>
      <c r="P1277" s="25">
        <f t="shared" si="207"/>
        <v>0</v>
      </c>
      <c r="Q1277" s="16">
        <f>+'JRO''s Hours Information'!D1277</f>
        <v>0</v>
      </c>
      <c r="R1277" s="23">
        <f t="shared" si="208"/>
        <v>0</v>
      </c>
      <c r="S1277" s="16">
        <f>+'JRO''s Hours Information'!G1277</f>
        <v>0</v>
      </c>
      <c r="T1277" s="23">
        <f t="shared" si="209"/>
        <v>0</v>
      </c>
      <c r="U1277" s="15">
        <f>+'JRO''s Hours Information'!J1277</f>
        <v>0</v>
      </c>
      <c r="V1277" s="25">
        <f t="shared" si="210"/>
        <v>0</v>
      </c>
      <c r="W1277" s="23">
        <f t="shared" si="211"/>
        <v>0</v>
      </c>
    </row>
    <row r="1278" spans="1:23" ht="14.85" hidden="1" customHeight="1" x14ac:dyDescent="0.15">
      <c r="A1278" s="64">
        <f>'Employee ROP Information'!A1278</f>
        <v>0</v>
      </c>
      <c r="B1278" s="58">
        <f>+'Employee ROP Information'!C1278</f>
        <v>0</v>
      </c>
      <c r="C1278" s="17">
        <f>+'Employee ROP Information'!M1278</f>
        <v>0</v>
      </c>
      <c r="D1278" s="17">
        <f>+'Employee ROP Information'!N1278</f>
        <v>0</v>
      </c>
      <c r="E1278" s="32">
        <f>+'JRO''s Hours Information'!B1278</f>
        <v>0</v>
      </c>
      <c r="F1278" s="23">
        <f t="shared" si="202"/>
        <v>0</v>
      </c>
      <c r="G1278" s="32">
        <f>+'JRO''s Hours Information'!E1278</f>
        <v>0</v>
      </c>
      <c r="H1278" s="23">
        <f t="shared" si="203"/>
        <v>0</v>
      </c>
      <c r="I1278" s="32">
        <f>+'JRO''s Hours Information'!H1278</f>
        <v>0</v>
      </c>
      <c r="J1278" s="25">
        <f t="shared" si="204"/>
        <v>0</v>
      </c>
      <c r="K1278" s="33">
        <f>+'JRO''s Hours Information'!C1278</f>
        <v>0</v>
      </c>
      <c r="L1278" s="23">
        <f t="shared" si="205"/>
        <v>0</v>
      </c>
      <c r="M1278" s="33">
        <f>+'JRO''s Hours Information'!F1278</f>
        <v>0</v>
      </c>
      <c r="N1278" s="23">
        <f t="shared" si="206"/>
        <v>0</v>
      </c>
      <c r="O1278" s="33">
        <f>+'JRO''s Hours Information'!I1278</f>
        <v>0</v>
      </c>
      <c r="P1278" s="25">
        <f t="shared" si="207"/>
        <v>0</v>
      </c>
      <c r="Q1278" s="16">
        <f>+'JRO''s Hours Information'!D1278</f>
        <v>0</v>
      </c>
      <c r="R1278" s="23">
        <f t="shared" si="208"/>
        <v>0</v>
      </c>
      <c r="S1278" s="16">
        <f>+'JRO''s Hours Information'!G1278</f>
        <v>0</v>
      </c>
      <c r="T1278" s="23">
        <f t="shared" si="209"/>
        <v>0</v>
      </c>
      <c r="U1278" s="15">
        <f>+'JRO''s Hours Information'!J1278</f>
        <v>0</v>
      </c>
      <c r="V1278" s="25">
        <f t="shared" si="210"/>
        <v>0</v>
      </c>
      <c r="W1278" s="23">
        <f t="shared" si="211"/>
        <v>0</v>
      </c>
    </row>
    <row r="1279" spans="1:23" ht="14.85" hidden="1" customHeight="1" x14ac:dyDescent="0.15">
      <c r="A1279" s="64">
        <f>'Employee ROP Information'!A1279</f>
        <v>0</v>
      </c>
      <c r="B1279" s="58">
        <f>+'Employee ROP Information'!C1279</f>
        <v>0</v>
      </c>
      <c r="C1279" s="17">
        <f>+'Employee ROP Information'!M1279</f>
        <v>0</v>
      </c>
      <c r="D1279" s="17">
        <f>+'Employee ROP Information'!N1279</f>
        <v>0</v>
      </c>
      <c r="E1279" s="32">
        <f>+'JRO''s Hours Information'!B1279</f>
        <v>0</v>
      </c>
      <c r="F1279" s="23">
        <f t="shared" si="202"/>
        <v>0</v>
      </c>
      <c r="G1279" s="32">
        <f>+'JRO''s Hours Information'!E1279</f>
        <v>0</v>
      </c>
      <c r="H1279" s="23">
        <f t="shared" si="203"/>
        <v>0</v>
      </c>
      <c r="I1279" s="32">
        <f>+'JRO''s Hours Information'!H1279</f>
        <v>0</v>
      </c>
      <c r="J1279" s="25">
        <f t="shared" si="204"/>
        <v>0</v>
      </c>
      <c r="K1279" s="33">
        <f>+'JRO''s Hours Information'!C1279</f>
        <v>0</v>
      </c>
      <c r="L1279" s="23">
        <f t="shared" si="205"/>
        <v>0</v>
      </c>
      <c r="M1279" s="33">
        <f>+'JRO''s Hours Information'!F1279</f>
        <v>0</v>
      </c>
      <c r="N1279" s="23">
        <f t="shared" si="206"/>
        <v>0</v>
      </c>
      <c r="O1279" s="33">
        <f>+'JRO''s Hours Information'!I1279</f>
        <v>0</v>
      </c>
      <c r="P1279" s="25">
        <f t="shared" si="207"/>
        <v>0</v>
      </c>
      <c r="Q1279" s="16">
        <f>+'JRO''s Hours Information'!D1279</f>
        <v>0</v>
      </c>
      <c r="R1279" s="23">
        <f t="shared" si="208"/>
        <v>0</v>
      </c>
      <c r="S1279" s="16">
        <f>+'JRO''s Hours Information'!G1279</f>
        <v>0</v>
      </c>
      <c r="T1279" s="23">
        <f t="shared" si="209"/>
        <v>0</v>
      </c>
      <c r="U1279" s="15">
        <f>+'JRO''s Hours Information'!J1279</f>
        <v>0</v>
      </c>
      <c r="V1279" s="25">
        <f t="shared" si="210"/>
        <v>0</v>
      </c>
      <c r="W1279" s="23">
        <f t="shared" si="211"/>
        <v>0</v>
      </c>
    </row>
    <row r="1280" spans="1:23" ht="14.85" hidden="1" customHeight="1" x14ac:dyDescent="0.15">
      <c r="A1280" s="64">
        <f>'Employee ROP Information'!A1280</f>
        <v>0</v>
      </c>
      <c r="B1280" s="58">
        <f>+'Employee ROP Information'!C1280</f>
        <v>0</v>
      </c>
      <c r="C1280" s="17">
        <f>+'Employee ROP Information'!M1280</f>
        <v>0</v>
      </c>
      <c r="D1280" s="17">
        <f>+'Employee ROP Information'!N1280</f>
        <v>0</v>
      </c>
      <c r="E1280" s="32">
        <f>+'JRO''s Hours Information'!B1280</f>
        <v>0</v>
      </c>
      <c r="F1280" s="23">
        <f t="shared" si="202"/>
        <v>0</v>
      </c>
      <c r="G1280" s="32">
        <f>+'JRO''s Hours Information'!E1280</f>
        <v>0</v>
      </c>
      <c r="H1280" s="23">
        <f t="shared" si="203"/>
        <v>0</v>
      </c>
      <c r="I1280" s="32">
        <f>+'JRO''s Hours Information'!H1280</f>
        <v>0</v>
      </c>
      <c r="J1280" s="25">
        <f t="shared" si="204"/>
        <v>0</v>
      </c>
      <c r="K1280" s="33">
        <f>+'JRO''s Hours Information'!C1280</f>
        <v>0</v>
      </c>
      <c r="L1280" s="23">
        <f t="shared" si="205"/>
        <v>0</v>
      </c>
      <c r="M1280" s="33">
        <f>+'JRO''s Hours Information'!F1280</f>
        <v>0</v>
      </c>
      <c r="N1280" s="23">
        <f t="shared" si="206"/>
        <v>0</v>
      </c>
      <c r="O1280" s="33">
        <f>+'JRO''s Hours Information'!I1280</f>
        <v>0</v>
      </c>
      <c r="P1280" s="25">
        <f t="shared" si="207"/>
        <v>0</v>
      </c>
      <c r="Q1280" s="16">
        <f>+'JRO''s Hours Information'!D1280</f>
        <v>0</v>
      </c>
      <c r="R1280" s="23">
        <f t="shared" si="208"/>
        <v>0</v>
      </c>
      <c r="S1280" s="16">
        <f>+'JRO''s Hours Information'!G1280</f>
        <v>0</v>
      </c>
      <c r="T1280" s="23">
        <f t="shared" si="209"/>
        <v>0</v>
      </c>
      <c r="U1280" s="15">
        <f>+'JRO''s Hours Information'!J1280</f>
        <v>0</v>
      </c>
      <c r="V1280" s="25">
        <f t="shared" si="210"/>
        <v>0</v>
      </c>
      <c r="W1280" s="23">
        <f t="shared" si="211"/>
        <v>0</v>
      </c>
    </row>
    <row r="1281" spans="1:23" ht="14.85" hidden="1" customHeight="1" x14ac:dyDescent="0.15">
      <c r="A1281" s="64">
        <f>'Employee ROP Information'!A1281</f>
        <v>0</v>
      </c>
      <c r="B1281" s="58">
        <f>+'Employee ROP Information'!C1281</f>
        <v>0</v>
      </c>
      <c r="C1281" s="17">
        <f>+'Employee ROP Information'!M1281</f>
        <v>0</v>
      </c>
      <c r="D1281" s="17">
        <f>+'Employee ROP Information'!N1281</f>
        <v>0</v>
      </c>
      <c r="E1281" s="32">
        <f>+'JRO''s Hours Information'!B1281</f>
        <v>0</v>
      </c>
      <c r="F1281" s="23">
        <f t="shared" si="202"/>
        <v>0</v>
      </c>
      <c r="G1281" s="32">
        <f>+'JRO''s Hours Information'!E1281</f>
        <v>0</v>
      </c>
      <c r="H1281" s="23">
        <f t="shared" si="203"/>
        <v>0</v>
      </c>
      <c r="I1281" s="32">
        <f>+'JRO''s Hours Information'!H1281</f>
        <v>0</v>
      </c>
      <c r="J1281" s="25">
        <f t="shared" si="204"/>
        <v>0</v>
      </c>
      <c r="K1281" s="33">
        <f>+'JRO''s Hours Information'!C1281</f>
        <v>0</v>
      </c>
      <c r="L1281" s="23">
        <f t="shared" si="205"/>
        <v>0</v>
      </c>
      <c r="M1281" s="33">
        <f>+'JRO''s Hours Information'!F1281</f>
        <v>0</v>
      </c>
      <c r="N1281" s="23">
        <f t="shared" si="206"/>
        <v>0</v>
      </c>
      <c r="O1281" s="33">
        <f>+'JRO''s Hours Information'!I1281</f>
        <v>0</v>
      </c>
      <c r="P1281" s="25">
        <f t="shared" si="207"/>
        <v>0</v>
      </c>
      <c r="Q1281" s="16">
        <f>+'JRO''s Hours Information'!D1281</f>
        <v>0</v>
      </c>
      <c r="R1281" s="23">
        <f t="shared" si="208"/>
        <v>0</v>
      </c>
      <c r="S1281" s="16">
        <f>+'JRO''s Hours Information'!G1281</f>
        <v>0</v>
      </c>
      <c r="T1281" s="23">
        <f t="shared" si="209"/>
        <v>0</v>
      </c>
      <c r="U1281" s="15">
        <f>+'JRO''s Hours Information'!J1281</f>
        <v>0</v>
      </c>
      <c r="V1281" s="25">
        <f t="shared" si="210"/>
        <v>0</v>
      </c>
      <c r="W1281" s="23">
        <f t="shared" si="211"/>
        <v>0</v>
      </c>
    </row>
    <row r="1282" spans="1:23" ht="14.85" hidden="1" customHeight="1" x14ac:dyDescent="0.15">
      <c r="A1282" s="64">
        <f>'Employee ROP Information'!A1282</f>
        <v>0</v>
      </c>
      <c r="B1282" s="58">
        <f>+'Employee ROP Information'!C1282</f>
        <v>0</v>
      </c>
      <c r="C1282" s="17">
        <f>+'Employee ROP Information'!M1282</f>
        <v>0</v>
      </c>
      <c r="D1282" s="17">
        <f>+'Employee ROP Information'!N1282</f>
        <v>0</v>
      </c>
      <c r="E1282" s="32">
        <f>+'JRO''s Hours Information'!B1282</f>
        <v>0</v>
      </c>
      <c r="F1282" s="23">
        <f t="shared" si="202"/>
        <v>0</v>
      </c>
      <c r="G1282" s="32">
        <f>+'JRO''s Hours Information'!E1282</f>
        <v>0</v>
      </c>
      <c r="H1282" s="23">
        <f t="shared" si="203"/>
        <v>0</v>
      </c>
      <c r="I1282" s="32">
        <f>+'JRO''s Hours Information'!H1282</f>
        <v>0</v>
      </c>
      <c r="J1282" s="25">
        <f t="shared" si="204"/>
        <v>0</v>
      </c>
      <c r="K1282" s="33">
        <f>+'JRO''s Hours Information'!C1282</f>
        <v>0</v>
      </c>
      <c r="L1282" s="23">
        <f t="shared" si="205"/>
        <v>0</v>
      </c>
      <c r="M1282" s="33">
        <f>+'JRO''s Hours Information'!F1282</f>
        <v>0</v>
      </c>
      <c r="N1282" s="23">
        <f t="shared" si="206"/>
        <v>0</v>
      </c>
      <c r="O1282" s="33">
        <f>+'JRO''s Hours Information'!I1282</f>
        <v>0</v>
      </c>
      <c r="P1282" s="25">
        <f t="shared" si="207"/>
        <v>0</v>
      </c>
      <c r="Q1282" s="16">
        <f>+'JRO''s Hours Information'!D1282</f>
        <v>0</v>
      </c>
      <c r="R1282" s="23">
        <f t="shared" si="208"/>
        <v>0</v>
      </c>
      <c r="S1282" s="16">
        <f>+'JRO''s Hours Information'!G1282</f>
        <v>0</v>
      </c>
      <c r="T1282" s="23">
        <f t="shared" si="209"/>
        <v>0</v>
      </c>
      <c r="U1282" s="15">
        <f>+'JRO''s Hours Information'!J1282</f>
        <v>0</v>
      </c>
      <c r="V1282" s="25">
        <f t="shared" si="210"/>
        <v>0</v>
      </c>
      <c r="W1282" s="23">
        <f t="shared" si="211"/>
        <v>0</v>
      </c>
    </row>
    <row r="1283" spans="1:23" ht="14.85" hidden="1" customHeight="1" x14ac:dyDescent="0.15">
      <c r="A1283" s="64">
        <f>'Employee ROP Information'!A1283</f>
        <v>0</v>
      </c>
      <c r="B1283" s="58">
        <f>+'Employee ROP Information'!C1283</f>
        <v>0</v>
      </c>
      <c r="C1283" s="17">
        <f>+'Employee ROP Information'!M1283</f>
        <v>0</v>
      </c>
      <c r="D1283" s="17">
        <f>+'Employee ROP Information'!N1283</f>
        <v>0</v>
      </c>
      <c r="E1283" s="32">
        <f>+'JRO''s Hours Information'!B1283</f>
        <v>0</v>
      </c>
      <c r="F1283" s="23">
        <f t="shared" si="202"/>
        <v>0</v>
      </c>
      <c r="G1283" s="32">
        <f>+'JRO''s Hours Information'!E1283</f>
        <v>0</v>
      </c>
      <c r="H1283" s="23">
        <f t="shared" si="203"/>
        <v>0</v>
      </c>
      <c r="I1283" s="32">
        <f>+'JRO''s Hours Information'!H1283</f>
        <v>0</v>
      </c>
      <c r="J1283" s="25">
        <f t="shared" si="204"/>
        <v>0</v>
      </c>
      <c r="K1283" s="33">
        <f>+'JRO''s Hours Information'!C1283</f>
        <v>0</v>
      </c>
      <c r="L1283" s="23">
        <f t="shared" si="205"/>
        <v>0</v>
      </c>
      <c r="M1283" s="33">
        <f>+'JRO''s Hours Information'!F1283</f>
        <v>0</v>
      </c>
      <c r="N1283" s="23">
        <f t="shared" si="206"/>
        <v>0</v>
      </c>
      <c r="O1283" s="33">
        <f>+'JRO''s Hours Information'!I1283</f>
        <v>0</v>
      </c>
      <c r="P1283" s="25">
        <f t="shared" si="207"/>
        <v>0</v>
      </c>
      <c r="Q1283" s="16">
        <f>+'JRO''s Hours Information'!D1283</f>
        <v>0</v>
      </c>
      <c r="R1283" s="23">
        <f t="shared" si="208"/>
        <v>0</v>
      </c>
      <c r="S1283" s="16">
        <f>+'JRO''s Hours Information'!G1283</f>
        <v>0</v>
      </c>
      <c r="T1283" s="23">
        <f t="shared" si="209"/>
        <v>0</v>
      </c>
      <c r="U1283" s="15">
        <f>+'JRO''s Hours Information'!J1283</f>
        <v>0</v>
      </c>
      <c r="V1283" s="25">
        <f t="shared" si="210"/>
        <v>0</v>
      </c>
      <c r="W1283" s="23">
        <f t="shared" si="211"/>
        <v>0</v>
      </c>
    </row>
    <row r="1284" spans="1:23" ht="14.85" hidden="1" customHeight="1" x14ac:dyDescent="0.15">
      <c r="A1284" s="64">
        <f>'Employee ROP Information'!A1284</f>
        <v>0</v>
      </c>
      <c r="B1284" s="58">
        <f>+'Employee ROP Information'!C1284</f>
        <v>0</v>
      </c>
      <c r="C1284" s="17">
        <f>+'Employee ROP Information'!M1284</f>
        <v>0</v>
      </c>
      <c r="D1284" s="17">
        <f>+'Employee ROP Information'!N1284</f>
        <v>0</v>
      </c>
      <c r="E1284" s="32">
        <f>+'JRO''s Hours Information'!B1284</f>
        <v>0</v>
      </c>
      <c r="F1284" s="23">
        <f t="shared" si="202"/>
        <v>0</v>
      </c>
      <c r="G1284" s="32">
        <f>+'JRO''s Hours Information'!E1284</f>
        <v>0</v>
      </c>
      <c r="H1284" s="23">
        <f t="shared" si="203"/>
        <v>0</v>
      </c>
      <c r="I1284" s="32">
        <f>+'JRO''s Hours Information'!H1284</f>
        <v>0</v>
      </c>
      <c r="J1284" s="25">
        <f t="shared" si="204"/>
        <v>0</v>
      </c>
      <c r="K1284" s="33">
        <f>+'JRO''s Hours Information'!C1284</f>
        <v>0</v>
      </c>
      <c r="L1284" s="23">
        <f t="shared" si="205"/>
        <v>0</v>
      </c>
      <c r="M1284" s="33">
        <f>+'JRO''s Hours Information'!F1284</f>
        <v>0</v>
      </c>
      <c r="N1284" s="23">
        <f t="shared" si="206"/>
        <v>0</v>
      </c>
      <c r="O1284" s="33">
        <f>+'JRO''s Hours Information'!I1284</f>
        <v>0</v>
      </c>
      <c r="P1284" s="25">
        <f t="shared" si="207"/>
        <v>0</v>
      </c>
      <c r="Q1284" s="16">
        <f>+'JRO''s Hours Information'!D1284</f>
        <v>0</v>
      </c>
      <c r="R1284" s="23">
        <f t="shared" si="208"/>
        <v>0</v>
      </c>
      <c r="S1284" s="16">
        <f>+'JRO''s Hours Information'!G1284</f>
        <v>0</v>
      </c>
      <c r="T1284" s="23">
        <f t="shared" si="209"/>
        <v>0</v>
      </c>
      <c r="U1284" s="15">
        <f>+'JRO''s Hours Information'!J1284</f>
        <v>0</v>
      </c>
      <c r="V1284" s="25">
        <f t="shared" si="210"/>
        <v>0</v>
      </c>
      <c r="W1284" s="23">
        <f t="shared" si="211"/>
        <v>0</v>
      </c>
    </row>
    <row r="1285" spans="1:23" ht="14.85" hidden="1" customHeight="1" x14ac:dyDescent="0.15">
      <c r="A1285" s="64">
        <f>'Employee ROP Information'!A1285</f>
        <v>0</v>
      </c>
      <c r="B1285" s="58">
        <f>+'Employee ROP Information'!C1285</f>
        <v>0</v>
      </c>
      <c r="C1285" s="17">
        <f>+'Employee ROP Information'!M1285</f>
        <v>0</v>
      </c>
      <c r="D1285" s="17">
        <f>+'Employee ROP Information'!N1285</f>
        <v>0</v>
      </c>
      <c r="E1285" s="32">
        <f>+'JRO''s Hours Information'!B1285</f>
        <v>0</v>
      </c>
      <c r="F1285" s="23">
        <f t="shared" si="202"/>
        <v>0</v>
      </c>
      <c r="G1285" s="32">
        <f>+'JRO''s Hours Information'!E1285</f>
        <v>0</v>
      </c>
      <c r="H1285" s="23">
        <f t="shared" si="203"/>
        <v>0</v>
      </c>
      <c r="I1285" s="32">
        <f>+'JRO''s Hours Information'!H1285</f>
        <v>0</v>
      </c>
      <c r="J1285" s="25">
        <f t="shared" si="204"/>
        <v>0</v>
      </c>
      <c r="K1285" s="33">
        <f>+'JRO''s Hours Information'!C1285</f>
        <v>0</v>
      </c>
      <c r="L1285" s="23">
        <f t="shared" si="205"/>
        <v>0</v>
      </c>
      <c r="M1285" s="33">
        <f>+'JRO''s Hours Information'!F1285</f>
        <v>0</v>
      </c>
      <c r="N1285" s="23">
        <f t="shared" si="206"/>
        <v>0</v>
      </c>
      <c r="O1285" s="33">
        <f>+'JRO''s Hours Information'!I1285</f>
        <v>0</v>
      </c>
      <c r="P1285" s="25">
        <f t="shared" si="207"/>
        <v>0</v>
      </c>
      <c r="Q1285" s="16">
        <f>+'JRO''s Hours Information'!D1285</f>
        <v>0</v>
      </c>
      <c r="R1285" s="23">
        <f t="shared" si="208"/>
        <v>0</v>
      </c>
      <c r="S1285" s="16">
        <f>+'JRO''s Hours Information'!G1285</f>
        <v>0</v>
      </c>
      <c r="T1285" s="23">
        <f t="shared" si="209"/>
        <v>0</v>
      </c>
      <c r="U1285" s="15">
        <f>+'JRO''s Hours Information'!J1285</f>
        <v>0</v>
      </c>
      <c r="V1285" s="25">
        <f t="shared" si="210"/>
        <v>0</v>
      </c>
      <c r="W1285" s="23">
        <f t="shared" si="211"/>
        <v>0</v>
      </c>
    </row>
    <row r="1286" spans="1:23" ht="14.85" hidden="1" customHeight="1" x14ac:dyDescent="0.15">
      <c r="A1286" s="64">
        <f>'Employee ROP Information'!A1286</f>
        <v>0</v>
      </c>
      <c r="B1286" s="58">
        <f>+'Employee ROP Information'!C1286</f>
        <v>0</v>
      </c>
      <c r="C1286" s="17">
        <f>+'Employee ROP Information'!M1286</f>
        <v>0</v>
      </c>
      <c r="D1286" s="17">
        <f>+'Employee ROP Information'!N1286</f>
        <v>0</v>
      </c>
      <c r="E1286" s="32">
        <f>+'JRO''s Hours Information'!B1286</f>
        <v>0</v>
      </c>
      <c r="F1286" s="23">
        <f t="shared" si="202"/>
        <v>0</v>
      </c>
      <c r="G1286" s="32">
        <f>+'JRO''s Hours Information'!E1286</f>
        <v>0</v>
      </c>
      <c r="H1286" s="23">
        <f t="shared" si="203"/>
        <v>0</v>
      </c>
      <c r="I1286" s="32">
        <f>+'JRO''s Hours Information'!H1286</f>
        <v>0</v>
      </c>
      <c r="J1286" s="25">
        <f t="shared" si="204"/>
        <v>0</v>
      </c>
      <c r="K1286" s="33">
        <f>+'JRO''s Hours Information'!C1286</f>
        <v>0</v>
      </c>
      <c r="L1286" s="23">
        <f t="shared" si="205"/>
        <v>0</v>
      </c>
      <c r="M1286" s="33">
        <f>+'JRO''s Hours Information'!F1286</f>
        <v>0</v>
      </c>
      <c r="N1286" s="23">
        <f t="shared" si="206"/>
        <v>0</v>
      </c>
      <c r="O1286" s="33">
        <f>+'JRO''s Hours Information'!I1286</f>
        <v>0</v>
      </c>
      <c r="P1286" s="25">
        <f t="shared" si="207"/>
        <v>0</v>
      </c>
      <c r="Q1286" s="16">
        <f>+'JRO''s Hours Information'!D1286</f>
        <v>0</v>
      </c>
      <c r="R1286" s="23">
        <f t="shared" si="208"/>
        <v>0</v>
      </c>
      <c r="S1286" s="16">
        <f>+'JRO''s Hours Information'!G1286</f>
        <v>0</v>
      </c>
      <c r="T1286" s="23">
        <f t="shared" si="209"/>
        <v>0</v>
      </c>
      <c r="U1286" s="15">
        <f>+'JRO''s Hours Information'!J1286</f>
        <v>0</v>
      </c>
      <c r="V1286" s="25">
        <f t="shared" si="210"/>
        <v>0</v>
      </c>
      <c r="W1286" s="23">
        <f t="shared" si="211"/>
        <v>0</v>
      </c>
    </row>
    <row r="1287" spans="1:23" ht="14.85" hidden="1" customHeight="1" x14ac:dyDescent="0.15">
      <c r="A1287" s="64">
        <f>'Employee ROP Information'!A1287</f>
        <v>0</v>
      </c>
      <c r="B1287" s="58">
        <f>+'Employee ROP Information'!C1287</f>
        <v>0</v>
      </c>
      <c r="C1287" s="17">
        <f>+'Employee ROP Information'!M1287</f>
        <v>0</v>
      </c>
      <c r="D1287" s="17">
        <f>+'Employee ROP Information'!N1287</f>
        <v>0</v>
      </c>
      <c r="E1287" s="32">
        <f>+'JRO''s Hours Information'!B1287</f>
        <v>0</v>
      </c>
      <c r="F1287" s="23">
        <f t="shared" si="202"/>
        <v>0</v>
      </c>
      <c r="G1287" s="32">
        <f>+'JRO''s Hours Information'!E1287</f>
        <v>0</v>
      </c>
      <c r="H1287" s="23">
        <f t="shared" si="203"/>
        <v>0</v>
      </c>
      <c r="I1287" s="32">
        <f>+'JRO''s Hours Information'!H1287</f>
        <v>0</v>
      </c>
      <c r="J1287" s="25">
        <f t="shared" si="204"/>
        <v>0</v>
      </c>
      <c r="K1287" s="33">
        <f>+'JRO''s Hours Information'!C1287</f>
        <v>0</v>
      </c>
      <c r="L1287" s="23">
        <f t="shared" si="205"/>
        <v>0</v>
      </c>
      <c r="M1287" s="33">
        <f>+'JRO''s Hours Information'!F1287</f>
        <v>0</v>
      </c>
      <c r="N1287" s="23">
        <f t="shared" si="206"/>
        <v>0</v>
      </c>
      <c r="O1287" s="33">
        <f>+'JRO''s Hours Information'!I1287</f>
        <v>0</v>
      </c>
      <c r="P1287" s="25">
        <f t="shared" si="207"/>
        <v>0</v>
      </c>
      <c r="Q1287" s="16">
        <f>+'JRO''s Hours Information'!D1287</f>
        <v>0</v>
      </c>
      <c r="R1287" s="23">
        <f t="shared" si="208"/>
        <v>0</v>
      </c>
      <c r="S1287" s="16">
        <f>+'JRO''s Hours Information'!G1287</f>
        <v>0</v>
      </c>
      <c r="T1287" s="23">
        <f t="shared" si="209"/>
        <v>0</v>
      </c>
      <c r="U1287" s="15">
        <f>+'JRO''s Hours Information'!J1287</f>
        <v>0</v>
      </c>
      <c r="V1287" s="25">
        <f t="shared" si="210"/>
        <v>0</v>
      </c>
      <c r="W1287" s="23">
        <f t="shared" si="211"/>
        <v>0</v>
      </c>
    </row>
    <row r="1288" spans="1:23" ht="14.85" hidden="1" customHeight="1" x14ac:dyDescent="0.15">
      <c r="A1288" s="64">
        <f>'Employee ROP Information'!A1288</f>
        <v>0</v>
      </c>
      <c r="B1288" s="58">
        <f>+'Employee ROP Information'!C1288</f>
        <v>0</v>
      </c>
      <c r="C1288" s="17">
        <f>+'Employee ROP Information'!M1288</f>
        <v>0</v>
      </c>
      <c r="D1288" s="17">
        <f>+'Employee ROP Information'!N1288</f>
        <v>0</v>
      </c>
      <c r="E1288" s="32">
        <f>+'JRO''s Hours Information'!B1288</f>
        <v>0</v>
      </c>
      <c r="F1288" s="23">
        <f t="shared" si="202"/>
        <v>0</v>
      </c>
      <c r="G1288" s="32">
        <f>+'JRO''s Hours Information'!E1288</f>
        <v>0</v>
      </c>
      <c r="H1288" s="23">
        <f t="shared" si="203"/>
        <v>0</v>
      </c>
      <c r="I1288" s="32">
        <f>+'JRO''s Hours Information'!H1288</f>
        <v>0</v>
      </c>
      <c r="J1288" s="25">
        <f t="shared" si="204"/>
        <v>0</v>
      </c>
      <c r="K1288" s="33">
        <f>+'JRO''s Hours Information'!C1288</f>
        <v>0</v>
      </c>
      <c r="L1288" s="23">
        <f t="shared" si="205"/>
        <v>0</v>
      </c>
      <c r="M1288" s="33">
        <f>+'JRO''s Hours Information'!F1288</f>
        <v>0</v>
      </c>
      <c r="N1288" s="23">
        <f t="shared" si="206"/>
        <v>0</v>
      </c>
      <c r="O1288" s="33">
        <f>+'JRO''s Hours Information'!I1288</f>
        <v>0</v>
      </c>
      <c r="P1288" s="25">
        <f t="shared" si="207"/>
        <v>0</v>
      </c>
      <c r="Q1288" s="16">
        <f>+'JRO''s Hours Information'!D1288</f>
        <v>0</v>
      </c>
      <c r="R1288" s="23">
        <f t="shared" si="208"/>
        <v>0</v>
      </c>
      <c r="S1288" s="16">
        <f>+'JRO''s Hours Information'!G1288</f>
        <v>0</v>
      </c>
      <c r="T1288" s="23">
        <f t="shared" si="209"/>
        <v>0</v>
      </c>
      <c r="U1288" s="15">
        <f>+'JRO''s Hours Information'!J1288</f>
        <v>0</v>
      </c>
      <c r="V1288" s="25">
        <f t="shared" si="210"/>
        <v>0</v>
      </c>
      <c r="W1288" s="23">
        <f t="shared" si="211"/>
        <v>0</v>
      </c>
    </row>
    <row r="1289" spans="1:23" ht="14.85" hidden="1" customHeight="1" x14ac:dyDescent="0.15">
      <c r="A1289" s="64">
        <f>'Employee ROP Information'!A1289</f>
        <v>0</v>
      </c>
      <c r="B1289" s="58">
        <f>+'Employee ROP Information'!C1289</f>
        <v>0</v>
      </c>
      <c r="C1289" s="17">
        <f>+'Employee ROP Information'!M1289</f>
        <v>0</v>
      </c>
      <c r="D1289" s="17">
        <f>+'Employee ROP Information'!N1289</f>
        <v>0</v>
      </c>
      <c r="E1289" s="32">
        <f>+'JRO''s Hours Information'!B1289</f>
        <v>0</v>
      </c>
      <c r="F1289" s="23">
        <f t="shared" si="202"/>
        <v>0</v>
      </c>
      <c r="G1289" s="32">
        <f>+'JRO''s Hours Information'!E1289</f>
        <v>0</v>
      </c>
      <c r="H1289" s="23">
        <f t="shared" si="203"/>
        <v>0</v>
      </c>
      <c r="I1289" s="32">
        <f>+'JRO''s Hours Information'!H1289</f>
        <v>0</v>
      </c>
      <c r="J1289" s="25">
        <f t="shared" si="204"/>
        <v>0</v>
      </c>
      <c r="K1289" s="33">
        <f>+'JRO''s Hours Information'!C1289</f>
        <v>0</v>
      </c>
      <c r="L1289" s="23">
        <f t="shared" si="205"/>
        <v>0</v>
      </c>
      <c r="M1289" s="33">
        <f>+'JRO''s Hours Information'!F1289</f>
        <v>0</v>
      </c>
      <c r="N1289" s="23">
        <f t="shared" si="206"/>
        <v>0</v>
      </c>
      <c r="O1289" s="33">
        <f>+'JRO''s Hours Information'!I1289</f>
        <v>0</v>
      </c>
      <c r="P1289" s="25">
        <f t="shared" si="207"/>
        <v>0</v>
      </c>
      <c r="Q1289" s="16">
        <f>+'JRO''s Hours Information'!D1289</f>
        <v>0</v>
      </c>
      <c r="R1289" s="23">
        <f t="shared" si="208"/>
        <v>0</v>
      </c>
      <c r="S1289" s="16">
        <f>+'JRO''s Hours Information'!G1289</f>
        <v>0</v>
      </c>
      <c r="T1289" s="23">
        <f t="shared" si="209"/>
        <v>0</v>
      </c>
      <c r="U1289" s="15">
        <f>+'JRO''s Hours Information'!J1289</f>
        <v>0</v>
      </c>
      <c r="V1289" s="25">
        <f t="shared" si="210"/>
        <v>0</v>
      </c>
      <c r="W1289" s="23">
        <f t="shared" si="211"/>
        <v>0</v>
      </c>
    </row>
    <row r="1290" spans="1:23" ht="14.85" hidden="1" customHeight="1" x14ac:dyDescent="0.15">
      <c r="A1290" s="64">
        <f>'Employee ROP Information'!A1290</f>
        <v>0</v>
      </c>
      <c r="B1290" s="58">
        <f>+'Employee ROP Information'!C1290</f>
        <v>0</v>
      </c>
      <c r="C1290" s="17">
        <f>+'Employee ROP Information'!M1290</f>
        <v>0</v>
      </c>
      <c r="D1290" s="17">
        <f>+'Employee ROP Information'!N1290</f>
        <v>0</v>
      </c>
      <c r="E1290" s="32">
        <f>+'JRO''s Hours Information'!B1290</f>
        <v>0</v>
      </c>
      <c r="F1290" s="23">
        <f t="shared" si="202"/>
        <v>0</v>
      </c>
      <c r="G1290" s="32">
        <f>+'JRO''s Hours Information'!E1290</f>
        <v>0</v>
      </c>
      <c r="H1290" s="23">
        <f t="shared" si="203"/>
        <v>0</v>
      </c>
      <c r="I1290" s="32">
        <f>+'JRO''s Hours Information'!H1290</f>
        <v>0</v>
      </c>
      <c r="J1290" s="25">
        <f t="shared" si="204"/>
        <v>0</v>
      </c>
      <c r="K1290" s="33">
        <f>+'JRO''s Hours Information'!C1290</f>
        <v>0</v>
      </c>
      <c r="L1290" s="23">
        <f t="shared" si="205"/>
        <v>0</v>
      </c>
      <c r="M1290" s="33">
        <f>+'JRO''s Hours Information'!F1290</f>
        <v>0</v>
      </c>
      <c r="N1290" s="23">
        <f t="shared" si="206"/>
        <v>0</v>
      </c>
      <c r="O1290" s="33">
        <f>+'JRO''s Hours Information'!I1290</f>
        <v>0</v>
      </c>
      <c r="P1290" s="25">
        <f t="shared" si="207"/>
        <v>0</v>
      </c>
      <c r="Q1290" s="16">
        <f>+'JRO''s Hours Information'!D1290</f>
        <v>0</v>
      </c>
      <c r="R1290" s="23">
        <f t="shared" si="208"/>
        <v>0</v>
      </c>
      <c r="S1290" s="16">
        <f>+'JRO''s Hours Information'!G1290</f>
        <v>0</v>
      </c>
      <c r="T1290" s="23">
        <f t="shared" si="209"/>
        <v>0</v>
      </c>
      <c r="U1290" s="15">
        <f>+'JRO''s Hours Information'!J1290</f>
        <v>0</v>
      </c>
      <c r="V1290" s="25">
        <f t="shared" si="210"/>
        <v>0</v>
      </c>
      <c r="W1290" s="23">
        <f t="shared" si="211"/>
        <v>0</v>
      </c>
    </row>
    <row r="1291" spans="1:23" ht="14.85" hidden="1" customHeight="1" x14ac:dyDescent="0.15">
      <c r="A1291" s="64">
        <f>'Employee ROP Information'!A1291</f>
        <v>0</v>
      </c>
      <c r="B1291" s="58">
        <f>+'Employee ROP Information'!C1291</f>
        <v>0</v>
      </c>
      <c r="C1291" s="17">
        <f>+'Employee ROP Information'!M1291</f>
        <v>0</v>
      </c>
      <c r="D1291" s="17">
        <f>+'Employee ROP Information'!N1291</f>
        <v>0</v>
      </c>
      <c r="E1291" s="32">
        <f>+'JRO''s Hours Information'!B1291</f>
        <v>0</v>
      </c>
      <c r="F1291" s="23">
        <f t="shared" si="202"/>
        <v>0</v>
      </c>
      <c r="G1291" s="32">
        <f>+'JRO''s Hours Information'!E1291</f>
        <v>0</v>
      </c>
      <c r="H1291" s="23">
        <f t="shared" si="203"/>
        <v>0</v>
      </c>
      <c r="I1291" s="32">
        <f>+'JRO''s Hours Information'!H1291</f>
        <v>0</v>
      </c>
      <c r="J1291" s="25">
        <f t="shared" si="204"/>
        <v>0</v>
      </c>
      <c r="K1291" s="33">
        <f>+'JRO''s Hours Information'!C1291</f>
        <v>0</v>
      </c>
      <c r="L1291" s="23">
        <f t="shared" si="205"/>
        <v>0</v>
      </c>
      <c r="M1291" s="33">
        <f>+'JRO''s Hours Information'!F1291</f>
        <v>0</v>
      </c>
      <c r="N1291" s="23">
        <f t="shared" si="206"/>
        <v>0</v>
      </c>
      <c r="O1291" s="33">
        <f>+'JRO''s Hours Information'!I1291</f>
        <v>0</v>
      </c>
      <c r="P1291" s="25">
        <f t="shared" si="207"/>
        <v>0</v>
      </c>
      <c r="Q1291" s="16">
        <f>+'JRO''s Hours Information'!D1291</f>
        <v>0</v>
      </c>
      <c r="R1291" s="23">
        <f t="shared" si="208"/>
        <v>0</v>
      </c>
      <c r="S1291" s="16">
        <f>+'JRO''s Hours Information'!G1291</f>
        <v>0</v>
      </c>
      <c r="T1291" s="23">
        <f t="shared" si="209"/>
        <v>0</v>
      </c>
      <c r="U1291" s="15">
        <f>+'JRO''s Hours Information'!J1291</f>
        <v>0</v>
      </c>
      <c r="V1291" s="25">
        <f t="shared" si="210"/>
        <v>0</v>
      </c>
      <c r="W1291" s="23">
        <f t="shared" si="211"/>
        <v>0</v>
      </c>
    </row>
    <row r="1292" spans="1:23" ht="14.85" hidden="1" customHeight="1" x14ac:dyDescent="0.15">
      <c r="A1292" s="64">
        <f>'Employee ROP Information'!A1292</f>
        <v>0</v>
      </c>
      <c r="B1292" s="58">
        <f>+'Employee ROP Information'!C1292</f>
        <v>0</v>
      </c>
      <c r="C1292" s="17">
        <f>+'Employee ROP Information'!M1292</f>
        <v>0</v>
      </c>
      <c r="D1292" s="17">
        <f>+'Employee ROP Information'!N1292</f>
        <v>0</v>
      </c>
      <c r="E1292" s="32">
        <f>+'JRO''s Hours Information'!B1292</f>
        <v>0</v>
      </c>
      <c r="F1292" s="23">
        <f t="shared" si="202"/>
        <v>0</v>
      </c>
      <c r="G1292" s="32">
        <f>+'JRO''s Hours Information'!E1292</f>
        <v>0</v>
      </c>
      <c r="H1292" s="23">
        <f t="shared" si="203"/>
        <v>0</v>
      </c>
      <c r="I1292" s="32">
        <f>+'JRO''s Hours Information'!H1292</f>
        <v>0</v>
      </c>
      <c r="J1292" s="25">
        <f t="shared" si="204"/>
        <v>0</v>
      </c>
      <c r="K1292" s="33">
        <f>+'JRO''s Hours Information'!C1292</f>
        <v>0</v>
      </c>
      <c r="L1292" s="23">
        <f t="shared" si="205"/>
        <v>0</v>
      </c>
      <c r="M1292" s="33">
        <f>+'JRO''s Hours Information'!F1292</f>
        <v>0</v>
      </c>
      <c r="N1292" s="23">
        <f t="shared" si="206"/>
        <v>0</v>
      </c>
      <c r="O1292" s="33">
        <f>+'JRO''s Hours Information'!I1292</f>
        <v>0</v>
      </c>
      <c r="P1292" s="25">
        <f t="shared" si="207"/>
        <v>0</v>
      </c>
      <c r="Q1292" s="16">
        <f>+'JRO''s Hours Information'!D1292</f>
        <v>0</v>
      </c>
      <c r="R1292" s="23">
        <f t="shared" si="208"/>
        <v>0</v>
      </c>
      <c r="S1292" s="16">
        <f>+'JRO''s Hours Information'!G1292</f>
        <v>0</v>
      </c>
      <c r="T1292" s="23">
        <f t="shared" si="209"/>
        <v>0</v>
      </c>
      <c r="U1292" s="15">
        <f>+'JRO''s Hours Information'!J1292</f>
        <v>0</v>
      </c>
      <c r="V1292" s="25">
        <f t="shared" si="210"/>
        <v>0</v>
      </c>
      <c r="W1292" s="23">
        <f t="shared" si="211"/>
        <v>0</v>
      </c>
    </row>
    <row r="1293" spans="1:23" ht="14.85" hidden="1" customHeight="1" x14ac:dyDescent="0.15">
      <c r="A1293" s="64">
        <f>'Employee ROP Information'!A1293</f>
        <v>0</v>
      </c>
      <c r="B1293" s="58">
        <f>+'Employee ROP Information'!C1293</f>
        <v>0</v>
      </c>
      <c r="C1293" s="17">
        <f>+'Employee ROP Information'!M1293</f>
        <v>0</v>
      </c>
      <c r="D1293" s="17">
        <f>+'Employee ROP Information'!N1293</f>
        <v>0</v>
      </c>
      <c r="E1293" s="32">
        <f>+'JRO''s Hours Information'!B1293</f>
        <v>0</v>
      </c>
      <c r="F1293" s="23">
        <f t="shared" si="202"/>
        <v>0</v>
      </c>
      <c r="G1293" s="32">
        <f>+'JRO''s Hours Information'!E1293</f>
        <v>0</v>
      </c>
      <c r="H1293" s="23">
        <f t="shared" si="203"/>
        <v>0</v>
      </c>
      <c r="I1293" s="32">
        <f>+'JRO''s Hours Information'!H1293</f>
        <v>0</v>
      </c>
      <c r="J1293" s="25">
        <f t="shared" si="204"/>
        <v>0</v>
      </c>
      <c r="K1293" s="33">
        <f>+'JRO''s Hours Information'!C1293</f>
        <v>0</v>
      </c>
      <c r="L1293" s="23">
        <f t="shared" si="205"/>
        <v>0</v>
      </c>
      <c r="M1293" s="33">
        <f>+'JRO''s Hours Information'!F1293</f>
        <v>0</v>
      </c>
      <c r="N1293" s="23">
        <f t="shared" si="206"/>
        <v>0</v>
      </c>
      <c r="O1293" s="33">
        <f>+'JRO''s Hours Information'!I1293</f>
        <v>0</v>
      </c>
      <c r="P1293" s="25">
        <f t="shared" si="207"/>
        <v>0</v>
      </c>
      <c r="Q1293" s="16">
        <f>+'JRO''s Hours Information'!D1293</f>
        <v>0</v>
      </c>
      <c r="R1293" s="23">
        <f t="shared" si="208"/>
        <v>0</v>
      </c>
      <c r="S1293" s="16">
        <f>+'JRO''s Hours Information'!G1293</f>
        <v>0</v>
      </c>
      <c r="T1293" s="23">
        <f t="shared" si="209"/>
        <v>0</v>
      </c>
      <c r="U1293" s="15">
        <f>+'JRO''s Hours Information'!J1293</f>
        <v>0</v>
      </c>
      <c r="V1293" s="25">
        <f t="shared" si="210"/>
        <v>0</v>
      </c>
      <c r="W1293" s="23">
        <f t="shared" si="211"/>
        <v>0</v>
      </c>
    </row>
    <row r="1294" spans="1:23" ht="14.85" hidden="1" customHeight="1" x14ac:dyDescent="0.15">
      <c r="A1294" s="64">
        <f>'Employee ROP Information'!A1294</f>
        <v>0</v>
      </c>
      <c r="B1294" s="58">
        <f>+'Employee ROP Information'!C1294</f>
        <v>0</v>
      </c>
      <c r="C1294" s="17">
        <f>+'Employee ROP Information'!M1294</f>
        <v>0</v>
      </c>
      <c r="D1294" s="17">
        <f>+'Employee ROP Information'!N1294</f>
        <v>0</v>
      </c>
      <c r="E1294" s="32">
        <f>+'JRO''s Hours Information'!B1294</f>
        <v>0</v>
      </c>
      <c r="F1294" s="23">
        <f t="shared" si="202"/>
        <v>0</v>
      </c>
      <c r="G1294" s="32">
        <f>+'JRO''s Hours Information'!E1294</f>
        <v>0</v>
      </c>
      <c r="H1294" s="23">
        <f t="shared" si="203"/>
        <v>0</v>
      </c>
      <c r="I1294" s="32">
        <f>+'JRO''s Hours Information'!H1294</f>
        <v>0</v>
      </c>
      <c r="J1294" s="25">
        <f t="shared" si="204"/>
        <v>0</v>
      </c>
      <c r="K1294" s="33">
        <f>+'JRO''s Hours Information'!C1294</f>
        <v>0</v>
      </c>
      <c r="L1294" s="23">
        <f t="shared" si="205"/>
        <v>0</v>
      </c>
      <c r="M1294" s="33">
        <f>+'JRO''s Hours Information'!F1294</f>
        <v>0</v>
      </c>
      <c r="N1294" s="23">
        <f t="shared" si="206"/>
        <v>0</v>
      </c>
      <c r="O1294" s="33">
        <f>+'JRO''s Hours Information'!I1294</f>
        <v>0</v>
      </c>
      <c r="P1294" s="25">
        <f t="shared" si="207"/>
        <v>0</v>
      </c>
      <c r="Q1294" s="16">
        <f>+'JRO''s Hours Information'!D1294</f>
        <v>0</v>
      </c>
      <c r="R1294" s="23">
        <f t="shared" si="208"/>
        <v>0</v>
      </c>
      <c r="S1294" s="16">
        <f>+'JRO''s Hours Information'!G1294</f>
        <v>0</v>
      </c>
      <c r="T1294" s="23">
        <f t="shared" si="209"/>
        <v>0</v>
      </c>
      <c r="U1294" s="15">
        <f>+'JRO''s Hours Information'!J1294</f>
        <v>0</v>
      </c>
      <c r="V1294" s="25">
        <f t="shared" si="210"/>
        <v>0</v>
      </c>
      <c r="W1294" s="23">
        <f t="shared" si="211"/>
        <v>0</v>
      </c>
    </row>
    <row r="1295" spans="1:23" ht="14.85" hidden="1" customHeight="1" x14ac:dyDescent="0.15">
      <c r="A1295" s="64">
        <f>'Employee ROP Information'!A1295</f>
        <v>0</v>
      </c>
      <c r="B1295" s="58">
        <f>+'Employee ROP Information'!C1295</f>
        <v>0</v>
      </c>
      <c r="C1295" s="17">
        <f>+'Employee ROP Information'!M1295</f>
        <v>0</v>
      </c>
      <c r="D1295" s="17">
        <f>+'Employee ROP Information'!N1295</f>
        <v>0</v>
      </c>
      <c r="E1295" s="32">
        <f>+'JRO''s Hours Information'!B1295</f>
        <v>0</v>
      </c>
      <c r="F1295" s="23">
        <f t="shared" si="202"/>
        <v>0</v>
      </c>
      <c r="G1295" s="32">
        <f>+'JRO''s Hours Information'!E1295</f>
        <v>0</v>
      </c>
      <c r="H1295" s="23">
        <f t="shared" si="203"/>
        <v>0</v>
      </c>
      <c r="I1295" s="32">
        <f>+'JRO''s Hours Information'!H1295</f>
        <v>0</v>
      </c>
      <c r="J1295" s="25">
        <f t="shared" si="204"/>
        <v>0</v>
      </c>
      <c r="K1295" s="33">
        <f>+'JRO''s Hours Information'!C1295</f>
        <v>0</v>
      </c>
      <c r="L1295" s="23">
        <f t="shared" si="205"/>
        <v>0</v>
      </c>
      <c r="M1295" s="33">
        <f>+'JRO''s Hours Information'!F1295</f>
        <v>0</v>
      </c>
      <c r="N1295" s="23">
        <f t="shared" si="206"/>
        <v>0</v>
      </c>
      <c r="O1295" s="33">
        <f>+'JRO''s Hours Information'!I1295</f>
        <v>0</v>
      </c>
      <c r="P1295" s="25">
        <f t="shared" si="207"/>
        <v>0</v>
      </c>
      <c r="Q1295" s="16">
        <f>+'JRO''s Hours Information'!D1295</f>
        <v>0</v>
      </c>
      <c r="R1295" s="23">
        <f t="shared" si="208"/>
        <v>0</v>
      </c>
      <c r="S1295" s="16">
        <f>+'JRO''s Hours Information'!G1295</f>
        <v>0</v>
      </c>
      <c r="T1295" s="23">
        <f t="shared" si="209"/>
        <v>0</v>
      </c>
      <c r="U1295" s="15">
        <f>+'JRO''s Hours Information'!J1295</f>
        <v>0</v>
      </c>
      <c r="V1295" s="25">
        <f t="shared" si="210"/>
        <v>0</v>
      </c>
      <c r="W1295" s="23">
        <f t="shared" si="211"/>
        <v>0</v>
      </c>
    </row>
    <row r="1296" spans="1:23" ht="14.85" hidden="1" customHeight="1" x14ac:dyDescent="0.15">
      <c r="A1296" s="64">
        <f>'Employee ROP Information'!A1296</f>
        <v>0</v>
      </c>
      <c r="B1296" s="58">
        <f>+'Employee ROP Information'!C1296</f>
        <v>0</v>
      </c>
      <c r="C1296" s="17">
        <f>+'Employee ROP Information'!M1296</f>
        <v>0</v>
      </c>
      <c r="D1296" s="17">
        <f>+'Employee ROP Information'!N1296</f>
        <v>0</v>
      </c>
      <c r="E1296" s="32">
        <f>+'JRO''s Hours Information'!B1296</f>
        <v>0</v>
      </c>
      <c r="F1296" s="23">
        <f t="shared" si="202"/>
        <v>0</v>
      </c>
      <c r="G1296" s="32">
        <f>+'JRO''s Hours Information'!E1296</f>
        <v>0</v>
      </c>
      <c r="H1296" s="23">
        <f t="shared" si="203"/>
        <v>0</v>
      </c>
      <c r="I1296" s="32">
        <f>+'JRO''s Hours Information'!H1296</f>
        <v>0</v>
      </c>
      <c r="J1296" s="25">
        <f t="shared" si="204"/>
        <v>0</v>
      </c>
      <c r="K1296" s="33">
        <f>+'JRO''s Hours Information'!C1296</f>
        <v>0</v>
      </c>
      <c r="L1296" s="23">
        <f t="shared" si="205"/>
        <v>0</v>
      </c>
      <c r="M1296" s="33">
        <f>+'JRO''s Hours Information'!F1296</f>
        <v>0</v>
      </c>
      <c r="N1296" s="23">
        <f t="shared" si="206"/>
        <v>0</v>
      </c>
      <c r="O1296" s="33">
        <f>+'JRO''s Hours Information'!I1296</f>
        <v>0</v>
      </c>
      <c r="P1296" s="25">
        <f t="shared" si="207"/>
        <v>0</v>
      </c>
      <c r="Q1296" s="16">
        <f>+'JRO''s Hours Information'!D1296</f>
        <v>0</v>
      </c>
      <c r="R1296" s="23">
        <f t="shared" si="208"/>
        <v>0</v>
      </c>
      <c r="S1296" s="16">
        <f>+'JRO''s Hours Information'!G1296</f>
        <v>0</v>
      </c>
      <c r="T1296" s="23">
        <f t="shared" si="209"/>
        <v>0</v>
      </c>
      <c r="U1296" s="15">
        <f>+'JRO''s Hours Information'!J1296</f>
        <v>0</v>
      </c>
      <c r="V1296" s="25">
        <f t="shared" si="210"/>
        <v>0</v>
      </c>
      <c r="W1296" s="23">
        <f t="shared" si="211"/>
        <v>0</v>
      </c>
    </row>
    <row r="1297" spans="1:23" ht="14.85" hidden="1" customHeight="1" x14ac:dyDescent="0.15">
      <c r="A1297" s="64">
        <f>'Employee ROP Information'!A1297</f>
        <v>0</v>
      </c>
      <c r="B1297" s="58">
        <f>+'Employee ROP Information'!C1297</f>
        <v>0</v>
      </c>
      <c r="C1297" s="17">
        <f>+'Employee ROP Information'!M1297</f>
        <v>0</v>
      </c>
      <c r="D1297" s="17">
        <f>+'Employee ROP Information'!N1297</f>
        <v>0</v>
      </c>
      <c r="E1297" s="32">
        <f>+'JRO''s Hours Information'!B1297</f>
        <v>0</v>
      </c>
      <c r="F1297" s="23">
        <f t="shared" si="202"/>
        <v>0</v>
      </c>
      <c r="G1297" s="32">
        <f>+'JRO''s Hours Information'!E1297</f>
        <v>0</v>
      </c>
      <c r="H1297" s="23">
        <f t="shared" si="203"/>
        <v>0</v>
      </c>
      <c r="I1297" s="32">
        <f>+'JRO''s Hours Information'!H1297</f>
        <v>0</v>
      </c>
      <c r="J1297" s="25">
        <f t="shared" si="204"/>
        <v>0</v>
      </c>
      <c r="K1297" s="33">
        <f>+'JRO''s Hours Information'!C1297</f>
        <v>0</v>
      </c>
      <c r="L1297" s="23">
        <f t="shared" si="205"/>
        <v>0</v>
      </c>
      <c r="M1297" s="33">
        <f>+'JRO''s Hours Information'!F1297</f>
        <v>0</v>
      </c>
      <c r="N1297" s="23">
        <f t="shared" si="206"/>
        <v>0</v>
      </c>
      <c r="O1297" s="33">
        <f>+'JRO''s Hours Information'!I1297</f>
        <v>0</v>
      </c>
      <c r="P1297" s="25">
        <f t="shared" si="207"/>
        <v>0</v>
      </c>
      <c r="Q1297" s="16">
        <f>+'JRO''s Hours Information'!D1297</f>
        <v>0</v>
      </c>
      <c r="R1297" s="23">
        <f t="shared" si="208"/>
        <v>0</v>
      </c>
      <c r="S1297" s="16">
        <f>+'JRO''s Hours Information'!G1297</f>
        <v>0</v>
      </c>
      <c r="T1297" s="23">
        <f t="shared" si="209"/>
        <v>0</v>
      </c>
      <c r="U1297" s="15">
        <f>+'JRO''s Hours Information'!J1297</f>
        <v>0</v>
      </c>
      <c r="V1297" s="25">
        <f t="shared" si="210"/>
        <v>0</v>
      </c>
      <c r="W1297" s="23">
        <f t="shared" si="211"/>
        <v>0</v>
      </c>
    </row>
    <row r="1298" spans="1:23" ht="14.85" hidden="1" customHeight="1" x14ac:dyDescent="0.15">
      <c r="A1298" s="64">
        <f>'Employee ROP Information'!A1298</f>
        <v>0</v>
      </c>
      <c r="B1298" s="58">
        <f>+'Employee ROP Information'!C1298</f>
        <v>0</v>
      </c>
      <c r="C1298" s="17">
        <f>+'Employee ROP Information'!M1298</f>
        <v>0</v>
      </c>
      <c r="D1298" s="17">
        <f>+'Employee ROP Information'!N1298</f>
        <v>0</v>
      </c>
      <c r="E1298" s="32">
        <f>+'JRO''s Hours Information'!B1298</f>
        <v>0</v>
      </c>
      <c r="F1298" s="23">
        <f t="shared" si="202"/>
        <v>0</v>
      </c>
      <c r="G1298" s="32">
        <f>+'JRO''s Hours Information'!E1298</f>
        <v>0</v>
      </c>
      <c r="H1298" s="23">
        <f t="shared" si="203"/>
        <v>0</v>
      </c>
      <c r="I1298" s="32">
        <f>+'JRO''s Hours Information'!H1298</f>
        <v>0</v>
      </c>
      <c r="J1298" s="25">
        <f t="shared" si="204"/>
        <v>0</v>
      </c>
      <c r="K1298" s="33">
        <f>+'JRO''s Hours Information'!C1298</f>
        <v>0</v>
      </c>
      <c r="L1298" s="23">
        <f t="shared" si="205"/>
        <v>0</v>
      </c>
      <c r="M1298" s="33">
        <f>+'JRO''s Hours Information'!F1298</f>
        <v>0</v>
      </c>
      <c r="N1298" s="23">
        <f t="shared" si="206"/>
        <v>0</v>
      </c>
      <c r="O1298" s="33">
        <f>+'JRO''s Hours Information'!I1298</f>
        <v>0</v>
      </c>
      <c r="P1298" s="25">
        <f t="shared" si="207"/>
        <v>0</v>
      </c>
      <c r="Q1298" s="16">
        <f>+'JRO''s Hours Information'!D1298</f>
        <v>0</v>
      </c>
      <c r="R1298" s="23">
        <f t="shared" si="208"/>
        <v>0</v>
      </c>
      <c r="S1298" s="16">
        <f>+'JRO''s Hours Information'!G1298</f>
        <v>0</v>
      </c>
      <c r="T1298" s="23">
        <f t="shared" si="209"/>
        <v>0</v>
      </c>
      <c r="U1298" s="15">
        <f>+'JRO''s Hours Information'!J1298</f>
        <v>0</v>
      </c>
      <c r="V1298" s="25">
        <f t="shared" si="210"/>
        <v>0</v>
      </c>
      <c r="W1298" s="23">
        <f t="shared" si="211"/>
        <v>0</v>
      </c>
    </row>
    <row r="1299" spans="1:23" ht="14.85" hidden="1" customHeight="1" x14ac:dyDescent="0.15">
      <c r="A1299" s="64">
        <f>'Employee ROP Information'!A1299</f>
        <v>0</v>
      </c>
      <c r="B1299" s="58">
        <f>+'Employee ROP Information'!C1299</f>
        <v>0</v>
      </c>
      <c r="C1299" s="17">
        <f>+'Employee ROP Information'!M1299</f>
        <v>0</v>
      </c>
      <c r="D1299" s="17">
        <f>+'Employee ROP Information'!N1299</f>
        <v>0</v>
      </c>
      <c r="E1299" s="32">
        <f>+'JRO''s Hours Information'!B1299</f>
        <v>0</v>
      </c>
      <c r="F1299" s="23">
        <f t="shared" si="202"/>
        <v>0</v>
      </c>
      <c r="G1299" s="32">
        <f>+'JRO''s Hours Information'!E1299</f>
        <v>0</v>
      </c>
      <c r="H1299" s="23">
        <f t="shared" si="203"/>
        <v>0</v>
      </c>
      <c r="I1299" s="32">
        <f>+'JRO''s Hours Information'!H1299</f>
        <v>0</v>
      </c>
      <c r="J1299" s="25">
        <f t="shared" si="204"/>
        <v>0</v>
      </c>
      <c r="K1299" s="33">
        <f>+'JRO''s Hours Information'!C1299</f>
        <v>0</v>
      </c>
      <c r="L1299" s="23">
        <f t="shared" si="205"/>
        <v>0</v>
      </c>
      <c r="M1299" s="33">
        <f>+'JRO''s Hours Information'!F1299</f>
        <v>0</v>
      </c>
      <c r="N1299" s="23">
        <f t="shared" si="206"/>
        <v>0</v>
      </c>
      <c r="O1299" s="33">
        <f>+'JRO''s Hours Information'!I1299</f>
        <v>0</v>
      </c>
      <c r="P1299" s="25">
        <f t="shared" si="207"/>
        <v>0</v>
      </c>
      <c r="Q1299" s="16">
        <f>+'JRO''s Hours Information'!D1299</f>
        <v>0</v>
      </c>
      <c r="R1299" s="23">
        <f t="shared" si="208"/>
        <v>0</v>
      </c>
      <c r="S1299" s="16">
        <f>+'JRO''s Hours Information'!G1299</f>
        <v>0</v>
      </c>
      <c r="T1299" s="23">
        <f t="shared" si="209"/>
        <v>0</v>
      </c>
      <c r="U1299" s="15">
        <f>+'JRO''s Hours Information'!J1299</f>
        <v>0</v>
      </c>
      <c r="V1299" s="25">
        <f t="shared" si="210"/>
        <v>0</v>
      </c>
      <c r="W1299" s="23">
        <f t="shared" si="211"/>
        <v>0</v>
      </c>
    </row>
    <row r="1300" spans="1:23" ht="14.85" hidden="1" customHeight="1" x14ac:dyDescent="0.15">
      <c r="A1300" s="64">
        <f>'Employee ROP Information'!A1300</f>
        <v>0</v>
      </c>
      <c r="B1300" s="58">
        <f>+'Employee ROP Information'!C1300</f>
        <v>0</v>
      </c>
      <c r="C1300" s="17">
        <f>+'Employee ROP Information'!M1300</f>
        <v>0</v>
      </c>
      <c r="D1300" s="17">
        <f>+'Employee ROP Information'!N1300</f>
        <v>0</v>
      </c>
      <c r="E1300" s="32">
        <f>+'JRO''s Hours Information'!B1300</f>
        <v>0</v>
      </c>
      <c r="F1300" s="23">
        <f t="shared" si="202"/>
        <v>0</v>
      </c>
      <c r="G1300" s="32">
        <f>+'JRO''s Hours Information'!E1300</f>
        <v>0</v>
      </c>
      <c r="H1300" s="23">
        <f t="shared" si="203"/>
        <v>0</v>
      </c>
      <c r="I1300" s="32">
        <f>+'JRO''s Hours Information'!H1300</f>
        <v>0</v>
      </c>
      <c r="J1300" s="25">
        <f t="shared" si="204"/>
        <v>0</v>
      </c>
      <c r="K1300" s="33">
        <f>+'JRO''s Hours Information'!C1300</f>
        <v>0</v>
      </c>
      <c r="L1300" s="23">
        <f t="shared" si="205"/>
        <v>0</v>
      </c>
      <c r="M1300" s="33">
        <f>+'JRO''s Hours Information'!F1300</f>
        <v>0</v>
      </c>
      <c r="N1300" s="23">
        <f t="shared" si="206"/>
        <v>0</v>
      </c>
      <c r="O1300" s="33">
        <f>+'JRO''s Hours Information'!I1300</f>
        <v>0</v>
      </c>
      <c r="P1300" s="25">
        <f t="shared" si="207"/>
        <v>0</v>
      </c>
      <c r="Q1300" s="16">
        <f>+'JRO''s Hours Information'!D1300</f>
        <v>0</v>
      </c>
      <c r="R1300" s="23">
        <f t="shared" si="208"/>
        <v>0</v>
      </c>
      <c r="S1300" s="16">
        <f>+'JRO''s Hours Information'!G1300</f>
        <v>0</v>
      </c>
      <c r="T1300" s="23">
        <f t="shared" si="209"/>
        <v>0</v>
      </c>
      <c r="U1300" s="15">
        <f>+'JRO''s Hours Information'!J1300</f>
        <v>0</v>
      </c>
      <c r="V1300" s="25">
        <f t="shared" si="210"/>
        <v>0</v>
      </c>
      <c r="W1300" s="23">
        <f t="shared" si="211"/>
        <v>0</v>
      </c>
    </row>
    <row r="1301" spans="1:23" ht="14.85" hidden="1" customHeight="1" x14ac:dyDescent="0.15">
      <c r="A1301" s="64">
        <f>'Employee ROP Information'!A1301</f>
        <v>0</v>
      </c>
      <c r="B1301" s="58">
        <f>+'Employee ROP Information'!C1301</f>
        <v>0</v>
      </c>
      <c r="C1301" s="17">
        <f>+'Employee ROP Information'!M1301</f>
        <v>0</v>
      </c>
      <c r="D1301" s="17">
        <f>+'Employee ROP Information'!N1301</f>
        <v>0</v>
      </c>
      <c r="E1301" s="32">
        <f>+'JRO''s Hours Information'!B1301</f>
        <v>0</v>
      </c>
      <c r="F1301" s="23">
        <f t="shared" si="202"/>
        <v>0</v>
      </c>
      <c r="G1301" s="32">
        <f>+'JRO''s Hours Information'!E1301</f>
        <v>0</v>
      </c>
      <c r="H1301" s="23">
        <f t="shared" si="203"/>
        <v>0</v>
      </c>
      <c r="I1301" s="32">
        <f>+'JRO''s Hours Information'!H1301</f>
        <v>0</v>
      </c>
      <c r="J1301" s="25">
        <f t="shared" si="204"/>
        <v>0</v>
      </c>
      <c r="K1301" s="33">
        <f>+'JRO''s Hours Information'!C1301</f>
        <v>0</v>
      </c>
      <c r="L1301" s="23">
        <f t="shared" si="205"/>
        <v>0</v>
      </c>
      <c r="M1301" s="33">
        <f>+'JRO''s Hours Information'!F1301</f>
        <v>0</v>
      </c>
      <c r="N1301" s="23">
        <f t="shared" si="206"/>
        <v>0</v>
      </c>
      <c r="O1301" s="33">
        <f>+'JRO''s Hours Information'!I1301</f>
        <v>0</v>
      </c>
      <c r="P1301" s="25">
        <f t="shared" si="207"/>
        <v>0</v>
      </c>
      <c r="Q1301" s="16">
        <f>+'JRO''s Hours Information'!D1301</f>
        <v>0</v>
      </c>
      <c r="R1301" s="23">
        <f t="shared" si="208"/>
        <v>0</v>
      </c>
      <c r="S1301" s="16">
        <f>+'JRO''s Hours Information'!G1301</f>
        <v>0</v>
      </c>
      <c r="T1301" s="23">
        <f t="shared" si="209"/>
        <v>0</v>
      </c>
      <c r="U1301" s="15">
        <f>+'JRO''s Hours Information'!J1301</f>
        <v>0</v>
      </c>
      <c r="V1301" s="25">
        <f t="shared" si="210"/>
        <v>0</v>
      </c>
      <c r="W1301" s="23">
        <f t="shared" si="211"/>
        <v>0</v>
      </c>
    </row>
    <row r="1302" spans="1:23" ht="14.85" hidden="1" customHeight="1" x14ac:dyDescent="0.15">
      <c r="A1302" s="64">
        <f>'Employee ROP Information'!A1302</f>
        <v>0</v>
      </c>
      <c r="B1302" s="58">
        <f>+'Employee ROP Information'!C1302</f>
        <v>0</v>
      </c>
      <c r="C1302" s="17">
        <f>+'Employee ROP Information'!M1302</f>
        <v>0</v>
      </c>
      <c r="D1302" s="17">
        <f>+'Employee ROP Information'!N1302</f>
        <v>0</v>
      </c>
      <c r="E1302" s="32">
        <f>+'JRO''s Hours Information'!B1302</f>
        <v>0</v>
      </c>
      <c r="F1302" s="23">
        <f t="shared" si="202"/>
        <v>0</v>
      </c>
      <c r="G1302" s="32">
        <f>+'JRO''s Hours Information'!E1302</f>
        <v>0</v>
      </c>
      <c r="H1302" s="23">
        <f t="shared" si="203"/>
        <v>0</v>
      </c>
      <c r="I1302" s="32">
        <f>+'JRO''s Hours Information'!H1302</f>
        <v>0</v>
      </c>
      <c r="J1302" s="25">
        <f t="shared" si="204"/>
        <v>0</v>
      </c>
      <c r="K1302" s="33">
        <f>+'JRO''s Hours Information'!C1302</f>
        <v>0</v>
      </c>
      <c r="L1302" s="23">
        <f t="shared" si="205"/>
        <v>0</v>
      </c>
      <c r="M1302" s="33">
        <f>+'JRO''s Hours Information'!F1302</f>
        <v>0</v>
      </c>
      <c r="N1302" s="23">
        <f t="shared" si="206"/>
        <v>0</v>
      </c>
      <c r="O1302" s="33">
        <f>+'JRO''s Hours Information'!I1302</f>
        <v>0</v>
      </c>
      <c r="P1302" s="25">
        <f t="shared" si="207"/>
        <v>0</v>
      </c>
      <c r="Q1302" s="16">
        <f>+'JRO''s Hours Information'!D1302</f>
        <v>0</v>
      </c>
      <c r="R1302" s="23">
        <f t="shared" si="208"/>
        <v>0</v>
      </c>
      <c r="S1302" s="16">
        <f>+'JRO''s Hours Information'!G1302</f>
        <v>0</v>
      </c>
      <c r="T1302" s="23">
        <f t="shared" si="209"/>
        <v>0</v>
      </c>
      <c r="U1302" s="15">
        <f>+'JRO''s Hours Information'!J1302</f>
        <v>0</v>
      </c>
      <c r="V1302" s="25">
        <f t="shared" si="210"/>
        <v>0</v>
      </c>
      <c r="W1302" s="23">
        <f t="shared" si="211"/>
        <v>0</v>
      </c>
    </row>
    <row r="1303" spans="1:23" ht="14.85" hidden="1" customHeight="1" x14ac:dyDescent="0.15">
      <c r="A1303" s="64">
        <f>'Employee ROP Information'!A1303</f>
        <v>0</v>
      </c>
      <c r="B1303" s="58">
        <f>+'Employee ROP Information'!C1303</f>
        <v>0</v>
      </c>
      <c r="C1303" s="17">
        <f>+'Employee ROP Information'!M1303</f>
        <v>0</v>
      </c>
      <c r="D1303" s="17">
        <f>+'Employee ROP Information'!N1303</f>
        <v>0</v>
      </c>
      <c r="E1303" s="32">
        <f>+'JRO''s Hours Information'!B1303</f>
        <v>0</v>
      </c>
      <c r="F1303" s="23">
        <f t="shared" si="202"/>
        <v>0</v>
      </c>
      <c r="G1303" s="32">
        <f>+'JRO''s Hours Information'!E1303</f>
        <v>0</v>
      </c>
      <c r="H1303" s="23">
        <f t="shared" si="203"/>
        <v>0</v>
      </c>
      <c r="I1303" s="32">
        <f>+'JRO''s Hours Information'!H1303</f>
        <v>0</v>
      </c>
      <c r="J1303" s="25">
        <f t="shared" si="204"/>
        <v>0</v>
      </c>
      <c r="K1303" s="33">
        <f>+'JRO''s Hours Information'!C1303</f>
        <v>0</v>
      </c>
      <c r="L1303" s="23">
        <f t="shared" si="205"/>
        <v>0</v>
      </c>
      <c r="M1303" s="33">
        <f>+'JRO''s Hours Information'!F1303</f>
        <v>0</v>
      </c>
      <c r="N1303" s="23">
        <f t="shared" si="206"/>
        <v>0</v>
      </c>
      <c r="O1303" s="33">
        <f>+'JRO''s Hours Information'!I1303</f>
        <v>0</v>
      </c>
      <c r="P1303" s="25">
        <f t="shared" si="207"/>
        <v>0</v>
      </c>
      <c r="Q1303" s="16">
        <f>+'JRO''s Hours Information'!D1303</f>
        <v>0</v>
      </c>
      <c r="R1303" s="23">
        <f t="shared" si="208"/>
        <v>0</v>
      </c>
      <c r="S1303" s="16">
        <f>+'JRO''s Hours Information'!G1303</f>
        <v>0</v>
      </c>
      <c r="T1303" s="23">
        <f t="shared" si="209"/>
        <v>0</v>
      </c>
      <c r="U1303" s="15">
        <f>+'JRO''s Hours Information'!J1303</f>
        <v>0</v>
      </c>
      <c r="V1303" s="25">
        <f t="shared" si="210"/>
        <v>0</v>
      </c>
      <c r="W1303" s="23">
        <f t="shared" si="211"/>
        <v>0</v>
      </c>
    </row>
    <row r="1304" spans="1:23" ht="14.85" hidden="1" customHeight="1" x14ac:dyDescent="0.15">
      <c r="A1304" s="64">
        <f>'Employee ROP Information'!A1304</f>
        <v>0</v>
      </c>
      <c r="B1304" s="58">
        <f>+'Employee ROP Information'!C1304</f>
        <v>0</v>
      </c>
      <c r="C1304" s="17">
        <f>+'Employee ROP Information'!M1304</f>
        <v>0</v>
      </c>
      <c r="D1304" s="17">
        <f>+'Employee ROP Information'!N1304</f>
        <v>0</v>
      </c>
      <c r="E1304" s="32">
        <f>+'JRO''s Hours Information'!B1304</f>
        <v>0</v>
      </c>
      <c r="F1304" s="23">
        <f t="shared" si="202"/>
        <v>0</v>
      </c>
      <c r="G1304" s="32">
        <f>+'JRO''s Hours Information'!E1304</f>
        <v>0</v>
      </c>
      <c r="H1304" s="23">
        <f t="shared" si="203"/>
        <v>0</v>
      </c>
      <c r="I1304" s="32">
        <f>+'JRO''s Hours Information'!H1304</f>
        <v>0</v>
      </c>
      <c r="J1304" s="25">
        <f t="shared" si="204"/>
        <v>0</v>
      </c>
      <c r="K1304" s="33">
        <f>+'JRO''s Hours Information'!C1304</f>
        <v>0</v>
      </c>
      <c r="L1304" s="23">
        <f t="shared" si="205"/>
        <v>0</v>
      </c>
      <c r="M1304" s="33">
        <f>+'JRO''s Hours Information'!F1304</f>
        <v>0</v>
      </c>
      <c r="N1304" s="23">
        <f t="shared" si="206"/>
        <v>0</v>
      </c>
      <c r="O1304" s="33">
        <f>+'JRO''s Hours Information'!I1304</f>
        <v>0</v>
      </c>
      <c r="P1304" s="25">
        <f t="shared" si="207"/>
        <v>0</v>
      </c>
      <c r="Q1304" s="16">
        <f>+'JRO''s Hours Information'!D1304</f>
        <v>0</v>
      </c>
      <c r="R1304" s="23">
        <f t="shared" si="208"/>
        <v>0</v>
      </c>
      <c r="S1304" s="16">
        <f>+'JRO''s Hours Information'!G1304</f>
        <v>0</v>
      </c>
      <c r="T1304" s="23">
        <f t="shared" si="209"/>
        <v>0</v>
      </c>
      <c r="U1304" s="15">
        <f>+'JRO''s Hours Information'!J1304</f>
        <v>0</v>
      </c>
      <c r="V1304" s="25">
        <f t="shared" si="210"/>
        <v>0</v>
      </c>
      <c r="W1304" s="23">
        <f t="shared" si="211"/>
        <v>0</v>
      </c>
    </row>
    <row r="1305" spans="1:23" ht="14.85" hidden="1" customHeight="1" x14ac:dyDescent="0.15">
      <c r="A1305" s="64">
        <f>'Employee ROP Information'!A1305</f>
        <v>0</v>
      </c>
      <c r="B1305" s="58">
        <f>+'Employee ROP Information'!C1305</f>
        <v>0</v>
      </c>
      <c r="C1305" s="17">
        <f>+'Employee ROP Information'!M1305</f>
        <v>0</v>
      </c>
      <c r="D1305" s="17">
        <f>+'Employee ROP Information'!N1305</f>
        <v>0</v>
      </c>
      <c r="E1305" s="32">
        <f>+'JRO''s Hours Information'!B1305</f>
        <v>0</v>
      </c>
      <c r="F1305" s="23">
        <f t="shared" si="202"/>
        <v>0</v>
      </c>
      <c r="G1305" s="32">
        <f>+'JRO''s Hours Information'!E1305</f>
        <v>0</v>
      </c>
      <c r="H1305" s="23">
        <f t="shared" si="203"/>
        <v>0</v>
      </c>
      <c r="I1305" s="32">
        <f>+'JRO''s Hours Information'!H1305</f>
        <v>0</v>
      </c>
      <c r="J1305" s="25">
        <f t="shared" si="204"/>
        <v>0</v>
      </c>
      <c r="K1305" s="33">
        <f>+'JRO''s Hours Information'!C1305</f>
        <v>0</v>
      </c>
      <c r="L1305" s="23">
        <f t="shared" si="205"/>
        <v>0</v>
      </c>
      <c r="M1305" s="33">
        <f>+'JRO''s Hours Information'!F1305</f>
        <v>0</v>
      </c>
      <c r="N1305" s="23">
        <f t="shared" si="206"/>
        <v>0</v>
      </c>
      <c r="O1305" s="33">
        <f>+'JRO''s Hours Information'!I1305</f>
        <v>0</v>
      </c>
      <c r="P1305" s="25">
        <f t="shared" si="207"/>
        <v>0</v>
      </c>
      <c r="Q1305" s="16">
        <f>+'JRO''s Hours Information'!D1305</f>
        <v>0</v>
      </c>
      <c r="R1305" s="23">
        <f t="shared" si="208"/>
        <v>0</v>
      </c>
      <c r="S1305" s="16">
        <f>+'JRO''s Hours Information'!G1305</f>
        <v>0</v>
      </c>
      <c r="T1305" s="23">
        <f t="shared" si="209"/>
        <v>0</v>
      </c>
      <c r="U1305" s="15">
        <f>+'JRO''s Hours Information'!J1305</f>
        <v>0</v>
      </c>
      <c r="V1305" s="25">
        <f t="shared" si="210"/>
        <v>0</v>
      </c>
      <c r="W1305" s="23">
        <f t="shared" si="211"/>
        <v>0</v>
      </c>
    </row>
    <row r="1306" spans="1:23" ht="14.85" hidden="1" customHeight="1" x14ac:dyDescent="0.15">
      <c r="A1306" s="64">
        <f>'Employee ROP Information'!A1306</f>
        <v>0</v>
      </c>
      <c r="B1306" s="58">
        <f>+'Employee ROP Information'!C1306</f>
        <v>0</v>
      </c>
      <c r="C1306" s="17">
        <f>+'Employee ROP Information'!M1306</f>
        <v>0</v>
      </c>
      <c r="D1306" s="17">
        <f>+'Employee ROP Information'!N1306</f>
        <v>0</v>
      </c>
      <c r="E1306" s="32">
        <f>+'JRO''s Hours Information'!B1306</f>
        <v>0</v>
      </c>
      <c r="F1306" s="23">
        <f t="shared" si="202"/>
        <v>0</v>
      </c>
      <c r="G1306" s="32">
        <f>+'JRO''s Hours Information'!E1306</f>
        <v>0</v>
      </c>
      <c r="H1306" s="23">
        <f t="shared" si="203"/>
        <v>0</v>
      </c>
      <c r="I1306" s="32">
        <f>+'JRO''s Hours Information'!H1306</f>
        <v>0</v>
      </c>
      <c r="J1306" s="25">
        <f t="shared" si="204"/>
        <v>0</v>
      </c>
      <c r="K1306" s="33">
        <f>+'JRO''s Hours Information'!C1306</f>
        <v>0</v>
      </c>
      <c r="L1306" s="23">
        <f t="shared" si="205"/>
        <v>0</v>
      </c>
      <c r="M1306" s="33">
        <f>+'JRO''s Hours Information'!F1306</f>
        <v>0</v>
      </c>
      <c r="N1306" s="23">
        <f t="shared" si="206"/>
        <v>0</v>
      </c>
      <c r="O1306" s="33">
        <f>+'JRO''s Hours Information'!I1306</f>
        <v>0</v>
      </c>
      <c r="P1306" s="25">
        <f t="shared" si="207"/>
        <v>0</v>
      </c>
      <c r="Q1306" s="16">
        <f>+'JRO''s Hours Information'!D1306</f>
        <v>0</v>
      </c>
      <c r="R1306" s="23">
        <f t="shared" si="208"/>
        <v>0</v>
      </c>
      <c r="S1306" s="16">
        <f>+'JRO''s Hours Information'!G1306</f>
        <v>0</v>
      </c>
      <c r="T1306" s="23">
        <f t="shared" si="209"/>
        <v>0</v>
      </c>
      <c r="U1306" s="15">
        <f>+'JRO''s Hours Information'!J1306</f>
        <v>0</v>
      </c>
      <c r="V1306" s="25">
        <f t="shared" si="210"/>
        <v>0</v>
      </c>
      <c r="W1306" s="23">
        <f t="shared" si="211"/>
        <v>0</v>
      </c>
    </row>
    <row r="1307" spans="1:23" ht="14.85" hidden="1" customHeight="1" x14ac:dyDescent="0.15">
      <c r="A1307" s="64">
        <f>'Employee ROP Information'!A1307</f>
        <v>0</v>
      </c>
      <c r="B1307" s="58">
        <f>+'Employee ROP Information'!C1307</f>
        <v>0</v>
      </c>
      <c r="C1307" s="17">
        <f>+'Employee ROP Information'!M1307</f>
        <v>0</v>
      </c>
      <c r="D1307" s="17">
        <f>+'Employee ROP Information'!N1307</f>
        <v>0</v>
      </c>
      <c r="E1307" s="32">
        <f>+'JRO''s Hours Information'!B1307</f>
        <v>0</v>
      </c>
      <c r="F1307" s="23">
        <f t="shared" si="202"/>
        <v>0</v>
      </c>
      <c r="G1307" s="32">
        <f>+'JRO''s Hours Information'!E1307</f>
        <v>0</v>
      </c>
      <c r="H1307" s="23">
        <f t="shared" si="203"/>
        <v>0</v>
      </c>
      <c r="I1307" s="32">
        <f>+'JRO''s Hours Information'!H1307</f>
        <v>0</v>
      </c>
      <c r="J1307" s="25">
        <f t="shared" si="204"/>
        <v>0</v>
      </c>
      <c r="K1307" s="33">
        <f>+'JRO''s Hours Information'!C1307</f>
        <v>0</v>
      </c>
      <c r="L1307" s="23">
        <f t="shared" si="205"/>
        <v>0</v>
      </c>
      <c r="M1307" s="33">
        <f>+'JRO''s Hours Information'!F1307</f>
        <v>0</v>
      </c>
      <c r="N1307" s="23">
        <f t="shared" si="206"/>
        <v>0</v>
      </c>
      <c r="O1307" s="33">
        <f>+'JRO''s Hours Information'!I1307</f>
        <v>0</v>
      </c>
      <c r="P1307" s="25">
        <f t="shared" si="207"/>
        <v>0</v>
      </c>
      <c r="Q1307" s="16">
        <f>+'JRO''s Hours Information'!D1307</f>
        <v>0</v>
      </c>
      <c r="R1307" s="23">
        <f t="shared" si="208"/>
        <v>0</v>
      </c>
      <c r="S1307" s="16">
        <f>+'JRO''s Hours Information'!G1307</f>
        <v>0</v>
      </c>
      <c r="T1307" s="23">
        <f t="shared" si="209"/>
        <v>0</v>
      </c>
      <c r="U1307" s="15">
        <f>+'JRO''s Hours Information'!J1307</f>
        <v>0</v>
      </c>
      <c r="V1307" s="25">
        <f t="shared" si="210"/>
        <v>0</v>
      </c>
      <c r="W1307" s="23">
        <f t="shared" si="211"/>
        <v>0</v>
      </c>
    </row>
    <row r="1308" spans="1:23" ht="14.85" hidden="1" customHeight="1" x14ac:dyDescent="0.15">
      <c r="A1308" s="64">
        <f>'Employee ROP Information'!A1308</f>
        <v>0</v>
      </c>
      <c r="B1308" s="58">
        <f>+'Employee ROP Information'!C1308</f>
        <v>0</v>
      </c>
      <c r="C1308" s="17">
        <f>+'Employee ROP Information'!M1308</f>
        <v>0</v>
      </c>
      <c r="D1308" s="17">
        <f>+'Employee ROP Information'!N1308</f>
        <v>0</v>
      </c>
      <c r="E1308" s="32">
        <f>+'JRO''s Hours Information'!B1308</f>
        <v>0</v>
      </c>
      <c r="F1308" s="23">
        <f t="shared" si="202"/>
        <v>0</v>
      </c>
      <c r="G1308" s="32">
        <f>+'JRO''s Hours Information'!E1308</f>
        <v>0</v>
      </c>
      <c r="H1308" s="23">
        <f t="shared" si="203"/>
        <v>0</v>
      </c>
      <c r="I1308" s="32">
        <f>+'JRO''s Hours Information'!H1308</f>
        <v>0</v>
      </c>
      <c r="J1308" s="25">
        <f t="shared" si="204"/>
        <v>0</v>
      </c>
      <c r="K1308" s="33">
        <f>+'JRO''s Hours Information'!C1308</f>
        <v>0</v>
      </c>
      <c r="L1308" s="23">
        <f t="shared" si="205"/>
        <v>0</v>
      </c>
      <c r="M1308" s="33">
        <f>+'JRO''s Hours Information'!F1308</f>
        <v>0</v>
      </c>
      <c r="N1308" s="23">
        <f t="shared" si="206"/>
        <v>0</v>
      </c>
      <c r="O1308" s="33">
        <f>+'JRO''s Hours Information'!I1308</f>
        <v>0</v>
      </c>
      <c r="P1308" s="25">
        <f t="shared" si="207"/>
        <v>0</v>
      </c>
      <c r="Q1308" s="16">
        <f>+'JRO''s Hours Information'!D1308</f>
        <v>0</v>
      </c>
      <c r="R1308" s="23">
        <f t="shared" si="208"/>
        <v>0</v>
      </c>
      <c r="S1308" s="16">
        <f>+'JRO''s Hours Information'!G1308</f>
        <v>0</v>
      </c>
      <c r="T1308" s="23">
        <f t="shared" si="209"/>
        <v>0</v>
      </c>
      <c r="U1308" s="15">
        <f>+'JRO''s Hours Information'!J1308</f>
        <v>0</v>
      </c>
      <c r="V1308" s="25">
        <f t="shared" si="210"/>
        <v>0</v>
      </c>
      <c r="W1308" s="23">
        <f t="shared" si="211"/>
        <v>0</v>
      </c>
    </row>
    <row r="1309" spans="1:23" ht="14.85" hidden="1" customHeight="1" x14ac:dyDescent="0.15">
      <c r="A1309" s="64">
        <f>'Employee ROP Information'!A1309</f>
        <v>0</v>
      </c>
      <c r="B1309" s="58">
        <f>+'Employee ROP Information'!C1309</f>
        <v>0</v>
      </c>
      <c r="C1309" s="17">
        <f>+'Employee ROP Information'!M1309</f>
        <v>0</v>
      </c>
      <c r="D1309" s="17">
        <f>+'Employee ROP Information'!N1309</f>
        <v>0</v>
      </c>
      <c r="E1309" s="32">
        <f>+'JRO''s Hours Information'!B1309</f>
        <v>0</v>
      </c>
      <c r="F1309" s="23">
        <f t="shared" si="202"/>
        <v>0</v>
      </c>
      <c r="G1309" s="32">
        <f>+'JRO''s Hours Information'!E1309</f>
        <v>0</v>
      </c>
      <c r="H1309" s="23">
        <f t="shared" si="203"/>
        <v>0</v>
      </c>
      <c r="I1309" s="32">
        <f>+'JRO''s Hours Information'!H1309</f>
        <v>0</v>
      </c>
      <c r="J1309" s="25">
        <f t="shared" si="204"/>
        <v>0</v>
      </c>
      <c r="K1309" s="33">
        <f>+'JRO''s Hours Information'!C1309</f>
        <v>0</v>
      </c>
      <c r="L1309" s="23">
        <f t="shared" si="205"/>
        <v>0</v>
      </c>
      <c r="M1309" s="33">
        <f>+'JRO''s Hours Information'!F1309</f>
        <v>0</v>
      </c>
      <c r="N1309" s="23">
        <f t="shared" si="206"/>
        <v>0</v>
      </c>
      <c r="O1309" s="33">
        <f>+'JRO''s Hours Information'!I1309</f>
        <v>0</v>
      </c>
      <c r="P1309" s="25">
        <f t="shared" si="207"/>
        <v>0</v>
      </c>
      <c r="Q1309" s="16">
        <f>+'JRO''s Hours Information'!D1309</f>
        <v>0</v>
      </c>
      <c r="R1309" s="23">
        <f t="shared" si="208"/>
        <v>0</v>
      </c>
      <c r="S1309" s="16">
        <f>+'JRO''s Hours Information'!G1309</f>
        <v>0</v>
      </c>
      <c r="T1309" s="23">
        <f t="shared" si="209"/>
        <v>0</v>
      </c>
      <c r="U1309" s="15">
        <f>+'JRO''s Hours Information'!J1309</f>
        <v>0</v>
      </c>
      <c r="V1309" s="25">
        <f t="shared" si="210"/>
        <v>0</v>
      </c>
      <c r="W1309" s="23">
        <f t="shared" si="211"/>
        <v>0</v>
      </c>
    </row>
    <row r="1310" spans="1:23" ht="14.85" hidden="1" customHeight="1" x14ac:dyDescent="0.15">
      <c r="A1310" s="64">
        <f>'Employee ROP Information'!A1310</f>
        <v>0</v>
      </c>
      <c r="B1310" s="58">
        <f>+'Employee ROP Information'!C1310</f>
        <v>0</v>
      </c>
      <c r="C1310" s="17">
        <f>+'Employee ROP Information'!M1310</f>
        <v>0</v>
      </c>
      <c r="D1310" s="17">
        <f>+'Employee ROP Information'!N1310</f>
        <v>0</v>
      </c>
      <c r="E1310" s="32">
        <f>+'JRO''s Hours Information'!B1310</f>
        <v>0</v>
      </c>
      <c r="F1310" s="23">
        <f t="shared" si="202"/>
        <v>0</v>
      </c>
      <c r="G1310" s="32">
        <f>+'JRO''s Hours Information'!E1310</f>
        <v>0</v>
      </c>
      <c r="H1310" s="23">
        <f t="shared" si="203"/>
        <v>0</v>
      </c>
      <c r="I1310" s="32">
        <f>+'JRO''s Hours Information'!H1310</f>
        <v>0</v>
      </c>
      <c r="J1310" s="25">
        <f t="shared" si="204"/>
        <v>0</v>
      </c>
      <c r="K1310" s="33">
        <f>+'JRO''s Hours Information'!C1310</f>
        <v>0</v>
      </c>
      <c r="L1310" s="23">
        <f t="shared" si="205"/>
        <v>0</v>
      </c>
      <c r="M1310" s="33">
        <f>+'JRO''s Hours Information'!F1310</f>
        <v>0</v>
      </c>
      <c r="N1310" s="23">
        <f t="shared" si="206"/>
        <v>0</v>
      </c>
      <c r="O1310" s="33">
        <f>+'JRO''s Hours Information'!I1310</f>
        <v>0</v>
      </c>
      <c r="P1310" s="25">
        <f t="shared" si="207"/>
        <v>0</v>
      </c>
      <c r="Q1310" s="16">
        <f>+'JRO''s Hours Information'!D1310</f>
        <v>0</v>
      </c>
      <c r="R1310" s="23">
        <f t="shared" si="208"/>
        <v>0</v>
      </c>
      <c r="S1310" s="16">
        <f>+'JRO''s Hours Information'!G1310</f>
        <v>0</v>
      </c>
      <c r="T1310" s="23">
        <f t="shared" si="209"/>
        <v>0</v>
      </c>
      <c r="U1310" s="15">
        <f>+'JRO''s Hours Information'!J1310</f>
        <v>0</v>
      </c>
      <c r="V1310" s="25">
        <f t="shared" si="210"/>
        <v>0</v>
      </c>
      <c r="W1310" s="23">
        <f t="shared" si="211"/>
        <v>0</v>
      </c>
    </row>
    <row r="1311" spans="1:23" ht="14.85" hidden="1" customHeight="1" x14ac:dyDescent="0.15">
      <c r="A1311" s="64">
        <f>'Employee ROP Information'!A1311</f>
        <v>0</v>
      </c>
      <c r="B1311" s="58">
        <f>+'Employee ROP Information'!C1311</f>
        <v>0</v>
      </c>
      <c r="C1311" s="17">
        <f>+'Employee ROP Information'!M1311</f>
        <v>0</v>
      </c>
      <c r="D1311" s="17">
        <f>+'Employee ROP Information'!N1311</f>
        <v>0</v>
      </c>
      <c r="E1311" s="32">
        <f>+'JRO''s Hours Information'!B1311</f>
        <v>0</v>
      </c>
      <c r="F1311" s="23">
        <f t="shared" si="202"/>
        <v>0</v>
      </c>
      <c r="G1311" s="32">
        <f>+'JRO''s Hours Information'!E1311</f>
        <v>0</v>
      </c>
      <c r="H1311" s="23">
        <f t="shared" si="203"/>
        <v>0</v>
      </c>
      <c r="I1311" s="32">
        <f>+'JRO''s Hours Information'!H1311</f>
        <v>0</v>
      </c>
      <c r="J1311" s="25">
        <f t="shared" si="204"/>
        <v>0</v>
      </c>
      <c r="K1311" s="33">
        <f>+'JRO''s Hours Information'!C1311</f>
        <v>0</v>
      </c>
      <c r="L1311" s="23">
        <f t="shared" si="205"/>
        <v>0</v>
      </c>
      <c r="M1311" s="33">
        <f>+'JRO''s Hours Information'!F1311</f>
        <v>0</v>
      </c>
      <c r="N1311" s="23">
        <f t="shared" si="206"/>
        <v>0</v>
      </c>
      <c r="O1311" s="33">
        <f>+'JRO''s Hours Information'!I1311</f>
        <v>0</v>
      </c>
      <c r="P1311" s="25">
        <f t="shared" si="207"/>
        <v>0</v>
      </c>
      <c r="Q1311" s="16">
        <f>+'JRO''s Hours Information'!D1311</f>
        <v>0</v>
      </c>
      <c r="R1311" s="23">
        <f t="shared" si="208"/>
        <v>0</v>
      </c>
      <c r="S1311" s="16">
        <f>+'JRO''s Hours Information'!G1311</f>
        <v>0</v>
      </c>
      <c r="T1311" s="23">
        <f t="shared" si="209"/>
        <v>0</v>
      </c>
      <c r="U1311" s="15">
        <f>+'JRO''s Hours Information'!J1311</f>
        <v>0</v>
      </c>
      <c r="V1311" s="25">
        <f t="shared" si="210"/>
        <v>0</v>
      </c>
      <c r="W1311" s="23">
        <f t="shared" si="211"/>
        <v>0</v>
      </c>
    </row>
    <row r="1312" spans="1:23" ht="14.85" hidden="1" customHeight="1" x14ac:dyDescent="0.15">
      <c r="A1312" s="64">
        <f>'Employee ROP Information'!A1312</f>
        <v>0</v>
      </c>
      <c r="B1312" s="58">
        <f>+'Employee ROP Information'!C1312</f>
        <v>0</v>
      </c>
      <c r="C1312" s="17">
        <f>+'Employee ROP Information'!M1312</f>
        <v>0</v>
      </c>
      <c r="D1312" s="17">
        <f>+'Employee ROP Information'!N1312</f>
        <v>0</v>
      </c>
      <c r="E1312" s="32">
        <f>+'JRO''s Hours Information'!B1312</f>
        <v>0</v>
      </c>
      <c r="F1312" s="23">
        <f t="shared" si="202"/>
        <v>0</v>
      </c>
      <c r="G1312" s="32">
        <f>+'JRO''s Hours Information'!E1312</f>
        <v>0</v>
      </c>
      <c r="H1312" s="23">
        <f t="shared" si="203"/>
        <v>0</v>
      </c>
      <c r="I1312" s="32">
        <f>+'JRO''s Hours Information'!H1312</f>
        <v>0</v>
      </c>
      <c r="J1312" s="25">
        <f t="shared" si="204"/>
        <v>0</v>
      </c>
      <c r="K1312" s="33">
        <f>+'JRO''s Hours Information'!C1312</f>
        <v>0</v>
      </c>
      <c r="L1312" s="23">
        <f t="shared" si="205"/>
        <v>0</v>
      </c>
      <c r="M1312" s="33">
        <f>+'JRO''s Hours Information'!F1312</f>
        <v>0</v>
      </c>
      <c r="N1312" s="23">
        <f t="shared" si="206"/>
        <v>0</v>
      </c>
      <c r="O1312" s="33">
        <f>+'JRO''s Hours Information'!I1312</f>
        <v>0</v>
      </c>
      <c r="P1312" s="25">
        <f t="shared" si="207"/>
        <v>0</v>
      </c>
      <c r="Q1312" s="16">
        <f>+'JRO''s Hours Information'!D1312</f>
        <v>0</v>
      </c>
      <c r="R1312" s="23">
        <f t="shared" si="208"/>
        <v>0</v>
      </c>
      <c r="S1312" s="16">
        <f>+'JRO''s Hours Information'!G1312</f>
        <v>0</v>
      </c>
      <c r="T1312" s="23">
        <f t="shared" si="209"/>
        <v>0</v>
      </c>
      <c r="U1312" s="15">
        <f>+'JRO''s Hours Information'!J1312</f>
        <v>0</v>
      </c>
      <c r="V1312" s="25">
        <f t="shared" si="210"/>
        <v>0</v>
      </c>
      <c r="W1312" s="23">
        <f t="shared" si="211"/>
        <v>0</v>
      </c>
    </row>
    <row r="1313" spans="1:23" ht="14.85" hidden="1" customHeight="1" x14ac:dyDescent="0.15">
      <c r="A1313" s="64">
        <f>'Employee ROP Information'!A1313</f>
        <v>0</v>
      </c>
      <c r="B1313" s="58">
        <f>+'Employee ROP Information'!C1313</f>
        <v>0</v>
      </c>
      <c r="C1313" s="17">
        <f>+'Employee ROP Information'!M1313</f>
        <v>0</v>
      </c>
      <c r="D1313" s="17">
        <f>+'Employee ROP Information'!N1313</f>
        <v>0</v>
      </c>
      <c r="E1313" s="32">
        <f>+'JRO''s Hours Information'!B1313</f>
        <v>0</v>
      </c>
      <c r="F1313" s="23">
        <f t="shared" ref="F1313:F1349" si="212">C1313*E1313</f>
        <v>0</v>
      </c>
      <c r="G1313" s="32">
        <f>+'JRO''s Hours Information'!E1313</f>
        <v>0</v>
      </c>
      <c r="H1313" s="23">
        <f t="shared" ref="H1313:H1349" si="213">D1313*G1313</f>
        <v>0</v>
      </c>
      <c r="I1313" s="32">
        <f>+'JRO''s Hours Information'!H1313</f>
        <v>0</v>
      </c>
      <c r="J1313" s="25">
        <f t="shared" ref="J1313:J1349" si="214">D1313*I1313</f>
        <v>0</v>
      </c>
      <c r="K1313" s="33">
        <f>+'JRO''s Hours Information'!C1313</f>
        <v>0</v>
      </c>
      <c r="L1313" s="23">
        <f t="shared" ref="L1313:L1349" si="215">C1313*K1313</f>
        <v>0</v>
      </c>
      <c r="M1313" s="33">
        <f>+'JRO''s Hours Information'!F1313</f>
        <v>0</v>
      </c>
      <c r="N1313" s="23">
        <f t="shared" ref="N1313:N1349" si="216">D1313*M1313</f>
        <v>0</v>
      </c>
      <c r="O1313" s="33">
        <f>+'JRO''s Hours Information'!I1313</f>
        <v>0</v>
      </c>
      <c r="P1313" s="25">
        <f t="shared" ref="P1313:P1349" si="217">D1313*O1313</f>
        <v>0</v>
      </c>
      <c r="Q1313" s="16">
        <f>+'JRO''s Hours Information'!D1313</f>
        <v>0</v>
      </c>
      <c r="R1313" s="23">
        <f t="shared" ref="R1313:R1349" si="218">C1313*Q1313</f>
        <v>0</v>
      </c>
      <c r="S1313" s="16">
        <f>+'JRO''s Hours Information'!G1313</f>
        <v>0</v>
      </c>
      <c r="T1313" s="23">
        <f t="shared" ref="T1313:T1349" si="219">D1313*S1313</f>
        <v>0</v>
      </c>
      <c r="U1313" s="15">
        <f>+'JRO''s Hours Information'!J1313</f>
        <v>0</v>
      </c>
      <c r="V1313" s="25">
        <f t="shared" ref="V1313:V1349" si="220">D1313*U1313</f>
        <v>0</v>
      </c>
      <c r="W1313" s="23">
        <f t="shared" ref="W1313:W1349" si="221">F1313+H1313+J1313</f>
        <v>0</v>
      </c>
    </row>
    <row r="1314" spans="1:23" ht="14.85" hidden="1" customHeight="1" x14ac:dyDescent="0.15">
      <c r="A1314" s="64">
        <f>'Employee ROP Information'!A1314</f>
        <v>0</v>
      </c>
      <c r="B1314" s="58">
        <f>+'Employee ROP Information'!C1314</f>
        <v>0</v>
      </c>
      <c r="C1314" s="17">
        <f>+'Employee ROP Information'!M1314</f>
        <v>0</v>
      </c>
      <c r="D1314" s="17">
        <f>+'Employee ROP Information'!N1314</f>
        <v>0</v>
      </c>
      <c r="E1314" s="32">
        <f>+'JRO''s Hours Information'!B1314</f>
        <v>0</v>
      </c>
      <c r="F1314" s="23">
        <f t="shared" si="212"/>
        <v>0</v>
      </c>
      <c r="G1314" s="32">
        <f>+'JRO''s Hours Information'!E1314</f>
        <v>0</v>
      </c>
      <c r="H1314" s="23">
        <f t="shared" si="213"/>
        <v>0</v>
      </c>
      <c r="I1314" s="32">
        <f>+'JRO''s Hours Information'!H1314</f>
        <v>0</v>
      </c>
      <c r="J1314" s="25">
        <f t="shared" si="214"/>
        <v>0</v>
      </c>
      <c r="K1314" s="33">
        <f>+'JRO''s Hours Information'!C1314</f>
        <v>0</v>
      </c>
      <c r="L1314" s="23">
        <f t="shared" si="215"/>
        <v>0</v>
      </c>
      <c r="M1314" s="33">
        <f>+'JRO''s Hours Information'!F1314</f>
        <v>0</v>
      </c>
      <c r="N1314" s="23">
        <f t="shared" si="216"/>
        <v>0</v>
      </c>
      <c r="O1314" s="33">
        <f>+'JRO''s Hours Information'!I1314</f>
        <v>0</v>
      </c>
      <c r="P1314" s="25">
        <f t="shared" si="217"/>
        <v>0</v>
      </c>
      <c r="Q1314" s="16">
        <f>+'JRO''s Hours Information'!D1314</f>
        <v>0</v>
      </c>
      <c r="R1314" s="23">
        <f t="shared" si="218"/>
        <v>0</v>
      </c>
      <c r="S1314" s="16">
        <f>+'JRO''s Hours Information'!G1314</f>
        <v>0</v>
      </c>
      <c r="T1314" s="23">
        <f t="shared" si="219"/>
        <v>0</v>
      </c>
      <c r="U1314" s="15">
        <f>+'JRO''s Hours Information'!J1314</f>
        <v>0</v>
      </c>
      <c r="V1314" s="25">
        <f t="shared" si="220"/>
        <v>0</v>
      </c>
      <c r="W1314" s="23">
        <f t="shared" si="221"/>
        <v>0</v>
      </c>
    </row>
    <row r="1315" spans="1:23" ht="14.85" hidden="1" customHeight="1" x14ac:dyDescent="0.15">
      <c r="A1315" s="64">
        <f>'Employee ROP Information'!A1315</f>
        <v>0</v>
      </c>
      <c r="B1315" s="58">
        <f>+'Employee ROP Information'!C1315</f>
        <v>0</v>
      </c>
      <c r="C1315" s="17">
        <f>+'Employee ROP Information'!M1315</f>
        <v>0</v>
      </c>
      <c r="D1315" s="17">
        <f>+'Employee ROP Information'!N1315</f>
        <v>0</v>
      </c>
      <c r="E1315" s="32">
        <f>+'JRO''s Hours Information'!B1315</f>
        <v>0</v>
      </c>
      <c r="F1315" s="23">
        <f t="shared" si="212"/>
        <v>0</v>
      </c>
      <c r="G1315" s="32">
        <f>+'JRO''s Hours Information'!E1315</f>
        <v>0</v>
      </c>
      <c r="H1315" s="23">
        <f t="shared" si="213"/>
        <v>0</v>
      </c>
      <c r="I1315" s="32">
        <f>+'JRO''s Hours Information'!H1315</f>
        <v>0</v>
      </c>
      <c r="J1315" s="25">
        <f t="shared" si="214"/>
        <v>0</v>
      </c>
      <c r="K1315" s="33">
        <f>+'JRO''s Hours Information'!C1315</f>
        <v>0</v>
      </c>
      <c r="L1315" s="23">
        <f t="shared" si="215"/>
        <v>0</v>
      </c>
      <c r="M1315" s="33">
        <f>+'JRO''s Hours Information'!F1315</f>
        <v>0</v>
      </c>
      <c r="N1315" s="23">
        <f t="shared" si="216"/>
        <v>0</v>
      </c>
      <c r="O1315" s="33">
        <f>+'JRO''s Hours Information'!I1315</f>
        <v>0</v>
      </c>
      <c r="P1315" s="25">
        <f t="shared" si="217"/>
        <v>0</v>
      </c>
      <c r="Q1315" s="16">
        <f>+'JRO''s Hours Information'!D1315</f>
        <v>0</v>
      </c>
      <c r="R1315" s="23">
        <f t="shared" si="218"/>
        <v>0</v>
      </c>
      <c r="S1315" s="16">
        <f>+'JRO''s Hours Information'!G1315</f>
        <v>0</v>
      </c>
      <c r="T1315" s="23">
        <f t="shared" si="219"/>
        <v>0</v>
      </c>
      <c r="U1315" s="15">
        <f>+'JRO''s Hours Information'!J1315</f>
        <v>0</v>
      </c>
      <c r="V1315" s="25">
        <f t="shared" si="220"/>
        <v>0</v>
      </c>
      <c r="W1315" s="23">
        <f t="shared" si="221"/>
        <v>0</v>
      </c>
    </row>
    <row r="1316" spans="1:23" ht="14.85" hidden="1" customHeight="1" x14ac:dyDescent="0.15">
      <c r="A1316" s="64">
        <f>'Employee ROP Information'!A1316</f>
        <v>0</v>
      </c>
      <c r="B1316" s="58">
        <f>+'Employee ROP Information'!C1316</f>
        <v>0</v>
      </c>
      <c r="C1316" s="17">
        <f>+'Employee ROP Information'!M1316</f>
        <v>0</v>
      </c>
      <c r="D1316" s="17">
        <f>+'Employee ROP Information'!N1316</f>
        <v>0</v>
      </c>
      <c r="E1316" s="32">
        <f>+'JRO''s Hours Information'!B1316</f>
        <v>0</v>
      </c>
      <c r="F1316" s="23">
        <f t="shared" si="212"/>
        <v>0</v>
      </c>
      <c r="G1316" s="32">
        <f>+'JRO''s Hours Information'!E1316</f>
        <v>0</v>
      </c>
      <c r="H1316" s="23">
        <f t="shared" si="213"/>
        <v>0</v>
      </c>
      <c r="I1316" s="32">
        <f>+'JRO''s Hours Information'!H1316</f>
        <v>0</v>
      </c>
      <c r="J1316" s="25">
        <f t="shared" si="214"/>
        <v>0</v>
      </c>
      <c r="K1316" s="33">
        <f>+'JRO''s Hours Information'!C1316</f>
        <v>0</v>
      </c>
      <c r="L1316" s="23">
        <f t="shared" si="215"/>
        <v>0</v>
      </c>
      <c r="M1316" s="33">
        <f>+'JRO''s Hours Information'!F1316</f>
        <v>0</v>
      </c>
      <c r="N1316" s="23">
        <f t="shared" si="216"/>
        <v>0</v>
      </c>
      <c r="O1316" s="33">
        <f>+'JRO''s Hours Information'!I1316</f>
        <v>0</v>
      </c>
      <c r="P1316" s="25">
        <f t="shared" si="217"/>
        <v>0</v>
      </c>
      <c r="Q1316" s="16">
        <f>+'JRO''s Hours Information'!D1316</f>
        <v>0</v>
      </c>
      <c r="R1316" s="23">
        <f t="shared" si="218"/>
        <v>0</v>
      </c>
      <c r="S1316" s="16">
        <f>+'JRO''s Hours Information'!G1316</f>
        <v>0</v>
      </c>
      <c r="T1316" s="23">
        <f t="shared" si="219"/>
        <v>0</v>
      </c>
      <c r="U1316" s="15">
        <f>+'JRO''s Hours Information'!J1316</f>
        <v>0</v>
      </c>
      <c r="V1316" s="25">
        <f t="shared" si="220"/>
        <v>0</v>
      </c>
      <c r="W1316" s="23">
        <f t="shared" si="221"/>
        <v>0</v>
      </c>
    </row>
    <row r="1317" spans="1:23" ht="14.85" hidden="1" customHeight="1" x14ac:dyDescent="0.15">
      <c r="A1317" s="64">
        <f>'Employee ROP Information'!A1317</f>
        <v>0</v>
      </c>
      <c r="B1317" s="58">
        <f>+'Employee ROP Information'!C1317</f>
        <v>0</v>
      </c>
      <c r="C1317" s="17">
        <f>+'Employee ROP Information'!M1317</f>
        <v>0</v>
      </c>
      <c r="D1317" s="17">
        <f>+'Employee ROP Information'!N1317</f>
        <v>0</v>
      </c>
      <c r="E1317" s="32">
        <f>+'JRO''s Hours Information'!B1317</f>
        <v>0</v>
      </c>
      <c r="F1317" s="23">
        <f t="shared" si="212"/>
        <v>0</v>
      </c>
      <c r="G1317" s="32">
        <f>+'JRO''s Hours Information'!E1317</f>
        <v>0</v>
      </c>
      <c r="H1317" s="23">
        <f t="shared" si="213"/>
        <v>0</v>
      </c>
      <c r="I1317" s="32">
        <f>+'JRO''s Hours Information'!H1317</f>
        <v>0</v>
      </c>
      <c r="J1317" s="25">
        <f t="shared" si="214"/>
        <v>0</v>
      </c>
      <c r="K1317" s="33">
        <f>+'JRO''s Hours Information'!C1317</f>
        <v>0</v>
      </c>
      <c r="L1317" s="23">
        <f t="shared" si="215"/>
        <v>0</v>
      </c>
      <c r="M1317" s="33">
        <f>+'JRO''s Hours Information'!F1317</f>
        <v>0</v>
      </c>
      <c r="N1317" s="23">
        <f t="shared" si="216"/>
        <v>0</v>
      </c>
      <c r="O1317" s="33">
        <f>+'JRO''s Hours Information'!I1317</f>
        <v>0</v>
      </c>
      <c r="P1317" s="25">
        <f t="shared" si="217"/>
        <v>0</v>
      </c>
      <c r="Q1317" s="16">
        <f>+'JRO''s Hours Information'!D1317</f>
        <v>0</v>
      </c>
      <c r="R1317" s="23">
        <f t="shared" si="218"/>
        <v>0</v>
      </c>
      <c r="S1317" s="16">
        <f>+'JRO''s Hours Information'!G1317</f>
        <v>0</v>
      </c>
      <c r="T1317" s="23">
        <f t="shared" si="219"/>
        <v>0</v>
      </c>
      <c r="U1317" s="15">
        <f>+'JRO''s Hours Information'!J1317</f>
        <v>0</v>
      </c>
      <c r="V1317" s="25">
        <f t="shared" si="220"/>
        <v>0</v>
      </c>
      <c r="W1317" s="23">
        <f t="shared" si="221"/>
        <v>0</v>
      </c>
    </row>
    <row r="1318" spans="1:23" ht="14.85" hidden="1" customHeight="1" x14ac:dyDescent="0.15">
      <c r="A1318" s="64">
        <f>'Employee ROP Information'!A1318</f>
        <v>0</v>
      </c>
      <c r="B1318" s="58">
        <f>+'Employee ROP Information'!C1318</f>
        <v>0</v>
      </c>
      <c r="C1318" s="17">
        <f>+'Employee ROP Information'!M1318</f>
        <v>0</v>
      </c>
      <c r="D1318" s="17">
        <f>+'Employee ROP Information'!N1318</f>
        <v>0</v>
      </c>
      <c r="E1318" s="32">
        <f>+'JRO''s Hours Information'!B1318</f>
        <v>0</v>
      </c>
      <c r="F1318" s="23">
        <f t="shared" si="212"/>
        <v>0</v>
      </c>
      <c r="G1318" s="32">
        <f>+'JRO''s Hours Information'!E1318</f>
        <v>0</v>
      </c>
      <c r="H1318" s="23">
        <f t="shared" si="213"/>
        <v>0</v>
      </c>
      <c r="I1318" s="32">
        <f>+'JRO''s Hours Information'!H1318</f>
        <v>0</v>
      </c>
      <c r="J1318" s="25">
        <f t="shared" si="214"/>
        <v>0</v>
      </c>
      <c r="K1318" s="33">
        <f>+'JRO''s Hours Information'!C1318</f>
        <v>0</v>
      </c>
      <c r="L1318" s="23">
        <f t="shared" si="215"/>
        <v>0</v>
      </c>
      <c r="M1318" s="33">
        <f>+'JRO''s Hours Information'!F1318</f>
        <v>0</v>
      </c>
      <c r="N1318" s="23">
        <f t="shared" si="216"/>
        <v>0</v>
      </c>
      <c r="O1318" s="33">
        <f>+'JRO''s Hours Information'!I1318</f>
        <v>0</v>
      </c>
      <c r="P1318" s="25">
        <f t="shared" si="217"/>
        <v>0</v>
      </c>
      <c r="Q1318" s="16">
        <f>+'JRO''s Hours Information'!D1318</f>
        <v>0</v>
      </c>
      <c r="R1318" s="23">
        <f t="shared" si="218"/>
        <v>0</v>
      </c>
      <c r="S1318" s="16">
        <f>+'JRO''s Hours Information'!G1318</f>
        <v>0</v>
      </c>
      <c r="T1318" s="23">
        <f t="shared" si="219"/>
        <v>0</v>
      </c>
      <c r="U1318" s="15">
        <f>+'JRO''s Hours Information'!J1318</f>
        <v>0</v>
      </c>
      <c r="V1318" s="25">
        <f t="shared" si="220"/>
        <v>0</v>
      </c>
      <c r="W1318" s="23">
        <f t="shared" si="221"/>
        <v>0</v>
      </c>
    </row>
    <row r="1319" spans="1:23" ht="14.85" hidden="1" customHeight="1" x14ac:dyDescent="0.15">
      <c r="A1319" s="64">
        <f>'Employee ROP Information'!A1319</f>
        <v>0</v>
      </c>
      <c r="B1319" s="58">
        <f>+'Employee ROP Information'!C1319</f>
        <v>0</v>
      </c>
      <c r="C1319" s="17">
        <f>+'Employee ROP Information'!M1319</f>
        <v>0</v>
      </c>
      <c r="D1319" s="17">
        <f>+'Employee ROP Information'!N1319</f>
        <v>0</v>
      </c>
      <c r="E1319" s="32">
        <f>+'JRO''s Hours Information'!B1319</f>
        <v>0</v>
      </c>
      <c r="F1319" s="23">
        <f t="shared" si="212"/>
        <v>0</v>
      </c>
      <c r="G1319" s="32">
        <f>+'JRO''s Hours Information'!E1319</f>
        <v>0</v>
      </c>
      <c r="H1319" s="23">
        <f t="shared" si="213"/>
        <v>0</v>
      </c>
      <c r="I1319" s="32">
        <f>+'JRO''s Hours Information'!H1319</f>
        <v>0</v>
      </c>
      <c r="J1319" s="25">
        <f t="shared" si="214"/>
        <v>0</v>
      </c>
      <c r="K1319" s="33">
        <f>+'JRO''s Hours Information'!C1319</f>
        <v>0</v>
      </c>
      <c r="L1319" s="23">
        <f t="shared" si="215"/>
        <v>0</v>
      </c>
      <c r="M1319" s="33">
        <f>+'JRO''s Hours Information'!F1319</f>
        <v>0</v>
      </c>
      <c r="N1319" s="23">
        <f t="shared" si="216"/>
        <v>0</v>
      </c>
      <c r="O1319" s="33">
        <f>+'JRO''s Hours Information'!I1319</f>
        <v>0</v>
      </c>
      <c r="P1319" s="25">
        <f t="shared" si="217"/>
        <v>0</v>
      </c>
      <c r="Q1319" s="16">
        <f>+'JRO''s Hours Information'!D1319</f>
        <v>0</v>
      </c>
      <c r="R1319" s="23">
        <f t="shared" si="218"/>
        <v>0</v>
      </c>
      <c r="S1319" s="16">
        <f>+'JRO''s Hours Information'!G1319</f>
        <v>0</v>
      </c>
      <c r="T1319" s="23">
        <f t="shared" si="219"/>
        <v>0</v>
      </c>
      <c r="U1319" s="15">
        <f>+'JRO''s Hours Information'!J1319</f>
        <v>0</v>
      </c>
      <c r="V1319" s="25">
        <f t="shared" si="220"/>
        <v>0</v>
      </c>
      <c r="W1319" s="23">
        <f t="shared" si="221"/>
        <v>0</v>
      </c>
    </row>
    <row r="1320" spans="1:23" ht="14.85" hidden="1" customHeight="1" x14ac:dyDescent="0.15">
      <c r="A1320" s="64">
        <f>'Employee ROP Information'!A1320</f>
        <v>0</v>
      </c>
      <c r="B1320" s="58">
        <f>+'Employee ROP Information'!C1320</f>
        <v>0</v>
      </c>
      <c r="C1320" s="17">
        <f>+'Employee ROP Information'!M1320</f>
        <v>0</v>
      </c>
      <c r="D1320" s="17">
        <f>+'Employee ROP Information'!N1320</f>
        <v>0</v>
      </c>
      <c r="E1320" s="32">
        <f>+'JRO''s Hours Information'!B1320</f>
        <v>0</v>
      </c>
      <c r="F1320" s="23">
        <f t="shared" si="212"/>
        <v>0</v>
      </c>
      <c r="G1320" s="32">
        <f>+'JRO''s Hours Information'!E1320</f>
        <v>0</v>
      </c>
      <c r="H1320" s="23">
        <f t="shared" si="213"/>
        <v>0</v>
      </c>
      <c r="I1320" s="32">
        <f>+'JRO''s Hours Information'!H1320</f>
        <v>0</v>
      </c>
      <c r="J1320" s="25">
        <f t="shared" si="214"/>
        <v>0</v>
      </c>
      <c r="K1320" s="33">
        <f>+'JRO''s Hours Information'!C1320</f>
        <v>0</v>
      </c>
      <c r="L1320" s="23">
        <f t="shared" si="215"/>
        <v>0</v>
      </c>
      <c r="M1320" s="33">
        <f>+'JRO''s Hours Information'!F1320</f>
        <v>0</v>
      </c>
      <c r="N1320" s="23">
        <f t="shared" si="216"/>
        <v>0</v>
      </c>
      <c r="O1320" s="33">
        <f>+'JRO''s Hours Information'!I1320</f>
        <v>0</v>
      </c>
      <c r="P1320" s="25">
        <f t="shared" si="217"/>
        <v>0</v>
      </c>
      <c r="Q1320" s="16">
        <f>+'JRO''s Hours Information'!D1320</f>
        <v>0</v>
      </c>
      <c r="R1320" s="23">
        <f t="shared" si="218"/>
        <v>0</v>
      </c>
      <c r="S1320" s="16">
        <f>+'JRO''s Hours Information'!G1320</f>
        <v>0</v>
      </c>
      <c r="T1320" s="23">
        <f t="shared" si="219"/>
        <v>0</v>
      </c>
      <c r="U1320" s="15">
        <f>+'JRO''s Hours Information'!J1320</f>
        <v>0</v>
      </c>
      <c r="V1320" s="25">
        <f t="shared" si="220"/>
        <v>0</v>
      </c>
      <c r="W1320" s="23">
        <f t="shared" si="221"/>
        <v>0</v>
      </c>
    </row>
    <row r="1321" spans="1:23" ht="14.85" hidden="1" customHeight="1" x14ac:dyDescent="0.15">
      <c r="A1321" s="64">
        <f>'Employee ROP Information'!A1321</f>
        <v>0</v>
      </c>
      <c r="B1321" s="58">
        <f>+'Employee ROP Information'!C1321</f>
        <v>0</v>
      </c>
      <c r="C1321" s="17">
        <f>+'Employee ROP Information'!M1321</f>
        <v>0</v>
      </c>
      <c r="D1321" s="17">
        <f>+'Employee ROP Information'!N1321</f>
        <v>0</v>
      </c>
      <c r="E1321" s="32">
        <f>+'JRO''s Hours Information'!B1321</f>
        <v>0</v>
      </c>
      <c r="F1321" s="23">
        <f t="shared" si="212"/>
        <v>0</v>
      </c>
      <c r="G1321" s="32">
        <f>+'JRO''s Hours Information'!E1321</f>
        <v>0</v>
      </c>
      <c r="H1321" s="23">
        <f t="shared" si="213"/>
        <v>0</v>
      </c>
      <c r="I1321" s="32">
        <f>+'JRO''s Hours Information'!H1321</f>
        <v>0</v>
      </c>
      <c r="J1321" s="25">
        <f t="shared" si="214"/>
        <v>0</v>
      </c>
      <c r="K1321" s="33">
        <f>+'JRO''s Hours Information'!C1321</f>
        <v>0</v>
      </c>
      <c r="L1321" s="23">
        <f t="shared" si="215"/>
        <v>0</v>
      </c>
      <c r="M1321" s="33">
        <f>+'JRO''s Hours Information'!F1321</f>
        <v>0</v>
      </c>
      <c r="N1321" s="23">
        <f t="shared" si="216"/>
        <v>0</v>
      </c>
      <c r="O1321" s="33">
        <f>+'JRO''s Hours Information'!I1321</f>
        <v>0</v>
      </c>
      <c r="P1321" s="25">
        <f t="shared" si="217"/>
        <v>0</v>
      </c>
      <c r="Q1321" s="16">
        <f>+'JRO''s Hours Information'!D1321</f>
        <v>0</v>
      </c>
      <c r="R1321" s="23">
        <f t="shared" si="218"/>
        <v>0</v>
      </c>
      <c r="S1321" s="16">
        <f>+'JRO''s Hours Information'!G1321</f>
        <v>0</v>
      </c>
      <c r="T1321" s="23">
        <f t="shared" si="219"/>
        <v>0</v>
      </c>
      <c r="U1321" s="15">
        <f>+'JRO''s Hours Information'!J1321</f>
        <v>0</v>
      </c>
      <c r="V1321" s="25">
        <f t="shared" si="220"/>
        <v>0</v>
      </c>
      <c r="W1321" s="23">
        <f t="shared" si="221"/>
        <v>0</v>
      </c>
    </row>
    <row r="1322" spans="1:23" ht="14.85" hidden="1" customHeight="1" x14ac:dyDescent="0.15">
      <c r="A1322" s="64">
        <f>'Employee ROP Information'!A1322</f>
        <v>0</v>
      </c>
      <c r="B1322" s="58">
        <f>+'Employee ROP Information'!C1322</f>
        <v>0</v>
      </c>
      <c r="C1322" s="17">
        <f>+'Employee ROP Information'!M1322</f>
        <v>0</v>
      </c>
      <c r="D1322" s="17">
        <f>+'Employee ROP Information'!N1322</f>
        <v>0</v>
      </c>
      <c r="E1322" s="32">
        <f>+'JRO''s Hours Information'!B1322</f>
        <v>0</v>
      </c>
      <c r="F1322" s="23">
        <f t="shared" si="212"/>
        <v>0</v>
      </c>
      <c r="G1322" s="32">
        <f>+'JRO''s Hours Information'!E1322</f>
        <v>0</v>
      </c>
      <c r="H1322" s="23">
        <f t="shared" si="213"/>
        <v>0</v>
      </c>
      <c r="I1322" s="32">
        <f>+'JRO''s Hours Information'!H1322</f>
        <v>0</v>
      </c>
      <c r="J1322" s="25">
        <f t="shared" si="214"/>
        <v>0</v>
      </c>
      <c r="K1322" s="33">
        <f>+'JRO''s Hours Information'!C1322</f>
        <v>0</v>
      </c>
      <c r="L1322" s="23">
        <f t="shared" si="215"/>
        <v>0</v>
      </c>
      <c r="M1322" s="33">
        <f>+'JRO''s Hours Information'!F1322</f>
        <v>0</v>
      </c>
      <c r="N1322" s="23">
        <f t="shared" si="216"/>
        <v>0</v>
      </c>
      <c r="O1322" s="33">
        <f>+'JRO''s Hours Information'!I1322</f>
        <v>0</v>
      </c>
      <c r="P1322" s="25">
        <f t="shared" si="217"/>
        <v>0</v>
      </c>
      <c r="Q1322" s="16">
        <f>+'JRO''s Hours Information'!D1322</f>
        <v>0</v>
      </c>
      <c r="R1322" s="23">
        <f t="shared" si="218"/>
        <v>0</v>
      </c>
      <c r="S1322" s="16">
        <f>+'JRO''s Hours Information'!G1322</f>
        <v>0</v>
      </c>
      <c r="T1322" s="23">
        <f t="shared" si="219"/>
        <v>0</v>
      </c>
      <c r="U1322" s="15">
        <f>+'JRO''s Hours Information'!J1322</f>
        <v>0</v>
      </c>
      <c r="V1322" s="25">
        <f t="shared" si="220"/>
        <v>0</v>
      </c>
      <c r="W1322" s="23">
        <f t="shared" si="221"/>
        <v>0</v>
      </c>
    </row>
    <row r="1323" spans="1:23" ht="14.85" hidden="1" customHeight="1" x14ac:dyDescent="0.15">
      <c r="A1323" s="64">
        <f>'Employee ROP Information'!A1323</f>
        <v>0</v>
      </c>
      <c r="B1323" s="58">
        <f>+'Employee ROP Information'!C1323</f>
        <v>0</v>
      </c>
      <c r="C1323" s="17">
        <f>+'Employee ROP Information'!M1323</f>
        <v>0</v>
      </c>
      <c r="D1323" s="17">
        <f>+'Employee ROP Information'!N1323</f>
        <v>0</v>
      </c>
      <c r="E1323" s="32">
        <f>+'JRO''s Hours Information'!B1323</f>
        <v>0</v>
      </c>
      <c r="F1323" s="23">
        <f t="shared" si="212"/>
        <v>0</v>
      </c>
      <c r="G1323" s="32">
        <f>+'JRO''s Hours Information'!E1323</f>
        <v>0</v>
      </c>
      <c r="H1323" s="23">
        <f t="shared" si="213"/>
        <v>0</v>
      </c>
      <c r="I1323" s="32">
        <f>+'JRO''s Hours Information'!H1323</f>
        <v>0</v>
      </c>
      <c r="J1323" s="25">
        <f t="shared" si="214"/>
        <v>0</v>
      </c>
      <c r="K1323" s="33">
        <f>+'JRO''s Hours Information'!C1323</f>
        <v>0</v>
      </c>
      <c r="L1323" s="23">
        <f t="shared" si="215"/>
        <v>0</v>
      </c>
      <c r="M1323" s="33">
        <f>+'JRO''s Hours Information'!F1323</f>
        <v>0</v>
      </c>
      <c r="N1323" s="23">
        <f t="shared" si="216"/>
        <v>0</v>
      </c>
      <c r="O1323" s="33">
        <f>+'JRO''s Hours Information'!I1323</f>
        <v>0</v>
      </c>
      <c r="P1323" s="25">
        <f t="shared" si="217"/>
        <v>0</v>
      </c>
      <c r="Q1323" s="16">
        <f>+'JRO''s Hours Information'!D1323</f>
        <v>0</v>
      </c>
      <c r="R1323" s="23">
        <f t="shared" si="218"/>
        <v>0</v>
      </c>
      <c r="S1323" s="16">
        <f>+'JRO''s Hours Information'!G1323</f>
        <v>0</v>
      </c>
      <c r="T1323" s="23">
        <f t="shared" si="219"/>
        <v>0</v>
      </c>
      <c r="U1323" s="15">
        <f>+'JRO''s Hours Information'!J1323</f>
        <v>0</v>
      </c>
      <c r="V1323" s="25">
        <f t="shared" si="220"/>
        <v>0</v>
      </c>
      <c r="W1323" s="23">
        <f t="shared" si="221"/>
        <v>0</v>
      </c>
    </row>
    <row r="1324" spans="1:23" ht="14.85" hidden="1" customHeight="1" x14ac:dyDescent="0.15">
      <c r="A1324" s="64">
        <f>'Employee ROP Information'!A1324</f>
        <v>0</v>
      </c>
      <c r="B1324" s="58">
        <f>+'Employee ROP Information'!C1324</f>
        <v>0</v>
      </c>
      <c r="C1324" s="17">
        <f>+'Employee ROP Information'!M1324</f>
        <v>0</v>
      </c>
      <c r="D1324" s="17">
        <f>+'Employee ROP Information'!N1324</f>
        <v>0</v>
      </c>
      <c r="E1324" s="32">
        <f>+'JRO''s Hours Information'!B1324</f>
        <v>0</v>
      </c>
      <c r="F1324" s="23">
        <f t="shared" si="212"/>
        <v>0</v>
      </c>
      <c r="G1324" s="32">
        <f>+'JRO''s Hours Information'!E1324</f>
        <v>0</v>
      </c>
      <c r="H1324" s="23">
        <f t="shared" si="213"/>
        <v>0</v>
      </c>
      <c r="I1324" s="32">
        <f>+'JRO''s Hours Information'!H1324</f>
        <v>0</v>
      </c>
      <c r="J1324" s="25">
        <f t="shared" si="214"/>
        <v>0</v>
      </c>
      <c r="K1324" s="33">
        <f>+'JRO''s Hours Information'!C1324</f>
        <v>0</v>
      </c>
      <c r="L1324" s="23">
        <f t="shared" si="215"/>
        <v>0</v>
      </c>
      <c r="M1324" s="33">
        <f>+'JRO''s Hours Information'!F1324</f>
        <v>0</v>
      </c>
      <c r="N1324" s="23">
        <f t="shared" si="216"/>
        <v>0</v>
      </c>
      <c r="O1324" s="33">
        <f>+'JRO''s Hours Information'!I1324</f>
        <v>0</v>
      </c>
      <c r="P1324" s="25">
        <f t="shared" si="217"/>
        <v>0</v>
      </c>
      <c r="Q1324" s="16">
        <f>+'JRO''s Hours Information'!D1324</f>
        <v>0</v>
      </c>
      <c r="R1324" s="23">
        <f t="shared" si="218"/>
        <v>0</v>
      </c>
      <c r="S1324" s="16">
        <f>+'JRO''s Hours Information'!G1324</f>
        <v>0</v>
      </c>
      <c r="T1324" s="23">
        <f t="shared" si="219"/>
        <v>0</v>
      </c>
      <c r="U1324" s="15">
        <f>+'JRO''s Hours Information'!J1324</f>
        <v>0</v>
      </c>
      <c r="V1324" s="25">
        <f t="shared" si="220"/>
        <v>0</v>
      </c>
      <c r="W1324" s="23">
        <f t="shared" si="221"/>
        <v>0</v>
      </c>
    </row>
    <row r="1325" spans="1:23" ht="14.85" hidden="1" customHeight="1" x14ac:dyDescent="0.15">
      <c r="A1325" s="64">
        <f>'Employee ROP Information'!A1325</f>
        <v>0</v>
      </c>
      <c r="B1325" s="58">
        <f>+'Employee ROP Information'!C1325</f>
        <v>0</v>
      </c>
      <c r="C1325" s="17">
        <f>+'Employee ROP Information'!M1325</f>
        <v>0</v>
      </c>
      <c r="D1325" s="17">
        <f>+'Employee ROP Information'!N1325</f>
        <v>0</v>
      </c>
      <c r="E1325" s="32">
        <f>+'JRO''s Hours Information'!B1325</f>
        <v>0</v>
      </c>
      <c r="F1325" s="23">
        <f t="shared" si="212"/>
        <v>0</v>
      </c>
      <c r="G1325" s="32">
        <f>+'JRO''s Hours Information'!E1325</f>
        <v>0</v>
      </c>
      <c r="H1325" s="23">
        <f t="shared" si="213"/>
        <v>0</v>
      </c>
      <c r="I1325" s="32">
        <f>+'JRO''s Hours Information'!H1325</f>
        <v>0</v>
      </c>
      <c r="J1325" s="25">
        <f t="shared" si="214"/>
        <v>0</v>
      </c>
      <c r="K1325" s="33">
        <f>+'JRO''s Hours Information'!C1325</f>
        <v>0</v>
      </c>
      <c r="L1325" s="23">
        <f t="shared" si="215"/>
        <v>0</v>
      </c>
      <c r="M1325" s="33">
        <f>+'JRO''s Hours Information'!F1325</f>
        <v>0</v>
      </c>
      <c r="N1325" s="23">
        <f t="shared" si="216"/>
        <v>0</v>
      </c>
      <c r="O1325" s="33">
        <f>+'JRO''s Hours Information'!I1325</f>
        <v>0</v>
      </c>
      <c r="P1325" s="25">
        <f t="shared" si="217"/>
        <v>0</v>
      </c>
      <c r="Q1325" s="16">
        <f>+'JRO''s Hours Information'!D1325</f>
        <v>0</v>
      </c>
      <c r="R1325" s="23">
        <f t="shared" si="218"/>
        <v>0</v>
      </c>
      <c r="S1325" s="16">
        <f>+'JRO''s Hours Information'!G1325</f>
        <v>0</v>
      </c>
      <c r="T1325" s="23">
        <f t="shared" si="219"/>
        <v>0</v>
      </c>
      <c r="U1325" s="15">
        <f>+'JRO''s Hours Information'!J1325</f>
        <v>0</v>
      </c>
      <c r="V1325" s="25">
        <f t="shared" si="220"/>
        <v>0</v>
      </c>
      <c r="W1325" s="23">
        <f t="shared" si="221"/>
        <v>0</v>
      </c>
    </row>
    <row r="1326" spans="1:23" ht="14.85" hidden="1" customHeight="1" x14ac:dyDescent="0.15">
      <c r="A1326" s="64">
        <f>'Employee ROP Information'!A1326</f>
        <v>0</v>
      </c>
      <c r="B1326" s="58">
        <f>+'Employee ROP Information'!C1326</f>
        <v>0</v>
      </c>
      <c r="C1326" s="17">
        <f>+'Employee ROP Information'!M1326</f>
        <v>0</v>
      </c>
      <c r="D1326" s="17">
        <f>+'Employee ROP Information'!N1326</f>
        <v>0</v>
      </c>
      <c r="E1326" s="32">
        <f>+'JRO''s Hours Information'!B1326</f>
        <v>0</v>
      </c>
      <c r="F1326" s="23">
        <f t="shared" si="212"/>
        <v>0</v>
      </c>
      <c r="G1326" s="32">
        <f>+'JRO''s Hours Information'!E1326</f>
        <v>0</v>
      </c>
      <c r="H1326" s="23">
        <f t="shared" si="213"/>
        <v>0</v>
      </c>
      <c r="I1326" s="32">
        <f>+'JRO''s Hours Information'!H1326</f>
        <v>0</v>
      </c>
      <c r="J1326" s="25">
        <f t="shared" si="214"/>
        <v>0</v>
      </c>
      <c r="K1326" s="33">
        <f>+'JRO''s Hours Information'!C1326</f>
        <v>0</v>
      </c>
      <c r="L1326" s="23">
        <f t="shared" si="215"/>
        <v>0</v>
      </c>
      <c r="M1326" s="33">
        <f>+'JRO''s Hours Information'!F1326</f>
        <v>0</v>
      </c>
      <c r="N1326" s="23">
        <f t="shared" si="216"/>
        <v>0</v>
      </c>
      <c r="O1326" s="33">
        <f>+'JRO''s Hours Information'!I1326</f>
        <v>0</v>
      </c>
      <c r="P1326" s="25">
        <f t="shared" si="217"/>
        <v>0</v>
      </c>
      <c r="Q1326" s="16">
        <f>+'JRO''s Hours Information'!D1326</f>
        <v>0</v>
      </c>
      <c r="R1326" s="23">
        <f t="shared" si="218"/>
        <v>0</v>
      </c>
      <c r="S1326" s="16">
        <f>+'JRO''s Hours Information'!G1326</f>
        <v>0</v>
      </c>
      <c r="T1326" s="23">
        <f t="shared" si="219"/>
        <v>0</v>
      </c>
      <c r="U1326" s="15">
        <f>+'JRO''s Hours Information'!J1326</f>
        <v>0</v>
      </c>
      <c r="V1326" s="25">
        <f t="shared" si="220"/>
        <v>0</v>
      </c>
      <c r="W1326" s="23">
        <f t="shared" si="221"/>
        <v>0</v>
      </c>
    </row>
    <row r="1327" spans="1:23" ht="14.85" hidden="1" customHeight="1" x14ac:dyDescent="0.15">
      <c r="A1327" s="64">
        <f>'Employee ROP Information'!A1327</f>
        <v>0</v>
      </c>
      <c r="B1327" s="58">
        <f>+'Employee ROP Information'!C1327</f>
        <v>0</v>
      </c>
      <c r="C1327" s="17">
        <f>+'Employee ROP Information'!M1327</f>
        <v>0</v>
      </c>
      <c r="D1327" s="17">
        <f>+'Employee ROP Information'!N1327</f>
        <v>0</v>
      </c>
      <c r="E1327" s="32">
        <f>+'JRO''s Hours Information'!B1327</f>
        <v>0</v>
      </c>
      <c r="F1327" s="23">
        <f t="shared" si="212"/>
        <v>0</v>
      </c>
      <c r="G1327" s="32">
        <f>+'JRO''s Hours Information'!E1327</f>
        <v>0</v>
      </c>
      <c r="H1327" s="23">
        <f t="shared" si="213"/>
        <v>0</v>
      </c>
      <c r="I1327" s="32">
        <f>+'JRO''s Hours Information'!H1327</f>
        <v>0</v>
      </c>
      <c r="J1327" s="25">
        <f t="shared" si="214"/>
        <v>0</v>
      </c>
      <c r="K1327" s="33">
        <f>+'JRO''s Hours Information'!C1327</f>
        <v>0</v>
      </c>
      <c r="L1327" s="23">
        <f t="shared" si="215"/>
        <v>0</v>
      </c>
      <c r="M1327" s="33">
        <f>+'JRO''s Hours Information'!F1327</f>
        <v>0</v>
      </c>
      <c r="N1327" s="23">
        <f t="shared" si="216"/>
        <v>0</v>
      </c>
      <c r="O1327" s="33">
        <f>+'JRO''s Hours Information'!I1327</f>
        <v>0</v>
      </c>
      <c r="P1327" s="25">
        <f t="shared" si="217"/>
        <v>0</v>
      </c>
      <c r="Q1327" s="16">
        <f>+'JRO''s Hours Information'!D1327</f>
        <v>0</v>
      </c>
      <c r="R1327" s="23">
        <f t="shared" si="218"/>
        <v>0</v>
      </c>
      <c r="S1327" s="16">
        <f>+'JRO''s Hours Information'!G1327</f>
        <v>0</v>
      </c>
      <c r="T1327" s="23">
        <f t="shared" si="219"/>
        <v>0</v>
      </c>
      <c r="U1327" s="15">
        <f>+'JRO''s Hours Information'!J1327</f>
        <v>0</v>
      </c>
      <c r="V1327" s="25">
        <f t="shared" si="220"/>
        <v>0</v>
      </c>
      <c r="W1327" s="23">
        <f t="shared" si="221"/>
        <v>0</v>
      </c>
    </row>
    <row r="1328" spans="1:23" ht="14.85" hidden="1" customHeight="1" x14ac:dyDescent="0.15">
      <c r="A1328" s="64">
        <f>'Employee ROP Information'!A1328</f>
        <v>0</v>
      </c>
      <c r="B1328" s="58">
        <f>+'Employee ROP Information'!C1328</f>
        <v>0</v>
      </c>
      <c r="C1328" s="17">
        <f>+'Employee ROP Information'!M1328</f>
        <v>0</v>
      </c>
      <c r="D1328" s="17">
        <f>+'Employee ROP Information'!N1328</f>
        <v>0</v>
      </c>
      <c r="E1328" s="32">
        <f>+'JRO''s Hours Information'!B1328</f>
        <v>0</v>
      </c>
      <c r="F1328" s="23">
        <f t="shared" si="212"/>
        <v>0</v>
      </c>
      <c r="G1328" s="32">
        <f>+'JRO''s Hours Information'!E1328</f>
        <v>0</v>
      </c>
      <c r="H1328" s="23">
        <f t="shared" si="213"/>
        <v>0</v>
      </c>
      <c r="I1328" s="32">
        <f>+'JRO''s Hours Information'!H1328</f>
        <v>0</v>
      </c>
      <c r="J1328" s="25">
        <f t="shared" si="214"/>
        <v>0</v>
      </c>
      <c r="K1328" s="33">
        <f>+'JRO''s Hours Information'!C1328</f>
        <v>0</v>
      </c>
      <c r="L1328" s="23">
        <f t="shared" si="215"/>
        <v>0</v>
      </c>
      <c r="M1328" s="33">
        <f>+'JRO''s Hours Information'!F1328</f>
        <v>0</v>
      </c>
      <c r="N1328" s="23">
        <f t="shared" si="216"/>
        <v>0</v>
      </c>
      <c r="O1328" s="33">
        <f>+'JRO''s Hours Information'!I1328</f>
        <v>0</v>
      </c>
      <c r="P1328" s="25">
        <f t="shared" si="217"/>
        <v>0</v>
      </c>
      <c r="Q1328" s="16">
        <f>+'JRO''s Hours Information'!D1328</f>
        <v>0</v>
      </c>
      <c r="R1328" s="23">
        <f t="shared" si="218"/>
        <v>0</v>
      </c>
      <c r="S1328" s="16">
        <f>+'JRO''s Hours Information'!G1328</f>
        <v>0</v>
      </c>
      <c r="T1328" s="23">
        <f t="shared" si="219"/>
        <v>0</v>
      </c>
      <c r="U1328" s="15">
        <f>+'JRO''s Hours Information'!J1328</f>
        <v>0</v>
      </c>
      <c r="V1328" s="25">
        <f t="shared" si="220"/>
        <v>0</v>
      </c>
      <c r="W1328" s="23">
        <f t="shared" si="221"/>
        <v>0</v>
      </c>
    </row>
    <row r="1329" spans="1:23" ht="14.85" hidden="1" customHeight="1" x14ac:dyDescent="0.15">
      <c r="A1329" s="64">
        <f>'Employee ROP Information'!A1329</f>
        <v>0</v>
      </c>
      <c r="B1329" s="58">
        <f>+'Employee ROP Information'!C1329</f>
        <v>0</v>
      </c>
      <c r="C1329" s="17">
        <f>+'Employee ROP Information'!M1329</f>
        <v>0</v>
      </c>
      <c r="D1329" s="17">
        <f>+'Employee ROP Information'!N1329</f>
        <v>0</v>
      </c>
      <c r="E1329" s="32">
        <f>+'JRO''s Hours Information'!B1329</f>
        <v>0</v>
      </c>
      <c r="F1329" s="23">
        <f t="shared" si="212"/>
        <v>0</v>
      </c>
      <c r="G1329" s="32">
        <f>+'JRO''s Hours Information'!E1329</f>
        <v>0</v>
      </c>
      <c r="H1329" s="23">
        <f t="shared" si="213"/>
        <v>0</v>
      </c>
      <c r="I1329" s="32">
        <f>+'JRO''s Hours Information'!H1329</f>
        <v>0</v>
      </c>
      <c r="J1329" s="25">
        <f t="shared" si="214"/>
        <v>0</v>
      </c>
      <c r="K1329" s="33">
        <f>+'JRO''s Hours Information'!C1329</f>
        <v>0</v>
      </c>
      <c r="L1329" s="23">
        <f t="shared" si="215"/>
        <v>0</v>
      </c>
      <c r="M1329" s="33">
        <f>+'JRO''s Hours Information'!F1329</f>
        <v>0</v>
      </c>
      <c r="N1329" s="23">
        <f t="shared" si="216"/>
        <v>0</v>
      </c>
      <c r="O1329" s="33">
        <f>+'JRO''s Hours Information'!I1329</f>
        <v>0</v>
      </c>
      <c r="P1329" s="25">
        <f t="shared" si="217"/>
        <v>0</v>
      </c>
      <c r="Q1329" s="16">
        <f>+'JRO''s Hours Information'!D1329</f>
        <v>0</v>
      </c>
      <c r="R1329" s="23">
        <f t="shared" si="218"/>
        <v>0</v>
      </c>
      <c r="S1329" s="16">
        <f>+'JRO''s Hours Information'!G1329</f>
        <v>0</v>
      </c>
      <c r="T1329" s="23">
        <f t="shared" si="219"/>
        <v>0</v>
      </c>
      <c r="U1329" s="15">
        <f>+'JRO''s Hours Information'!J1329</f>
        <v>0</v>
      </c>
      <c r="V1329" s="25">
        <f t="shared" si="220"/>
        <v>0</v>
      </c>
      <c r="W1329" s="23">
        <f t="shared" si="221"/>
        <v>0</v>
      </c>
    </row>
    <row r="1330" spans="1:23" ht="14.85" hidden="1" customHeight="1" x14ac:dyDescent="0.15">
      <c r="A1330" s="64">
        <f>'Employee ROP Information'!A1330</f>
        <v>0</v>
      </c>
      <c r="B1330" s="58">
        <f>+'Employee ROP Information'!C1330</f>
        <v>0</v>
      </c>
      <c r="C1330" s="17">
        <f>+'Employee ROP Information'!M1330</f>
        <v>0</v>
      </c>
      <c r="D1330" s="17">
        <f>+'Employee ROP Information'!N1330</f>
        <v>0</v>
      </c>
      <c r="E1330" s="32">
        <f>+'JRO''s Hours Information'!B1330</f>
        <v>0</v>
      </c>
      <c r="F1330" s="23">
        <f t="shared" si="212"/>
        <v>0</v>
      </c>
      <c r="G1330" s="32">
        <f>+'JRO''s Hours Information'!E1330</f>
        <v>0</v>
      </c>
      <c r="H1330" s="23">
        <f t="shared" si="213"/>
        <v>0</v>
      </c>
      <c r="I1330" s="32">
        <f>+'JRO''s Hours Information'!H1330</f>
        <v>0</v>
      </c>
      <c r="J1330" s="25">
        <f t="shared" si="214"/>
        <v>0</v>
      </c>
      <c r="K1330" s="33">
        <f>+'JRO''s Hours Information'!C1330</f>
        <v>0</v>
      </c>
      <c r="L1330" s="23">
        <f t="shared" si="215"/>
        <v>0</v>
      </c>
      <c r="M1330" s="33">
        <f>+'JRO''s Hours Information'!F1330</f>
        <v>0</v>
      </c>
      <c r="N1330" s="23">
        <f t="shared" si="216"/>
        <v>0</v>
      </c>
      <c r="O1330" s="33">
        <f>+'JRO''s Hours Information'!I1330</f>
        <v>0</v>
      </c>
      <c r="P1330" s="25">
        <f t="shared" si="217"/>
        <v>0</v>
      </c>
      <c r="Q1330" s="16">
        <f>+'JRO''s Hours Information'!D1330</f>
        <v>0</v>
      </c>
      <c r="R1330" s="23">
        <f t="shared" si="218"/>
        <v>0</v>
      </c>
      <c r="S1330" s="16">
        <f>+'JRO''s Hours Information'!G1330</f>
        <v>0</v>
      </c>
      <c r="T1330" s="23">
        <f t="shared" si="219"/>
        <v>0</v>
      </c>
      <c r="U1330" s="15">
        <f>+'JRO''s Hours Information'!J1330</f>
        <v>0</v>
      </c>
      <c r="V1330" s="25">
        <f t="shared" si="220"/>
        <v>0</v>
      </c>
      <c r="W1330" s="23">
        <f t="shared" si="221"/>
        <v>0</v>
      </c>
    </row>
    <row r="1331" spans="1:23" ht="14.85" hidden="1" customHeight="1" x14ac:dyDescent="0.15">
      <c r="A1331" s="64">
        <f>'Employee ROP Information'!A1331</f>
        <v>0</v>
      </c>
      <c r="B1331" s="58">
        <f>+'Employee ROP Information'!C1331</f>
        <v>0</v>
      </c>
      <c r="C1331" s="17">
        <f>+'Employee ROP Information'!M1331</f>
        <v>0</v>
      </c>
      <c r="D1331" s="17">
        <f>+'Employee ROP Information'!N1331</f>
        <v>0</v>
      </c>
      <c r="E1331" s="32">
        <f>+'JRO''s Hours Information'!B1331</f>
        <v>0</v>
      </c>
      <c r="F1331" s="23">
        <f t="shared" si="212"/>
        <v>0</v>
      </c>
      <c r="G1331" s="32">
        <f>+'JRO''s Hours Information'!E1331</f>
        <v>0</v>
      </c>
      <c r="H1331" s="23">
        <f t="shared" si="213"/>
        <v>0</v>
      </c>
      <c r="I1331" s="32">
        <f>+'JRO''s Hours Information'!H1331</f>
        <v>0</v>
      </c>
      <c r="J1331" s="25">
        <f t="shared" si="214"/>
        <v>0</v>
      </c>
      <c r="K1331" s="33">
        <f>+'JRO''s Hours Information'!C1331</f>
        <v>0</v>
      </c>
      <c r="L1331" s="23">
        <f t="shared" si="215"/>
        <v>0</v>
      </c>
      <c r="M1331" s="33">
        <f>+'JRO''s Hours Information'!F1331</f>
        <v>0</v>
      </c>
      <c r="N1331" s="23">
        <f t="shared" si="216"/>
        <v>0</v>
      </c>
      <c r="O1331" s="33">
        <f>+'JRO''s Hours Information'!I1331</f>
        <v>0</v>
      </c>
      <c r="P1331" s="25">
        <f t="shared" si="217"/>
        <v>0</v>
      </c>
      <c r="Q1331" s="16">
        <f>+'JRO''s Hours Information'!D1331</f>
        <v>0</v>
      </c>
      <c r="R1331" s="23">
        <f t="shared" si="218"/>
        <v>0</v>
      </c>
      <c r="S1331" s="16">
        <f>+'JRO''s Hours Information'!G1331</f>
        <v>0</v>
      </c>
      <c r="T1331" s="23">
        <f t="shared" si="219"/>
        <v>0</v>
      </c>
      <c r="U1331" s="15">
        <f>+'JRO''s Hours Information'!J1331</f>
        <v>0</v>
      </c>
      <c r="V1331" s="25">
        <f t="shared" si="220"/>
        <v>0</v>
      </c>
      <c r="W1331" s="23">
        <f t="shared" si="221"/>
        <v>0</v>
      </c>
    </row>
    <row r="1332" spans="1:23" ht="14.85" hidden="1" customHeight="1" x14ac:dyDescent="0.15">
      <c r="A1332" s="64">
        <f>'Employee ROP Information'!A1332</f>
        <v>0</v>
      </c>
      <c r="B1332" s="58">
        <f>+'Employee ROP Information'!C1332</f>
        <v>0</v>
      </c>
      <c r="C1332" s="17">
        <f>+'Employee ROP Information'!M1332</f>
        <v>0</v>
      </c>
      <c r="D1332" s="17">
        <f>+'Employee ROP Information'!N1332</f>
        <v>0</v>
      </c>
      <c r="E1332" s="32">
        <f>+'JRO''s Hours Information'!B1332</f>
        <v>0</v>
      </c>
      <c r="F1332" s="23">
        <f t="shared" si="212"/>
        <v>0</v>
      </c>
      <c r="G1332" s="32">
        <f>+'JRO''s Hours Information'!E1332</f>
        <v>0</v>
      </c>
      <c r="H1332" s="23">
        <f t="shared" si="213"/>
        <v>0</v>
      </c>
      <c r="I1332" s="32">
        <f>+'JRO''s Hours Information'!H1332</f>
        <v>0</v>
      </c>
      <c r="J1332" s="25">
        <f t="shared" si="214"/>
        <v>0</v>
      </c>
      <c r="K1332" s="33">
        <f>+'JRO''s Hours Information'!C1332</f>
        <v>0</v>
      </c>
      <c r="L1332" s="23">
        <f t="shared" si="215"/>
        <v>0</v>
      </c>
      <c r="M1332" s="33">
        <f>+'JRO''s Hours Information'!F1332</f>
        <v>0</v>
      </c>
      <c r="N1332" s="23">
        <f t="shared" si="216"/>
        <v>0</v>
      </c>
      <c r="O1332" s="33">
        <f>+'JRO''s Hours Information'!I1332</f>
        <v>0</v>
      </c>
      <c r="P1332" s="25">
        <f t="shared" si="217"/>
        <v>0</v>
      </c>
      <c r="Q1332" s="16">
        <f>+'JRO''s Hours Information'!D1332</f>
        <v>0</v>
      </c>
      <c r="R1332" s="23">
        <f t="shared" si="218"/>
        <v>0</v>
      </c>
      <c r="S1332" s="16">
        <f>+'JRO''s Hours Information'!G1332</f>
        <v>0</v>
      </c>
      <c r="T1332" s="23">
        <f t="shared" si="219"/>
        <v>0</v>
      </c>
      <c r="U1332" s="15">
        <f>+'JRO''s Hours Information'!J1332</f>
        <v>0</v>
      </c>
      <c r="V1332" s="25">
        <f t="shared" si="220"/>
        <v>0</v>
      </c>
      <c r="W1332" s="23">
        <f t="shared" si="221"/>
        <v>0</v>
      </c>
    </row>
    <row r="1333" spans="1:23" ht="14.85" hidden="1" customHeight="1" x14ac:dyDescent="0.15">
      <c r="A1333" s="64">
        <f>'Employee ROP Information'!A1333</f>
        <v>0</v>
      </c>
      <c r="B1333" s="58">
        <f>+'Employee ROP Information'!C1333</f>
        <v>0</v>
      </c>
      <c r="C1333" s="17">
        <f>+'Employee ROP Information'!M1333</f>
        <v>0</v>
      </c>
      <c r="D1333" s="17">
        <f>+'Employee ROP Information'!N1333</f>
        <v>0</v>
      </c>
      <c r="E1333" s="32">
        <f>+'JRO''s Hours Information'!B1333</f>
        <v>0</v>
      </c>
      <c r="F1333" s="23">
        <f t="shared" si="212"/>
        <v>0</v>
      </c>
      <c r="G1333" s="32">
        <f>+'JRO''s Hours Information'!E1333</f>
        <v>0</v>
      </c>
      <c r="H1333" s="23">
        <f t="shared" si="213"/>
        <v>0</v>
      </c>
      <c r="I1333" s="32">
        <f>+'JRO''s Hours Information'!H1333</f>
        <v>0</v>
      </c>
      <c r="J1333" s="25">
        <f t="shared" si="214"/>
        <v>0</v>
      </c>
      <c r="K1333" s="33">
        <f>+'JRO''s Hours Information'!C1333</f>
        <v>0</v>
      </c>
      <c r="L1333" s="23">
        <f t="shared" si="215"/>
        <v>0</v>
      </c>
      <c r="M1333" s="33">
        <f>+'JRO''s Hours Information'!F1333</f>
        <v>0</v>
      </c>
      <c r="N1333" s="23">
        <f t="shared" si="216"/>
        <v>0</v>
      </c>
      <c r="O1333" s="33">
        <f>+'JRO''s Hours Information'!I1333</f>
        <v>0</v>
      </c>
      <c r="P1333" s="25">
        <f t="shared" si="217"/>
        <v>0</v>
      </c>
      <c r="Q1333" s="16">
        <f>+'JRO''s Hours Information'!D1333</f>
        <v>0</v>
      </c>
      <c r="R1333" s="23">
        <f t="shared" si="218"/>
        <v>0</v>
      </c>
      <c r="S1333" s="16">
        <f>+'JRO''s Hours Information'!G1333</f>
        <v>0</v>
      </c>
      <c r="T1333" s="23">
        <f t="shared" si="219"/>
        <v>0</v>
      </c>
      <c r="U1333" s="15">
        <f>+'JRO''s Hours Information'!J1333</f>
        <v>0</v>
      </c>
      <c r="V1333" s="25">
        <f t="shared" si="220"/>
        <v>0</v>
      </c>
      <c r="W1333" s="23">
        <f t="shared" si="221"/>
        <v>0</v>
      </c>
    </row>
    <row r="1334" spans="1:23" ht="14.85" hidden="1" customHeight="1" x14ac:dyDescent="0.15">
      <c r="A1334" s="64">
        <f>'Employee ROP Information'!A1334</f>
        <v>0</v>
      </c>
      <c r="B1334" s="58">
        <f>+'Employee ROP Information'!C1334</f>
        <v>0</v>
      </c>
      <c r="C1334" s="17">
        <f>+'Employee ROP Information'!M1334</f>
        <v>0</v>
      </c>
      <c r="D1334" s="17">
        <f>+'Employee ROP Information'!N1334</f>
        <v>0</v>
      </c>
      <c r="E1334" s="32">
        <f>+'JRO''s Hours Information'!B1334</f>
        <v>0</v>
      </c>
      <c r="F1334" s="23">
        <f t="shared" si="212"/>
        <v>0</v>
      </c>
      <c r="G1334" s="32">
        <f>+'JRO''s Hours Information'!E1334</f>
        <v>0</v>
      </c>
      <c r="H1334" s="23">
        <f t="shared" si="213"/>
        <v>0</v>
      </c>
      <c r="I1334" s="32">
        <f>+'JRO''s Hours Information'!H1334</f>
        <v>0</v>
      </c>
      <c r="J1334" s="25">
        <f t="shared" si="214"/>
        <v>0</v>
      </c>
      <c r="K1334" s="33">
        <f>+'JRO''s Hours Information'!C1334</f>
        <v>0</v>
      </c>
      <c r="L1334" s="23">
        <f t="shared" si="215"/>
        <v>0</v>
      </c>
      <c r="M1334" s="33">
        <f>+'JRO''s Hours Information'!F1334</f>
        <v>0</v>
      </c>
      <c r="N1334" s="23">
        <f t="shared" si="216"/>
        <v>0</v>
      </c>
      <c r="O1334" s="33">
        <f>+'JRO''s Hours Information'!I1334</f>
        <v>0</v>
      </c>
      <c r="P1334" s="25">
        <f t="shared" si="217"/>
        <v>0</v>
      </c>
      <c r="Q1334" s="16">
        <f>+'JRO''s Hours Information'!D1334</f>
        <v>0</v>
      </c>
      <c r="R1334" s="23">
        <f t="shared" si="218"/>
        <v>0</v>
      </c>
      <c r="S1334" s="16">
        <f>+'JRO''s Hours Information'!G1334</f>
        <v>0</v>
      </c>
      <c r="T1334" s="23">
        <f t="shared" si="219"/>
        <v>0</v>
      </c>
      <c r="U1334" s="15">
        <f>+'JRO''s Hours Information'!J1334</f>
        <v>0</v>
      </c>
      <c r="V1334" s="25">
        <f t="shared" si="220"/>
        <v>0</v>
      </c>
      <c r="W1334" s="23">
        <f t="shared" si="221"/>
        <v>0</v>
      </c>
    </row>
    <row r="1335" spans="1:23" ht="14.85" hidden="1" customHeight="1" x14ac:dyDescent="0.15">
      <c r="A1335" s="64">
        <f>'Employee ROP Information'!A1335</f>
        <v>0</v>
      </c>
      <c r="B1335" s="58">
        <f>+'Employee ROP Information'!C1335</f>
        <v>0</v>
      </c>
      <c r="C1335" s="17">
        <f>+'Employee ROP Information'!M1335</f>
        <v>0</v>
      </c>
      <c r="D1335" s="17">
        <f>+'Employee ROP Information'!N1335</f>
        <v>0</v>
      </c>
      <c r="E1335" s="32">
        <f>+'JRO''s Hours Information'!B1335</f>
        <v>0</v>
      </c>
      <c r="F1335" s="23">
        <f t="shared" si="212"/>
        <v>0</v>
      </c>
      <c r="G1335" s="32">
        <f>+'JRO''s Hours Information'!E1335</f>
        <v>0</v>
      </c>
      <c r="H1335" s="23">
        <f t="shared" si="213"/>
        <v>0</v>
      </c>
      <c r="I1335" s="32">
        <f>+'JRO''s Hours Information'!H1335</f>
        <v>0</v>
      </c>
      <c r="J1335" s="25">
        <f t="shared" si="214"/>
        <v>0</v>
      </c>
      <c r="K1335" s="33">
        <f>+'JRO''s Hours Information'!C1335</f>
        <v>0</v>
      </c>
      <c r="L1335" s="23">
        <f t="shared" si="215"/>
        <v>0</v>
      </c>
      <c r="M1335" s="33">
        <f>+'JRO''s Hours Information'!F1335</f>
        <v>0</v>
      </c>
      <c r="N1335" s="23">
        <f t="shared" si="216"/>
        <v>0</v>
      </c>
      <c r="O1335" s="33">
        <f>+'JRO''s Hours Information'!I1335</f>
        <v>0</v>
      </c>
      <c r="P1335" s="25">
        <f t="shared" si="217"/>
        <v>0</v>
      </c>
      <c r="Q1335" s="16">
        <f>+'JRO''s Hours Information'!D1335</f>
        <v>0</v>
      </c>
      <c r="R1335" s="23">
        <f t="shared" si="218"/>
        <v>0</v>
      </c>
      <c r="S1335" s="16">
        <f>+'JRO''s Hours Information'!G1335</f>
        <v>0</v>
      </c>
      <c r="T1335" s="23">
        <f t="shared" si="219"/>
        <v>0</v>
      </c>
      <c r="U1335" s="15">
        <f>+'JRO''s Hours Information'!J1335</f>
        <v>0</v>
      </c>
      <c r="V1335" s="25">
        <f t="shared" si="220"/>
        <v>0</v>
      </c>
      <c r="W1335" s="23">
        <f t="shared" si="221"/>
        <v>0</v>
      </c>
    </row>
    <row r="1336" spans="1:23" ht="14.85" hidden="1" customHeight="1" x14ac:dyDescent="0.15">
      <c r="A1336" s="64">
        <f>'Employee ROP Information'!A1336</f>
        <v>0</v>
      </c>
      <c r="B1336" s="58">
        <f>+'Employee ROP Information'!C1336</f>
        <v>0</v>
      </c>
      <c r="C1336" s="17">
        <f>+'Employee ROP Information'!M1336</f>
        <v>0</v>
      </c>
      <c r="D1336" s="17">
        <f>+'Employee ROP Information'!N1336</f>
        <v>0</v>
      </c>
      <c r="E1336" s="32">
        <f>+'JRO''s Hours Information'!B1336</f>
        <v>0</v>
      </c>
      <c r="F1336" s="23">
        <f t="shared" si="212"/>
        <v>0</v>
      </c>
      <c r="G1336" s="32">
        <f>+'JRO''s Hours Information'!E1336</f>
        <v>0</v>
      </c>
      <c r="H1336" s="23">
        <f t="shared" si="213"/>
        <v>0</v>
      </c>
      <c r="I1336" s="32">
        <f>+'JRO''s Hours Information'!H1336</f>
        <v>0</v>
      </c>
      <c r="J1336" s="25">
        <f t="shared" si="214"/>
        <v>0</v>
      </c>
      <c r="K1336" s="33">
        <f>+'JRO''s Hours Information'!C1336</f>
        <v>0</v>
      </c>
      <c r="L1336" s="23">
        <f t="shared" si="215"/>
        <v>0</v>
      </c>
      <c r="M1336" s="33">
        <f>+'JRO''s Hours Information'!F1336</f>
        <v>0</v>
      </c>
      <c r="N1336" s="23">
        <f t="shared" si="216"/>
        <v>0</v>
      </c>
      <c r="O1336" s="33">
        <f>+'JRO''s Hours Information'!I1336</f>
        <v>0</v>
      </c>
      <c r="P1336" s="25">
        <f t="shared" si="217"/>
        <v>0</v>
      </c>
      <c r="Q1336" s="16">
        <f>+'JRO''s Hours Information'!D1336</f>
        <v>0</v>
      </c>
      <c r="R1336" s="23">
        <f t="shared" si="218"/>
        <v>0</v>
      </c>
      <c r="S1336" s="16">
        <f>+'JRO''s Hours Information'!G1336</f>
        <v>0</v>
      </c>
      <c r="T1336" s="23">
        <f t="shared" si="219"/>
        <v>0</v>
      </c>
      <c r="U1336" s="15">
        <f>+'JRO''s Hours Information'!J1336</f>
        <v>0</v>
      </c>
      <c r="V1336" s="25">
        <f t="shared" si="220"/>
        <v>0</v>
      </c>
      <c r="W1336" s="23">
        <f t="shared" si="221"/>
        <v>0</v>
      </c>
    </row>
    <row r="1337" spans="1:23" ht="14.85" hidden="1" customHeight="1" x14ac:dyDescent="0.15">
      <c r="A1337" s="64">
        <f>'Employee ROP Information'!A1337</f>
        <v>0</v>
      </c>
      <c r="B1337" s="58">
        <f>+'Employee ROP Information'!C1337</f>
        <v>0</v>
      </c>
      <c r="C1337" s="17">
        <f>+'Employee ROP Information'!M1337</f>
        <v>0</v>
      </c>
      <c r="D1337" s="17">
        <f>+'Employee ROP Information'!N1337</f>
        <v>0</v>
      </c>
      <c r="E1337" s="32">
        <f>+'JRO''s Hours Information'!B1337</f>
        <v>0</v>
      </c>
      <c r="F1337" s="23">
        <f t="shared" si="212"/>
        <v>0</v>
      </c>
      <c r="G1337" s="32">
        <f>+'JRO''s Hours Information'!E1337</f>
        <v>0</v>
      </c>
      <c r="H1337" s="23">
        <f t="shared" si="213"/>
        <v>0</v>
      </c>
      <c r="I1337" s="32">
        <f>+'JRO''s Hours Information'!H1337</f>
        <v>0</v>
      </c>
      <c r="J1337" s="25">
        <f t="shared" si="214"/>
        <v>0</v>
      </c>
      <c r="K1337" s="33">
        <f>+'JRO''s Hours Information'!C1337</f>
        <v>0</v>
      </c>
      <c r="L1337" s="23">
        <f t="shared" si="215"/>
        <v>0</v>
      </c>
      <c r="M1337" s="33">
        <f>+'JRO''s Hours Information'!F1337</f>
        <v>0</v>
      </c>
      <c r="N1337" s="23">
        <f t="shared" si="216"/>
        <v>0</v>
      </c>
      <c r="O1337" s="33">
        <f>+'JRO''s Hours Information'!I1337</f>
        <v>0</v>
      </c>
      <c r="P1337" s="25">
        <f t="shared" si="217"/>
        <v>0</v>
      </c>
      <c r="Q1337" s="16">
        <f>+'JRO''s Hours Information'!D1337</f>
        <v>0</v>
      </c>
      <c r="R1337" s="23">
        <f t="shared" si="218"/>
        <v>0</v>
      </c>
      <c r="S1337" s="16">
        <f>+'JRO''s Hours Information'!G1337</f>
        <v>0</v>
      </c>
      <c r="T1337" s="23">
        <f t="shared" si="219"/>
        <v>0</v>
      </c>
      <c r="U1337" s="15">
        <f>+'JRO''s Hours Information'!J1337</f>
        <v>0</v>
      </c>
      <c r="V1337" s="25">
        <f t="shared" si="220"/>
        <v>0</v>
      </c>
      <c r="W1337" s="23">
        <f t="shared" si="221"/>
        <v>0</v>
      </c>
    </row>
    <row r="1338" spans="1:23" ht="14.85" hidden="1" customHeight="1" x14ac:dyDescent="0.15">
      <c r="A1338" s="64">
        <f>'Employee ROP Information'!A1338</f>
        <v>0</v>
      </c>
      <c r="B1338" s="58">
        <f>+'Employee ROP Information'!C1338</f>
        <v>0</v>
      </c>
      <c r="C1338" s="17">
        <f>+'Employee ROP Information'!M1338</f>
        <v>0</v>
      </c>
      <c r="D1338" s="17">
        <f>+'Employee ROP Information'!N1338</f>
        <v>0</v>
      </c>
      <c r="E1338" s="32">
        <f>+'JRO''s Hours Information'!B1338</f>
        <v>0</v>
      </c>
      <c r="F1338" s="23">
        <f t="shared" si="212"/>
        <v>0</v>
      </c>
      <c r="G1338" s="32">
        <f>+'JRO''s Hours Information'!E1338</f>
        <v>0</v>
      </c>
      <c r="H1338" s="23">
        <f t="shared" si="213"/>
        <v>0</v>
      </c>
      <c r="I1338" s="32">
        <f>+'JRO''s Hours Information'!H1338</f>
        <v>0</v>
      </c>
      <c r="J1338" s="25">
        <f t="shared" si="214"/>
        <v>0</v>
      </c>
      <c r="K1338" s="33">
        <f>+'JRO''s Hours Information'!C1338</f>
        <v>0</v>
      </c>
      <c r="L1338" s="23">
        <f t="shared" si="215"/>
        <v>0</v>
      </c>
      <c r="M1338" s="33">
        <f>+'JRO''s Hours Information'!F1338</f>
        <v>0</v>
      </c>
      <c r="N1338" s="23">
        <f t="shared" si="216"/>
        <v>0</v>
      </c>
      <c r="O1338" s="33">
        <f>+'JRO''s Hours Information'!I1338</f>
        <v>0</v>
      </c>
      <c r="P1338" s="25">
        <f t="shared" si="217"/>
        <v>0</v>
      </c>
      <c r="Q1338" s="16">
        <f>+'JRO''s Hours Information'!D1338</f>
        <v>0</v>
      </c>
      <c r="R1338" s="23">
        <f t="shared" si="218"/>
        <v>0</v>
      </c>
      <c r="S1338" s="16">
        <f>+'JRO''s Hours Information'!G1338</f>
        <v>0</v>
      </c>
      <c r="T1338" s="23">
        <f t="shared" si="219"/>
        <v>0</v>
      </c>
      <c r="U1338" s="15">
        <f>+'JRO''s Hours Information'!J1338</f>
        <v>0</v>
      </c>
      <c r="V1338" s="25">
        <f t="shared" si="220"/>
        <v>0</v>
      </c>
      <c r="W1338" s="23">
        <f t="shared" si="221"/>
        <v>0</v>
      </c>
    </row>
    <row r="1339" spans="1:23" ht="14.85" hidden="1" customHeight="1" x14ac:dyDescent="0.15">
      <c r="A1339" s="64">
        <f>'Employee ROP Information'!A1339</f>
        <v>0</v>
      </c>
      <c r="B1339" s="58">
        <f>+'Employee ROP Information'!C1339</f>
        <v>0</v>
      </c>
      <c r="C1339" s="17">
        <f>+'Employee ROP Information'!M1339</f>
        <v>0</v>
      </c>
      <c r="D1339" s="17">
        <f>+'Employee ROP Information'!N1339</f>
        <v>0</v>
      </c>
      <c r="E1339" s="32">
        <f>+'JRO''s Hours Information'!B1339</f>
        <v>0</v>
      </c>
      <c r="F1339" s="23">
        <f t="shared" si="212"/>
        <v>0</v>
      </c>
      <c r="G1339" s="32">
        <f>+'JRO''s Hours Information'!E1339</f>
        <v>0</v>
      </c>
      <c r="H1339" s="23">
        <f t="shared" si="213"/>
        <v>0</v>
      </c>
      <c r="I1339" s="32">
        <f>+'JRO''s Hours Information'!H1339</f>
        <v>0</v>
      </c>
      <c r="J1339" s="25">
        <f t="shared" si="214"/>
        <v>0</v>
      </c>
      <c r="K1339" s="33">
        <f>+'JRO''s Hours Information'!C1339</f>
        <v>0</v>
      </c>
      <c r="L1339" s="23">
        <f t="shared" si="215"/>
        <v>0</v>
      </c>
      <c r="M1339" s="33">
        <f>+'JRO''s Hours Information'!F1339</f>
        <v>0</v>
      </c>
      <c r="N1339" s="23">
        <f t="shared" si="216"/>
        <v>0</v>
      </c>
      <c r="O1339" s="33">
        <f>+'JRO''s Hours Information'!I1339</f>
        <v>0</v>
      </c>
      <c r="P1339" s="25">
        <f t="shared" si="217"/>
        <v>0</v>
      </c>
      <c r="Q1339" s="16">
        <f>+'JRO''s Hours Information'!D1339</f>
        <v>0</v>
      </c>
      <c r="R1339" s="23">
        <f t="shared" si="218"/>
        <v>0</v>
      </c>
      <c r="S1339" s="16">
        <f>+'JRO''s Hours Information'!G1339</f>
        <v>0</v>
      </c>
      <c r="T1339" s="23">
        <f t="shared" si="219"/>
        <v>0</v>
      </c>
      <c r="U1339" s="15">
        <f>+'JRO''s Hours Information'!J1339</f>
        <v>0</v>
      </c>
      <c r="V1339" s="25">
        <f t="shared" si="220"/>
        <v>0</v>
      </c>
      <c r="W1339" s="23">
        <f t="shared" si="221"/>
        <v>0</v>
      </c>
    </row>
    <row r="1340" spans="1:23" ht="14.85" hidden="1" customHeight="1" x14ac:dyDescent="0.15">
      <c r="A1340" s="64">
        <f>'Employee ROP Information'!A1340</f>
        <v>0</v>
      </c>
      <c r="B1340" s="58">
        <f>+'Employee ROP Information'!C1340</f>
        <v>0</v>
      </c>
      <c r="C1340" s="17">
        <f>+'Employee ROP Information'!M1340</f>
        <v>0</v>
      </c>
      <c r="D1340" s="17">
        <f>+'Employee ROP Information'!N1340</f>
        <v>0</v>
      </c>
      <c r="E1340" s="32">
        <f>+'JRO''s Hours Information'!B1340</f>
        <v>0</v>
      </c>
      <c r="F1340" s="23">
        <f t="shared" si="212"/>
        <v>0</v>
      </c>
      <c r="G1340" s="32">
        <f>+'JRO''s Hours Information'!E1340</f>
        <v>0</v>
      </c>
      <c r="H1340" s="23">
        <f t="shared" si="213"/>
        <v>0</v>
      </c>
      <c r="I1340" s="32">
        <f>+'JRO''s Hours Information'!H1340</f>
        <v>0</v>
      </c>
      <c r="J1340" s="25">
        <f t="shared" si="214"/>
        <v>0</v>
      </c>
      <c r="K1340" s="33">
        <f>+'JRO''s Hours Information'!C1340</f>
        <v>0</v>
      </c>
      <c r="L1340" s="23">
        <f t="shared" si="215"/>
        <v>0</v>
      </c>
      <c r="M1340" s="33">
        <f>+'JRO''s Hours Information'!F1340</f>
        <v>0</v>
      </c>
      <c r="N1340" s="23">
        <f t="shared" si="216"/>
        <v>0</v>
      </c>
      <c r="O1340" s="33">
        <f>+'JRO''s Hours Information'!I1340</f>
        <v>0</v>
      </c>
      <c r="P1340" s="25">
        <f t="shared" si="217"/>
        <v>0</v>
      </c>
      <c r="Q1340" s="16">
        <f>+'JRO''s Hours Information'!D1340</f>
        <v>0</v>
      </c>
      <c r="R1340" s="23">
        <f t="shared" si="218"/>
        <v>0</v>
      </c>
      <c r="S1340" s="16">
        <f>+'JRO''s Hours Information'!G1340</f>
        <v>0</v>
      </c>
      <c r="T1340" s="23">
        <f t="shared" si="219"/>
        <v>0</v>
      </c>
      <c r="U1340" s="15">
        <f>+'JRO''s Hours Information'!J1340</f>
        <v>0</v>
      </c>
      <c r="V1340" s="25">
        <f t="shared" si="220"/>
        <v>0</v>
      </c>
      <c r="W1340" s="23">
        <f t="shared" si="221"/>
        <v>0</v>
      </c>
    </row>
    <row r="1341" spans="1:23" ht="14.85" hidden="1" customHeight="1" x14ac:dyDescent="0.15">
      <c r="A1341" s="64">
        <f>'Employee ROP Information'!A1341</f>
        <v>0</v>
      </c>
      <c r="B1341" s="58">
        <f>+'Employee ROP Information'!C1341</f>
        <v>0</v>
      </c>
      <c r="C1341" s="17">
        <f>+'Employee ROP Information'!M1341</f>
        <v>0</v>
      </c>
      <c r="D1341" s="17">
        <f>+'Employee ROP Information'!N1341</f>
        <v>0</v>
      </c>
      <c r="E1341" s="32">
        <f>+'JRO''s Hours Information'!B1341</f>
        <v>0</v>
      </c>
      <c r="F1341" s="23">
        <f t="shared" si="212"/>
        <v>0</v>
      </c>
      <c r="G1341" s="32">
        <f>+'JRO''s Hours Information'!E1341</f>
        <v>0</v>
      </c>
      <c r="H1341" s="23">
        <f t="shared" si="213"/>
        <v>0</v>
      </c>
      <c r="I1341" s="32">
        <f>+'JRO''s Hours Information'!H1341</f>
        <v>0</v>
      </c>
      <c r="J1341" s="25">
        <f t="shared" si="214"/>
        <v>0</v>
      </c>
      <c r="K1341" s="33">
        <f>+'JRO''s Hours Information'!C1341</f>
        <v>0</v>
      </c>
      <c r="L1341" s="23">
        <f t="shared" si="215"/>
        <v>0</v>
      </c>
      <c r="M1341" s="33">
        <f>+'JRO''s Hours Information'!F1341</f>
        <v>0</v>
      </c>
      <c r="N1341" s="23">
        <f t="shared" si="216"/>
        <v>0</v>
      </c>
      <c r="O1341" s="33">
        <f>+'JRO''s Hours Information'!I1341</f>
        <v>0</v>
      </c>
      <c r="P1341" s="25">
        <f t="shared" si="217"/>
        <v>0</v>
      </c>
      <c r="Q1341" s="16">
        <f>+'JRO''s Hours Information'!D1341</f>
        <v>0</v>
      </c>
      <c r="R1341" s="23">
        <f t="shared" si="218"/>
        <v>0</v>
      </c>
      <c r="S1341" s="16">
        <f>+'JRO''s Hours Information'!G1341</f>
        <v>0</v>
      </c>
      <c r="T1341" s="23">
        <f t="shared" si="219"/>
        <v>0</v>
      </c>
      <c r="U1341" s="15">
        <f>+'JRO''s Hours Information'!J1341</f>
        <v>0</v>
      </c>
      <c r="V1341" s="25">
        <f t="shared" si="220"/>
        <v>0</v>
      </c>
      <c r="W1341" s="23">
        <f t="shared" si="221"/>
        <v>0</v>
      </c>
    </row>
    <row r="1342" spans="1:23" ht="14.85" hidden="1" customHeight="1" x14ac:dyDescent="0.15">
      <c r="A1342" s="64">
        <f>'Employee ROP Information'!A1342</f>
        <v>0</v>
      </c>
      <c r="B1342" s="58">
        <f>+'Employee ROP Information'!C1342</f>
        <v>0</v>
      </c>
      <c r="C1342" s="17">
        <f>+'Employee ROP Information'!M1342</f>
        <v>0</v>
      </c>
      <c r="D1342" s="17">
        <f>+'Employee ROP Information'!N1342</f>
        <v>0</v>
      </c>
      <c r="E1342" s="32">
        <f>+'JRO''s Hours Information'!B1342</f>
        <v>0</v>
      </c>
      <c r="F1342" s="23">
        <f t="shared" si="212"/>
        <v>0</v>
      </c>
      <c r="G1342" s="32">
        <f>+'JRO''s Hours Information'!E1342</f>
        <v>0</v>
      </c>
      <c r="H1342" s="23">
        <f t="shared" si="213"/>
        <v>0</v>
      </c>
      <c r="I1342" s="32">
        <f>+'JRO''s Hours Information'!H1342</f>
        <v>0</v>
      </c>
      <c r="J1342" s="25">
        <f t="shared" si="214"/>
        <v>0</v>
      </c>
      <c r="K1342" s="33">
        <f>+'JRO''s Hours Information'!C1342</f>
        <v>0</v>
      </c>
      <c r="L1342" s="23">
        <f t="shared" si="215"/>
        <v>0</v>
      </c>
      <c r="M1342" s="33">
        <f>+'JRO''s Hours Information'!F1342</f>
        <v>0</v>
      </c>
      <c r="N1342" s="23">
        <f t="shared" si="216"/>
        <v>0</v>
      </c>
      <c r="O1342" s="33">
        <f>+'JRO''s Hours Information'!I1342</f>
        <v>0</v>
      </c>
      <c r="P1342" s="25">
        <f t="shared" si="217"/>
        <v>0</v>
      </c>
      <c r="Q1342" s="16">
        <f>+'JRO''s Hours Information'!D1342</f>
        <v>0</v>
      </c>
      <c r="R1342" s="23">
        <f t="shared" si="218"/>
        <v>0</v>
      </c>
      <c r="S1342" s="16">
        <f>+'JRO''s Hours Information'!G1342</f>
        <v>0</v>
      </c>
      <c r="T1342" s="23">
        <f t="shared" si="219"/>
        <v>0</v>
      </c>
      <c r="U1342" s="15">
        <f>+'JRO''s Hours Information'!J1342</f>
        <v>0</v>
      </c>
      <c r="V1342" s="25">
        <f t="shared" si="220"/>
        <v>0</v>
      </c>
      <c r="W1342" s="23">
        <f t="shared" si="221"/>
        <v>0</v>
      </c>
    </row>
    <row r="1343" spans="1:23" ht="14.85" hidden="1" customHeight="1" x14ac:dyDescent="0.15">
      <c r="A1343" s="64">
        <f>'Employee ROP Information'!A1343</f>
        <v>0</v>
      </c>
      <c r="B1343" s="58">
        <f>+'Employee ROP Information'!C1343</f>
        <v>0</v>
      </c>
      <c r="C1343" s="17">
        <f>+'Employee ROP Information'!M1343</f>
        <v>0</v>
      </c>
      <c r="D1343" s="17">
        <f>+'Employee ROP Information'!N1343</f>
        <v>0</v>
      </c>
      <c r="E1343" s="32">
        <f>+'JRO''s Hours Information'!B1343</f>
        <v>0</v>
      </c>
      <c r="F1343" s="23">
        <f t="shared" si="212"/>
        <v>0</v>
      </c>
      <c r="G1343" s="32">
        <f>+'JRO''s Hours Information'!E1343</f>
        <v>0</v>
      </c>
      <c r="H1343" s="23">
        <f t="shared" si="213"/>
        <v>0</v>
      </c>
      <c r="I1343" s="32">
        <f>+'JRO''s Hours Information'!H1343</f>
        <v>0</v>
      </c>
      <c r="J1343" s="25">
        <f t="shared" si="214"/>
        <v>0</v>
      </c>
      <c r="K1343" s="33">
        <f>+'JRO''s Hours Information'!C1343</f>
        <v>0</v>
      </c>
      <c r="L1343" s="23">
        <f t="shared" si="215"/>
        <v>0</v>
      </c>
      <c r="M1343" s="33">
        <f>+'JRO''s Hours Information'!F1343</f>
        <v>0</v>
      </c>
      <c r="N1343" s="23">
        <f t="shared" si="216"/>
        <v>0</v>
      </c>
      <c r="O1343" s="33">
        <f>+'JRO''s Hours Information'!I1343</f>
        <v>0</v>
      </c>
      <c r="P1343" s="25">
        <f t="shared" si="217"/>
        <v>0</v>
      </c>
      <c r="Q1343" s="16">
        <f>+'JRO''s Hours Information'!D1343</f>
        <v>0</v>
      </c>
      <c r="R1343" s="23">
        <f t="shared" si="218"/>
        <v>0</v>
      </c>
      <c r="S1343" s="16">
        <f>+'JRO''s Hours Information'!G1343</f>
        <v>0</v>
      </c>
      <c r="T1343" s="23">
        <f t="shared" si="219"/>
        <v>0</v>
      </c>
      <c r="U1343" s="15">
        <f>+'JRO''s Hours Information'!J1343</f>
        <v>0</v>
      </c>
      <c r="V1343" s="25">
        <f t="shared" si="220"/>
        <v>0</v>
      </c>
      <c r="W1343" s="23">
        <f t="shared" si="221"/>
        <v>0</v>
      </c>
    </row>
    <row r="1344" spans="1:23" ht="14.85" hidden="1" customHeight="1" x14ac:dyDescent="0.15">
      <c r="A1344" s="64">
        <f>'Employee ROP Information'!A1344</f>
        <v>0</v>
      </c>
      <c r="B1344" s="58">
        <f>+'Employee ROP Information'!C1344</f>
        <v>0</v>
      </c>
      <c r="C1344" s="17">
        <f>+'Employee ROP Information'!M1344</f>
        <v>0</v>
      </c>
      <c r="D1344" s="17">
        <f>+'Employee ROP Information'!N1344</f>
        <v>0</v>
      </c>
      <c r="E1344" s="32">
        <f>+'JRO''s Hours Information'!B1344</f>
        <v>0</v>
      </c>
      <c r="F1344" s="23">
        <f t="shared" si="212"/>
        <v>0</v>
      </c>
      <c r="G1344" s="32">
        <f>+'JRO''s Hours Information'!E1344</f>
        <v>0</v>
      </c>
      <c r="H1344" s="23">
        <f t="shared" si="213"/>
        <v>0</v>
      </c>
      <c r="I1344" s="32">
        <f>+'JRO''s Hours Information'!H1344</f>
        <v>0</v>
      </c>
      <c r="J1344" s="25">
        <f t="shared" si="214"/>
        <v>0</v>
      </c>
      <c r="K1344" s="33">
        <f>+'JRO''s Hours Information'!C1344</f>
        <v>0</v>
      </c>
      <c r="L1344" s="23">
        <f t="shared" si="215"/>
        <v>0</v>
      </c>
      <c r="M1344" s="33">
        <f>+'JRO''s Hours Information'!F1344</f>
        <v>0</v>
      </c>
      <c r="N1344" s="23">
        <f t="shared" si="216"/>
        <v>0</v>
      </c>
      <c r="O1344" s="33">
        <f>+'JRO''s Hours Information'!I1344</f>
        <v>0</v>
      </c>
      <c r="P1344" s="25">
        <f t="shared" si="217"/>
        <v>0</v>
      </c>
      <c r="Q1344" s="16">
        <f>+'JRO''s Hours Information'!D1344</f>
        <v>0</v>
      </c>
      <c r="R1344" s="23">
        <f t="shared" si="218"/>
        <v>0</v>
      </c>
      <c r="S1344" s="16">
        <f>+'JRO''s Hours Information'!G1344</f>
        <v>0</v>
      </c>
      <c r="T1344" s="23">
        <f t="shared" si="219"/>
        <v>0</v>
      </c>
      <c r="U1344" s="15">
        <f>+'JRO''s Hours Information'!J1344</f>
        <v>0</v>
      </c>
      <c r="V1344" s="25">
        <f t="shared" si="220"/>
        <v>0</v>
      </c>
      <c r="W1344" s="23">
        <f t="shared" si="221"/>
        <v>0</v>
      </c>
    </row>
    <row r="1345" spans="1:23" ht="14.85" hidden="1" customHeight="1" x14ac:dyDescent="0.15">
      <c r="A1345" s="64">
        <f>'Employee ROP Information'!A1345</f>
        <v>0</v>
      </c>
      <c r="B1345" s="58">
        <f>+'Employee ROP Information'!C1345</f>
        <v>0</v>
      </c>
      <c r="C1345" s="17">
        <f>+'Employee ROP Information'!M1345</f>
        <v>0</v>
      </c>
      <c r="D1345" s="17">
        <f>+'Employee ROP Information'!N1345</f>
        <v>0</v>
      </c>
      <c r="E1345" s="32">
        <f>+'JRO''s Hours Information'!B1345</f>
        <v>0</v>
      </c>
      <c r="F1345" s="23">
        <f t="shared" si="212"/>
        <v>0</v>
      </c>
      <c r="G1345" s="32">
        <f>+'JRO''s Hours Information'!E1345</f>
        <v>0</v>
      </c>
      <c r="H1345" s="23">
        <f t="shared" si="213"/>
        <v>0</v>
      </c>
      <c r="I1345" s="32">
        <f>+'JRO''s Hours Information'!H1345</f>
        <v>0</v>
      </c>
      <c r="J1345" s="25">
        <f t="shared" si="214"/>
        <v>0</v>
      </c>
      <c r="K1345" s="33">
        <f>+'JRO''s Hours Information'!C1345</f>
        <v>0</v>
      </c>
      <c r="L1345" s="23">
        <f t="shared" si="215"/>
        <v>0</v>
      </c>
      <c r="M1345" s="33">
        <f>+'JRO''s Hours Information'!F1345</f>
        <v>0</v>
      </c>
      <c r="N1345" s="23">
        <f t="shared" si="216"/>
        <v>0</v>
      </c>
      <c r="O1345" s="33">
        <f>+'JRO''s Hours Information'!I1345</f>
        <v>0</v>
      </c>
      <c r="P1345" s="25">
        <f t="shared" si="217"/>
        <v>0</v>
      </c>
      <c r="Q1345" s="16">
        <f>+'JRO''s Hours Information'!D1345</f>
        <v>0</v>
      </c>
      <c r="R1345" s="23">
        <f t="shared" si="218"/>
        <v>0</v>
      </c>
      <c r="S1345" s="16">
        <f>+'JRO''s Hours Information'!G1345</f>
        <v>0</v>
      </c>
      <c r="T1345" s="23">
        <f t="shared" si="219"/>
        <v>0</v>
      </c>
      <c r="U1345" s="15">
        <f>+'JRO''s Hours Information'!J1345</f>
        <v>0</v>
      </c>
      <c r="V1345" s="25">
        <f t="shared" si="220"/>
        <v>0</v>
      </c>
      <c r="W1345" s="23">
        <f t="shared" si="221"/>
        <v>0</v>
      </c>
    </row>
    <row r="1346" spans="1:23" ht="14.85" hidden="1" customHeight="1" x14ac:dyDescent="0.15">
      <c r="A1346" s="64">
        <f>'Employee ROP Information'!A1346</f>
        <v>0</v>
      </c>
      <c r="B1346" s="58">
        <f>+'Employee ROP Information'!C1346</f>
        <v>0</v>
      </c>
      <c r="C1346" s="17">
        <f>+'Employee ROP Information'!M1346</f>
        <v>0</v>
      </c>
      <c r="D1346" s="17">
        <f>+'Employee ROP Information'!N1346</f>
        <v>0</v>
      </c>
      <c r="E1346" s="32">
        <f>+'JRO''s Hours Information'!B1346</f>
        <v>0</v>
      </c>
      <c r="F1346" s="23">
        <f t="shared" si="212"/>
        <v>0</v>
      </c>
      <c r="G1346" s="32">
        <f>+'JRO''s Hours Information'!E1346</f>
        <v>0</v>
      </c>
      <c r="H1346" s="23">
        <f t="shared" si="213"/>
        <v>0</v>
      </c>
      <c r="I1346" s="32">
        <f>+'JRO''s Hours Information'!H1346</f>
        <v>0</v>
      </c>
      <c r="J1346" s="25">
        <f t="shared" si="214"/>
        <v>0</v>
      </c>
      <c r="K1346" s="33">
        <f>+'JRO''s Hours Information'!C1346</f>
        <v>0</v>
      </c>
      <c r="L1346" s="23">
        <f t="shared" si="215"/>
        <v>0</v>
      </c>
      <c r="M1346" s="33">
        <f>+'JRO''s Hours Information'!F1346</f>
        <v>0</v>
      </c>
      <c r="N1346" s="23">
        <f t="shared" si="216"/>
        <v>0</v>
      </c>
      <c r="O1346" s="33">
        <f>+'JRO''s Hours Information'!I1346</f>
        <v>0</v>
      </c>
      <c r="P1346" s="25">
        <f t="shared" si="217"/>
        <v>0</v>
      </c>
      <c r="Q1346" s="16">
        <f>+'JRO''s Hours Information'!D1346</f>
        <v>0</v>
      </c>
      <c r="R1346" s="23">
        <f t="shared" si="218"/>
        <v>0</v>
      </c>
      <c r="S1346" s="16">
        <f>+'JRO''s Hours Information'!G1346</f>
        <v>0</v>
      </c>
      <c r="T1346" s="23">
        <f t="shared" si="219"/>
        <v>0</v>
      </c>
      <c r="U1346" s="15">
        <f>+'JRO''s Hours Information'!J1346</f>
        <v>0</v>
      </c>
      <c r="V1346" s="25">
        <f t="shared" si="220"/>
        <v>0</v>
      </c>
      <c r="W1346" s="23">
        <f t="shared" si="221"/>
        <v>0</v>
      </c>
    </row>
    <row r="1347" spans="1:23" ht="14.85" hidden="1" customHeight="1" x14ac:dyDescent="0.15">
      <c r="A1347" s="64">
        <f>'Employee ROP Information'!A1346</f>
        <v>0</v>
      </c>
      <c r="B1347" s="58">
        <f>+'Employee ROP Information'!C1346</f>
        <v>0</v>
      </c>
      <c r="C1347" s="17">
        <f>+'Employee ROP Information'!M1346</f>
        <v>0</v>
      </c>
      <c r="D1347" s="17">
        <f>+'Employee ROP Information'!N1346</f>
        <v>0</v>
      </c>
      <c r="E1347" s="32">
        <f>+'JRO''s Hours Information'!B1347</f>
        <v>0</v>
      </c>
      <c r="F1347" s="23">
        <f t="shared" si="212"/>
        <v>0</v>
      </c>
      <c r="G1347" s="32">
        <f>+'JRO''s Hours Information'!E1347</f>
        <v>0</v>
      </c>
      <c r="H1347" s="23">
        <f t="shared" si="213"/>
        <v>0</v>
      </c>
      <c r="I1347" s="32">
        <f>+'JRO''s Hours Information'!H1347</f>
        <v>0</v>
      </c>
      <c r="J1347" s="25">
        <f t="shared" si="214"/>
        <v>0</v>
      </c>
      <c r="K1347" s="33">
        <f>+'JRO''s Hours Information'!C1347</f>
        <v>0</v>
      </c>
      <c r="L1347" s="23">
        <f t="shared" si="215"/>
        <v>0</v>
      </c>
      <c r="M1347" s="33">
        <f>+'JRO''s Hours Information'!F1347</f>
        <v>0</v>
      </c>
      <c r="N1347" s="23">
        <f t="shared" si="216"/>
        <v>0</v>
      </c>
      <c r="O1347" s="33">
        <f>+'JRO''s Hours Information'!I1347</f>
        <v>0</v>
      </c>
      <c r="P1347" s="25">
        <f t="shared" si="217"/>
        <v>0</v>
      </c>
      <c r="Q1347" s="16">
        <f>+'JRO''s Hours Information'!D1347</f>
        <v>0</v>
      </c>
      <c r="R1347" s="23">
        <f t="shared" si="218"/>
        <v>0</v>
      </c>
      <c r="S1347" s="16">
        <f>+'JRO''s Hours Information'!G1347</f>
        <v>0</v>
      </c>
      <c r="T1347" s="23">
        <f t="shared" si="219"/>
        <v>0</v>
      </c>
      <c r="U1347" s="15">
        <f>+'JRO''s Hours Information'!J1347</f>
        <v>0</v>
      </c>
      <c r="V1347" s="25">
        <f t="shared" si="220"/>
        <v>0</v>
      </c>
      <c r="W1347" s="23">
        <f t="shared" si="221"/>
        <v>0</v>
      </c>
    </row>
    <row r="1348" spans="1:23" ht="14.85" hidden="1" customHeight="1" x14ac:dyDescent="0.15">
      <c r="A1348" s="64">
        <f>'Employee ROP Information'!A1347</f>
        <v>0</v>
      </c>
      <c r="B1348" s="58">
        <f>+'Employee ROP Information'!C1347</f>
        <v>0</v>
      </c>
      <c r="C1348" s="17">
        <f>+'Employee ROP Information'!M1347</f>
        <v>0</v>
      </c>
      <c r="D1348" s="17">
        <f>+'Employee ROP Information'!N1347</f>
        <v>0</v>
      </c>
      <c r="E1348" s="32">
        <f>+'JRO''s Hours Information'!B1348</f>
        <v>0</v>
      </c>
      <c r="F1348" s="23">
        <f t="shared" si="212"/>
        <v>0</v>
      </c>
      <c r="G1348" s="32">
        <f>+'JRO''s Hours Information'!E1348</f>
        <v>0</v>
      </c>
      <c r="H1348" s="23">
        <f t="shared" si="213"/>
        <v>0</v>
      </c>
      <c r="I1348" s="32">
        <f>+'JRO''s Hours Information'!H1348</f>
        <v>0</v>
      </c>
      <c r="J1348" s="25">
        <f t="shared" si="214"/>
        <v>0</v>
      </c>
      <c r="K1348" s="33">
        <f>+'JRO''s Hours Information'!C1348</f>
        <v>0</v>
      </c>
      <c r="L1348" s="23">
        <f t="shared" si="215"/>
        <v>0</v>
      </c>
      <c r="M1348" s="33">
        <f>+'JRO''s Hours Information'!F1348</f>
        <v>0</v>
      </c>
      <c r="N1348" s="23">
        <f t="shared" si="216"/>
        <v>0</v>
      </c>
      <c r="O1348" s="33">
        <f>+'JRO''s Hours Information'!I1348</f>
        <v>0</v>
      </c>
      <c r="P1348" s="25">
        <f t="shared" si="217"/>
        <v>0</v>
      </c>
      <c r="Q1348" s="16">
        <f>+'JRO''s Hours Information'!D1348</f>
        <v>0</v>
      </c>
      <c r="R1348" s="23">
        <f t="shared" si="218"/>
        <v>0</v>
      </c>
      <c r="S1348" s="16">
        <f>+'JRO''s Hours Information'!G1348</f>
        <v>0</v>
      </c>
      <c r="T1348" s="23">
        <f t="shared" si="219"/>
        <v>0</v>
      </c>
      <c r="U1348" s="15">
        <f>+'JRO''s Hours Information'!J1348</f>
        <v>0</v>
      </c>
      <c r="V1348" s="25">
        <f t="shared" si="220"/>
        <v>0</v>
      </c>
      <c r="W1348" s="23">
        <f t="shared" si="221"/>
        <v>0</v>
      </c>
    </row>
    <row r="1349" spans="1:23" ht="14.85" hidden="1" customHeight="1" x14ac:dyDescent="0.15">
      <c r="A1349" s="64">
        <f>'Employee ROP Information'!A1348</f>
        <v>0</v>
      </c>
      <c r="B1349" s="58">
        <f>+'Employee ROP Information'!C1348</f>
        <v>0</v>
      </c>
      <c r="C1349" s="17">
        <f>+'Employee ROP Information'!M1348</f>
        <v>0</v>
      </c>
      <c r="D1349" s="17">
        <f>+'Employee ROP Information'!N1348</f>
        <v>0</v>
      </c>
      <c r="E1349" s="32">
        <f>+'JRO''s Hours Information'!B1349</f>
        <v>0</v>
      </c>
      <c r="F1349" s="23">
        <f t="shared" si="212"/>
        <v>0</v>
      </c>
      <c r="G1349" s="32">
        <f>+'JRO''s Hours Information'!E1349</f>
        <v>0</v>
      </c>
      <c r="H1349" s="23">
        <f t="shared" si="213"/>
        <v>0</v>
      </c>
      <c r="I1349" s="32">
        <f>+'JRO''s Hours Information'!H1349</f>
        <v>0</v>
      </c>
      <c r="J1349" s="25">
        <f t="shared" si="214"/>
        <v>0</v>
      </c>
      <c r="K1349" s="33">
        <f>+'JRO''s Hours Information'!C1349</f>
        <v>0</v>
      </c>
      <c r="L1349" s="23">
        <f t="shared" si="215"/>
        <v>0</v>
      </c>
      <c r="M1349" s="33">
        <f>+'JRO''s Hours Information'!F1349</f>
        <v>0</v>
      </c>
      <c r="N1349" s="23">
        <f t="shared" si="216"/>
        <v>0</v>
      </c>
      <c r="O1349" s="33">
        <f>+'JRO''s Hours Information'!I1349</f>
        <v>0</v>
      </c>
      <c r="P1349" s="25">
        <f t="shared" si="217"/>
        <v>0</v>
      </c>
      <c r="Q1349" s="16">
        <f>+'JRO''s Hours Information'!D1349</f>
        <v>0</v>
      </c>
      <c r="R1349" s="23">
        <f t="shared" si="218"/>
        <v>0</v>
      </c>
      <c r="S1349" s="16">
        <f>+'JRO''s Hours Information'!G1349</f>
        <v>0</v>
      </c>
      <c r="T1349" s="23">
        <f t="shared" si="219"/>
        <v>0</v>
      </c>
      <c r="U1349" s="15">
        <f>+'JRO''s Hours Information'!J1349</f>
        <v>0</v>
      </c>
      <c r="V1349" s="25">
        <f t="shared" si="220"/>
        <v>0</v>
      </c>
      <c r="W1349" s="23">
        <f t="shared" si="221"/>
        <v>0</v>
      </c>
    </row>
    <row r="1350" spans="1:23" s="149" customFormat="1" ht="14.25" customHeight="1" x14ac:dyDescent="0.2">
      <c r="A1350" s="147" t="str">
        <f>A3</f>
        <v>GAL</v>
      </c>
      <c r="B1350" s="68"/>
      <c r="C1350" s="148">
        <f t="shared" ref="C1350:W1350" si="222">SUM(C3:C1349)</f>
        <v>16823.34999999994</v>
      </c>
      <c r="D1350" s="148">
        <f t="shared" si="222"/>
        <v>15568.500000000022</v>
      </c>
      <c r="E1350" s="148">
        <f t="shared" si="222"/>
        <v>120292.13099999964</v>
      </c>
      <c r="F1350" s="148">
        <f t="shared" si="222"/>
        <v>3000591.6788199968</v>
      </c>
      <c r="G1350" s="148">
        <f t="shared" si="222"/>
        <v>142256.88899999936</v>
      </c>
      <c r="H1350" s="148">
        <f t="shared" si="222"/>
        <v>3255881.6586099961</v>
      </c>
      <c r="I1350" s="148">
        <f t="shared" si="222"/>
        <v>4580.1199000000006</v>
      </c>
      <c r="J1350" s="148">
        <f t="shared" si="222"/>
        <v>113660.82302099995</v>
      </c>
      <c r="K1350" s="148">
        <f t="shared" si="222"/>
        <v>87132.254000000117</v>
      </c>
      <c r="L1350" s="148">
        <f t="shared" si="222"/>
        <v>2088765.3313800057</v>
      </c>
      <c r="M1350" s="148">
        <f t="shared" si="222"/>
        <v>70445.426000000312</v>
      </c>
      <c r="N1350" s="148">
        <f t="shared" si="222"/>
        <v>1500537.6780499972</v>
      </c>
      <c r="O1350" s="148">
        <f t="shared" si="222"/>
        <v>12595.575000000001</v>
      </c>
      <c r="P1350" s="148">
        <f t="shared" si="222"/>
        <v>283078.97574999998</v>
      </c>
      <c r="Q1350" s="148">
        <f t="shared" si="222"/>
        <v>50998.25</v>
      </c>
      <c r="R1350" s="148">
        <f t="shared" si="222"/>
        <v>1208320.2325000016</v>
      </c>
      <c r="S1350" s="148">
        <f t="shared" si="222"/>
        <v>40088.75</v>
      </c>
      <c r="T1350" s="148">
        <f t="shared" si="222"/>
        <v>840072.53749999951</v>
      </c>
      <c r="U1350" s="148">
        <f t="shared" si="222"/>
        <v>12773.75</v>
      </c>
      <c r="V1350" s="148">
        <f t="shared" si="222"/>
        <v>289565.60500000039</v>
      </c>
      <c r="W1350" s="148">
        <f t="shared" si="222"/>
        <v>6356743.6004509972</v>
      </c>
    </row>
    <row r="1351" spans="1:23" ht="14.25" customHeight="1" x14ac:dyDescent="0.2">
      <c r="A1351" s="65"/>
      <c r="B1351" s="68" t="s">
        <v>99</v>
      </c>
      <c r="C1351" s="69"/>
      <c r="D1351" s="69"/>
      <c r="E1351" s="69">
        <f>E1350+0</f>
        <v>120292.13099999964</v>
      </c>
      <c r="F1351" s="69"/>
      <c r="G1351" s="69">
        <f>G1350+0</f>
        <v>142256.88899999936</v>
      </c>
      <c r="H1351" s="69"/>
      <c r="I1351" s="69">
        <v>0</v>
      </c>
      <c r="J1351" s="69"/>
      <c r="K1351" s="69"/>
      <c r="L1351" s="69"/>
      <c r="M1351" s="69"/>
      <c r="N1351" s="69"/>
      <c r="O1351" s="69"/>
      <c r="P1351" s="69"/>
      <c r="Q1351" s="69">
        <f>Q1350-0</f>
        <v>50998.25</v>
      </c>
      <c r="R1351" s="69"/>
      <c r="S1351" s="69">
        <f>S1350</f>
        <v>40088.75</v>
      </c>
      <c r="T1351" s="69"/>
      <c r="U1351" s="69">
        <f>U1350</f>
        <v>12773.75</v>
      </c>
      <c r="V1351" s="69"/>
      <c r="W1351" s="69"/>
    </row>
    <row r="1361" spans="1:5" ht="14.25" customHeight="1" x14ac:dyDescent="0.15">
      <c r="A1361" s="65"/>
      <c r="B1361" s="59"/>
      <c r="C1361" s="18"/>
      <c r="E1361" s="10"/>
    </row>
    <row r="1362" spans="1:5" ht="15.6" customHeight="1" x14ac:dyDescent="0.15">
      <c r="A1362" s="65"/>
      <c r="B1362" s="59"/>
      <c r="C1362" s="18"/>
      <c r="E1362" s="10"/>
    </row>
    <row r="1363" spans="1:5" ht="15" customHeight="1" x14ac:dyDescent="0.15">
      <c r="A1363" s="65"/>
      <c r="B1363" s="59"/>
      <c r="C1363" s="18"/>
      <c r="E1363" s="10"/>
    </row>
    <row r="1364" spans="1:5" x14ac:dyDescent="0.15">
      <c r="A1364" s="65"/>
      <c r="B1364" s="59"/>
      <c r="C1364" s="18"/>
      <c r="E1364" s="10"/>
    </row>
    <row r="1365" spans="1:5" x14ac:dyDescent="0.15">
      <c r="A1365" s="65"/>
      <c r="B1365" s="59"/>
      <c r="C1365" s="18"/>
      <c r="E1365" s="10"/>
    </row>
    <row r="1366" spans="1:5" x14ac:dyDescent="0.15">
      <c r="A1366" s="65"/>
      <c r="B1366" s="59"/>
      <c r="C1366" s="18"/>
      <c r="E1366" s="10"/>
    </row>
    <row r="1367" spans="1:5" x14ac:dyDescent="0.15">
      <c r="A1367" s="65"/>
      <c r="B1367" s="59"/>
      <c r="C1367" s="18"/>
      <c r="E1367" s="10"/>
    </row>
    <row r="1368" spans="1:5" x14ac:dyDescent="0.15">
      <c r="A1368" s="65"/>
      <c r="B1368" s="59"/>
      <c r="C1368" s="18"/>
      <c r="E1368" s="10"/>
    </row>
    <row r="1369" spans="1:5" x14ac:dyDescent="0.15">
      <c r="A1369" s="65"/>
      <c r="B1369" s="59"/>
      <c r="C1369" s="18"/>
      <c r="E1369" s="10"/>
    </row>
    <row r="1370" spans="1:5" x14ac:dyDescent="0.15">
      <c r="A1370" s="65"/>
      <c r="B1370" s="59"/>
      <c r="C1370" s="18"/>
      <c r="E1370" s="10"/>
    </row>
    <row r="1371" spans="1:5" x14ac:dyDescent="0.15">
      <c r="A1371" s="65"/>
      <c r="B1371" s="59"/>
      <c r="C1371" s="18"/>
      <c r="E1371" s="10"/>
    </row>
    <row r="1372" spans="1:5" x14ac:dyDescent="0.15">
      <c r="A1372" s="65"/>
      <c r="B1372" s="59"/>
      <c r="C1372" s="18"/>
      <c r="E1372" s="10"/>
    </row>
    <row r="1373" spans="1:5" x14ac:dyDescent="0.15">
      <c r="A1373" s="65"/>
      <c r="B1373" s="59"/>
      <c r="C1373" s="18"/>
      <c r="E1373" s="10"/>
    </row>
    <row r="1374" spans="1:5" x14ac:dyDescent="0.15">
      <c r="A1374" s="65"/>
      <c r="B1374" s="59"/>
      <c r="C1374" s="18"/>
      <c r="E1374" s="10"/>
    </row>
    <row r="1375" spans="1:5" x14ac:dyDescent="0.15">
      <c r="A1375" s="65"/>
      <c r="B1375" s="59"/>
      <c r="C1375" s="18"/>
      <c r="E1375" s="10"/>
    </row>
    <row r="1376" spans="1:5" x14ac:dyDescent="0.15">
      <c r="A1376" s="65"/>
      <c r="B1376" s="59"/>
      <c r="C1376" s="18"/>
      <c r="E1376" s="10"/>
    </row>
    <row r="1377" spans="1:5" x14ac:dyDescent="0.15">
      <c r="A1377" s="65"/>
      <c r="B1377" s="59"/>
      <c r="C1377" s="18"/>
      <c r="E1377" s="10"/>
    </row>
    <row r="1378" spans="1:5" x14ac:dyDescent="0.15">
      <c r="A1378" s="65"/>
      <c r="B1378" s="59"/>
      <c r="C1378" s="18"/>
      <c r="E1378" s="10"/>
    </row>
    <row r="1379" spans="1:5" x14ac:dyDescent="0.15">
      <c r="A1379" s="65"/>
      <c r="B1379" s="59"/>
      <c r="C1379" s="18"/>
      <c r="E1379" s="10"/>
    </row>
    <row r="1380" spans="1:5" x14ac:dyDescent="0.15">
      <c r="A1380" s="65"/>
      <c r="B1380" s="59"/>
      <c r="C1380" s="18"/>
      <c r="E1380" s="10"/>
    </row>
    <row r="1381" spans="1:5" x14ac:dyDescent="0.15">
      <c r="A1381" s="65"/>
      <c r="B1381" s="59"/>
      <c r="C1381" s="18"/>
      <c r="E1381" s="10"/>
    </row>
    <row r="1382" spans="1:5" x14ac:dyDescent="0.15">
      <c r="A1382" s="65"/>
      <c r="B1382" s="59"/>
      <c r="C1382" s="18"/>
      <c r="E1382" s="10"/>
    </row>
    <row r="1383" spans="1:5" x14ac:dyDescent="0.15">
      <c r="A1383" s="65"/>
      <c r="B1383" s="59"/>
      <c r="C1383" s="18"/>
      <c r="E1383" s="10"/>
    </row>
    <row r="1384" spans="1:5" x14ac:dyDescent="0.15">
      <c r="A1384" s="65"/>
      <c r="B1384" s="59"/>
      <c r="C1384" s="18"/>
      <c r="E1384" s="10"/>
    </row>
    <row r="1385" spans="1:5" x14ac:dyDescent="0.15">
      <c r="A1385" s="65"/>
      <c r="B1385" s="59"/>
      <c r="C1385" s="18"/>
      <c r="E1385" s="10"/>
    </row>
    <row r="1386" spans="1:5" x14ac:dyDescent="0.15">
      <c r="A1386" s="65"/>
      <c r="B1386" s="59"/>
      <c r="C1386" s="18"/>
      <c r="E1386" s="10"/>
    </row>
    <row r="1387" spans="1:5" x14ac:dyDescent="0.15">
      <c r="A1387" s="65"/>
      <c r="B1387" s="59"/>
      <c r="C1387" s="18"/>
      <c r="E1387" s="10"/>
    </row>
    <row r="1388" spans="1:5" x14ac:dyDescent="0.15">
      <c r="A1388" s="65"/>
      <c r="B1388" s="59"/>
      <c r="C1388" s="18"/>
      <c r="E1388" s="10"/>
    </row>
    <row r="1389" spans="1:5" x14ac:dyDescent="0.15">
      <c r="A1389" s="65"/>
      <c r="B1389" s="59"/>
      <c r="C1389" s="18"/>
      <c r="E1389" s="10"/>
    </row>
    <row r="1390" spans="1:5" x14ac:dyDescent="0.15">
      <c r="A1390" s="65"/>
      <c r="B1390" s="59"/>
      <c r="C1390" s="18"/>
      <c r="E1390" s="10"/>
    </row>
    <row r="1391" spans="1:5" x14ac:dyDescent="0.15">
      <c r="A1391" s="65"/>
      <c r="B1391" s="59"/>
      <c r="C1391" s="18"/>
      <c r="E1391" s="10"/>
    </row>
    <row r="1392" spans="1:5" x14ac:dyDescent="0.15">
      <c r="A1392" s="65"/>
      <c r="B1392" s="59"/>
      <c r="C1392" s="18"/>
      <c r="E1392" s="10"/>
    </row>
    <row r="1393" spans="1:5" x14ac:dyDescent="0.15">
      <c r="A1393" s="65"/>
      <c r="B1393" s="59"/>
      <c r="C1393" s="18"/>
      <c r="E1393" s="10"/>
    </row>
    <row r="1394" spans="1:5" x14ac:dyDescent="0.15">
      <c r="A1394" s="65"/>
      <c r="B1394" s="59"/>
      <c r="C1394" s="18"/>
      <c r="E1394" s="10"/>
    </row>
    <row r="1395" spans="1:5" x14ac:dyDescent="0.15">
      <c r="A1395" s="65"/>
      <c r="B1395" s="59"/>
      <c r="C1395" s="18"/>
      <c r="E1395" s="10"/>
    </row>
    <row r="1396" spans="1:5" x14ac:dyDescent="0.15">
      <c r="A1396" s="65"/>
      <c r="B1396" s="59"/>
      <c r="C1396" s="18"/>
      <c r="E1396" s="10"/>
    </row>
    <row r="1397" spans="1:5" x14ac:dyDescent="0.15">
      <c r="A1397" s="65"/>
      <c r="B1397" s="59"/>
      <c r="C1397" s="18"/>
      <c r="E1397" s="10"/>
    </row>
    <row r="1398" spans="1:5" x14ac:dyDescent="0.15">
      <c r="A1398" s="65"/>
      <c r="B1398" s="59"/>
      <c r="C1398" s="18"/>
      <c r="E1398" s="10"/>
    </row>
    <row r="1399" spans="1:5" x14ac:dyDescent="0.15">
      <c r="A1399" s="65"/>
      <c r="B1399" s="59"/>
      <c r="C1399" s="18"/>
      <c r="E1399" s="10"/>
    </row>
    <row r="1400" spans="1:5" x14ac:dyDescent="0.15">
      <c r="A1400" s="65"/>
      <c r="B1400" s="59"/>
      <c r="C1400" s="18"/>
      <c r="E1400" s="10"/>
    </row>
    <row r="1401" spans="1:5" x14ac:dyDescent="0.15">
      <c r="A1401" s="65"/>
      <c r="B1401" s="59"/>
      <c r="C1401" s="18"/>
      <c r="E1401" s="10"/>
    </row>
    <row r="1402" spans="1:5" x14ac:dyDescent="0.15">
      <c r="A1402" s="65"/>
      <c r="B1402" s="59"/>
      <c r="C1402" s="18"/>
      <c r="E1402" s="10"/>
    </row>
    <row r="1403" spans="1:5" x14ac:dyDescent="0.15">
      <c r="A1403" s="65"/>
      <c r="B1403" s="59"/>
      <c r="C1403" s="18"/>
      <c r="E1403" s="10"/>
    </row>
    <row r="1404" spans="1:5" x14ac:dyDescent="0.15">
      <c r="A1404" s="65"/>
      <c r="B1404" s="59"/>
      <c r="C1404" s="18"/>
      <c r="E1404" s="10"/>
    </row>
    <row r="1405" spans="1:5" x14ac:dyDescent="0.15">
      <c r="A1405" s="65"/>
      <c r="B1405" s="59"/>
      <c r="C1405" s="18"/>
      <c r="E1405" s="10"/>
    </row>
    <row r="1406" spans="1:5" x14ac:dyDescent="0.15">
      <c r="A1406" s="65"/>
      <c r="B1406" s="59"/>
      <c r="C1406" s="18"/>
      <c r="E1406" s="10"/>
    </row>
    <row r="1407" spans="1:5" x14ac:dyDescent="0.15">
      <c r="A1407" s="65"/>
      <c r="B1407" s="59"/>
      <c r="C1407" s="18"/>
      <c r="E1407" s="10"/>
    </row>
    <row r="1408" spans="1:5" x14ac:dyDescent="0.15">
      <c r="A1408" s="65"/>
      <c r="B1408" s="59"/>
      <c r="C1408" s="18"/>
      <c r="E1408" s="10"/>
    </row>
    <row r="1409" spans="1:5" x14ac:dyDescent="0.15">
      <c r="A1409" s="65"/>
      <c r="B1409" s="59"/>
      <c r="C1409" s="18"/>
      <c r="E1409" s="10"/>
    </row>
    <row r="1410" spans="1:5" x14ac:dyDescent="0.15">
      <c r="A1410" s="65"/>
      <c r="B1410" s="59"/>
      <c r="C1410" s="18"/>
      <c r="E1410" s="10"/>
    </row>
    <row r="1411" spans="1:5" x14ac:dyDescent="0.15">
      <c r="A1411" s="65"/>
      <c r="B1411" s="59"/>
      <c r="C1411" s="18"/>
      <c r="E1411" s="10"/>
    </row>
    <row r="1412" spans="1:5" x14ac:dyDescent="0.15">
      <c r="A1412" s="65"/>
      <c r="B1412" s="59"/>
      <c r="C1412" s="18"/>
      <c r="E1412" s="10"/>
    </row>
    <row r="1413" spans="1:5" x14ac:dyDescent="0.15">
      <c r="A1413" s="65"/>
      <c r="B1413" s="59"/>
      <c r="C1413" s="18"/>
      <c r="E1413" s="10"/>
    </row>
    <row r="1414" spans="1:5" x14ac:dyDescent="0.15">
      <c r="A1414" s="65"/>
      <c r="B1414" s="59"/>
      <c r="C1414" s="18"/>
      <c r="E1414" s="10"/>
    </row>
    <row r="1415" spans="1:5" x14ac:dyDescent="0.15">
      <c r="A1415" s="65"/>
      <c r="B1415" s="59"/>
      <c r="C1415" s="18"/>
      <c r="E1415" s="10"/>
    </row>
    <row r="1416" spans="1:5" x14ac:dyDescent="0.15">
      <c r="A1416" s="65"/>
      <c r="B1416" s="59"/>
      <c r="C1416" s="18"/>
      <c r="E1416" s="10"/>
    </row>
    <row r="1417" spans="1:5" x14ac:dyDescent="0.15">
      <c r="A1417" s="65"/>
      <c r="B1417" s="59"/>
      <c r="C1417" s="18"/>
      <c r="E1417" s="10"/>
    </row>
  </sheetData>
  <sheetProtection insertColumns="0" insertRows="0" deleteColumns="0" deleteRows="0"/>
  <autoFilter ref="A2:W1350"/>
  <phoneticPr fontId="0" type="noConversion"/>
  <printOptions horizontalCentered="1"/>
  <pageMargins left="0" right="0" top="0.65" bottom="0.5" header="0.25" footer="0.25"/>
  <pageSetup scale="56" orientation="landscape" r:id="rId1"/>
  <headerFooter alignWithMargins="0">
    <oddHeader xml:space="preserve">&amp;C&amp;"Arial,Bold"&amp;8LEAVE LIABILITY COSTS CALCULATIONS
</oddHeader>
    <oddFooter>&amp;C&amp;Z&amp;F\&amp;A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workbookViewId="0">
      <selection activeCell="A18" sqref="A18"/>
    </sheetView>
  </sheetViews>
  <sheetFormatPr defaultColWidth="9.140625" defaultRowHeight="12.75" x14ac:dyDescent="0.2"/>
  <cols>
    <col min="1" max="1" width="7.140625" style="125" bestFit="1" customWidth="1"/>
    <col min="2" max="2" width="16" style="125" customWidth="1"/>
    <col min="3" max="3" width="12.7109375" style="125" customWidth="1"/>
    <col min="4" max="4" width="10.42578125" style="125" customWidth="1"/>
    <col min="5" max="5" width="11.42578125" style="125" customWidth="1"/>
    <col min="6" max="6" width="39.28515625" style="125" customWidth="1"/>
    <col min="7" max="7" width="9.140625" style="125"/>
    <col min="8" max="8" width="14.85546875" style="125" customWidth="1"/>
    <col min="9" max="9" width="10" style="125" bestFit="1" customWidth="1"/>
    <col min="10" max="10" width="12.28515625" style="125" customWidth="1"/>
    <col min="11" max="11" width="10" style="125" customWidth="1"/>
    <col min="12" max="12" width="10.7109375" style="125" bestFit="1" customWidth="1"/>
    <col min="13" max="13" width="14.7109375" style="125" customWidth="1"/>
    <col min="14" max="14" width="10.42578125" style="125" bestFit="1" customWidth="1"/>
    <col min="15" max="16384" width="9.140625" style="125"/>
  </cols>
  <sheetData>
    <row r="1" spans="1:14" ht="38.25" x14ac:dyDescent="0.2">
      <c r="A1" s="121" t="s">
        <v>53</v>
      </c>
      <c r="B1" s="122" t="s">
        <v>112</v>
      </c>
      <c r="C1" s="122" t="s">
        <v>111</v>
      </c>
      <c r="D1" s="123" t="s">
        <v>110</v>
      </c>
      <c r="E1" s="122" t="s">
        <v>109</v>
      </c>
      <c r="F1" s="122" t="s">
        <v>44</v>
      </c>
      <c r="G1" s="124" t="s">
        <v>108</v>
      </c>
      <c r="H1" s="122" t="s">
        <v>107</v>
      </c>
      <c r="I1" s="124" t="s">
        <v>106</v>
      </c>
      <c r="J1" s="124" t="s">
        <v>105</v>
      </c>
      <c r="K1" s="124" t="s">
        <v>104</v>
      </c>
      <c r="L1" s="123" t="s">
        <v>103</v>
      </c>
      <c r="M1" s="122" t="s">
        <v>102</v>
      </c>
      <c r="N1" s="122" t="s">
        <v>101</v>
      </c>
    </row>
    <row r="2" spans="1:14" s="140" customFormat="1" ht="14.25" customHeight="1" x14ac:dyDescent="0.25">
      <c r="A2" s="136"/>
      <c r="B2" s="136"/>
      <c r="C2" s="136"/>
      <c r="D2" s="137"/>
      <c r="E2" s="136"/>
      <c r="F2" s="136" t="s">
        <v>120</v>
      </c>
      <c r="G2" s="138"/>
      <c r="H2" s="138"/>
      <c r="I2" s="139"/>
      <c r="J2" s="139"/>
      <c r="K2" s="139"/>
      <c r="L2" s="137"/>
      <c r="M2" s="136"/>
      <c r="N2" s="136"/>
    </row>
    <row r="3" spans="1:14" s="140" customFormat="1" ht="14.25" customHeight="1" x14ac:dyDescent="0.25">
      <c r="A3" s="136"/>
      <c r="B3" s="136"/>
      <c r="C3" s="136"/>
      <c r="D3" s="137"/>
      <c r="E3" s="136"/>
      <c r="F3" s="136" t="s">
        <v>121</v>
      </c>
      <c r="G3" s="138"/>
      <c r="H3" s="138"/>
      <c r="I3" s="139"/>
      <c r="J3" s="139"/>
      <c r="K3" s="139"/>
      <c r="L3" s="137"/>
      <c r="M3" s="136"/>
      <c r="N3" s="136"/>
    </row>
    <row r="4" spans="1:14" s="140" customFormat="1" ht="14.25" customHeight="1" x14ac:dyDescent="0.25">
      <c r="A4" s="136"/>
      <c r="B4" s="136"/>
      <c r="C4" s="136"/>
      <c r="D4" s="137"/>
      <c r="E4" s="136"/>
      <c r="F4" s="136" t="s">
        <v>122</v>
      </c>
      <c r="G4" s="138"/>
      <c r="H4" s="138"/>
      <c r="I4" s="139"/>
      <c r="J4" s="139"/>
      <c r="K4" s="139"/>
      <c r="L4" s="137"/>
      <c r="M4" s="136"/>
      <c r="N4" s="136"/>
    </row>
    <row r="5" spans="1:14" s="140" customFormat="1" ht="14.25" customHeight="1" x14ac:dyDescent="0.25">
      <c r="A5" s="136" t="s">
        <v>119</v>
      </c>
      <c r="B5" s="136" t="s">
        <v>123</v>
      </c>
      <c r="C5" s="136" t="s">
        <v>124</v>
      </c>
      <c r="D5" s="137">
        <v>43997</v>
      </c>
      <c r="E5" s="136" t="s">
        <v>125</v>
      </c>
      <c r="F5" s="136" t="s">
        <v>120</v>
      </c>
      <c r="G5" s="138">
        <v>18.309999999999999</v>
      </c>
      <c r="H5" s="138">
        <v>24</v>
      </c>
      <c r="I5" s="139">
        <v>439.44</v>
      </c>
      <c r="J5" s="139">
        <v>70.849999999999994</v>
      </c>
      <c r="K5" s="139">
        <v>510.28999999999996</v>
      </c>
      <c r="L5" s="137">
        <v>43991</v>
      </c>
      <c r="M5" s="136" t="s">
        <v>126</v>
      </c>
      <c r="N5" s="136" t="s">
        <v>127</v>
      </c>
    </row>
    <row r="6" spans="1:14" s="140" customFormat="1" ht="14.25" customHeight="1" x14ac:dyDescent="0.25">
      <c r="A6" s="136" t="s">
        <v>119</v>
      </c>
      <c r="B6" s="136" t="s">
        <v>128</v>
      </c>
      <c r="C6" s="136" t="s">
        <v>129</v>
      </c>
      <c r="D6" s="137">
        <v>43997</v>
      </c>
      <c r="E6" s="136" t="s">
        <v>130</v>
      </c>
      <c r="F6" s="136" t="s">
        <v>120</v>
      </c>
      <c r="G6" s="138">
        <v>18.309999999999999</v>
      </c>
      <c r="H6" s="138">
        <v>24</v>
      </c>
      <c r="I6" s="139">
        <v>439.44</v>
      </c>
      <c r="J6" s="139">
        <v>70.84</v>
      </c>
      <c r="K6" s="139">
        <v>510.28</v>
      </c>
      <c r="L6" s="137">
        <v>43991</v>
      </c>
      <c r="M6" s="136" t="s">
        <v>126</v>
      </c>
      <c r="N6" s="136" t="s">
        <v>127</v>
      </c>
    </row>
    <row r="7" spans="1:14" s="140" customFormat="1" ht="14.25" customHeight="1" x14ac:dyDescent="0.25">
      <c r="A7" s="136" t="s">
        <v>119</v>
      </c>
      <c r="B7" s="136" t="s">
        <v>131</v>
      </c>
      <c r="C7" s="136" t="s">
        <v>132</v>
      </c>
      <c r="D7" s="137">
        <v>43997</v>
      </c>
      <c r="E7" s="136" t="s">
        <v>133</v>
      </c>
      <c r="F7" s="136" t="s">
        <v>120</v>
      </c>
      <c r="G7" s="138">
        <v>17.649999999999999</v>
      </c>
      <c r="H7" s="138">
        <v>24</v>
      </c>
      <c r="I7" s="139">
        <v>423.6</v>
      </c>
      <c r="J7" s="139">
        <v>68.28</v>
      </c>
      <c r="K7" s="139">
        <v>491.88</v>
      </c>
      <c r="L7" s="137">
        <v>43991</v>
      </c>
      <c r="M7" s="136" t="s">
        <v>126</v>
      </c>
      <c r="N7" s="136" t="s">
        <v>127</v>
      </c>
    </row>
    <row r="8" spans="1:14" s="140" customFormat="1" ht="14.25" customHeight="1" x14ac:dyDescent="0.25">
      <c r="A8" s="136" t="s">
        <v>119</v>
      </c>
      <c r="B8" s="136" t="s">
        <v>134</v>
      </c>
      <c r="C8" s="136" t="s">
        <v>135</v>
      </c>
      <c r="D8" s="137">
        <v>43997</v>
      </c>
      <c r="E8" s="136" t="s">
        <v>136</v>
      </c>
      <c r="F8" s="136" t="s">
        <v>120</v>
      </c>
      <c r="G8" s="138">
        <v>18.8</v>
      </c>
      <c r="H8" s="138">
        <v>24</v>
      </c>
      <c r="I8" s="139">
        <v>451.2</v>
      </c>
      <c r="J8" s="139">
        <v>72.739999999999995</v>
      </c>
      <c r="K8" s="139">
        <v>523.93999999999994</v>
      </c>
      <c r="L8" s="137">
        <v>43991</v>
      </c>
      <c r="M8" s="136" t="s">
        <v>126</v>
      </c>
      <c r="N8" s="136" t="s">
        <v>127</v>
      </c>
    </row>
    <row r="9" spans="1:14" s="140" customFormat="1" ht="14.25" customHeight="1" x14ac:dyDescent="0.25">
      <c r="A9" s="136" t="s">
        <v>119</v>
      </c>
      <c r="B9" s="136" t="s">
        <v>137</v>
      </c>
      <c r="C9" s="136" t="s">
        <v>138</v>
      </c>
      <c r="D9" s="137">
        <v>43997</v>
      </c>
      <c r="E9" s="136" t="s">
        <v>139</v>
      </c>
      <c r="F9" s="136" t="s">
        <v>120</v>
      </c>
      <c r="G9" s="138">
        <v>18.89</v>
      </c>
      <c r="H9" s="138">
        <v>24</v>
      </c>
      <c r="I9" s="139">
        <v>453.36</v>
      </c>
      <c r="J9" s="139">
        <v>73.09</v>
      </c>
      <c r="K9" s="139">
        <v>526.45000000000005</v>
      </c>
      <c r="L9" s="137">
        <v>43991</v>
      </c>
      <c r="M9" s="136" t="s">
        <v>126</v>
      </c>
      <c r="N9" s="136" t="s">
        <v>127</v>
      </c>
    </row>
    <row r="10" spans="1:14" s="140" customFormat="1" ht="14.25" customHeight="1" x14ac:dyDescent="0.25">
      <c r="A10" s="136" t="s">
        <v>119</v>
      </c>
      <c r="B10" s="136" t="s">
        <v>140</v>
      </c>
      <c r="C10" s="136" t="s">
        <v>141</v>
      </c>
      <c r="D10" s="137">
        <v>43997</v>
      </c>
      <c r="E10" s="136" t="s">
        <v>142</v>
      </c>
      <c r="F10" s="136" t="s">
        <v>120</v>
      </c>
      <c r="G10" s="138">
        <v>16.98</v>
      </c>
      <c r="H10" s="138">
        <v>24</v>
      </c>
      <c r="I10" s="139">
        <v>407.52</v>
      </c>
      <c r="J10" s="139">
        <v>65.709999999999994</v>
      </c>
      <c r="K10" s="139">
        <v>473.22999999999996</v>
      </c>
      <c r="L10" s="137">
        <v>43991</v>
      </c>
      <c r="M10" s="136" t="s">
        <v>126</v>
      </c>
      <c r="N10" s="136" t="s">
        <v>127</v>
      </c>
    </row>
    <row r="11" spans="1:14" s="140" customFormat="1" ht="14.25" customHeight="1" x14ac:dyDescent="0.25">
      <c r="A11" s="136" t="s">
        <v>119</v>
      </c>
      <c r="B11" s="136" t="s">
        <v>143</v>
      </c>
      <c r="C11" s="136" t="s">
        <v>144</v>
      </c>
      <c r="D11" s="137">
        <v>43969</v>
      </c>
      <c r="E11" s="136" t="s">
        <v>145</v>
      </c>
      <c r="F11" s="136" t="s">
        <v>120</v>
      </c>
      <c r="G11" s="138">
        <v>29.42</v>
      </c>
      <c r="H11" s="138">
        <v>240</v>
      </c>
      <c r="I11" s="139">
        <v>7060.8</v>
      </c>
      <c r="J11" s="139">
        <v>1138.2</v>
      </c>
      <c r="K11" s="139">
        <v>8199</v>
      </c>
      <c r="L11" s="137">
        <v>43963</v>
      </c>
      <c r="M11" s="136" t="s">
        <v>126</v>
      </c>
      <c r="N11" s="136" t="s">
        <v>127</v>
      </c>
    </row>
    <row r="12" spans="1:14" s="140" customFormat="1" ht="14.25" customHeight="1" x14ac:dyDescent="0.25">
      <c r="A12" s="136" t="s">
        <v>119</v>
      </c>
      <c r="B12" s="136" t="s">
        <v>143</v>
      </c>
      <c r="C12" s="136" t="s">
        <v>144</v>
      </c>
      <c r="D12" s="137">
        <v>43969</v>
      </c>
      <c r="E12" s="136" t="s">
        <v>146</v>
      </c>
      <c r="F12" s="136" t="s">
        <v>121</v>
      </c>
      <c r="G12" s="138">
        <v>29.42</v>
      </c>
      <c r="H12" s="138">
        <v>202.25</v>
      </c>
      <c r="I12" s="139">
        <v>5950.2</v>
      </c>
      <c r="J12" s="139">
        <v>455.19</v>
      </c>
      <c r="K12" s="139">
        <v>6405.3899999999994</v>
      </c>
      <c r="L12" s="137">
        <v>43963</v>
      </c>
      <c r="M12" s="136" t="s">
        <v>126</v>
      </c>
      <c r="N12" s="136" t="s">
        <v>127</v>
      </c>
    </row>
    <row r="13" spans="1:14" s="140" customFormat="1" ht="14.25" customHeight="1" x14ac:dyDescent="0.25">
      <c r="A13" s="136" t="s">
        <v>119</v>
      </c>
      <c r="B13" s="136" t="s">
        <v>147</v>
      </c>
      <c r="C13" s="136" t="s">
        <v>148</v>
      </c>
      <c r="D13" s="137">
        <v>43815</v>
      </c>
      <c r="E13" s="136" t="s">
        <v>149</v>
      </c>
      <c r="F13" s="136" t="s">
        <v>120</v>
      </c>
      <c r="G13" s="138">
        <v>16.98</v>
      </c>
      <c r="H13" s="138">
        <v>9</v>
      </c>
      <c r="I13" s="139">
        <v>152.82</v>
      </c>
      <c r="J13" s="139">
        <v>24.63</v>
      </c>
      <c r="K13" s="139">
        <v>177.45</v>
      </c>
      <c r="L13" s="137">
        <v>43809</v>
      </c>
      <c r="M13" s="136" t="s">
        <v>126</v>
      </c>
      <c r="N13" s="136" t="s">
        <v>127</v>
      </c>
    </row>
    <row r="14" spans="1:14" s="140" customFormat="1" ht="14.25" customHeight="1" x14ac:dyDescent="0.25">
      <c r="A14" s="136" t="s">
        <v>119</v>
      </c>
      <c r="B14" s="136" t="s">
        <v>150</v>
      </c>
      <c r="C14" s="136" t="s">
        <v>151</v>
      </c>
      <c r="D14" s="137">
        <v>43969</v>
      </c>
      <c r="E14" s="136" t="s">
        <v>152</v>
      </c>
      <c r="F14" s="136" t="s">
        <v>120</v>
      </c>
      <c r="G14" s="138">
        <v>18.89</v>
      </c>
      <c r="H14" s="138">
        <v>238.75</v>
      </c>
      <c r="I14" s="139">
        <v>4509.99</v>
      </c>
      <c r="J14" s="139">
        <v>1003.47</v>
      </c>
      <c r="K14" s="139">
        <v>5513.46</v>
      </c>
      <c r="L14" s="137">
        <v>43963</v>
      </c>
      <c r="M14" s="136" t="s">
        <v>126</v>
      </c>
      <c r="N14" s="136" t="s">
        <v>127</v>
      </c>
    </row>
    <row r="15" spans="1:14" s="140" customFormat="1" ht="14.25" customHeight="1" x14ac:dyDescent="0.25">
      <c r="A15" s="136" t="s">
        <v>119</v>
      </c>
      <c r="B15" s="136" t="s">
        <v>153</v>
      </c>
      <c r="C15" s="136" t="s">
        <v>154</v>
      </c>
      <c r="D15" s="137">
        <v>43927</v>
      </c>
      <c r="E15" s="136" t="s">
        <v>155</v>
      </c>
      <c r="F15" s="136" t="s">
        <v>120</v>
      </c>
      <c r="G15" s="138">
        <v>16.98</v>
      </c>
      <c r="H15" s="138">
        <v>75.75</v>
      </c>
      <c r="I15" s="139">
        <v>1286.24</v>
      </c>
      <c r="J15" s="139">
        <v>207.34</v>
      </c>
      <c r="K15" s="139">
        <v>1493.58</v>
      </c>
      <c r="L15" s="137">
        <v>43921</v>
      </c>
      <c r="M15" s="136" t="s">
        <v>126</v>
      </c>
      <c r="N15" s="136" t="s">
        <v>127</v>
      </c>
    </row>
    <row r="16" spans="1:14" s="140" customFormat="1" ht="14.25" customHeight="1" x14ac:dyDescent="0.25">
      <c r="A16" s="136" t="s">
        <v>119</v>
      </c>
      <c r="B16" s="136" t="s">
        <v>156</v>
      </c>
      <c r="C16" s="136" t="s">
        <v>157</v>
      </c>
      <c r="D16" s="137">
        <v>43997</v>
      </c>
      <c r="E16" s="136" t="s">
        <v>158</v>
      </c>
      <c r="F16" s="136" t="s">
        <v>120</v>
      </c>
      <c r="G16" s="138">
        <v>17.559999999999999</v>
      </c>
      <c r="H16" s="138">
        <v>24</v>
      </c>
      <c r="I16" s="139">
        <v>421.44</v>
      </c>
      <c r="J16" s="139">
        <v>67.94</v>
      </c>
      <c r="K16" s="139">
        <v>489.38</v>
      </c>
      <c r="L16" s="137">
        <v>43991</v>
      </c>
      <c r="M16" s="136" t="s">
        <v>126</v>
      </c>
      <c r="N16" s="136" t="s">
        <v>127</v>
      </c>
    </row>
    <row r="17" spans="1:14" s="140" customFormat="1" ht="14.25" customHeight="1" x14ac:dyDescent="0.25">
      <c r="A17" s="136" t="s">
        <v>119</v>
      </c>
      <c r="B17" s="136" t="s">
        <v>159</v>
      </c>
      <c r="C17" s="136" t="s">
        <v>160</v>
      </c>
      <c r="D17" s="137">
        <v>43997</v>
      </c>
      <c r="E17" s="136" t="s">
        <v>161</v>
      </c>
      <c r="F17" s="136" t="s">
        <v>120</v>
      </c>
      <c r="G17" s="138">
        <v>16.98</v>
      </c>
      <c r="H17" s="138">
        <v>24</v>
      </c>
      <c r="I17" s="139">
        <v>407.52</v>
      </c>
      <c r="J17" s="139">
        <v>65.7</v>
      </c>
      <c r="K17" s="139">
        <v>473.21999999999997</v>
      </c>
      <c r="L17" s="137">
        <v>43991</v>
      </c>
      <c r="M17" s="136" t="s">
        <v>126</v>
      </c>
      <c r="N17" s="136" t="s">
        <v>127</v>
      </c>
    </row>
    <row r="18" spans="1:14" s="140" customFormat="1" ht="14.25" customHeight="1" x14ac:dyDescent="0.25">
      <c r="A18" s="136" t="s">
        <v>119</v>
      </c>
      <c r="B18" s="136" t="s">
        <v>162</v>
      </c>
      <c r="C18" s="136" t="s">
        <v>163</v>
      </c>
      <c r="D18" s="137">
        <v>43880</v>
      </c>
      <c r="E18" s="136" t="s">
        <v>164</v>
      </c>
      <c r="F18" s="136" t="s">
        <v>120</v>
      </c>
      <c r="G18" s="138">
        <v>26.44</v>
      </c>
      <c r="H18" s="138">
        <v>126</v>
      </c>
      <c r="I18" s="139">
        <v>3331.44</v>
      </c>
      <c r="J18" s="139">
        <v>537.03</v>
      </c>
      <c r="K18" s="139">
        <v>3868.4700000000003</v>
      </c>
      <c r="L18" s="137">
        <v>43878</v>
      </c>
      <c r="M18" s="136" t="s">
        <v>165</v>
      </c>
      <c r="N18" s="136" t="s">
        <v>127</v>
      </c>
    </row>
    <row r="19" spans="1:14" s="140" customFormat="1" ht="14.25" customHeight="1" x14ac:dyDescent="0.25">
      <c r="A19" s="136" t="s">
        <v>119</v>
      </c>
      <c r="B19" s="136" t="s">
        <v>166</v>
      </c>
      <c r="C19" s="136" t="s">
        <v>167</v>
      </c>
      <c r="D19" s="137">
        <v>43829</v>
      </c>
      <c r="E19" s="136" t="s">
        <v>168</v>
      </c>
      <c r="F19" s="136" t="s">
        <v>120</v>
      </c>
      <c r="G19" s="138">
        <v>16.98</v>
      </c>
      <c r="H19" s="138">
        <v>61</v>
      </c>
      <c r="I19" s="139">
        <v>1035.78</v>
      </c>
      <c r="J19" s="139">
        <v>166.96</v>
      </c>
      <c r="K19" s="139">
        <v>1202.74</v>
      </c>
      <c r="L19" s="137">
        <v>43822</v>
      </c>
      <c r="M19" s="136" t="s">
        <v>126</v>
      </c>
      <c r="N19" s="136" t="s">
        <v>127</v>
      </c>
    </row>
    <row r="20" spans="1:14" s="140" customFormat="1" ht="14.25" customHeight="1" x14ac:dyDescent="0.25">
      <c r="A20" s="136" t="s">
        <v>119</v>
      </c>
      <c r="B20" s="136" t="s">
        <v>169</v>
      </c>
      <c r="C20" s="136" t="s">
        <v>170</v>
      </c>
      <c r="D20" s="137">
        <v>43787</v>
      </c>
      <c r="E20" s="136" t="s">
        <v>171</v>
      </c>
      <c r="F20" s="136" t="s">
        <v>120</v>
      </c>
      <c r="G20" s="138">
        <v>17.559999999999999</v>
      </c>
      <c r="H20" s="138">
        <v>82</v>
      </c>
      <c r="I20" s="139">
        <v>1439.92</v>
      </c>
      <c r="J20" s="139">
        <v>232.11</v>
      </c>
      <c r="K20" s="139">
        <v>1672.0300000000002</v>
      </c>
      <c r="L20" s="137">
        <v>43781</v>
      </c>
      <c r="M20" s="136" t="s">
        <v>126</v>
      </c>
      <c r="N20" s="136" t="s">
        <v>127</v>
      </c>
    </row>
    <row r="21" spans="1:14" s="140" customFormat="1" ht="14.25" customHeight="1" x14ac:dyDescent="0.25">
      <c r="A21" s="136" t="s">
        <v>119</v>
      </c>
      <c r="B21" s="136" t="s">
        <v>172</v>
      </c>
      <c r="C21" s="136" t="s">
        <v>173</v>
      </c>
      <c r="D21" s="137">
        <v>43717</v>
      </c>
      <c r="E21" s="136" t="s">
        <v>174</v>
      </c>
      <c r="F21" s="136" t="s">
        <v>120</v>
      </c>
      <c r="G21" s="138">
        <v>18.23</v>
      </c>
      <c r="H21" s="138">
        <v>240</v>
      </c>
      <c r="I21" s="139">
        <v>4375.2</v>
      </c>
      <c r="J21" s="139">
        <v>563.1</v>
      </c>
      <c r="K21" s="139">
        <v>4938.3</v>
      </c>
      <c r="L21" s="137">
        <v>43711</v>
      </c>
      <c r="M21" s="136" t="s">
        <v>126</v>
      </c>
      <c r="N21" s="136" t="s">
        <v>127</v>
      </c>
    </row>
    <row r="22" spans="1:14" s="140" customFormat="1" ht="14.25" customHeight="1" x14ac:dyDescent="0.25">
      <c r="A22" s="136" t="s">
        <v>119</v>
      </c>
      <c r="B22" s="136" t="s">
        <v>175</v>
      </c>
      <c r="C22" s="136" t="s">
        <v>176</v>
      </c>
      <c r="D22" s="137">
        <v>43997</v>
      </c>
      <c r="E22" s="136" t="s">
        <v>177</v>
      </c>
      <c r="F22" s="136" t="s">
        <v>120</v>
      </c>
      <c r="G22" s="138">
        <v>16.98</v>
      </c>
      <c r="H22" s="138">
        <v>24</v>
      </c>
      <c r="I22" s="139">
        <v>407.52</v>
      </c>
      <c r="J22" s="139">
        <v>65.7</v>
      </c>
      <c r="K22" s="139">
        <v>473.21999999999997</v>
      </c>
      <c r="L22" s="137">
        <v>43991</v>
      </c>
      <c r="M22" s="136" t="s">
        <v>126</v>
      </c>
      <c r="N22" s="136" t="s">
        <v>127</v>
      </c>
    </row>
    <row r="23" spans="1:14" s="140" customFormat="1" ht="14.25" customHeight="1" x14ac:dyDescent="0.25">
      <c r="A23" s="136" t="s">
        <v>119</v>
      </c>
      <c r="B23" s="136" t="s">
        <v>178</v>
      </c>
      <c r="C23" s="136" t="s">
        <v>179</v>
      </c>
      <c r="D23" s="137">
        <v>43731</v>
      </c>
      <c r="E23" s="136" t="s">
        <v>180</v>
      </c>
      <c r="F23" s="136" t="s">
        <v>120</v>
      </c>
      <c r="G23" s="138">
        <v>18.98</v>
      </c>
      <c r="H23" s="138">
        <v>240</v>
      </c>
      <c r="I23" s="139">
        <v>4555.2</v>
      </c>
      <c r="J23" s="139">
        <v>1013.52</v>
      </c>
      <c r="K23" s="139">
        <v>5568.7199999999993</v>
      </c>
      <c r="L23" s="137">
        <v>43725</v>
      </c>
      <c r="M23" s="136" t="s">
        <v>126</v>
      </c>
      <c r="N23" s="136" t="s">
        <v>127</v>
      </c>
    </row>
    <row r="24" spans="1:14" s="140" customFormat="1" ht="14.25" customHeight="1" x14ac:dyDescent="0.25">
      <c r="A24" s="136" t="s">
        <v>119</v>
      </c>
      <c r="B24" s="136" t="s">
        <v>178</v>
      </c>
      <c r="C24" s="136" t="s">
        <v>179</v>
      </c>
      <c r="D24" s="137">
        <v>43731</v>
      </c>
      <c r="E24" s="136" t="s">
        <v>181</v>
      </c>
      <c r="F24" s="136" t="s">
        <v>121</v>
      </c>
      <c r="G24" s="138">
        <v>18.98</v>
      </c>
      <c r="H24" s="138">
        <v>41.5</v>
      </c>
      <c r="I24" s="139">
        <v>787.67</v>
      </c>
      <c r="J24" s="139">
        <v>60.27</v>
      </c>
      <c r="K24" s="139">
        <v>847.93999999999994</v>
      </c>
      <c r="L24" s="137">
        <v>43725</v>
      </c>
      <c r="M24" s="136" t="s">
        <v>126</v>
      </c>
      <c r="N24" s="136" t="s">
        <v>127</v>
      </c>
    </row>
    <row r="25" spans="1:14" s="140" customFormat="1" ht="14.25" customHeight="1" x14ac:dyDescent="0.25">
      <c r="A25" s="136" t="s">
        <v>119</v>
      </c>
      <c r="B25" s="136" t="s">
        <v>182</v>
      </c>
      <c r="C25" s="136" t="s">
        <v>183</v>
      </c>
      <c r="D25" s="137">
        <v>43801</v>
      </c>
      <c r="E25" s="136" t="s">
        <v>184</v>
      </c>
      <c r="F25" s="136" t="s">
        <v>120</v>
      </c>
      <c r="G25" s="138">
        <v>47.72</v>
      </c>
      <c r="H25" s="138">
        <v>240</v>
      </c>
      <c r="I25" s="139">
        <v>11452.8</v>
      </c>
      <c r="J25" s="139">
        <v>1846.19</v>
      </c>
      <c r="K25" s="139">
        <v>13298.99</v>
      </c>
      <c r="L25" s="137">
        <v>43791</v>
      </c>
      <c r="M25" s="136" t="s">
        <v>126</v>
      </c>
      <c r="N25" s="136" t="s">
        <v>127</v>
      </c>
    </row>
    <row r="26" spans="1:14" s="140" customFormat="1" ht="14.25" customHeight="1" x14ac:dyDescent="0.25">
      <c r="A26" s="136" t="s">
        <v>119</v>
      </c>
      <c r="B26" s="136" t="s">
        <v>182</v>
      </c>
      <c r="C26" s="136" t="s">
        <v>183</v>
      </c>
      <c r="D26" s="137">
        <v>43801</v>
      </c>
      <c r="E26" s="136" t="s">
        <v>185</v>
      </c>
      <c r="F26" s="136" t="s">
        <v>121</v>
      </c>
      <c r="G26" s="138">
        <v>47.72</v>
      </c>
      <c r="H26" s="138">
        <v>163.25</v>
      </c>
      <c r="I26" s="139">
        <v>7790.29</v>
      </c>
      <c r="J26" s="139">
        <v>595.95000000000005</v>
      </c>
      <c r="K26" s="139">
        <v>8386.24</v>
      </c>
      <c r="L26" s="137">
        <v>43791</v>
      </c>
      <c r="M26" s="136" t="s">
        <v>126</v>
      </c>
      <c r="N26" s="136" t="s">
        <v>127</v>
      </c>
    </row>
    <row r="27" spans="1:14" s="140" customFormat="1" ht="14.25" customHeight="1" x14ac:dyDescent="0.25">
      <c r="A27" s="136" t="s">
        <v>119</v>
      </c>
      <c r="B27" s="136" t="s">
        <v>186</v>
      </c>
      <c r="C27" s="136" t="s">
        <v>187</v>
      </c>
      <c r="D27" s="137">
        <v>43997</v>
      </c>
      <c r="E27" s="136" t="s">
        <v>188</v>
      </c>
      <c r="F27" s="136" t="s">
        <v>120</v>
      </c>
      <c r="G27" s="138">
        <v>16.98</v>
      </c>
      <c r="H27" s="138">
        <v>24</v>
      </c>
      <c r="I27" s="139">
        <v>407.52</v>
      </c>
      <c r="J27" s="139">
        <v>65.680000000000007</v>
      </c>
      <c r="K27" s="139">
        <v>473.2</v>
      </c>
      <c r="L27" s="137">
        <v>43991</v>
      </c>
      <c r="M27" s="136" t="s">
        <v>126</v>
      </c>
      <c r="N27" s="136" t="s">
        <v>127</v>
      </c>
    </row>
    <row r="28" spans="1:14" s="140" customFormat="1" ht="14.25" customHeight="1" x14ac:dyDescent="0.25">
      <c r="A28" s="136" t="s">
        <v>119</v>
      </c>
      <c r="B28" s="136" t="s">
        <v>189</v>
      </c>
      <c r="C28" s="136" t="s">
        <v>132</v>
      </c>
      <c r="D28" s="137">
        <v>43997</v>
      </c>
      <c r="E28" s="136" t="s">
        <v>190</v>
      </c>
      <c r="F28" s="136" t="s">
        <v>120</v>
      </c>
      <c r="G28" s="138">
        <v>16.98</v>
      </c>
      <c r="H28" s="138">
        <v>24</v>
      </c>
      <c r="I28" s="139">
        <v>407.52</v>
      </c>
      <c r="J28" s="139">
        <v>65.7</v>
      </c>
      <c r="K28" s="139">
        <v>473.21999999999997</v>
      </c>
      <c r="L28" s="137">
        <v>43991</v>
      </c>
      <c r="M28" s="136" t="s">
        <v>126</v>
      </c>
      <c r="N28" s="136" t="s">
        <v>127</v>
      </c>
    </row>
    <row r="29" spans="1:14" s="140" customFormat="1" ht="14.25" customHeight="1" x14ac:dyDescent="0.25">
      <c r="A29" s="136" t="s">
        <v>119</v>
      </c>
      <c r="B29" s="136" t="s">
        <v>191</v>
      </c>
      <c r="C29" s="136" t="s">
        <v>192</v>
      </c>
      <c r="D29" s="137">
        <v>43997</v>
      </c>
      <c r="E29" s="136" t="s">
        <v>193</v>
      </c>
      <c r="F29" s="136" t="s">
        <v>120</v>
      </c>
      <c r="G29" s="138">
        <v>16.98</v>
      </c>
      <c r="H29" s="138">
        <v>20</v>
      </c>
      <c r="I29" s="139">
        <v>339.6</v>
      </c>
      <c r="J29" s="139">
        <v>54.74</v>
      </c>
      <c r="K29" s="139">
        <v>394.34000000000003</v>
      </c>
      <c r="L29" s="137">
        <v>43991</v>
      </c>
      <c r="M29" s="136" t="s">
        <v>126</v>
      </c>
      <c r="N29" s="136" t="s">
        <v>127</v>
      </c>
    </row>
    <row r="30" spans="1:14" s="140" customFormat="1" ht="14.25" customHeight="1" x14ac:dyDescent="0.25">
      <c r="A30" s="136" t="s">
        <v>119</v>
      </c>
      <c r="B30" s="136" t="s">
        <v>194</v>
      </c>
      <c r="C30" s="136" t="s">
        <v>195</v>
      </c>
      <c r="D30" s="137">
        <v>43675</v>
      </c>
      <c r="E30" s="136" t="s">
        <v>196</v>
      </c>
      <c r="F30" s="136" t="s">
        <v>120</v>
      </c>
      <c r="G30" s="138">
        <v>14.77</v>
      </c>
      <c r="H30" s="138">
        <v>79.75</v>
      </c>
      <c r="I30" s="139">
        <v>1177.9100000000001</v>
      </c>
      <c r="J30" s="139">
        <v>189.87</v>
      </c>
      <c r="K30" s="139">
        <v>1367.7800000000002</v>
      </c>
      <c r="L30" s="137">
        <v>43669</v>
      </c>
      <c r="M30" s="136" t="s">
        <v>126</v>
      </c>
      <c r="N30" s="136" t="s">
        <v>127</v>
      </c>
    </row>
    <row r="31" spans="1:14" s="140" customFormat="1" ht="14.25" customHeight="1" x14ac:dyDescent="0.25">
      <c r="A31" s="136" t="s">
        <v>119</v>
      </c>
      <c r="B31" s="136" t="s">
        <v>197</v>
      </c>
      <c r="C31" s="136" t="s">
        <v>198</v>
      </c>
      <c r="D31" s="137">
        <v>43997</v>
      </c>
      <c r="E31" s="136" t="s">
        <v>199</v>
      </c>
      <c r="F31" s="136" t="s">
        <v>120</v>
      </c>
      <c r="G31" s="138">
        <v>17.559999999999999</v>
      </c>
      <c r="H31" s="138">
        <v>24</v>
      </c>
      <c r="I31" s="139">
        <v>421.44</v>
      </c>
      <c r="J31" s="139">
        <v>67.94</v>
      </c>
      <c r="K31" s="139">
        <v>489.38</v>
      </c>
      <c r="L31" s="137">
        <v>43991</v>
      </c>
      <c r="M31" s="136" t="s">
        <v>126</v>
      </c>
      <c r="N31" s="136" t="s">
        <v>127</v>
      </c>
    </row>
    <row r="32" spans="1:14" s="140" customFormat="1" ht="14.25" customHeight="1" x14ac:dyDescent="0.25">
      <c r="A32" s="136" t="s">
        <v>119</v>
      </c>
      <c r="B32" s="136" t="s">
        <v>200</v>
      </c>
      <c r="C32" s="136" t="s">
        <v>201</v>
      </c>
      <c r="D32" s="137">
        <v>43829</v>
      </c>
      <c r="E32" s="136" t="s">
        <v>202</v>
      </c>
      <c r="F32" s="136" t="s">
        <v>120</v>
      </c>
      <c r="G32" s="138">
        <v>15.12</v>
      </c>
      <c r="H32" s="138">
        <v>228.5</v>
      </c>
      <c r="I32" s="139">
        <v>3454.92</v>
      </c>
      <c r="J32" s="139">
        <v>556.92999999999995</v>
      </c>
      <c r="K32" s="139">
        <v>4011.85</v>
      </c>
      <c r="L32" s="137">
        <v>43822</v>
      </c>
      <c r="M32" s="136" t="s">
        <v>126</v>
      </c>
      <c r="N32" s="136" t="s">
        <v>127</v>
      </c>
    </row>
    <row r="33" spans="1:14" s="140" customFormat="1" ht="14.25" customHeight="1" x14ac:dyDescent="0.25">
      <c r="A33" s="136" t="s">
        <v>119</v>
      </c>
      <c r="B33" s="136" t="s">
        <v>203</v>
      </c>
      <c r="C33" s="136" t="s">
        <v>204</v>
      </c>
      <c r="D33" s="137">
        <v>43899</v>
      </c>
      <c r="E33" s="136" t="s">
        <v>205</v>
      </c>
      <c r="F33" s="136" t="s">
        <v>121</v>
      </c>
      <c r="G33" s="138">
        <v>26.92</v>
      </c>
      <c r="H33" s="138">
        <v>207.25</v>
      </c>
      <c r="I33" s="139">
        <v>5579.17</v>
      </c>
      <c r="J33" s="139">
        <v>426.81</v>
      </c>
      <c r="K33" s="139">
        <v>6005.9800000000005</v>
      </c>
      <c r="L33" s="137">
        <v>43893</v>
      </c>
      <c r="M33" s="136" t="s">
        <v>126</v>
      </c>
      <c r="N33" s="136" t="s">
        <v>127</v>
      </c>
    </row>
    <row r="34" spans="1:14" s="140" customFormat="1" ht="14.25" customHeight="1" x14ac:dyDescent="0.25">
      <c r="A34" s="136" t="s">
        <v>119</v>
      </c>
      <c r="B34" s="136" t="s">
        <v>203</v>
      </c>
      <c r="C34" s="136" t="s">
        <v>204</v>
      </c>
      <c r="D34" s="137">
        <v>43899</v>
      </c>
      <c r="E34" s="136" t="s">
        <v>206</v>
      </c>
      <c r="F34" s="136" t="s">
        <v>120</v>
      </c>
      <c r="G34" s="138">
        <v>26.92</v>
      </c>
      <c r="H34" s="138">
        <v>240</v>
      </c>
      <c r="I34" s="139">
        <v>6460.8</v>
      </c>
      <c r="J34" s="139">
        <v>1041.48</v>
      </c>
      <c r="K34" s="139">
        <v>7502.2800000000007</v>
      </c>
      <c r="L34" s="137">
        <v>43893</v>
      </c>
      <c r="M34" s="136" t="s">
        <v>126</v>
      </c>
      <c r="N34" s="136" t="s">
        <v>127</v>
      </c>
    </row>
    <row r="35" spans="1:14" s="140" customFormat="1" ht="14.25" customHeight="1" x14ac:dyDescent="0.25">
      <c r="A35" s="136" t="s">
        <v>119</v>
      </c>
      <c r="B35" s="136" t="s">
        <v>203</v>
      </c>
      <c r="C35" s="136" t="s">
        <v>204</v>
      </c>
      <c r="D35" s="137">
        <v>43899</v>
      </c>
      <c r="E35" s="136" t="s">
        <v>207</v>
      </c>
      <c r="F35" s="136" t="s">
        <v>120</v>
      </c>
      <c r="G35" s="138">
        <v>26.92</v>
      </c>
      <c r="H35" s="138">
        <v>89</v>
      </c>
      <c r="I35" s="139">
        <v>2395.88</v>
      </c>
      <c r="J35" s="139">
        <v>386.22</v>
      </c>
      <c r="K35" s="139">
        <v>2782.1000000000004</v>
      </c>
      <c r="L35" s="137">
        <v>43895</v>
      </c>
      <c r="M35" s="136" t="s">
        <v>208</v>
      </c>
      <c r="N35" s="136" t="s">
        <v>127</v>
      </c>
    </row>
    <row r="36" spans="1:14" s="140" customFormat="1" ht="14.25" customHeight="1" x14ac:dyDescent="0.25">
      <c r="A36" s="136" t="s">
        <v>119</v>
      </c>
      <c r="B36" s="136" t="s">
        <v>209</v>
      </c>
      <c r="C36" s="136" t="s">
        <v>210</v>
      </c>
      <c r="D36" s="137">
        <v>43997</v>
      </c>
      <c r="E36" s="136" t="s">
        <v>211</v>
      </c>
      <c r="F36" s="136" t="s">
        <v>120</v>
      </c>
      <c r="G36" s="138">
        <v>16.55</v>
      </c>
      <c r="H36" s="138">
        <v>24</v>
      </c>
      <c r="I36" s="139">
        <v>397.2</v>
      </c>
      <c r="J36" s="139">
        <v>64.02</v>
      </c>
      <c r="K36" s="139">
        <v>461.21999999999997</v>
      </c>
      <c r="L36" s="137">
        <v>43991</v>
      </c>
      <c r="M36" s="136" t="s">
        <v>126</v>
      </c>
      <c r="N36" s="136" t="s">
        <v>127</v>
      </c>
    </row>
    <row r="37" spans="1:14" s="140" customFormat="1" ht="14.25" customHeight="1" x14ac:dyDescent="0.25">
      <c r="A37" s="136" t="s">
        <v>119</v>
      </c>
      <c r="B37" s="136" t="s">
        <v>212</v>
      </c>
      <c r="C37" s="136" t="s">
        <v>213</v>
      </c>
      <c r="D37" s="137">
        <v>43997</v>
      </c>
      <c r="E37" s="136" t="s">
        <v>214</v>
      </c>
      <c r="F37" s="136" t="s">
        <v>120</v>
      </c>
      <c r="G37" s="138">
        <v>22.61</v>
      </c>
      <c r="H37" s="138">
        <v>24</v>
      </c>
      <c r="I37" s="139">
        <v>542.64</v>
      </c>
      <c r="J37" s="139">
        <v>87.46</v>
      </c>
      <c r="K37" s="139">
        <v>630.1</v>
      </c>
      <c r="L37" s="137">
        <v>43991</v>
      </c>
      <c r="M37" s="136" t="s">
        <v>126</v>
      </c>
      <c r="N37" s="136" t="s">
        <v>127</v>
      </c>
    </row>
    <row r="38" spans="1:14" s="140" customFormat="1" ht="14.25" customHeight="1" x14ac:dyDescent="0.25">
      <c r="A38" s="136" t="s">
        <v>119</v>
      </c>
      <c r="B38" s="136" t="s">
        <v>215</v>
      </c>
      <c r="C38" s="136" t="s">
        <v>216</v>
      </c>
      <c r="D38" s="137">
        <v>43773</v>
      </c>
      <c r="E38" s="136" t="s">
        <v>217</v>
      </c>
      <c r="F38" s="136" t="s">
        <v>120</v>
      </c>
      <c r="G38" s="138">
        <v>13.37</v>
      </c>
      <c r="H38" s="138">
        <v>79.25</v>
      </c>
      <c r="I38" s="139">
        <v>1059.57</v>
      </c>
      <c r="J38" s="139">
        <v>170.8</v>
      </c>
      <c r="K38" s="139">
        <v>1230.3699999999999</v>
      </c>
      <c r="L38" s="137">
        <v>43767</v>
      </c>
      <c r="M38" s="136" t="s">
        <v>126</v>
      </c>
      <c r="N38" s="136" t="s">
        <v>127</v>
      </c>
    </row>
    <row r="39" spans="1:14" s="140" customFormat="1" ht="14.25" customHeight="1" x14ac:dyDescent="0.25">
      <c r="A39" s="136" t="s">
        <v>119</v>
      </c>
      <c r="B39" s="136" t="s">
        <v>218</v>
      </c>
      <c r="C39" s="136" t="s">
        <v>219</v>
      </c>
      <c r="D39" s="137">
        <v>43997</v>
      </c>
      <c r="E39" s="136" t="s">
        <v>220</v>
      </c>
      <c r="F39" s="136" t="s">
        <v>120</v>
      </c>
      <c r="G39" s="138">
        <v>18.23</v>
      </c>
      <c r="H39" s="138">
        <v>24</v>
      </c>
      <c r="I39" s="139">
        <v>437.52</v>
      </c>
      <c r="J39" s="139">
        <v>70.52</v>
      </c>
      <c r="K39" s="139">
        <v>508.03999999999996</v>
      </c>
      <c r="L39" s="137">
        <v>43991</v>
      </c>
      <c r="M39" s="136" t="s">
        <v>126</v>
      </c>
      <c r="N39" s="136" t="s">
        <v>127</v>
      </c>
    </row>
    <row r="40" spans="1:14" s="140" customFormat="1" ht="14.25" customHeight="1" x14ac:dyDescent="0.25">
      <c r="A40" s="136" t="s">
        <v>119</v>
      </c>
      <c r="B40" s="136" t="s">
        <v>221</v>
      </c>
      <c r="C40" s="136" t="s">
        <v>222</v>
      </c>
      <c r="D40" s="137">
        <v>43997</v>
      </c>
      <c r="E40" s="136" t="s">
        <v>223</v>
      </c>
      <c r="F40" s="136" t="s">
        <v>120</v>
      </c>
      <c r="G40" s="138">
        <v>17.559999999999999</v>
      </c>
      <c r="H40" s="138">
        <v>24</v>
      </c>
      <c r="I40" s="139">
        <v>421.44</v>
      </c>
      <c r="J40" s="139">
        <v>67.94</v>
      </c>
      <c r="K40" s="139">
        <v>489.38</v>
      </c>
      <c r="L40" s="137">
        <v>43991</v>
      </c>
      <c r="M40" s="136" t="s">
        <v>126</v>
      </c>
      <c r="N40" s="136" t="s">
        <v>127</v>
      </c>
    </row>
    <row r="41" spans="1:14" s="140" customFormat="1" ht="14.25" customHeight="1" x14ac:dyDescent="0.25">
      <c r="A41" s="136" t="s">
        <v>119</v>
      </c>
      <c r="B41" s="136" t="s">
        <v>224</v>
      </c>
      <c r="C41" s="136" t="s">
        <v>225</v>
      </c>
      <c r="D41" s="137">
        <v>43997</v>
      </c>
      <c r="E41" s="136" t="s">
        <v>226</v>
      </c>
      <c r="F41" s="136" t="s">
        <v>120</v>
      </c>
      <c r="G41" s="138">
        <v>18.309999999999999</v>
      </c>
      <c r="H41" s="138">
        <v>24</v>
      </c>
      <c r="I41" s="139">
        <v>439.44</v>
      </c>
      <c r="J41" s="139">
        <v>70.84</v>
      </c>
      <c r="K41" s="139">
        <v>510.28</v>
      </c>
      <c r="L41" s="137">
        <v>43991</v>
      </c>
      <c r="M41" s="136" t="s">
        <v>126</v>
      </c>
      <c r="N41" s="136" t="s">
        <v>127</v>
      </c>
    </row>
    <row r="42" spans="1:14" s="140" customFormat="1" ht="14.25" customHeight="1" x14ac:dyDescent="0.25">
      <c r="A42" s="136" t="s">
        <v>119</v>
      </c>
      <c r="B42" s="136" t="s">
        <v>227</v>
      </c>
      <c r="C42" s="136" t="s">
        <v>228</v>
      </c>
      <c r="D42" s="137">
        <v>43703</v>
      </c>
      <c r="E42" s="136" t="s">
        <v>229</v>
      </c>
      <c r="F42" s="136" t="s">
        <v>120</v>
      </c>
      <c r="G42" s="138">
        <v>17.649999999999999</v>
      </c>
      <c r="H42" s="138">
        <v>224.5</v>
      </c>
      <c r="I42" s="139">
        <v>3962.43</v>
      </c>
      <c r="J42" s="139">
        <v>638.75</v>
      </c>
      <c r="K42" s="139">
        <v>4601.18</v>
      </c>
      <c r="L42" s="137">
        <v>43697</v>
      </c>
      <c r="M42" s="136" t="s">
        <v>126</v>
      </c>
      <c r="N42" s="136" t="s">
        <v>127</v>
      </c>
    </row>
    <row r="43" spans="1:14" s="140" customFormat="1" ht="14.25" customHeight="1" x14ac:dyDescent="0.25">
      <c r="A43" s="136" t="s">
        <v>119</v>
      </c>
      <c r="B43" s="136" t="s">
        <v>230</v>
      </c>
      <c r="C43" s="136" t="s">
        <v>231</v>
      </c>
      <c r="D43" s="137">
        <v>43997</v>
      </c>
      <c r="E43" s="136" t="s">
        <v>232</v>
      </c>
      <c r="F43" s="136" t="s">
        <v>120</v>
      </c>
      <c r="G43" s="138">
        <v>17.559999999999999</v>
      </c>
      <c r="H43" s="138">
        <v>24</v>
      </c>
      <c r="I43" s="139">
        <v>421.44</v>
      </c>
      <c r="J43" s="139">
        <v>67.95</v>
      </c>
      <c r="K43" s="139">
        <v>489.39</v>
      </c>
      <c r="L43" s="137">
        <v>43991</v>
      </c>
      <c r="M43" s="136" t="s">
        <v>126</v>
      </c>
      <c r="N43" s="136" t="s">
        <v>127</v>
      </c>
    </row>
    <row r="44" spans="1:14" s="140" customFormat="1" ht="14.25" customHeight="1" x14ac:dyDescent="0.25">
      <c r="A44" s="136" t="s">
        <v>119</v>
      </c>
      <c r="B44" s="136" t="s">
        <v>233</v>
      </c>
      <c r="C44" s="136" t="s">
        <v>234</v>
      </c>
      <c r="D44" s="137">
        <v>43997</v>
      </c>
      <c r="E44" s="136" t="s">
        <v>235</v>
      </c>
      <c r="F44" s="136" t="s">
        <v>120</v>
      </c>
      <c r="G44" s="138">
        <v>18.309999999999999</v>
      </c>
      <c r="H44" s="138">
        <v>24</v>
      </c>
      <c r="I44" s="139">
        <v>439.44</v>
      </c>
      <c r="J44" s="139">
        <v>70.849999999999994</v>
      </c>
      <c r="K44" s="139">
        <v>510.28999999999996</v>
      </c>
      <c r="L44" s="137">
        <v>43991</v>
      </c>
      <c r="M44" s="136" t="s">
        <v>126</v>
      </c>
      <c r="N44" s="136" t="s">
        <v>127</v>
      </c>
    </row>
    <row r="45" spans="1:14" s="140" customFormat="1" ht="14.25" customHeight="1" x14ac:dyDescent="0.25">
      <c r="A45" s="136" t="s">
        <v>119</v>
      </c>
      <c r="B45" s="136" t="s">
        <v>236</v>
      </c>
      <c r="C45" s="136" t="s">
        <v>237</v>
      </c>
      <c r="D45" s="137">
        <v>43801</v>
      </c>
      <c r="E45" s="136" t="s">
        <v>238</v>
      </c>
      <c r="F45" s="136" t="s">
        <v>120</v>
      </c>
      <c r="G45" s="138">
        <v>17.559999999999999</v>
      </c>
      <c r="H45" s="138">
        <v>59.5</v>
      </c>
      <c r="I45" s="139">
        <v>1044.82</v>
      </c>
      <c r="J45" s="139">
        <v>168.42</v>
      </c>
      <c r="K45" s="139">
        <v>1213.24</v>
      </c>
      <c r="L45" s="137">
        <v>43791</v>
      </c>
      <c r="M45" s="136" t="s">
        <v>126</v>
      </c>
      <c r="N45" s="136" t="s">
        <v>127</v>
      </c>
    </row>
    <row r="46" spans="1:14" s="140" customFormat="1" ht="14.25" customHeight="1" x14ac:dyDescent="0.25">
      <c r="A46" s="136" t="s">
        <v>119</v>
      </c>
      <c r="B46" s="136" t="s">
        <v>239</v>
      </c>
      <c r="C46" s="136" t="s">
        <v>240</v>
      </c>
      <c r="D46" s="137">
        <v>43801</v>
      </c>
      <c r="E46" s="136" t="s">
        <v>241</v>
      </c>
      <c r="F46" s="136" t="s">
        <v>120</v>
      </c>
      <c r="G46" s="138">
        <v>25.24</v>
      </c>
      <c r="H46" s="138">
        <v>240</v>
      </c>
      <c r="I46" s="139">
        <v>6057.6</v>
      </c>
      <c r="J46" s="139">
        <v>976.48</v>
      </c>
      <c r="K46" s="139">
        <v>7034.08</v>
      </c>
      <c r="L46" s="137">
        <v>43791</v>
      </c>
      <c r="M46" s="136" t="s">
        <v>126</v>
      </c>
      <c r="N46" s="136" t="s">
        <v>127</v>
      </c>
    </row>
    <row r="47" spans="1:14" s="140" customFormat="1" ht="14.25" customHeight="1" x14ac:dyDescent="0.25">
      <c r="A47" s="136" t="s">
        <v>119</v>
      </c>
      <c r="B47" s="136" t="s">
        <v>239</v>
      </c>
      <c r="C47" s="136" t="s">
        <v>240</v>
      </c>
      <c r="D47" s="137">
        <v>43801</v>
      </c>
      <c r="E47" s="136" t="s">
        <v>241</v>
      </c>
      <c r="F47" s="136" t="s">
        <v>120</v>
      </c>
      <c r="G47" s="138">
        <v>25.24</v>
      </c>
      <c r="H47" s="138">
        <v>-40</v>
      </c>
      <c r="I47" s="139">
        <v>-1009.6</v>
      </c>
      <c r="J47" s="139">
        <v>-162.74</v>
      </c>
      <c r="K47" s="139">
        <v>-1172.3400000000001</v>
      </c>
      <c r="L47" s="137">
        <v>43822</v>
      </c>
      <c r="M47" s="136" t="s">
        <v>242</v>
      </c>
      <c r="N47" s="136" t="s">
        <v>127</v>
      </c>
    </row>
    <row r="48" spans="1:14" s="140" customFormat="1" ht="14.25" customHeight="1" x14ac:dyDescent="0.25">
      <c r="A48" s="136" t="s">
        <v>119</v>
      </c>
      <c r="B48" s="136" t="s">
        <v>243</v>
      </c>
      <c r="C48" s="136" t="s">
        <v>244</v>
      </c>
      <c r="D48" s="137">
        <v>43997</v>
      </c>
      <c r="E48" s="136" t="s">
        <v>245</v>
      </c>
      <c r="F48" s="136" t="s">
        <v>120</v>
      </c>
      <c r="G48" s="138">
        <v>16.98</v>
      </c>
      <c r="H48" s="138">
        <v>24</v>
      </c>
      <c r="I48" s="139">
        <v>407.52</v>
      </c>
      <c r="J48" s="139">
        <v>65.69</v>
      </c>
      <c r="K48" s="139">
        <v>473.21</v>
      </c>
      <c r="L48" s="137">
        <v>43991</v>
      </c>
      <c r="M48" s="136" t="s">
        <v>126</v>
      </c>
      <c r="N48" s="136" t="s">
        <v>127</v>
      </c>
    </row>
    <row r="49" spans="1:14" s="140" customFormat="1" ht="14.25" customHeight="1" x14ac:dyDescent="0.25">
      <c r="A49" s="136" t="s">
        <v>119</v>
      </c>
      <c r="B49" s="136" t="s">
        <v>246</v>
      </c>
      <c r="C49" s="136" t="s">
        <v>228</v>
      </c>
      <c r="D49" s="137">
        <v>43675</v>
      </c>
      <c r="E49" s="136" t="s">
        <v>247</v>
      </c>
      <c r="F49" s="136" t="s">
        <v>120</v>
      </c>
      <c r="G49" s="138">
        <v>19.579999999999998</v>
      </c>
      <c r="H49" s="138">
        <v>107.75</v>
      </c>
      <c r="I49" s="139">
        <v>2109.75</v>
      </c>
      <c r="J49" s="139">
        <v>340.11</v>
      </c>
      <c r="K49" s="139">
        <v>2449.86</v>
      </c>
      <c r="L49" s="137">
        <v>43669</v>
      </c>
      <c r="M49" s="136" t="s">
        <v>126</v>
      </c>
      <c r="N49" s="136" t="s">
        <v>127</v>
      </c>
    </row>
    <row r="50" spans="1:14" s="140" customFormat="1" ht="14.25" customHeight="1" x14ac:dyDescent="0.25">
      <c r="A50" s="136" t="s">
        <v>119</v>
      </c>
      <c r="B50" s="136" t="s">
        <v>246</v>
      </c>
      <c r="C50" s="136" t="s">
        <v>228</v>
      </c>
      <c r="D50" s="137">
        <v>43675</v>
      </c>
      <c r="E50" s="136" t="s">
        <v>248</v>
      </c>
      <c r="F50" s="136" t="s">
        <v>121</v>
      </c>
      <c r="G50" s="138">
        <v>19.579999999999998</v>
      </c>
      <c r="H50" s="138">
        <v>15.75</v>
      </c>
      <c r="I50" s="139">
        <v>308.39</v>
      </c>
      <c r="J50" s="139">
        <v>23.59</v>
      </c>
      <c r="K50" s="139">
        <v>331.97999999999996</v>
      </c>
      <c r="L50" s="137">
        <v>43669</v>
      </c>
      <c r="M50" s="136" t="s">
        <v>126</v>
      </c>
      <c r="N50" s="136" t="s">
        <v>127</v>
      </c>
    </row>
    <row r="51" spans="1:14" s="140" customFormat="1" ht="14.25" customHeight="1" x14ac:dyDescent="0.25">
      <c r="A51" s="136" t="s">
        <v>119</v>
      </c>
      <c r="B51" s="136" t="s">
        <v>249</v>
      </c>
      <c r="C51" s="136" t="s">
        <v>250</v>
      </c>
      <c r="D51" s="137">
        <v>43661</v>
      </c>
      <c r="E51" s="136" t="s">
        <v>251</v>
      </c>
      <c r="F51" s="136" t="s">
        <v>120</v>
      </c>
      <c r="G51" s="138">
        <v>16.98</v>
      </c>
      <c r="H51" s="138">
        <v>163.75</v>
      </c>
      <c r="I51" s="139">
        <v>2780.48</v>
      </c>
      <c r="J51" s="139">
        <v>448.21</v>
      </c>
      <c r="K51" s="139">
        <v>3228.69</v>
      </c>
      <c r="L51" s="137">
        <v>43655</v>
      </c>
      <c r="M51" s="136" t="s">
        <v>126</v>
      </c>
      <c r="N51" s="136" t="s">
        <v>127</v>
      </c>
    </row>
    <row r="52" spans="1:14" s="140" customFormat="1" ht="14.25" customHeight="1" x14ac:dyDescent="0.25">
      <c r="A52" s="136" t="s">
        <v>119</v>
      </c>
      <c r="B52" s="136" t="s">
        <v>252</v>
      </c>
      <c r="C52" s="136" t="s">
        <v>253</v>
      </c>
      <c r="D52" s="137">
        <v>43741</v>
      </c>
      <c r="E52" s="136" t="s">
        <v>254</v>
      </c>
      <c r="F52" s="136" t="s">
        <v>120</v>
      </c>
      <c r="G52" s="138">
        <v>16.98</v>
      </c>
      <c r="H52" s="138">
        <v>9.25</v>
      </c>
      <c r="I52" s="139">
        <v>157.07</v>
      </c>
      <c r="J52" s="139">
        <v>25.33</v>
      </c>
      <c r="K52" s="139">
        <v>182.39999999999998</v>
      </c>
      <c r="L52" s="137">
        <v>43739</v>
      </c>
      <c r="M52" s="136" t="s">
        <v>255</v>
      </c>
      <c r="N52" s="136" t="s">
        <v>127</v>
      </c>
    </row>
    <row r="53" spans="1:14" s="140" customFormat="1" ht="14.25" customHeight="1" x14ac:dyDescent="0.25">
      <c r="A53" s="136" t="s">
        <v>119</v>
      </c>
      <c r="B53" s="136" t="s">
        <v>256</v>
      </c>
      <c r="C53" s="136" t="s">
        <v>257</v>
      </c>
      <c r="D53" s="137">
        <v>43787</v>
      </c>
      <c r="E53" s="136" t="s">
        <v>258</v>
      </c>
      <c r="F53" s="136" t="s">
        <v>120</v>
      </c>
      <c r="G53" s="138">
        <v>32.68</v>
      </c>
      <c r="H53" s="138">
        <v>240</v>
      </c>
      <c r="I53" s="139">
        <v>7843.2</v>
      </c>
      <c r="J53" s="139">
        <v>1264.33</v>
      </c>
      <c r="K53" s="139">
        <v>9107.5299999999988</v>
      </c>
      <c r="L53" s="137">
        <v>43781</v>
      </c>
      <c r="M53" s="136" t="s">
        <v>126</v>
      </c>
      <c r="N53" s="136" t="s">
        <v>127</v>
      </c>
    </row>
    <row r="54" spans="1:14" s="140" customFormat="1" ht="14.25" customHeight="1" x14ac:dyDescent="0.25">
      <c r="A54" s="136" t="s">
        <v>119</v>
      </c>
      <c r="B54" s="136" t="s">
        <v>259</v>
      </c>
      <c r="C54" s="136" t="s">
        <v>260</v>
      </c>
      <c r="D54" s="137">
        <v>43717</v>
      </c>
      <c r="E54" s="136" t="s">
        <v>261</v>
      </c>
      <c r="F54" s="136" t="s">
        <v>120</v>
      </c>
      <c r="G54" s="138">
        <v>18.309999999999999</v>
      </c>
      <c r="H54" s="138">
        <v>43.75</v>
      </c>
      <c r="I54" s="139">
        <v>801.06</v>
      </c>
      <c r="J54" s="139">
        <v>129.13</v>
      </c>
      <c r="K54" s="139">
        <v>930.18999999999994</v>
      </c>
      <c r="L54" s="137">
        <v>43711</v>
      </c>
      <c r="M54" s="136" t="s">
        <v>126</v>
      </c>
      <c r="N54" s="136" t="s">
        <v>127</v>
      </c>
    </row>
    <row r="55" spans="1:14" s="140" customFormat="1" ht="14.25" customHeight="1" x14ac:dyDescent="0.25">
      <c r="A55" s="136" t="s">
        <v>119</v>
      </c>
      <c r="B55" s="136" t="s">
        <v>262</v>
      </c>
      <c r="C55" s="136" t="s">
        <v>263</v>
      </c>
      <c r="D55" s="137">
        <v>43857</v>
      </c>
      <c r="E55" s="136" t="s">
        <v>264</v>
      </c>
      <c r="F55" s="136" t="s">
        <v>120</v>
      </c>
      <c r="G55" s="138">
        <v>16.98</v>
      </c>
      <c r="H55" s="138">
        <v>51</v>
      </c>
      <c r="I55" s="139">
        <v>865.98</v>
      </c>
      <c r="J55" s="139">
        <v>139.59</v>
      </c>
      <c r="K55" s="139">
        <v>1005.57</v>
      </c>
      <c r="L55" s="137">
        <v>43851</v>
      </c>
      <c r="M55" s="136" t="s">
        <v>126</v>
      </c>
      <c r="N55" s="136" t="s">
        <v>127</v>
      </c>
    </row>
    <row r="56" spans="1:14" s="140" customFormat="1" ht="14.25" customHeight="1" x14ac:dyDescent="0.25">
      <c r="A56" s="136" t="s">
        <v>119</v>
      </c>
      <c r="B56" s="136" t="s">
        <v>265</v>
      </c>
      <c r="C56" s="136" t="s">
        <v>228</v>
      </c>
      <c r="D56" s="137">
        <v>44011</v>
      </c>
      <c r="E56" s="136" t="s">
        <v>266</v>
      </c>
      <c r="F56" s="136" t="s">
        <v>120</v>
      </c>
      <c r="G56" s="138">
        <v>16.98</v>
      </c>
      <c r="H56" s="138">
        <v>54.5</v>
      </c>
      <c r="I56" s="139">
        <v>925.41</v>
      </c>
      <c r="J56" s="139">
        <v>149.16999999999999</v>
      </c>
      <c r="K56" s="139">
        <v>1074.58</v>
      </c>
      <c r="L56" s="137">
        <v>44005</v>
      </c>
      <c r="M56" s="136" t="s">
        <v>126</v>
      </c>
      <c r="N56" s="136" t="s">
        <v>127</v>
      </c>
    </row>
    <row r="57" spans="1:14" s="140" customFormat="1" ht="14.25" customHeight="1" x14ac:dyDescent="0.25">
      <c r="A57" s="136" t="s">
        <v>119</v>
      </c>
      <c r="B57" s="136" t="s">
        <v>267</v>
      </c>
      <c r="C57" s="136" t="s">
        <v>268</v>
      </c>
      <c r="D57" s="137">
        <v>43871</v>
      </c>
      <c r="E57" s="136" t="s">
        <v>269</v>
      </c>
      <c r="F57" s="136" t="s">
        <v>120</v>
      </c>
      <c r="G57" s="138">
        <v>16.98</v>
      </c>
      <c r="H57" s="138">
        <v>48.25</v>
      </c>
      <c r="I57" s="139">
        <v>819.29</v>
      </c>
      <c r="J57" s="139">
        <v>132.06</v>
      </c>
      <c r="K57" s="139">
        <v>951.34999999999991</v>
      </c>
      <c r="L57" s="137">
        <v>43865</v>
      </c>
      <c r="M57" s="136" t="s">
        <v>126</v>
      </c>
      <c r="N57" s="136" t="s">
        <v>127</v>
      </c>
    </row>
    <row r="58" spans="1:14" s="140" customFormat="1" ht="14.25" customHeight="1" x14ac:dyDescent="0.25">
      <c r="A58" s="136" t="s">
        <v>119</v>
      </c>
      <c r="B58" s="136" t="s">
        <v>270</v>
      </c>
      <c r="C58" s="136" t="s">
        <v>260</v>
      </c>
      <c r="D58" s="137">
        <v>43913</v>
      </c>
      <c r="E58" s="136" t="s">
        <v>271</v>
      </c>
      <c r="F58" s="136" t="s">
        <v>120</v>
      </c>
      <c r="G58" s="138">
        <v>16.98</v>
      </c>
      <c r="H58" s="138">
        <v>25.25</v>
      </c>
      <c r="I58" s="139">
        <v>428.75</v>
      </c>
      <c r="J58" s="139">
        <v>69.12</v>
      </c>
      <c r="K58" s="139">
        <v>497.87</v>
      </c>
      <c r="L58" s="137">
        <v>43907</v>
      </c>
      <c r="M58" s="136" t="s">
        <v>126</v>
      </c>
      <c r="N58" s="136" t="s">
        <v>127</v>
      </c>
    </row>
    <row r="59" spans="1:14" s="140" customFormat="1" ht="14.25" customHeight="1" x14ac:dyDescent="0.25">
      <c r="A59" s="136" t="s">
        <v>119</v>
      </c>
      <c r="B59" s="136" t="s">
        <v>272</v>
      </c>
      <c r="C59" s="136" t="s">
        <v>183</v>
      </c>
      <c r="D59" s="137">
        <v>43717</v>
      </c>
      <c r="E59" s="136" t="s">
        <v>273</v>
      </c>
      <c r="F59" s="136" t="s">
        <v>120</v>
      </c>
      <c r="G59" s="138">
        <v>26.68</v>
      </c>
      <c r="H59" s="138">
        <v>240</v>
      </c>
      <c r="I59" s="139">
        <v>6403.2</v>
      </c>
      <c r="J59" s="139">
        <v>1032.2</v>
      </c>
      <c r="K59" s="139">
        <v>7435.4</v>
      </c>
      <c r="L59" s="137">
        <v>43711</v>
      </c>
      <c r="M59" s="136" t="s">
        <v>126</v>
      </c>
      <c r="N59" s="136" t="s">
        <v>127</v>
      </c>
    </row>
    <row r="60" spans="1:14" s="140" customFormat="1" ht="14.25" customHeight="1" x14ac:dyDescent="0.25">
      <c r="A60" s="136" t="s">
        <v>119</v>
      </c>
      <c r="B60" s="136" t="s">
        <v>272</v>
      </c>
      <c r="C60" s="136" t="s">
        <v>183</v>
      </c>
      <c r="D60" s="137">
        <v>43717</v>
      </c>
      <c r="E60" s="136" t="s">
        <v>274</v>
      </c>
      <c r="F60" s="136" t="s">
        <v>121</v>
      </c>
      <c r="G60" s="138">
        <v>26.68</v>
      </c>
      <c r="H60" s="138">
        <v>79.25</v>
      </c>
      <c r="I60" s="139">
        <v>2114.39</v>
      </c>
      <c r="J60" s="139">
        <v>161.74</v>
      </c>
      <c r="K60" s="139">
        <v>2276.13</v>
      </c>
      <c r="L60" s="137">
        <v>43711</v>
      </c>
      <c r="M60" s="136" t="s">
        <v>126</v>
      </c>
      <c r="N60" s="136" t="s">
        <v>127</v>
      </c>
    </row>
    <row r="61" spans="1:14" s="140" customFormat="1" ht="14.25" customHeight="1" x14ac:dyDescent="0.25">
      <c r="A61" s="136" t="s">
        <v>119</v>
      </c>
      <c r="B61" s="136" t="s">
        <v>275</v>
      </c>
      <c r="C61" s="136" t="s">
        <v>276</v>
      </c>
      <c r="D61" s="137">
        <v>43801</v>
      </c>
      <c r="E61" s="136" t="s">
        <v>277</v>
      </c>
      <c r="F61" s="136" t="s">
        <v>120</v>
      </c>
      <c r="G61" s="138">
        <v>16.98</v>
      </c>
      <c r="H61" s="138">
        <v>75.25</v>
      </c>
      <c r="I61" s="139">
        <v>1277.75</v>
      </c>
      <c r="J61" s="139">
        <v>205.97</v>
      </c>
      <c r="K61" s="139">
        <v>1483.72</v>
      </c>
      <c r="L61" s="137">
        <v>43791</v>
      </c>
      <c r="M61" s="136" t="s">
        <v>126</v>
      </c>
      <c r="N61" s="136" t="s">
        <v>127</v>
      </c>
    </row>
    <row r="62" spans="1:14" s="140" customFormat="1" ht="14.25" customHeight="1" x14ac:dyDescent="0.25">
      <c r="A62" s="136" t="s">
        <v>119</v>
      </c>
      <c r="B62" s="136" t="s">
        <v>278</v>
      </c>
      <c r="C62" s="136" t="s">
        <v>279</v>
      </c>
      <c r="D62" s="137">
        <v>43703</v>
      </c>
      <c r="E62" s="136" t="s">
        <v>280</v>
      </c>
      <c r="F62" s="136" t="s">
        <v>121</v>
      </c>
      <c r="G62" s="138">
        <v>18.98</v>
      </c>
      <c r="H62" s="138">
        <v>42.25</v>
      </c>
      <c r="I62" s="139">
        <v>801.91</v>
      </c>
      <c r="J62" s="139">
        <v>61.34</v>
      </c>
      <c r="K62" s="139">
        <v>863.25</v>
      </c>
      <c r="L62" s="137">
        <v>43697</v>
      </c>
      <c r="M62" s="136" t="s">
        <v>126</v>
      </c>
      <c r="N62" s="136" t="s">
        <v>127</v>
      </c>
    </row>
    <row r="63" spans="1:14" s="140" customFormat="1" ht="14.25" customHeight="1" x14ac:dyDescent="0.25">
      <c r="A63" s="136" t="s">
        <v>119</v>
      </c>
      <c r="B63" s="136" t="s">
        <v>278</v>
      </c>
      <c r="C63" s="136" t="s">
        <v>279</v>
      </c>
      <c r="D63" s="137">
        <v>43703</v>
      </c>
      <c r="E63" s="136" t="s">
        <v>281</v>
      </c>
      <c r="F63" s="136" t="s">
        <v>120</v>
      </c>
      <c r="G63" s="138">
        <v>18.98</v>
      </c>
      <c r="H63" s="138">
        <v>10</v>
      </c>
      <c r="I63" s="139">
        <v>189.8</v>
      </c>
      <c r="J63" s="139">
        <v>42.25</v>
      </c>
      <c r="K63" s="139">
        <v>232.05</v>
      </c>
      <c r="L63" s="137">
        <v>43697</v>
      </c>
      <c r="M63" s="136" t="s">
        <v>126</v>
      </c>
      <c r="N63" s="136" t="s">
        <v>127</v>
      </c>
    </row>
    <row r="64" spans="1:14" s="140" customFormat="1" ht="14.25" customHeight="1" x14ac:dyDescent="0.25">
      <c r="A64" s="136" t="s">
        <v>119</v>
      </c>
      <c r="B64" s="136" t="s">
        <v>282</v>
      </c>
      <c r="C64" s="136" t="s">
        <v>283</v>
      </c>
      <c r="D64" s="137">
        <v>43941</v>
      </c>
      <c r="E64" s="136" t="s">
        <v>284</v>
      </c>
      <c r="F64" s="136" t="s">
        <v>120</v>
      </c>
      <c r="G64" s="138">
        <v>29.42</v>
      </c>
      <c r="H64" s="138">
        <v>240</v>
      </c>
      <c r="I64" s="139">
        <v>7060.8</v>
      </c>
      <c r="J64" s="139">
        <v>1138.2</v>
      </c>
      <c r="K64" s="139">
        <v>8199</v>
      </c>
      <c r="L64" s="137">
        <v>43935</v>
      </c>
      <c r="M64" s="136" t="s">
        <v>126</v>
      </c>
      <c r="N64" s="136" t="s">
        <v>127</v>
      </c>
    </row>
    <row r="65" spans="1:14" s="140" customFormat="1" ht="14.25" customHeight="1" x14ac:dyDescent="0.25">
      <c r="A65" s="136" t="s">
        <v>119</v>
      </c>
      <c r="B65" s="136" t="s">
        <v>285</v>
      </c>
      <c r="C65" s="136" t="s">
        <v>228</v>
      </c>
      <c r="D65" s="137">
        <v>43717</v>
      </c>
      <c r="E65" s="136" t="s">
        <v>286</v>
      </c>
      <c r="F65" s="136" t="s">
        <v>121</v>
      </c>
      <c r="G65" s="138">
        <v>24.76</v>
      </c>
      <c r="H65" s="138">
        <v>10.25</v>
      </c>
      <c r="I65" s="139">
        <v>253.79</v>
      </c>
      <c r="J65" s="139">
        <v>19.41</v>
      </c>
      <c r="K65" s="139">
        <v>273.2</v>
      </c>
      <c r="L65" s="137">
        <v>43711</v>
      </c>
      <c r="M65" s="136" t="s">
        <v>126</v>
      </c>
      <c r="N65" s="136" t="s">
        <v>127</v>
      </c>
    </row>
    <row r="66" spans="1:14" s="140" customFormat="1" ht="14.25" customHeight="1" x14ac:dyDescent="0.25">
      <c r="A66" s="136" t="s">
        <v>119</v>
      </c>
      <c r="B66" s="136" t="s">
        <v>285</v>
      </c>
      <c r="C66" s="136" t="s">
        <v>228</v>
      </c>
      <c r="D66" s="137">
        <v>43717</v>
      </c>
      <c r="E66" s="136" t="s">
        <v>287</v>
      </c>
      <c r="F66" s="136" t="s">
        <v>120</v>
      </c>
      <c r="G66" s="138">
        <v>24.76</v>
      </c>
      <c r="H66" s="138">
        <v>133.25</v>
      </c>
      <c r="I66" s="139">
        <v>3299.27</v>
      </c>
      <c r="J66" s="139">
        <v>531.85</v>
      </c>
      <c r="K66" s="139">
        <v>3831.12</v>
      </c>
      <c r="L66" s="137">
        <v>43711</v>
      </c>
      <c r="M66" s="136" t="s">
        <v>126</v>
      </c>
      <c r="N66" s="136" t="s">
        <v>127</v>
      </c>
    </row>
    <row r="67" spans="1:14" s="140" customFormat="1" ht="14.25" customHeight="1" x14ac:dyDescent="0.25">
      <c r="A67" s="136" t="s">
        <v>119</v>
      </c>
      <c r="B67" s="136" t="s">
        <v>288</v>
      </c>
      <c r="C67" s="136" t="s">
        <v>289</v>
      </c>
      <c r="D67" s="137">
        <v>43913</v>
      </c>
      <c r="E67" s="136" t="s">
        <v>290</v>
      </c>
      <c r="F67" s="136" t="s">
        <v>120</v>
      </c>
      <c r="G67" s="138">
        <v>18.309999999999999</v>
      </c>
      <c r="H67" s="138">
        <v>161.5</v>
      </c>
      <c r="I67" s="139">
        <v>2957.07</v>
      </c>
      <c r="J67" s="139">
        <v>476.7</v>
      </c>
      <c r="K67" s="139">
        <v>3433.77</v>
      </c>
      <c r="L67" s="137">
        <v>43907</v>
      </c>
      <c r="M67" s="136" t="s">
        <v>126</v>
      </c>
      <c r="N67" s="136" t="s">
        <v>127</v>
      </c>
    </row>
    <row r="68" spans="1:14" s="140" customFormat="1" ht="14.25" customHeight="1" x14ac:dyDescent="0.25">
      <c r="A68" s="136" t="s">
        <v>119</v>
      </c>
      <c r="B68" s="136" t="s">
        <v>288</v>
      </c>
      <c r="C68" s="136" t="s">
        <v>289</v>
      </c>
      <c r="D68" s="137">
        <v>43955</v>
      </c>
      <c r="E68" s="136" t="s">
        <v>291</v>
      </c>
      <c r="F68" s="136" t="s">
        <v>120</v>
      </c>
      <c r="G68" s="138">
        <v>18.309999999999999</v>
      </c>
      <c r="H68" s="138">
        <v>4.5</v>
      </c>
      <c r="I68" s="139">
        <v>82.4</v>
      </c>
      <c r="J68" s="139">
        <v>13.27</v>
      </c>
      <c r="K68" s="139">
        <v>95.67</v>
      </c>
      <c r="L68" s="137">
        <v>43949</v>
      </c>
      <c r="M68" s="136" t="s">
        <v>126</v>
      </c>
      <c r="N68" s="136" t="s">
        <v>127</v>
      </c>
    </row>
    <row r="69" spans="1:14" s="140" customFormat="1" ht="14.25" customHeight="1" x14ac:dyDescent="0.25">
      <c r="A69" s="136" t="s">
        <v>119</v>
      </c>
      <c r="B69" s="136" t="s">
        <v>292</v>
      </c>
      <c r="C69" s="136" t="s">
        <v>293</v>
      </c>
      <c r="D69" s="137">
        <v>43997</v>
      </c>
      <c r="E69" s="136" t="s">
        <v>294</v>
      </c>
      <c r="F69" s="136" t="s">
        <v>120</v>
      </c>
      <c r="G69" s="138">
        <v>14.18</v>
      </c>
      <c r="H69" s="138">
        <v>24</v>
      </c>
      <c r="I69" s="139">
        <v>340.32</v>
      </c>
      <c r="J69" s="139">
        <v>54.87</v>
      </c>
      <c r="K69" s="139">
        <v>395.19</v>
      </c>
      <c r="L69" s="137">
        <v>43991</v>
      </c>
      <c r="M69" s="136" t="s">
        <v>126</v>
      </c>
      <c r="N69" s="136" t="s">
        <v>127</v>
      </c>
    </row>
    <row r="70" spans="1:14" s="140" customFormat="1" ht="14.25" customHeight="1" x14ac:dyDescent="0.25">
      <c r="A70" s="136" t="s">
        <v>119</v>
      </c>
      <c r="B70" s="136" t="s">
        <v>292</v>
      </c>
      <c r="C70" s="136" t="s">
        <v>295</v>
      </c>
      <c r="D70" s="137">
        <v>43997</v>
      </c>
      <c r="E70" s="136" t="s">
        <v>296</v>
      </c>
      <c r="F70" s="136" t="s">
        <v>120</v>
      </c>
      <c r="G70" s="138">
        <v>17.489999999999998</v>
      </c>
      <c r="H70" s="138">
        <v>240</v>
      </c>
      <c r="I70" s="139">
        <v>4197.6000000000004</v>
      </c>
      <c r="J70" s="139">
        <v>676.65</v>
      </c>
      <c r="K70" s="139">
        <v>4874.25</v>
      </c>
      <c r="L70" s="137">
        <v>43991</v>
      </c>
      <c r="M70" s="136" t="s">
        <v>126</v>
      </c>
      <c r="N70" s="136" t="s">
        <v>127</v>
      </c>
    </row>
    <row r="71" spans="1:14" s="140" customFormat="1" ht="14.25" customHeight="1" x14ac:dyDescent="0.25">
      <c r="A71" s="136" t="s">
        <v>119</v>
      </c>
      <c r="B71" s="136" t="s">
        <v>297</v>
      </c>
      <c r="C71" s="136" t="s">
        <v>298</v>
      </c>
      <c r="D71" s="137">
        <v>43997</v>
      </c>
      <c r="E71" s="136" t="s">
        <v>299</v>
      </c>
      <c r="F71" s="136" t="s">
        <v>120</v>
      </c>
      <c r="G71" s="138">
        <v>18.309999999999999</v>
      </c>
      <c r="H71" s="138">
        <v>24</v>
      </c>
      <c r="I71" s="139">
        <v>439.44</v>
      </c>
      <c r="J71" s="139">
        <v>70.84</v>
      </c>
      <c r="K71" s="139">
        <v>510.28</v>
      </c>
      <c r="L71" s="137">
        <v>43991</v>
      </c>
      <c r="M71" s="136" t="s">
        <v>126</v>
      </c>
      <c r="N71" s="136" t="s">
        <v>127</v>
      </c>
    </row>
    <row r="72" spans="1:14" s="140" customFormat="1" ht="14.25" customHeight="1" x14ac:dyDescent="0.25">
      <c r="A72" s="136" t="s">
        <v>119</v>
      </c>
      <c r="B72" s="136" t="s">
        <v>300</v>
      </c>
      <c r="C72" s="136" t="s">
        <v>301</v>
      </c>
      <c r="D72" s="137">
        <v>43759</v>
      </c>
      <c r="E72" s="136" t="s">
        <v>302</v>
      </c>
      <c r="F72" s="136" t="s">
        <v>120</v>
      </c>
      <c r="G72" s="138">
        <v>16.98</v>
      </c>
      <c r="H72" s="138">
        <v>35.5</v>
      </c>
      <c r="I72" s="139">
        <v>602.79</v>
      </c>
      <c r="J72" s="139">
        <v>97.17</v>
      </c>
      <c r="K72" s="139">
        <v>699.95999999999992</v>
      </c>
      <c r="L72" s="137">
        <v>43753</v>
      </c>
      <c r="M72" s="136" t="s">
        <v>126</v>
      </c>
      <c r="N72" s="136" t="s">
        <v>127</v>
      </c>
    </row>
    <row r="73" spans="1:14" s="140" customFormat="1" ht="14.25" customHeight="1" x14ac:dyDescent="0.25">
      <c r="A73" s="136" t="s">
        <v>119</v>
      </c>
      <c r="B73" s="136" t="s">
        <v>303</v>
      </c>
      <c r="C73" s="136" t="s">
        <v>304</v>
      </c>
      <c r="D73" s="137">
        <v>43801</v>
      </c>
      <c r="E73" s="136" t="s">
        <v>305</v>
      </c>
      <c r="F73" s="136" t="s">
        <v>120</v>
      </c>
      <c r="G73" s="138">
        <v>21.86</v>
      </c>
      <c r="H73" s="138">
        <v>185</v>
      </c>
      <c r="I73" s="139">
        <v>4044.1</v>
      </c>
      <c r="J73" s="139">
        <v>651.9</v>
      </c>
      <c r="K73" s="139">
        <v>4696</v>
      </c>
      <c r="L73" s="137">
        <v>43791</v>
      </c>
      <c r="M73" s="136" t="s">
        <v>126</v>
      </c>
      <c r="N73" s="136" t="s">
        <v>127</v>
      </c>
    </row>
    <row r="74" spans="1:14" s="140" customFormat="1" ht="14.25" customHeight="1" x14ac:dyDescent="0.25">
      <c r="A74" s="136" t="s">
        <v>119</v>
      </c>
      <c r="B74" s="136" t="s">
        <v>306</v>
      </c>
      <c r="C74" s="136" t="s">
        <v>307</v>
      </c>
      <c r="D74" s="137">
        <v>43913</v>
      </c>
      <c r="E74" s="136" t="s">
        <v>308</v>
      </c>
      <c r="F74" s="136" t="s">
        <v>120</v>
      </c>
      <c r="G74" s="138">
        <v>18.309999999999999</v>
      </c>
      <c r="H74" s="138">
        <v>40.75</v>
      </c>
      <c r="I74" s="139">
        <v>746.13</v>
      </c>
      <c r="J74" s="139">
        <v>120.27</v>
      </c>
      <c r="K74" s="139">
        <v>866.4</v>
      </c>
      <c r="L74" s="137">
        <v>43907</v>
      </c>
      <c r="M74" s="136" t="s">
        <v>126</v>
      </c>
      <c r="N74" s="136" t="s">
        <v>127</v>
      </c>
    </row>
    <row r="75" spans="1:14" s="140" customFormat="1" ht="14.25" customHeight="1" x14ac:dyDescent="0.25">
      <c r="A75" s="136" t="s">
        <v>119</v>
      </c>
      <c r="B75" s="136" t="s">
        <v>309</v>
      </c>
      <c r="C75" s="136" t="s">
        <v>310</v>
      </c>
      <c r="D75" s="137">
        <v>43997</v>
      </c>
      <c r="E75" s="136" t="s">
        <v>311</v>
      </c>
      <c r="F75" s="136" t="s">
        <v>120</v>
      </c>
      <c r="G75" s="138">
        <v>26.44</v>
      </c>
      <c r="H75" s="138">
        <v>24</v>
      </c>
      <c r="I75" s="139">
        <v>634.55999999999995</v>
      </c>
      <c r="J75" s="139">
        <v>102.3</v>
      </c>
      <c r="K75" s="139">
        <v>736.8599999999999</v>
      </c>
      <c r="L75" s="137">
        <v>43991</v>
      </c>
      <c r="M75" s="136" t="s">
        <v>126</v>
      </c>
      <c r="N75" s="136" t="s">
        <v>127</v>
      </c>
    </row>
    <row r="76" spans="1:14" s="140" customFormat="1" ht="14.25" customHeight="1" x14ac:dyDescent="0.25">
      <c r="A76" s="136" t="s">
        <v>119</v>
      </c>
      <c r="B76" s="136" t="s">
        <v>312</v>
      </c>
      <c r="C76" s="136" t="s">
        <v>279</v>
      </c>
      <c r="D76" s="137">
        <v>43857</v>
      </c>
      <c r="E76" s="136" t="s">
        <v>313</v>
      </c>
      <c r="F76" s="136" t="s">
        <v>121</v>
      </c>
      <c r="G76" s="138">
        <v>29.06</v>
      </c>
      <c r="H76" s="138">
        <v>449.25</v>
      </c>
      <c r="I76" s="139">
        <v>13055.21</v>
      </c>
      <c r="J76" s="139">
        <v>998.73</v>
      </c>
      <c r="K76" s="139">
        <v>14053.939999999999</v>
      </c>
      <c r="L76" s="137">
        <v>43851</v>
      </c>
      <c r="M76" s="136" t="s">
        <v>126</v>
      </c>
      <c r="N76" s="136" t="s">
        <v>127</v>
      </c>
    </row>
    <row r="77" spans="1:14" s="140" customFormat="1" ht="14.25" customHeight="1" x14ac:dyDescent="0.25">
      <c r="A77" s="136" t="s">
        <v>119</v>
      </c>
      <c r="B77" s="136" t="s">
        <v>314</v>
      </c>
      <c r="C77" s="136" t="s">
        <v>315</v>
      </c>
      <c r="D77" s="137">
        <v>43997</v>
      </c>
      <c r="E77" s="136" t="s">
        <v>316</v>
      </c>
      <c r="F77" s="136" t="s">
        <v>120</v>
      </c>
      <c r="G77" s="138">
        <v>18.89</v>
      </c>
      <c r="H77" s="138">
        <v>24</v>
      </c>
      <c r="I77" s="139">
        <v>453.36</v>
      </c>
      <c r="J77" s="139">
        <v>100.88</v>
      </c>
      <c r="K77" s="139">
        <v>554.24</v>
      </c>
      <c r="L77" s="137">
        <v>43991</v>
      </c>
      <c r="M77" s="136" t="s">
        <v>126</v>
      </c>
      <c r="N77" s="136" t="s">
        <v>127</v>
      </c>
    </row>
    <row r="78" spans="1:14" s="140" customFormat="1" ht="14.25" customHeight="1" x14ac:dyDescent="0.25">
      <c r="A78" s="136" t="s">
        <v>119</v>
      </c>
      <c r="B78" s="136" t="s">
        <v>317</v>
      </c>
      <c r="C78" s="136" t="s">
        <v>240</v>
      </c>
      <c r="D78" s="137">
        <v>43997</v>
      </c>
      <c r="E78" s="136" t="s">
        <v>318</v>
      </c>
      <c r="F78" s="136" t="s">
        <v>120</v>
      </c>
      <c r="G78" s="138">
        <v>11.89</v>
      </c>
      <c r="H78" s="138">
        <v>24</v>
      </c>
      <c r="I78" s="139">
        <v>285.36</v>
      </c>
      <c r="J78" s="139">
        <v>46</v>
      </c>
      <c r="K78" s="139">
        <v>331.36</v>
      </c>
      <c r="L78" s="137">
        <v>43991</v>
      </c>
      <c r="M78" s="136" t="s">
        <v>126</v>
      </c>
      <c r="N78" s="136" t="s">
        <v>127</v>
      </c>
    </row>
    <row r="79" spans="1:14" s="140" customFormat="1" ht="14.25" customHeight="1" x14ac:dyDescent="0.25">
      <c r="A79" s="136" t="s">
        <v>119</v>
      </c>
      <c r="B79" s="136" t="s">
        <v>319</v>
      </c>
      <c r="C79" s="136" t="s">
        <v>320</v>
      </c>
      <c r="D79" s="137">
        <v>43997</v>
      </c>
      <c r="E79" s="136" t="s">
        <v>321</v>
      </c>
      <c r="F79" s="136" t="s">
        <v>120</v>
      </c>
      <c r="G79" s="138">
        <v>19.46</v>
      </c>
      <c r="H79" s="138">
        <v>24</v>
      </c>
      <c r="I79" s="139">
        <v>467.04</v>
      </c>
      <c r="J79" s="139">
        <v>75.28</v>
      </c>
      <c r="K79" s="139">
        <v>542.32000000000005</v>
      </c>
      <c r="L79" s="137">
        <v>43991</v>
      </c>
      <c r="M79" s="136" t="s">
        <v>126</v>
      </c>
      <c r="N79" s="136" t="s">
        <v>127</v>
      </c>
    </row>
    <row r="80" spans="1:14" s="140" customFormat="1" ht="14.25" customHeight="1" x14ac:dyDescent="0.25">
      <c r="A80" s="136" t="s">
        <v>119</v>
      </c>
      <c r="B80" s="136" t="s">
        <v>322</v>
      </c>
      <c r="C80" s="136" t="s">
        <v>323</v>
      </c>
      <c r="D80" s="137">
        <v>43656</v>
      </c>
      <c r="E80" s="136" t="s">
        <v>324</v>
      </c>
      <c r="F80" s="136" t="s">
        <v>121</v>
      </c>
      <c r="G80" s="138">
        <v>32.58</v>
      </c>
      <c r="H80" s="138">
        <v>480</v>
      </c>
      <c r="I80" s="139">
        <v>15638.4</v>
      </c>
      <c r="J80" s="139">
        <v>1196.3399999999999</v>
      </c>
      <c r="K80" s="139">
        <v>16834.739999999998</v>
      </c>
      <c r="L80" s="137">
        <v>43654</v>
      </c>
      <c r="M80" s="136" t="s">
        <v>325</v>
      </c>
      <c r="N80" s="136" t="s">
        <v>127</v>
      </c>
    </row>
    <row r="81" spans="1:14" s="140" customFormat="1" ht="14.25" customHeight="1" x14ac:dyDescent="0.25">
      <c r="A81" s="136" t="s">
        <v>119</v>
      </c>
      <c r="B81" s="136" t="s">
        <v>326</v>
      </c>
      <c r="C81" s="136" t="s">
        <v>327</v>
      </c>
      <c r="D81" s="137">
        <v>43815</v>
      </c>
      <c r="E81" s="136" t="s">
        <v>328</v>
      </c>
      <c r="F81" s="136" t="s">
        <v>120</v>
      </c>
      <c r="G81" s="138">
        <v>16.98</v>
      </c>
      <c r="H81" s="138">
        <v>8.25</v>
      </c>
      <c r="I81" s="139">
        <v>140.09</v>
      </c>
      <c r="J81" s="139">
        <v>22.59</v>
      </c>
      <c r="K81" s="139">
        <v>162.68</v>
      </c>
      <c r="L81" s="137">
        <v>43809</v>
      </c>
      <c r="M81" s="136" t="s">
        <v>126</v>
      </c>
      <c r="N81" s="136" t="s">
        <v>127</v>
      </c>
    </row>
    <row r="82" spans="1:14" s="140" customFormat="1" ht="14.25" customHeight="1" x14ac:dyDescent="0.25">
      <c r="A82" s="136" t="s">
        <v>119</v>
      </c>
      <c r="B82" s="136" t="s">
        <v>329</v>
      </c>
      <c r="C82" s="136" t="s">
        <v>330</v>
      </c>
      <c r="D82" s="137">
        <v>43997</v>
      </c>
      <c r="E82" s="136" t="s">
        <v>331</v>
      </c>
      <c r="F82" s="136" t="s">
        <v>120</v>
      </c>
      <c r="G82" s="138">
        <v>18.71</v>
      </c>
      <c r="H82" s="138">
        <v>24</v>
      </c>
      <c r="I82" s="139">
        <v>449.04</v>
      </c>
      <c r="J82" s="139">
        <v>72.38</v>
      </c>
      <c r="K82" s="139">
        <v>521.42000000000007</v>
      </c>
      <c r="L82" s="137">
        <v>43991</v>
      </c>
      <c r="M82" s="136" t="s">
        <v>126</v>
      </c>
      <c r="N82" s="136" t="s">
        <v>127</v>
      </c>
    </row>
    <row r="83" spans="1:14" s="140" customFormat="1" ht="14.25" customHeight="1" x14ac:dyDescent="0.25">
      <c r="A83" s="136" t="s">
        <v>119</v>
      </c>
      <c r="B83" s="136" t="s">
        <v>332</v>
      </c>
      <c r="C83" s="136" t="s">
        <v>216</v>
      </c>
      <c r="D83" s="137">
        <v>43773</v>
      </c>
      <c r="E83" s="136" t="s">
        <v>333</v>
      </c>
      <c r="F83" s="136" t="s">
        <v>122</v>
      </c>
      <c r="G83" s="138">
        <v>21.31</v>
      </c>
      <c r="H83" s="138">
        <v>3.5</v>
      </c>
      <c r="I83" s="139">
        <v>74.59</v>
      </c>
      <c r="J83" s="139">
        <v>12.03</v>
      </c>
      <c r="K83" s="139">
        <v>86.62</v>
      </c>
      <c r="L83" s="137">
        <v>43767</v>
      </c>
      <c r="M83" s="136" t="s">
        <v>126</v>
      </c>
      <c r="N83" s="136" t="s">
        <v>127</v>
      </c>
    </row>
    <row r="84" spans="1:14" s="140" customFormat="1" ht="14.25" customHeight="1" x14ac:dyDescent="0.25">
      <c r="A84" s="136" t="s">
        <v>119</v>
      </c>
      <c r="B84" s="136" t="s">
        <v>332</v>
      </c>
      <c r="C84" s="136" t="s">
        <v>216</v>
      </c>
      <c r="D84" s="137">
        <v>43773</v>
      </c>
      <c r="E84" s="136" t="s">
        <v>334</v>
      </c>
      <c r="F84" s="136" t="s">
        <v>121</v>
      </c>
      <c r="G84" s="138">
        <v>21.64</v>
      </c>
      <c r="H84" s="138">
        <v>46</v>
      </c>
      <c r="I84" s="139">
        <v>995.44</v>
      </c>
      <c r="J84" s="139">
        <v>76.14</v>
      </c>
      <c r="K84" s="139">
        <v>1071.5800000000002</v>
      </c>
      <c r="L84" s="137">
        <v>43767</v>
      </c>
      <c r="M84" s="136" t="s">
        <v>126</v>
      </c>
      <c r="N84" s="136" t="s">
        <v>127</v>
      </c>
    </row>
    <row r="85" spans="1:14" s="140" customFormat="1" ht="14.25" customHeight="1" x14ac:dyDescent="0.25">
      <c r="A85" s="136" t="s">
        <v>119</v>
      </c>
      <c r="B85" s="136" t="s">
        <v>332</v>
      </c>
      <c r="C85" s="136" t="s">
        <v>216</v>
      </c>
      <c r="D85" s="137">
        <v>43773</v>
      </c>
      <c r="E85" s="136" t="s">
        <v>335</v>
      </c>
      <c r="F85" s="136" t="s">
        <v>120</v>
      </c>
      <c r="G85" s="138">
        <v>21.64</v>
      </c>
      <c r="H85" s="138">
        <v>229.75</v>
      </c>
      <c r="I85" s="139">
        <v>4971.79</v>
      </c>
      <c r="J85" s="139">
        <v>801.45</v>
      </c>
      <c r="K85" s="139">
        <v>5773.24</v>
      </c>
      <c r="L85" s="137">
        <v>43767</v>
      </c>
      <c r="M85" s="136" t="s">
        <v>126</v>
      </c>
      <c r="N85" s="136" t="s">
        <v>127</v>
      </c>
    </row>
    <row r="86" spans="1:14" s="140" customFormat="1" ht="14.25" customHeight="1" x14ac:dyDescent="0.25">
      <c r="A86" s="136" t="s">
        <v>119</v>
      </c>
      <c r="B86" s="136" t="s">
        <v>336</v>
      </c>
      <c r="C86" s="136" t="s">
        <v>337</v>
      </c>
      <c r="D86" s="137">
        <v>43997</v>
      </c>
      <c r="E86" s="136" t="s">
        <v>338</v>
      </c>
      <c r="F86" s="136" t="s">
        <v>120</v>
      </c>
      <c r="G86" s="138">
        <v>19.739999999999998</v>
      </c>
      <c r="H86" s="138">
        <v>24</v>
      </c>
      <c r="I86" s="139">
        <v>473.76</v>
      </c>
      <c r="J86" s="139">
        <v>76.38</v>
      </c>
      <c r="K86" s="139">
        <v>550.14</v>
      </c>
      <c r="L86" s="137">
        <v>43991</v>
      </c>
      <c r="M86" s="136" t="s">
        <v>126</v>
      </c>
      <c r="N86" s="136" t="s">
        <v>127</v>
      </c>
    </row>
    <row r="87" spans="1:14" s="140" customFormat="1" ht="14.25" customHeight="1" x14ac:dyDescent="0.25">
      <c r="A87" s="136" t="s">
        <v>119</v>
      </c>
      <c r="B87" s="136" t="s">
        <v>339</v>
      </c>
      <c r="C87" s="136" t="s">
        <v>234</v>
      </c>
      <c r="D87" s="137">
        <v>43997</v>
      </c>
      <c r="E87" s="136" t="s">
        <v>340</v>
      </c>
      <c r="F87" s="136" t="s">
        <v>120</v>
      </c>
      <c r="G87" s="138">
        <v>16.98</v>
      </c>
      <c r="H87" s="138">
        <v>24</v>
      </c>
      <c r="I87" s="139">
        <v>407.52</v>
      </c>
      <c r="J87" s="139">
        <v>65.709999999999994</v>
      </c>
      <c r="K87" s="139">
        <v>473.22999999999996</v>
      </c>
      <c r="L87" s="137">
        <v>43991</v>
      </c>
      <c r="M87" s="136" t="s">
        <v>126</v>
      </c>
      <c r="N87" s="136" t="s">
        <v>127</v>
      </c>
    </row>
    <row r="88" spans="1:14" s="140" customFormat="1" ht="14.25" customHeight="1" x14ac:dyDescent="0.25">
      <c r="A88" s="136" t="s">
        <v>119</v>
      </c>
      <c r="B88" s="136" t="s">
        <v>341</v>
      </c>
      <c r="C88" s="136" t="s">
        <v>342</v>
      </c>
      <c r="D88" s="137">
        <v>43997</v>
      </c>
      <c r="E88" s="136" t="s">
        <v>343</v>
      </c>
      <c r="F88" s="136" t="s">
        <v>120</v>
      </c>
      <c r="G88" s="138">
        <v>18.309999999999999</v>
      </c>
      <c r="H88" s="138">
        <v>24</v>
      </c>
      <c r="I88" s="139">
        <v>439.44</v>
      </c>
      <c r="J88" s="139">
        <v>70.849999999999994</v>
      </c>
      <c r="K88" s="139">
        <v>510.28999999999996</v>
      </c>
      <c r="L88" s="137">
        <v>43991</v>
      </c>
      <c r="M88" s="136" t="s">
        <v>126</v>
      </c>
      <c r="N88" s="136" t="s">
        <v>127</v>
      </c>
    </row>
    <row r="89" spans="1:14" s="140" customFormat="1" ht="14.25" customHeight="1" x14ac:dyDescent="0.25">
      <c r="A89" s="136" t="s">
        <v>119</v>
      </c>
      <c r="B89" s="136" t="s">
        <v>344</v>
      </c>
      <c r="C89" s="136" t="s">
        <v>345</v>
      </c>
      <c r="D89" s="137">
        <v>43787</v>
      </c>
      <c r="E89" s="136" t="s">
        <v>346</v>
      </c>
      <c r="F89" s="136" t="s">
        <v>120</v>
      </c>
      <c r="G89" s="138">
        <v>16.98</v>
      </c>
      <c r="H89" s="138">
        <v>6.5</v>
      </c>
      <c r="I89" s="139">
        <v>110.37</v>
      </c>
      <c r="J89" s="139">
        <v>17.809999999999999</v>
      </c>
      <c r="K89" s="139">
        <v>128.18</v>
      </c>
      <c r="L89" s="137">
        <v>43781</v>
      </c>
      <c r="M89" s="136" t="s">
        <v>126</v>
      </c>
      <c r="N89" s="136" t="s">
        <v>127</v>
      </c>
    </row>
    <row r="90" spans="1:14" s="140" customFormat="1" ht="14.25" customHeight="1" x14ac:dyDescent="0.25">
      <c r="A90" s="136" t="s">
        <v>119</v>
      </c>
      <c r="B90" s="136" t="s">
        <v>347</v>
      </c>
      <c r="C90" s="136" t="s">
        <v>289</v>
      </c>
      <c r="D90" s="137">
        <v>43997</v>
      </c>
      <c r="E90" s="136" t="s">
        <v>348</v>
      </c>
      <c r="F90" s="136" t="s">
        <v>120</v>
      </c>
      <c r="G90" s="138">
        <v>15.82</v>
      </c>
      <c r="H90" s="138">
        <v>24</v>
      </c>
      <c r="I90" s="139">
        <v>379.68</v>
      </c>
      <c r="J90" s="139">
        <v>61.2</v>
      </c>
      <c r="K90" s="139">
        <v>440.88</v>
      </c>
      <c r="L90" s="137">
        <v>43991</v>
      </c>
      <c r="M90" s="136" t="s">
        <v>126</v>
      </c>
      <c r="N90" s="136" t="s">
        <v>127</v>
      </c>
    </row>
    <row r="91" spans="1:14" s="140" customFormat="1" ht="14.25" customHeight="1" x14ac:dyDescent="0.25">
      <c r="A91" s="136" t="s">
        <v>119</v>
      </c>
      <c r="B91" s="136" t="s">
        <v>349</v>
      </c>
      <c r="C91" s="136" t="s">
        <v>350</v>
      </c>
      <c r="D91" s="137">
        <v>43689</v>
      </c>
      <c r="E91" s="136" t="s">
        <v>351</v>
      </c>
      <c r="F91" s="136" t="s">
        <v>120</v>
      </c>
      <c r="G91" s="138">
        <v>16.98</v>
      </c>
      <c r="H91" s="138">
        <v>77.25</v>
      </c>
      <c r="I91" s="139">
        <v>1311.71</v>
      </c>
      <c r="J91" s="139">
        <v>211.45</v>
      </c>
      <c r="K91" s="139">
        <v>1523.16</v>
      </c>
      <c r="L91" s="137">
        <v>43683</v>
      </c>
      <c r="M91" s="136" t="s">
        <v>126</v>
      </c>
      <c r="N91" s="136" t="s">
        <v>127</v>
      </c>
    </row>
    <row r="92" spans="1:14" s="140" customFormat="1" ht="14.25" customHeight="1" x14ac:dyDescent="0.25">
      <c r="A92" s="136" t="s">
        <v>119</v>
      </c>
      <c r="B92" s="136" t="s">
        <v>352</v>
      </c>
      <c r="C92" s="136" t="s">
        <v>353</v>
      </c>
      <c r="D92" s="137">
        <v>43735</v>
      </c>
      <c r="E92" s="136" t="s">
        <v>354</v>
      </c>
      <c r="F92" s="136" t="s">
        <v>120</v>
      </c>
      <c r="G92" s="138">
        <v>28.88</v>
      </c>
      <c r="H92" s="138">
        <v>240</v>
      </c>
      <c r="I92" s="139">
        <v>6931.2</v>
      </c>
      <c r="J92" s="139">
        <v>877.06</v>
      </c>
      <c r="K92" s="139">
        <v>7808.26</v>
      </c>
      <c r="L92" s="137">
        <v>43733</v>
      </c>
      <c r="M92" s="136" t="s">
        <v>355</v>
      </c>
      <c r="N92" s="136" t="s">
        <v>127</v>
      </c>
    </row>
    <row r="93" spans="1:14" s="140" customFormat="1" ht="14.25" customHeight="1" x14ac:dyDescent="0.25">
      <c r="A93" s="136" t="s">
        <v>119</v>
      </c>
      <c r="B93" s="136" t="s">
        <v>352</v>
      </c>
      <c r="C93" s="136" t="s">
        <v>353</v>
      </c>
      <c r="D93" s="137">
        <v>43735</v>
      </c>
      <c r="E93" s="136" t="s">
        <v>354</v>
      </c>
      <c r="F93" s="136" t="s">
        <v>121</v>
      </c>
      <c r="G93" s="138">
        <v>28.88</v>
      </c>
      <c r="H93" s="138">
        <v>166.25</v>
      </c>
      <c r="I93" s="139">
        <v>4801.3</v>
      </c>
      <c r="J93" s="139">
        <v>607.54</v>
      </c>
      <c r="K93" s="139">
        <v>5408.84</v>
      </c>
      <c r="L93" s="137">
        <v>43733</v>
      </c>
      <c r="M93" s="136" t="s">
        <v>355</v>
      </c>
      <c r="N93" s="136" t="s">
        <v>356</v>
      </c>
    </row>
    <row r="94" spans="1:14" s="140" customFormat="1" ht="14.25" customHeight="1" x14ac:dyDescent="0.25">
      <c r="A94" s="136" t="s">
        <v>119</v>
      </c>
      <c r="B94" s="136" t="s">
        <v>357</v>
      </c>
      <c r="C94" s="136" t="s">
        <v>358</v>
      </c>
      <c r="D94" s="137">
        <v>43857</v>
      </c>
      <c r="E94" s="136" t="s">
        <v>359</v>
      </c>
      <c r="F94" s="136" t="s">
        <v>120</v>
      </c>
      <c r="G94" s="138">
        <v>15.94</v>
      </c>
      <c r="H94" s="138">
        <v>40.75</v>
      </c>
      <c r="I94" s="139">
        <v>649.55999999999995</v>
      </c>
      <c r="J94" s="139">
        <v>144.54</v>
      </c>
      <c r="K94" s="139">
        <v>794.09999999999991</v>
      </c>
      <c r="L94" s="137">
        <v>43851</v>
      </c>
      <c r="M94" s="136" t="s">
        <v>126</v>
      </c>
      <c r="N94" s="136" t="s">
        <v>127</v>
      </c>
    </row>
    <row r="95" spans="1:14" s="140" customFormat="1" ht="14.25" customHeight="1" x14ac:dyDescent="0.25">
      <c r="A95" s="136" t="s">
        <v>119</v>
      </c>
      <c r="B95" s="136" t="s">
        <v>357</v>
      </c>
      <c r="C95" s="136" t="s">
        <v>358</v>
      </c>
      <c r="D95" s="137">
        <v>43857</v>
      </c>
      <c r="E95" s="136" t="s">
        <v>360</v>
      </c>
      <c r="F95" s="136" t="s">
        <v>121</v>
      </c>
      <c r="G95" s="138">
        <v>15.94</v>
      </c>
      <c r="H95" s="138">
        <v>1.75</v>
      </c>
      <c r="I95" s="139">
        <v>27.9</v>
      </c>
      <c r="J95" s="139">
        <v>2.14</v>
      </c>
      <c r="K95" s="139">
        <v>30.04</v>
      </c>
      <c r="L95" s="137">
        <v>43851</v>
      </c>
      <c r="M95" s="136" t="s">
        <v>126</v>
      </c>
      <c r="N95" s="136" t="s">
        <v>127</v>
      </c>
    </row>
    <row r="96" spans="1:14" s="140" customFormat="1" ht="14.25" customHeight="1" x14ac:dyDescent="0.25">
      <c r="A96" s="136" t="s">
        <v>119</v>
      </c>
      <c r="B96" s="136" t="s">
        <v>361</v>
      </c>
      <c r="C96" s="136" t="s">
        <v>362</v>
      </c>
      <c r="D96" s="137">
        <v>43997</v>
      </c>
      <c r="E96" s="136" t="s">
        <v>363</v>
      </c>
      <c r="F96" s="136" t="s">
        <v>120</v>
      </c>
      <c r="G96" s="138">
        <v>19.55</v>
      </c>
      <c r="H96" s="138">
        <v>24</v>
      </c>
      <c r="I96" s="139">
        <v>469.2</v>
      </c>
      <c r="J96" s="139">
        <v>75.64</v>
      </c>
      <c r="K96" s="139">
        <v>544.84</v>
      </c>
      <c r="L96" s="137">
        <v>43991</v>
      </c>
      <c r="M96" s="136" t="s">
        <v>126</v>
      </c>
      <c r="N96" s="136" t="s">
        <v>127</v>
      </c>
    </row>
    <row r="97" spans="1:14" s="140" customFormat="1" ht="14.25" customHeight="1" x14ac:dyDescent="0.25">
      <c r="A97" s="136" t="s">
        <v>119</v>
      </c>
      <c r="B97" s="136" t="s">
        <v>189</v>
      </c>
      <c r="C97" s="136" t="s">
        <v>364</v>
      </c>
      <c r="D97" s="137">
        <v>43871</v>
      </c>
      <c r="E97" s="136" t="s">
        <v>365</v>
      </c>
      <c r="F97" s="136" t="s">
        <v>120</v>
      </c>
      <c r="G97" s="138">
        <v>14</v>
      </c>
      <c r="H97" s="138">
        <v>102.25</v>
      </c>
      <c r="I97" s="139">
        <v>1431.5</v>
      </c>
      <c r="J97" s="139">
        <v>230.75</v>
      </c>
      <c r="K97" s="139">
        <v>1662.25</v>
      </c>
      <c r="L97" s="137">
        <v>43865</v>
      </c>
      <c r="M97" s="136" t="s">
        <v>126</v>
      </c>
      <c r="N97" s="136" t="s">
        <v>127</v>
      </c>
    </row>
    <row r="98" spans="1:14" s="140" customFormat="1" ht="14.25" customHeight="1" x14ac:dyDescent="0.25">
      <c r="A98" s="136" t="s">
        <v>119</v>
      </c>
      <c r="B98" s="136" t="s">
        <v>366</v>
      </c>
      <c r="C98" s="136" t="s">
        <v>367</v>
      </c>
      <c r="D98" s="137">
        <v>43997</v>
      </c>
      <c r="E98" s="136" t="s">
        <v>368</v>
      </c>
      <c r="F98" s="136" t="s">
        <v>120</v>
      </c>
      <c r="G98" s="138">
        <v>17.649999999999999</v>
      </c>
      <c r="H98" s="138">
        <v>24</v>
      </c>
      <c r="I98" s="139">
        <v>423.6</v>
      </c>
      <c r="J98" s="139">
        <v>68.290000000000006</v>
      </c>
      <c r="K98" s="139">
        <v>491.89000000000004</v>
      </c>
      <c r="L98" s="137">
        <v>43991</v>
      </c>
      <c r="M98" s="136" t="s">
        <v>126</v>
      </c>
      <c r="N98" s="136" t="s">
        <v>127</v>
      </c>
    </row>
    <row r="99" spans="1:14" s="140" customFormat="1" ht="14.25" customHeight="1" x14ac:dyDescent="0.25">
      <c r="A99" s="136" t="s">
        <v>119</v>
      </c>
      <c r="B99" s="136" t="s">
        <v>369</v>
      </c>
      <c r="C99" s="136" t="s">
        <v>370</v>
      </c>
      <c r="D99" s="137">
        <v>43731</v>
      </c>
      <c r="E99" s="136" t="s">
        <v>371</v>
      </c>
      <c r="F99" s="136" t="s">
        <v>120</v>
      </c>
      <c r="G99" s="138">
        <v>24.76</v>
      </c>
      <c r="H99" s="138">
        <v>196.25</v>
      </c>
      <c r="I99" s="139">
        <v>4859.1499999999996</v>
      </c>
      <c r="J99" s="139">
        <v>783.29</v>
      </c>
      <c r="K99" s="139">
        <v>5642.44</v>
      </c>
      <c r="L99" s="137">
        <v>43725</v>
      </c>
      <c r="M99" s="136" t="s">
        <v>126</v>
      </c>
      <c r="N99" s="136" t="s">
        <v>127</v>
      </c>
    </row>
    <row r="100" spans="1:14" s="140" customFormat="1" ht="14.25" customHeight="1" x14ac:dyDescent="0.25">
      <c r="A100" s="136" t="s">
        <v>119</v>
      </c>
      <c r="B100" s="136" t="s">
        <v>372</v>
      </c>
      <c r="C100" s="136" t="s">
        <v>373</v>
      </c>
      <c r="D100" s="137">
        <v>43997</v>
      </c>
      <c r="E100" s="136" t="s">
        <v>374</v>
      </c>
      <c r="F100" s="136" t="s">
        <v>120</v>
      </c>
      <c r="G100" s="138">
        <v>16.98</v>
      </c>
      <c r="H100" s="138">
        <v>24</v>
      </c>
      <c r="I100" s="139">
        <v>407.52</v>
      </c>
      <c r="J100" s="139">
        <v>65.69</v>
      </c>
      <c r="K100" s="139">
        <v>473.21</v>
      </c>
      <c r="L100" s="137">
        <v>43991</v>
      </c>
      <c r="M100" s="136" t="s">
        <v>126</v>
      </c>
      <c r="N100" s="136" t="s">
        <v>127</v>
      </c>
    </row>
    <row r="101" spans="1:14" s="140" customFormat="1" ht="14.25" customHeight="1" x14ac:dyDescent="0.25">
      <c r="A101" s="136" t="s">
        <v>119</v>
      </c>
      <c r="B101" s="136" t="s">
        <v>375</v>
      </c>
      <c r="C101" s="136" t="s">
        <v>376</v>
      </c>
      <c r="D101" s="137">
        <v>43731</v>
      </c>
      <c r="E101" s="136" t="s">
        <v>377</v>
      </c>
      <c r="F101" s="136" t="s">
        <v>120</v>
      </c>
      <c r="G101" s="138">
        <v>16.98</v>
      </c>
      <c r="H101" s="138">
        <v>64</v>
      </c>
      <c r="I101" s="139">
        <v>1086.72</v>
      </c>
      <c r="J101" s="139">
        <v>175.18</v>
      </c>
      <c r="K101" s="139">
        <v>1261.9000000000001</v>
      </c>
      <c r="L101" s="137">
        <v>43725</v>
      </c>
      <c r="M101" s="136" t="s">
        <v>126</v>
      </c>
      <c r="N101" s="136" t="s">
        <v>127</v>
      </c>
    </row>
    <row r="102" spans="1:14" s="140" customFormat="1" ht="14.25" customHeight="1" x14ac:dyDescent="0.25">
      <c r="A102" s="136" t="s">
        <v>119</v>
      </c>
      <c r="B102" s="136" t="s">
        <v>378</v>
      </c>
      <c r="C102" s="136" t="s">
        <v>379</v>
      </c>
      <c r="D102" s="137">
        <v>43906</v>
      </c>
      <c r="E102" s="136" t="s">
        <v>380</v>
      </c>
      <c r="F102" s="136" t="s">
        <v>120</v>
      </c>
      <c r="G102" s="138">
        <v>24.76</v>
      </c>
      <c r="H102" s="138">
        <v>147.5</v>
      </c>
      <c r="I102" s="139">
        <v>3652.1</v>
      </c>
      <c r="J102" s="139">
        <v>588.71</v>
      </c>
      <c r="K102" s="139">
        <v>4240.8099999999995</v>
      </c>
      <c r="L102" s="137">
        <v>43902</v>
      </c>
      <c r="M102" s="136" t="s">
        <v>381</v>
      </c>
      <c r="N102" s="136" t="s">
        <v>127</v>
      </c>
    </row>
    <row r="103" spans="1:14" s="140" customFormat="1" ht="14.25" customHeight="1" x14ac:dyDescent="0.25">
      <c r="A103" s="136" t="s">
        <v>119</v>
      </c>
      <c r="B103" s="136" t="s">
        <v>306</v>
      </c>
      <c r="C103" s="136" t="s">
        <v>382</v>
      </c>
      <c r="D103" s="137">
        <v>43675</v>
      </c>
      <c r="E103" s="136" t="s">
        <v>383</v>
      </c>
      <c r="F103" s="136" t="s">
        <v>120</v>
      </c>
      <c r="G103" s="138">
        <v>17.559999999999999</v>
      </c>
      <c r="H103" s="138">
        <v>31.75</v>
      </c>
      <c r="I103" s="139">
        <v>557.53</v>
      </c>
      <c r="J103" s="139">
        <v>89.89</v>
      </c>
      <c r="K103" s="139">
        <v>647.41999999999996</v>
      </c>
      <c r="L103" s="137">
        <v>43669</v>
      </c>
      <c r="M103" s="136" t="s">
        <v>126</v>
      </c>
      <c r="N103" s="136" t="s">
        <v>127</v>
      </c>
    </row>
    <row r="104" spans="1:14" s="140" customFormat="1" ht="14.25" customHeight="1" x14ac:dyDescent="0.25">
      <c r="A104" s="136" t="s">
        <v>119</v>
      </c>
      <c r="B104" s="136" t="s">
        <v>384</v>
      </c>
      <c r="C104" s="136" t="s">
        <v>385</v>
      </c>
      <c r="D104" s="137">
        <v>43703</v>
      </c>
      <c r="E104" s="136" t="s">
        <v>386</v>
      </c>
      <c r="F104" s="136" t="s">
        <v>122</v>
      </c>
      <c r="G104" s="138">
        <v>16.98</v>
      </c>
      <c r="H104" s="138">
        <v>2.5</v>
      </c>
      <c r="I104" s="139">
        <v>42.45</v>
      </c>
      <c r="J104" s="139">
        <v>6.86</v>
      </c>
      <c r="K104" s="139">
        <v>49.31</v>
      </c>
      <c r="L104" s="137">
        <v>43697</v>
      </c>
      <c r="M104" s="136" t="s">
        <v>126</v>
      </c>
      <c r="N104" s="136" t="s">
        <v>127</v>
      </c>
    </row>
    <row r="105" spans="1:14" s="140" customFormat="1" ht="14.25" customHeight="1" x14ac:dyDescent="0.25">
      <c r="A105" s="136" t="s">
        <v>119</v>
      </c>
      <c r="B105" s="136" t="s">
        <v>384</v>
      </c>
      <c r="C105" s="136" t="s">
        <v>385</v>
      </c>
      <c r="D105" s="137">
        <v>43703</v>
      </c>
      <c r="E105" s="136" t="s">
        <v>387</v>
      </c>
      <c r="F105" s="136" t="s">
        <v>120</v>
      </c>
      <c r="G105" s="138">
        <v>16.98</v>
      </c>
      <c r="H105" s="138">
        <v>21</v>
      </c>
      <c r="I105" s="139">
        <v>356.58</v>
      </c>
      <c r="J105" s="139">
        <v>57.48</v>
      </c>
      <c r="K105" s="139">
        <v>414.06</v>
      </c>
      <c r="L105" s="137">
        <v>43697</v>
      </c>
      <c r="M105" s="136" t="s">
        <v>126</v>
      </c>
      <c r="N105" s="136" t="s">
        <v>127</v>
      </c>
    </row>
    <row r="106" spans="1:14" s="140" customFormat="1" ht="14.25" customHeight="1" x14ac:dyDescent="0.25">
      <c r="A106" s="136" t="s">
        <v>119</v>
      </c>
      <c r="B106" s="136" t="s">
        <v>388</v>
      </c>
      <c r="C106" s="136" t="s">
        <v>389</v>
      </c>
      <c r="D106" s="137">
        <v>43998</v>
      </c>
      <c r="E106" s="136" t="s">
        <v>390</v>
      </c>
      <c r="F106" s="136" t="s">
        <v>120</v>
      </c>
      <c r="G106" s="138">
        <v>26.06</v>
      </c>
      <c r="H106" s="138">
        <v>166</v>
      </c>
      <c r="I106" s="139">
        <v>4325.96</v>
      </c>
      <c r="J106" s="139">
        <v>697.34</v>
      </c>
      <c r="K106" s="139">
        <v>5023.3</v>
      </c>
      <c r="L106" s="137">
        <v>43994</v>
      </c>
      <c r="M106" s="136" t="s">
        <v>391</v>
      </c>
      <c r="N106" s="136" t="s">
        <v>127</v>
      </c>
    </row>
    <row r="107" spans="1:14" s="140" customFormat="1" ht="14.25" customHeight="1" x14ac:dyDescent="0.25">
      <c r="A107" s="136" t="s">
        <v>119</v>
      </c>
      <c r="B107" s="136" t="s">
        <v>392</v>
      </c>
      <c r="C107" s="136" t="s">
        <v>393</v>
      </c>
      <c r="D107" s="137">
        <v>43801</v>
      </c>
      <c r="E107" s="136" t="s">
        <v>394</v>
      </c>
      <c r="F107" s="136" t="s">
        <v>120</v>
      </c>
      <c r="G107" s="138">
        <v>24.76</v>
      </c>
      <c r="H107" s="138">
        <v>121</v>
      </c>
      <c r="I107" s="139">
        <v>2995.96</v>
      </c>
      <c r="J107" s="139">
        <v>482.95</v>
      </c>
      <c r="K107" s="139">
        <v>3478.91</v>
      </c>
      <c r="L107" s="137">
        <v>43791</v>
      </c>
      <c r="M107" s="136" t="s">
        <v>126</v>
      </c>
      <c r="N107" s="136" t="s">
        <v>127</v>
      </c>
    </row>
    <row r="108" spans="1:14" s="140" customFormat="1" ht="14.25" customHeight="1" x14ac:dyDescent="0.25">
      <c r="A108" s="136" t="s">
        <v>119</v>
      </c>
      <c r="B108" s="136" t="s">
        <v>395</v>
      </c>
      <c r="C108" s="136" t="s">
        <v>396</v>
      </c>
      <c r="D108" s="137">
        <v>43955</v>
      </c>
      <c r="E108" s="136" t="s">
        <v>397</v>
      </c>
      <c r="F108" s="136" t="s">
        <v>120</v>
      </c>
      <c r="G108" s="138">
        <v>16.98</v>
      </c>
      <c r="H108" s="138">
        <v>33.5</v>
      </c>
      <c r="I108" s="139">
        <v>568.83000000000004</v>
      </c>
      <c r="J108" s="139">
        <v>73.209999999999994</v>
      </c>
      <c r="K108" s="139">
        <v>642.04000000000008</v>
      </c>
      <c r="L108" s="137">
        <v>43949</v>
      </c>
      <c r="M108" s="136" t="s">
        <v>126</v>
      </c>
      <c r="N108" s="136" t="s">
        <v>127</v>
      </c>
    </row>
    <row r="109" spans="1:14" s="140" customFormat="1" ht="14.25" customHeight="1" x14ac:dyDescent="0.25">
      <c r="A109" s="136" t="s">
        <v>119</v>
      </c>
      <c r="B109" s="136" t="s">
        <v>398</v>
      </c>
      <c r="C109" s="136" t="s">
        <v>204</v>
      </c>
      <c r="D109" s="137">
        <v>43997</v>
      </c>
      <c r="E109" s="136" t="s">
        <v>399</v>
      </c>
      <c r="F109" s="136" t="s">
        <v>120</v>
      </c>
      <c r="G109" s="138">
        <v>17.649999999999999</v>
      </c>
      <c r="H109" s="138">
        <v>24</v>
      </c>
      <c r="I109" s="139">
        <v>423.6</v>
      </c>
      <c r="J109" s="139">
        <v>68.28</v>
      </c>
      <c r="K109" s="139">
        <v>491.88</v>
      </c>
      <c r="L109" s="137">
        <v>43991</v>
      </c>
      <c r="M109" s="136" t="s">
        <v>126</v>
      </c>
      <c r="N109" s="136" t="s">
        <v>127</v>
      </c>
    </row>
    <row r="110" spans="1:14" s="140" customFormat="1" ht="14.25" customHeight="1" x14ac:dyDescent="0.25">
      <c r="A110" s="136" t="s">
        <v>119</v>
      </c>
      <c r="B110" s="136" t="s">
        <v>400</v>
      </c>
      <c r="C110" s="136" t="s">
        <v>401</v>
      </c>
      <c r="D110" s="137">
        <v>43717</v>
      </c>
      <c r="E110" s="136" t="s">
        <v>402</v>
      </c>
      <c r="F110" s="136" t="s">
        <v>120</v>
      </c>
      <c r="G110" s="138">
        <v>21.26</v>
      </c>
      <c r="H110" s="138">
        <v>240</v>
      </c>
      <c r="I110" s="139">
        <v>5102.3999999999996</v>
      </c>
      <c r="J110" s="139">
        <v>822.52</v>
      </c>
      <c r="K110" s="139">
        <v>5924.92</v>
      </c>
      <c r="L110" s="137">
        <v>43711</v>
      </c>
      <c r="M110" s="136" t="s">
        <v>126</v>
      </c>
      <c r="N110" s="136" t="s">
        <v>127</v>
      </c>
    </row>
    <row r="111" spans="1:14" s="140" customFormat="1" ht="14.25" customHeight="1" x14ac:dyDescent="0.25">
      <c r="A111" s="136" t="s">
        <v>119</v>
      </c>
      <c r="B111" s="136" t="s">
        <v>403</v>
      </c>
      <c r="C111" s="136" t="s">
        <v>404</v>
      </c>
      <c r="D111" s="137">
        <v>43703</v>
      </c>
      <c r="E111" s="136" t="s">
        <v>405</v>
      </c>
      <c r="F111" s="136" t="s">
        <v>120</v>
      </c>
      <c r="G111" s="138">
        <v>16.98</v>
      </c>
      <c r="H111" s="138">
        <v>85.5</v>
      </c>
      <c r="I111" s="139">
        <v>1451.79</v>
      </c>
      <c r="J111" s="139">
        <v>234.03</v>
      </c>
      <c r="K111" s="139">
        <v>1685.82</v>
      </c>
      <c r="L111" s="137">
        <v>43697</v>
      </c>
      <c r="M111" s="136" t="s">
        <v>126</v>
      </c>
      <c r="N111" s="136" t="s">
        <v>127</v>
      </c>
    </row>
    <row r="112" spans="1:14" s="140" customFormat="1" ht="14.25" customHeight="1" x14ac:dyDescent="0.25">
      <c r="A112" s="136" t="s">
        <v>119</v>
      </c>
      <c r="B112" s="136" t="s">
        <v>406</v>
      </c>
      <c r="C112" s="136" t="s">
        <v>407</v>
      </c>
      <c r="D112" s="137">
        <v>43829</v>
      </c>
      <c r="E112" s="136" t="s">
        <v>408</v>
      </c>
      <c r="F112" s="136" t="s">
        <v>120</v>
      </c>
      <c r="G112" s="138">
        <v>22.46</v>
      </c>
      <c r="H112" s="138">
        <v>117.25</v>
      </c>
      <c r="I112" s="139">
        <v>2633.44</v>
      </c>
      <c r="J112" s="139">
        <v>424.51</v>
      </c>
      <c r="K112" s="139">
        <v>3057.95</v>
      </c>
      <c r="L112" s="137">
        <v>43822</v>
      </c>
      <c r="M112" s="136" t="s">
        <v>126</v>
      </c>
      <c r="N112" s="136" t="s">
        <v>127</v>
      </c>
    </row>
    <row r="113" spans="1:14" s="140" customFormat="1" ht="14.25" customHeight="1" x14ac:dyDescent="0.25">
      <c r="A113" s="136" t="s">
        <v>119</v>
      </c>
      <c r="B113" s="136" t="s">
        <v>409</v>
      </c>
      <c r="C113" s="136" t="s">
        <v>410</v>
      </c>
      <c r="D113" s="137">
        <v>43955</v>
      </c>
      <c r="E113" s="136" t="s">
        <v>411</v>
      </c>
      <c r="F113" s="136" t="s">
        <v>120</v>
      </c>
      <c r="G113" s="138">
        <v>27.02</v>
      </c>
      <c r="H113" s="138">
        <v>51</v>
      </c>
      <c r="I113" s="139">
        <v>1378.02</v>
      </c>
      <c r="J113" s="139">
        <v>222.15</v>
      </c>
      <c r="K113" s="139">
        <v>1600.17</v>
      </c>
      <c r="L113" s="137">
        <v>43951</v>
      </c>
      <c r="M113" s="136" t="s">
        <v>412</v>
      </c>
      <c r="N113" s="136" t="s">
        <v>127</v>
      </c>
    </row>
    <row r="114" spans="1:14" s="140" customFormat="1" ht="14.25" customHeight="1" x14ac:dyDescent="0.25">
      <c r="A114" s="136" t="s">
        <v>119</v>
      </c>
      <c r="B114" s="136" t="s">
        <v>413</v>
      </c>
      <c r="C114" s="136" t="s">
        <v>414</v>
      </c>
      <c r="D114" s="137">
        <v>43927</v>
      </c>
      <c r="E114" s="136" t="s">
        <v>415</v>
      </c>
      <c r="F114" s="136" t="s">
        <v>120</v>
      </c>
      <c r="G114" s="138">
        <v>18.89</v>
      </c>
      <c r="H114" s="138">
        <v>64</v>
      </c>
      <c r="I114" s="139">
        <v>1208.96</v>
      </c>
      <c r="J114" s="139">
        <v>194.89</v>
      </c>
      <c r="K114" s="139">
        <v>1403.85</v>
      </c>
      <c r="L114" s="137">
        <v>43921</v>
      </c>
      <c r="M114" s="136" t="s">
        <v>126</v>
      </c>
      <c r="N114" s="136" t="s">
        <v>127</v>
      </c>
    </row>
    <row r="115" spans="1:14" s="140" customFormat="1" ht="14.25" customHeight="1" x14ac:dyDescent="0.25">
      <c r="A115" s="136" t="s">
        <v>119</v>
      </c>
      <c r="B115" s="136" t="s">
        <v>416</v>
      </c>
      <c r="C115" s="136" t="s">
        <v>417</v>
      </c>
      <c r="D115" s="137">
        <v>43745</v>
      </c>
      <c r="E115" s="136" t="s">
        <v>418</v>
      </c>
      <c r="F115" s="136" t="s">
        <v>120</v>
      </c>
      <c r="G115" s="138">
        <v>18.309999999999999</v>
      </c>
      <c r="H115" s="138">
        <v>88.75</v>
      </c>
      <c r="I115" s="139">
        <v>1625.01</v>
      </c>
      <c r="J115" s="139">
        <v>261.94</v>
      </c>
      <c r="K115" s="139">
        <v>1886.95</v>
      </c>
      <c r="L115" s="137">
        <v>43739</v>
      </c>
      <c r="M115" s="136" t="s">
        <v>126</v>
      </c>
      <c r="N115" s="136" t="s">
        <v>127</v>
      </c>
    </row>
    <row r="116" spans="1:14" s="140" customFormat="1" ht="14.25" customHeight="1" x14ac:dyDescent="0.25">
      <c r="A116" s="136" t="s">
        <v>119</v>
      </c>
      <c r="B116" s="136" t="s">
        <v>419</v>
      </c>
      <c r="C116" s="136" t="s">
        <v>420</v>
      </c>
      <c r="D116" s="137">
        <v>43857</v>
      </c>
      <c r="E116" s="136" t="s">
        <v>421</v>
      </c>
      <c r="F116" s="136" t="s">
        <v>120</v>
      </c>
      <c r="G116" s="138">
        <v>17.559999999999999</v>
      </c>
      <c r="H116" s="138">
        <v>168.5</v>
      </c>
      <c r="I116" s="139">
        <v>2958.86</v>
      </c>
      <c r="J116" s="139">
        <v>476.98</v>
      </c>
      <c r="K116" s="139">
        <v>3435.84</v>
      </c>
      <c r="L116" s="137">
        <v>43851</v>
      </c>
      <c r="M116" s="136" t="s">
        <v>126</v>
      </c>
      <c r="N116" s="136" t="s">
        <v>127</v>
      </c>
    </row>
    <row r="117" spans="1:14" s="140" customFormat="1" ht="14.25" customHeight="1" x14ac:dyDescent="0.25">
      <c r="A117" s="136" t="s">
        <v>119</v>
      </c>
      <c r="B117" s="136" t="s">
        <v>422</v>
      </c>
      <c r="C117" s="136" t="s">
        <v>129</v>
      </c>
      <c r="D117" s="137">
        <v>43787</v>
      </c>
      <c r="E117" s="136" t="s">
        <v>423</v>
      </c>
      <c r="F117" s="136" t="s">
        <v>121</v>
      </c>
      <c r="G117" s="138">
        <v>16.98</v>
      </c>
      <c r="H117" s="138">
        <v>30.25</v>
      </c>
      <c r="I117" s="139">
        <v>513.65</v>
      </c>
      <c r="J117" s="139">
        <v>39.31</v>
      </c>
      <c r="K117" s="139">
        <v>552.96</v>
      </c>
      <c r="L117" s="137">
        <v>43781</v>
      </c>
      <c r="M117" s="136" t="s">
        <v>126</v>
      </c>
      <c r="N117" s="136" t="s">
        <v>127</v>
      </c>
    </row>
    <row r="118" spans="1:14" s="140" customFormat="1" ht="14.25" customHeight="1" x14ac:dyDescent="0.25">
      <c r="A118" s="136" t="s">
        <v>119</v>
      </c>
      <c r="B118" s="136" t="s">
        <v>422</v>
      </c>
      <c r="C118" s="136" t="s">
        <v>129</v>
      </c>
      <c r="D118" s="137">
        <v>43787</v>
      </c>
      <c r="E118" s="136" t="s">
        <v>424</v>
      </c>
      <c r="F118" s="136" t="s">
        <v>120</v>
      </c>
      <c r="G118" s="138">
        <v>16.98</v>
      </c>
      <c r="H118" s="138">
        <v>142.5</v>
      </c>
      <c r="I118" s="139">
        <v>2419.65</v>
      </c>
      <c r="J118" s="139">
        <v>390.03</v>
      </c>
      <c r="K118" s="139">
        <v>2809.6800000000003</v>
      </c>
      <c r="L118" s="137">
        <v>43781</v>
      </c>
      <c r="M118" s="136" t="s">
        <v>126</v>
      </c>
      <c r="N118" s="136" t="s">
        <v>127</v>
      </c>
    </row>
    <row r="119" spans="1:14" s="140" customFormat="1" ht="14.25" customHeight="1" x14ac:dyDescent="0.25">
      <c r="A119" s="136" t="s">
        <v>119</v>
      </c>
      <c r="B119" s="136" t="s">
        <v>425</v>
      </c>
      <c r="C119" s="136" t="s">
        <v>304</v>
      </c>
      <c r="D119" s="137">
        <v>43969</v>
      </c>
      <c r="E119" s="136" t="s">
        <v>426</v>
      </c>
      <c r="F119" s="136" t="s">
        <v>120</v>
      </c>
      <c r="G119" s="138">
        <v>16.98</v>
      </c>
      <c r="H119" s="138">
        <v>80.75</v>
      </c>
      <c r="I119" s="139">
        <v>1371.14</v>
      </c>
      <c r="J119" s="139">
        <v>221.01</v>
      </c>
      <c r="K119" s="139">
        <v>1592.15</v>
      </c>
      <c r="L119" s="137">
        <v>43963</v>
      </c>
      <c r="M119" s="136" t="s">
        <v>126</v>
      </c>
      <c r="N119" s="136" t="s">
        <v>127</v>
      </c>
    </row>
    <row r="120" spans="1:14" s="140" customFormat="1" ht="14.25" customHeight="1" x14ac:dyDescent="0.25">
      <c r="A120" s="136" t="s">
        <v>119</v>
      </c>
      <c r="B120" s="136" t="s">
        <v>427</v>
      </c>
      <c r="C120" s="136" t="s">
        <v>428</v>
      </c>
      <c r="D120" s="137">
        <v>43675</v>
      </c>
      <c r="E120" s="136" t="s">
        <v>429</v>
      </c>
      <c r="F120" s="136" t="s">
        <v>120</v>
      </c>
      <c r="G120" s="138">
        <v>16.98</v>
      </c>
      <c r="H120" s="138">
        <v>21.5</v>
      </c>
      <c r="I120" s="139">
        <v>365.07</v>
      </c>
      <c r="J120" s="139">
        <v>58.83</v>
      </c>
      <c r="K120" s="139">
        <v>423.9</v>
      </c>
      <c r="L120" s="137">
        <v>43669</v>
      </c>
      <c r="M120" s="136" t="s">
        <v>126</v>
      </c>
      <c r="N120" s="136" t="s">
        <v>127</v>
      </c>
    </row>
    <row r="121" spans="1:14" s="140" customFormat="1" ht="14.25" customHeight="1" x14ac:dyDescent="0.25">
      <c r="A121" s="136" t="s">
        <v>119</v>
      </c>
      <c r="B121" s="136" t="s">
        <v>430</v>
      </c>
      <c r="C121" s="136" t="s">
        <v>431</v>
      </c>
      <c r="D121" s="137">
        <v>43893</v>
      </c>
      <c r="E121" s="136" t="s">
        <v>432</v>
      </c>
      <c r="F121" s="136" t="s">
        <v>120</v>
      </c>
      <c r="G121" s="138">
        <v>21.86</v>
      </c>
      <c r="H121" s="138">
        <v>24.75</v>
      </c>
      <c r="I121" s="139">
        <v>541.04</v>
      </c>
      <c r="J121" s="139">
        <v>87.22</v>
      </c>
      <c r="K121" s="139">
        <v>628.26</v>
      </c>
      <c r="L121" s="137">
        <v>43889</v>
      </c>
      <c r="M121" s="136" t="s">
        <v>433</v>
      </c>
      <c r="N121" s="136" t="s">
        <v>127</v>
      </c>
    </row>
    <row r="122" spans="1:14" s="140" customFormat="1" ht="14.25" customHeight="1" x14ac:dyDescent="0.25">
      <c r="A122" s="136" t="s">
        <v>119</v>
      </c>
      <c r="B122" s="136" t="s">
        <v>434</v>
      </c>
      <c r="C122" s="136" t="s">
        <v>435</v>
      </c>
      <c r="D122" s="137">
        <v>43997</v>
      </c>
      <c r="E122" s="136" t="s">
        <v>436</v>
      </c>
      <c r="F122" s="136" t="s">
        <v>120</v>
      </c>
      <c r="G122" s="138">
        <v>16.98</v>
      </c>
      <c r="H122" s="138">
        <v>24</v>
      </c>
      <c r="I122" s="139">
        <v>407.52</v>
      </c>
      <c r="J122" s="139">
        <v>65.7</v>
      </c>
      <c r="K122" s="139">
        <v>473.21999999999997</v>
      </c>
      <c r="L122" s="137">
        <v>43991</v>
      </c>
      <c r="M122" s="136" t="s">
        <v>126</v>
      </c>
      <c r="N122" s="136" t="s">
        <v>127</v>
      </c>
    </row>
    <row r="123" spans="1:14" s="140" customFormat="1" ht="14.25" customHeight="1" x14ac:dyDescent="0.25">
      <c r="A123" s="136" t="s">
        <v>119</v>
      </c>
      <c r="B123" s="136" t="s">
        <v>437</v>
      </c>
      <c r="C123" s="136" t="s">
        <v>438</v>
      </c>
      <c r="D123" s="137">
        <v>43703</v>
      </c>
      <c r="E123" s="136" t="s">
        <v>439</v>
      </c>
      <c r="F123" s="136" t="s">
        <v>120</v>
      </c>
      <c r="G123" s="138">
        <v>16.98</v>
      </c>
      <c r="H123" s="138">
        <v>50.25</v>
      </c>
      <c r="I123" s="139">
        <v>853.25</v>
      </c>
      <c r="J123" s="139">
        <v>137.53</v>
      </c>
      <c r="K123" s="139">
        <v>990.78</v>
      </c>
      <c r="L123" s="137">
        <v>43697</v>
      </c>
      <c r="M123" s="136" t="s">
        <v>126</v>
      </c>
      <c r="N123" s="136" t="s">
        <v>127</v>
      </c>
    </row>
    <row r="124" spans="1:14" s="140" customFormat="1" ht="14.25" customHeight="1" x14ac:dyDescent="0.25">
      <c r="A124" s="136" t="s">
        <v>119</v>
      </c>
      <c r="B124" s="136" t="s">
        <v>440</v>
      </c>
      <c r="C124" s="136" t="s">
        <v>240</v>
      </c>
      <c r="D124" s="137">
        <v>43997</v>
      </c>
      <c r="E124" s="136" t="s">
        <v>441</v>
      </c>
      <c r="F124" s="136" t="s">
        <v>120</v>
      </c>
      <c r="G124" s="138">
        <v>19.39</v>
      </c>
      <c r="H124" s="138">
        <v>24</v>
      </c>
      <c r="I124" s="139">
        <v>465.36</v>
      </c>
      <c r="J124" s="139">
        <v>75.03</v>
      </c>
      <c r="K124" s="139">
        <v>540.39</v>
      </c>
      <c r="L124" s="137">
        <v>43991</v>
      </c>
      <c r="M124" s="136" t="s">
        <v>126</v>
      </c>
      <c r="N124" s="136" t="s">
        <v>127</v>
      </c>
    </row>
    <row r="125" spans="1:14" s="140" customFormat="1" ht="14.25" customHeight="1" x14ac:dyDescent="0.25">
      <c r="A125" s="136" t="s">
        <v>119</v>
      </c>
      <c r="B125" s="136" t="s">
        <v>442</v>
      </c>
      <c r="C125" s="136" t="s">
        <v>443</v>
      </c>
      <c r="D125" s="137">
        <v>43731</v>
      </c>
      <c r="E125" s="136" t="s">
        <v>444</v>
      </c>
      <c r="F125" s="136" t="s">
        <v>120</v>
      </c>
      <c r="G125" s="138">
        <v>17.8</v>
      </c>
      <c r="H125" s="138">
        <v>46</v>
      </c>
      <c r="I125" s="139">
        <v>818.8</v>
      </c>
      <c r="J125" s="139">
        <v>131.99</v>
      </c>
      <c r="K125" s="139">
        <v>950.79</v>
      </c>
      <c r="L125" s="137">
        <v>43725</v>
      </c>
      <c r="M125" s="136" t="s">
        <v>126</v>
      </c>
      <c r="N125" s="136" t="s">
        <v>127</v>
      </c>
    </row>
    <row r="126" spans="1:14" s="140" customFormat="1" ht="14.25" customHeight="1" x14ac:dyDescent="0.25">
      <c r="A126" s="136" t="s">
        <v>119</v>
      </c>
      <c r="B126" s="136" t="s">
        <v>442</v>
      </c>
      <c r="C126" s="136" t="s">
        <v>443</v>
      </c>
      <c r="D126" s="137">
        <v>43731</v>
      </c>
      <c r="E126" s="136" t="s">
        <v>445</v>
      </c>
      <c r="F126" s="136" t="s">
        <v>121</v>
      </c>
      <c r="G126" s="138">
        <v>17.8</v>
      </c>
      <c r="H126" s="138">
        <v>17.5</v>
      </c>
      <c r="I126" s="139">
        <v>311.5</v>
      </c>
      <c r="J126" s="139">
        <v>23.83</v>
      </c>
      <c r="K126" s="139">
        <v>335.33</v>
      </c>
      <c r="L126" s="137">
        <v>43725</v>
      </c>
      <c r="M126" s="136" t="s">
        <v>126</v>
      </c>
      <c r="N126" s="136" t="s">
        <v>127</v>
      </c>
    </row>
    <row r="127" spans="1:14" s="140" customFormat="1" ht="14.25" customHeight="1" x14ac:dyDescent="0.25">
      <c r="A127" s="136" t="s">
        <v>119</v>
      </c>
      <c r="B127" s="136" t="s">
        <v>446</v>
      </c>
      <c r="C127" s="136" t="s">
        <v>447</v>
      </c>
      <c r="D127" s="137">
        <v>43731</v>
      </c>
      <c r="E127" s="136" t="s">
        <v>448</v>
      </c>
      <c r="F127" s="136" t="s">
        <v>120</v>
      </c>
      <c r="G127" s="138">
        <v>28.22</v>
      </c>
      <c r="H127" s="138">
        <v>119</v>
      </c>
      <c r="I127" s="139">
        <v>3358.18</v>
      </c>
      <c r="J127" s="139">
        <v>541.33000000000004</v>
      </c>
      <c r="K127" s="139">
        <v>3899.5099999999998</v>
      </c>
      <c r="L127" s="137">
        <v>43725</v>
      </c>
      <c r="M127" s="136" t="s">
        <v>126</v>
      </c>
      <c r="N127" s="136" t="s">
        <v>127</v>
      </c>
    </row>
    <row r="128" spans="1:14" s="140" customFormat="1" ht="14.25" customHeight="1" x14ac:dyDescent="0.25">
      <c r="A128" s="136" t="s">
        <v>119</v>
      </c>
      <c r="B128" s="136" t="s">
        <v>446</v>
      </c>
      <c r="C128" s="136" t="s">
        <v>447</v>
      </c>
      <c r="D128" s="137">
        <v>43731</v>
      </c>
      <c r="E128" s="136" t="s">
        <v>449</v>
      </c>
      <c r="F128" s="136" t="s">
        <v>121</v>
      </c>
      <c r="G128" s="138">
        <v>28.22</v>
      </c>
      <c r="H128" s="138">
        <v>217.25</v>
      </c>
      <c r="I128" s="139">
        <v>6130.8</v>
      </c>
      <c r="J128" s="139">
        <v>469.01</v>
      </c>
      <c r="K128" s="139">
        <v>6599.81</v>
      </c>
      <c r="L128" s="137">
        <v>43725</v>
      </c>
      <c r="M128" s="136" t="s">
        <v>126</v>
      </c>
      <c r="N128" s="136" t="s">
        <v>127</v>
      </c>
    </row>
    <row r="129" spans="1:14" s="140" customFormat="1" ht="14.25" customHeight="1" x14ac:dyDescent="0.25">
      <c r="A129" s="136" t="s">
        <v>119</v>
      </c>
      <c r="B129" s="136" t="s">
        <v>450</v>
      </c>
      <c r="C129" s="136" t="s">
        <v>451</v>
      </c>
      <c r="D129" s="137">
        <v>43997</v>
      </c>
      <c r="E129" s="136" t="s">
        <v>452</v>
      </c>
      <c r="F129" s="136" t="s">
        <v>120</v>
      </c>
      <c r="G129" s="138">
        <v>16.98</v>
      </c>
      <c r="H129" s="138">
        <v>24</v>
      </c>
      <c r="I129" s="139">
        <v>407.52</v>
      </c>
      <c r="J129" s="139">
        <v>65.69</v>
      </c>
      <c r="K129" s="139">
        <v>473.21</v>
      </c>
      <c r="L129" s="137">
        <v>43991</v>
      </c>
      <c r="M129" s="136" t="s">
        <v>126</v>
      </c>
      <c r="N129" s="136" t="s">
        <v>127</v>
      </c>
    </row>
    <row r="130" spans="1:14" s="140" customFormat="1" ht="14.25" customHeight="1" x14ac:dyDescent="0.25">
      <c r="A130" s="136" t="s">
        <v>119</v>
      </c>
      <c r="B130" s="136" t="s">
        <v>453</v>
      </c>
      <c r="C130" s="136" t="s">
        <v>454</v>
      </c>
      <c r="D130" s="137">
        <v>43745</v>
      </c>
      <c r="E130" s="136" t="s">
        <v>455</v>
      </c>
      <c r="F130" s="136" t="s">
        <v>120</v>
      </c>
      <c r="G130" s="138">
        <v>17.559999999999999</v>
      </c>
      <c r="H130" s="138">
        <v>55.25</v>
      </c>
      <c r="I130" s="139">
        <v>970.19</v>
      </c>
      <c r="J130" s="139">
        <v>156.41999999999999</v>
      </c>
      <c r="K130" s="139">
        <v>1126.6100000000001</v>
      </c>
      <c r="L130" s="137">
        <v>43739</v>
      </c>
      <c r="M130" s="136" t="s">
        <v>126</v>
      </c>
      <c r="N130" s="136" t="s">
        <v>127</v>
      </c>
    </row>
    <row r="131" spans="1:14" s="140" customFormat="1" ht="14.25" customHeight="1" x14ac:dyDescent="0.25">
      <c r="A131" s="136" t="s">
        <v>119</v>
      </c>
      <c r="B131" s="136" t="s">
        <v>456</v>
      </c>
      <c r="C131" s="136" t="s">
        <v>457</v>
      </c>
      <c r="D131" s="137">
        <v>43717</v>
      </c>
      <c r="E131" s="136" t="s">
        <v>458</v>
      </c>
      <c r="F131" s="136" t="s">
        <v>120</v>
      </c>
      <c r="G131" s="138">
        <v>19.440000000000001</v>
      </c>
      <c r="H131" s="138">
        <v>161.75</v>
      </c>
      <c r="I131" s="139">
        <v>3144.42</v>
      </c>
      <c r="J131" s="139">
        <v>506.88</v>
      </c>
      <c r="K131" s="139">
        <v>3651.3</v>
      </c>
      <c r="L131" s="137">
        <v>43713</v>
      </c>
      <c r="M131" s="136" t="s">
        <v>459</v>
      </c>
      <c r="N131" s="136" t="s">
        <v>127</v>
      </c>
    </row>
    <row r="132" spans="1:14" s="140" customFormat="1" ht="14.25" customHeight="1" x14ac:dyDescent="0.25">
      <c r="A132" s="136" t="s">
        <v>119</v>
      </c>
      <c r="B132" s="136" t="s">
        <v>460</v>
      </c>
      <c r="C132" s="136" t="s">
        <v>461</v>
      </c>
      <c r="D132" s="137">
        <v>43857</v>
      </c>
      <c r="E132" s="136" t="s">
        <v>462</v>
      </c>
      <c r="F132" s="136" t="s">
        <v>121</v>
      </c>
      <c r="G132" s="138">
        <v>25.25</v>
      </c>
      <c r="H132" s="138">
        <v>128.5</v>
      </c>
      <c r="I132" s="139">
        <v>3244.63</v>
      </c>
      <c r="J132" s="139">
        <v>248.2</v>
      </c>
      <c r="K132" s="139">
        <v>3492.83</v>
      </c>
      <c r="L132" s="137">
        <v>43851</v>
      </c>
      <c r="M132" s="136" t="s">
        <v>126</v>
      </c>
      <c r="N132" s="136" t="s">
        <v>127</v>
      </c>
    </row>
    <row r="133" spans="1:14" s="140" customFormat="1" ht="14.25" customHeight="1" x14ac:dyDescent="0.25">
      <c r="A133" s="136" t="s">
        <v>119</v>
      </c>
      <c r="B133" s="136" t="s">
        <v>460</v>
      </c>
      <c r="C133" s="136" t="s">
        <v>461</v>
      </c>
      <c r="D133" s="137">
        <v>43857</v>
      </c>
      <c r="E133" s="136" t="s">
        <v>463</v>
      </c>
      <c r="F133" s="136" t="s">
        <v>120</v>
      </c>
      <c r="G133" s="138">
        <v>25.25</v>
      </c>
      <c r="H133" s="138">
        <v>172</v>
      </c>
      <c r="I133" s="139">
        <v>4343</v>
      </c>
      <c r="J133" s="139">
        <v>700.11</v>
      </c>
      <c r="K133" s="139">
        <v>5043.1099999999997</v>
      </c>
      <c r="L133" s="137">
        <v>43851</v>
      </c>
      <c r="M133" s="136" t="s">
        <v>126</v>
      </c>
      <c r="N133" s="136" t="s">
        <v>127</v>
      </c>
    </row>
    <row r="134" spans="1:14" s="140" customFormat="1" ht="14.25" customHeight="1" x14ac:dyDescent="0.25">
      <c r="A134" s="136" t="s">
        <v>119</v>
      </c>
      <c r="B134" s="136" t="s">
        <v>464</v>
      </c>
      <c r="C134" s="136" t="s">
        <v>465</v>
      </c>
      <c r="D134" s="137">
        <v>43731</v>
      </c>
      <c r="E134" s="136" t="s">
        <v>466</v>
      </c>
      <c r="F134" s="136" t="s">
        <v>120</v>
      </c>
      <c r="G134" s="138">
        <v>21.86</v>
      </c>
      <c r="H134" s="138">
        <v>85.5</v>
      </c>
      <c r="I134" s="139">
        <v>1869.03</v>
      </c>
      <c r="J134" s="139">
        <v>301.29000000000002</v>
      </c>
      <c r="K134" s="139">
        <v>2170.3200000000002</v>
      </c>
      <c r="L134" s="137">
        <v>43725</v>
      </c>
      <c r="M134" s="136" t="s">
        <v>126</v>
      </c>
      <c r="N134" s="136" t="s">
        <v>127</v>
      </c>
    </row>
    <row r="135" spans="1:14" s="140" customFormat="1" ht="14.25" customHeight="1" x14ac:dyDescent="0.25">
      <c r="A135" s="136" t="s">
        <v>119</v>
      </c>
      <c r="B135" s="136" t="s">
        <v>467</v>
      </c>
      <c r="C135" s="136" t="s">
        <v>244</v>
      </c>
      <c r="D135" s="137">
        <v>43997</v>
      </c>
      <c r="E135" s="136" t="s">
        <v>468</v>
      </c>
      <c r="F135" s="136" t="s">
        <v>120</v>
      </c>
      <c r="G135" s="138">
        <v>17.649999999999999</v>
      </c>
      <c r="H135" s="138">
        <v>24</v>
      </c>
      <c r="I135" s="139">
        <v>423.6</v>
      </c>
      <c r="J135" s="139">
        <v>68.28</v>
      </c>
      <c r="K135" s="139">
        <v>491.88</v>
      </c>
      <c r="L135" s="137">
        <v>43991</v>
      </c>
      <c r="M135" s="136" t="s">
        <v>126</v>
      </c>
      <c r="N135" s="136" t="s">
        <v>127</v>
      </c>
    </row>
    <row r="136" spans="1:14" s="140" customFormat="1" ht="14.25" customHeight="1" x14ac:dyDescent="0.25">
      <c r="A136" s="136" t="s">
        <v>119</v>
      </c>
      <c r="B136" s="136" t="s">
        <v>469</v>
      </c>
      <c r="C136" s="136" t="s">
        <v>132</v>
      </c>
      <c r="D136" s="137">
        <v>43857</v>
      </c>
      <c r="E136" s="136" t="s">
        <v>470</v>
      </c>
      <c r="F136" s="136" t="s">
        <v>121</v>
      </c>
      <c r="G136" s="138">
        <v>25.24</v>
      </c>
      <c r="H136" s="138">
        <v>19.75</v>
      </c>
      <c r="I136" s="139">
        <v>498.49</v>
      </c>
      <c r="J136" s="139">
        <v>38.130000000000003</v>
      </c>
      <c r="K136" s="139">
        <v>536.62</v>
      </c>
      <c r="L136" s="137">
        <v>43851</v>
      </c>
      <c r="M136" s="136" t="s">
        <v>126</v>
      </c>
      <c r="N136" s="136" t="s">
        <v>127</v>
      </c>
    </row>
    <row r="137" spans="1:14" s="140" customFormat="1" ht="14.25" customHeight="1" x14ac:dyDescent="0.25">
      <c r="A137" s="136" t="s">
        <v>119</v>
      </c>
      <c r="B137" s="136" t="s">
        <v>469</v>
      </c>
      <c r="C137" s="136" t="s">
        <v>132</v>
      </c>
      <c r="D137" s="137">
        <v>43857</v>
      </c>
      <c r="E137" s="136" t="s">
        <v>471</v>
      </c>
      <c r="F137" s="136" t="s">
        <v>120</v>
      </c>
      <c r="G137" s="138">
        <v>25.24</v>
      </c>
      <c r="H137" s="138">
        <v>132</v>
      </c>
      <c r="I137" s="139">
        <v>3331.68</v>
      </c>
      <c r="J137" s="139">
        <v>537.05999999999995</v>
      </c>
      <c r="K137" s="139">
        <v>3868.74</v>
      </c>
      <c r="L137" s="137">
        <v>43851</v>
      </c>
      <c r="M137" s="136" t="s">
        <v>126</v>
      </c>
      <c r="N137" s="136" t="s">
        <v>127</v>
      </c>
    </row>
    <row r="138" spans="1:14" s="140" customFormat="1" ht="14.25" customHeight="1" x14ac:dyDescent="0.25">
      <c r="A138" s="136" t="s">
        <v>119</v>
      </c>
      <c r="B138" s="136" t="s">
        <v>472</v>
      </c>
      <c r="C138" s="136" t="s">
        <v>473</v>
      </c>
      <c r="D138" s="137">
        <v>43997</v>
      </c>
      <c r="E138" s="136" t="s">
        <v>474</v>
      </c>
      <c r="F138" s="136" t="s">
        <v>120</v>
      </c>
      <c r="G138" s="138">
        <v>16.98</v>
      </c>
      <c r="H138" s="138">
        <v>24</v>
      </c>
      <c r="I138" s="139">
        <v>407.52</v>
      </c>
      <c r="J138" s="139">
        <v>65.69</v>
      </c>
      <c r="K138" s="139">
        <v>473.21</v>
      </c>
      <c r="L138" s="137">
        <v>43991</v>
      </c>
      <c r="M138" s="136" t="s">
        <v>126</v>
      </c>
      <c r="N138" s="136" t="s">
        <v>127</v>
      </c>
    </row>
    <row r="139" spans="1:14" s="140" customFormat="1" ht="14.25" customHeight="1" x14ac:dyDescent="0.25">
      <c r="A139" s="136" t="s">
        <v>119</v>
      </c>
      <c r="B139" s="136" t="s">
        <v>475</v>
      </c>
      <c r="C139" s="136" t="s">
        <v>476</v>
      </c>
      <c r="D139" s="137">
        <v>43997</v>
      </c>
      <c r="E139" s="136" t="s">
        <v>477</v>
      </c>
      <c r="F139" s="136" t="s">
        <v>120</v>
      </c>
      <c r="G139" s="138">
        <v>18.309999999999999</v>
      </c>
      <c r="H139" s="138">
        <v>24</v>
      </c>
      <c r="I139" s="139">
        <v>439.44</v>
      </c>
      <c r="J139" s="139">
        <v>70.83</v>
      </c>
      <c r="K139" s="139">
        <v>510.27</v>
      </c>
      <c r="L139" s="137">
        <v>43991</v>
      </c>
      <c r="M139" s="136" t="s">
        <v>126</v>
      </c>
      <c r="N139" s="136" t="s">
        <v>127</v>
      </c>
    </row>
    <row r="140" spans="1:14" s="140" customFormat="1" ht="14.25" customHeight="1" x14ac:dyDescent="0.25">
      <c r="A140" s="136" t="s">
        <v>119</v>
      </c>
      <c r="B140" s="136" t="s">
        <v>478</v>
      </c>
      <c r="C140" s="136" t="s">
        <v>479</v>
      </c>
      <c r="D140" s="137">
        <v>43997</v>
      </c>
      <c r="E140" s="136" t="s">
        <v>480</v>
      </c>
      <c r="F140" s="136" t="s">
        <v>120</v>
      </c>
      <c r="G140" s="138">
        <v>16.98</v>
      </c>
      <c r="H140" s="138">
        <v>24</v>
      </c>
      <c r="I140" s="139">
        <v>407.52</v>
      </c>
      <c r="J140" s="139">
        <v>65.7</v>
      </c>
      <c r="K140" s="139">
        <v>473.21999999999997</v>
      </c>
      <c r="L140" s="137">
        <v>43991</v>
      </c>
      <c r="M140" s="136" t="s">
        <v>126</v>
      </c>
      <c r="N140" s="136" t="s">
        <v>127</v>
      </c>
    </row>
    <row r="141" spans="1:14" s="140" customFormat="1" ht="14.25" customHeight="1" x14ac:dyDescent="0.25">
      <c r="A141" s="136" t="s">
        <v>119</v>
      </c>
      <c r="B141" s="136" t="s">
        <v>481</v>
      </c>
      <c r="C141" s="136" t="s">
        <v>141</v>
      </c>
      <c r="D141" s="137">
        <v>43703</v>
      </c>
      <c r="E141" s="136" t="s">
        <v>482</v>
      </c>
      <c r="F141" s="136" t="s">
        <v>122</v>
      </c>
      <c r="G141" s="138">
        <v>16.98</v>
      </c>
      <c r="H141" s="138">
        <v>2.75</v>
      </c>
      <c r="I141" s="139">
        <v>46.7</v>
      </c>
      <c r="J141" s="139">
        <v>7.53</v>
      </c>
      <c r="K141" s="139">
        <v>54.230000000000004</v>
      </c>
      <c r="L141" s="137">
        <v>43697</v>
      </c>
      <c r="M141" s="136" t="s">
        <v>126</v>
      </c>
      <c r="N141" s="136" t="s">
        <v>127</v>
      </c>
    </row>
    <row r="142" spans="1:14" s="140" customFormat="1" ht="14.25" customHeight="1" x14ac:dyDescent="0.25">
      <c r="A142" s="136" t="s">
        <v>119</v>
      </c>
      <c r="B142" s="136" t="s">
        <v>481</v>
      </c>
      <c r="C142" s="136" t="s">
        <v>141</v>
      </c>
      <c r="D142" s="137">
        <v>43717</v>
      </c>
      <c r="E142" s="136" t="s">
        <v>483</v>
      </c>
      <c r="F142" s="136" t="s">
        <v>120</v>
      </c>
      <c r="G142" s="138">
        <v>16.98</v>
      </c>
      <c r="H142" s="138">
        <v>79.5</v>
      </c>
      <c r="I142" s="139">
        <v>1349.91</v>
      </c>
      <c r="J142" s="139">
        <v>217.61</v>
      </c>
      <c r="K142" s="139">
        <v>1567.52</v>
      </c>
      <c r="L142" s="137">
        <v>43711</v>
      </c>
      <c r="M142" s="136" t="s">
        <v>126</v>
      </c>
      <c r="N142" s="136" t="s">
        <v>127</v>
      </c>
    </row>
    <row r="143" spans="1:14" s="140" customFormat="1" ht="14.25" customHeight="1" x14ac:dyDescent="0.25">
      <c r="A143" s="136" t="s">
        <v>119</v>
      </c>
      <c r="B143" s="136" t="s">
        <v>484</v>
      </c>
      <c r="C143" s="136" t="s">
        <v>485</v>
      </c>
      <c r="D143" s="137">
        <v>43997</v>
      </c>
      <c r="E143" s="136" t="s">
        <v>486</v>
      </c>
      <c r="F143" s="136" t="s">
        <v>120</v>
      </c>
      <c r="G143" s="138">
        <v>18.309999999999999</v>
      </c>
      <c r="H143" s="138">
        <v>24</v>
      </c>
      <c r="I143" s="139">
        <v>439.44</v>
      </c>
      <c r="J143" s="139">
        <v>70.84</v>
      </c>
      <c r="K143" s="139">
        <v>510.28</v>
      </c>
      <c r="L143" s="137">
        <v>43991</v>
      </c>
      <c r="M143" s="136" t="s">
        <v>126</v>
      </c>
      <c r="N143" s="136" t="s">
        <v>127</v>
      </c>
    </row>
    <row r="144" spans="1:14" s="140" customFormat="1" ht="14.25" customHeight="1" x14ac:dyDescent="0.25">
      <c r="A144" s="136" t="s">
        <v>119</v>
      </c>
      <c r="B144" s="136" t="s">
        <v>487</v>
      </c>
      <c r="C144" s="136" t="s">
        <v>488</v>
      </c>
      <c r="D144" s="137">
        <v>43675</v>
      </c>
      <c r="E144" s="136" t="s">
        <v>489</v>
      </c>
      <c r="F144" s="136" t="s">
        <v>120</v>
      </c>
      <c r="G144" s="138">
        <v>21.28</v>
      </c>
      <c r="H144" s="138">
        <v>2.75</v>
      </c>
      <c r="I144" s="139">
        <v>58.52</v>
      </c>
      <c r="J144" s="139">
        <v>9.43</v>
      </c>
      <c r="K144" s="139">
        <v>67.95</v>
      </c>
      <c r="L144" s="137">
        <v>43669</v>
      </c>
      <c r="M144" s="136" t="s">
        <v>126</v>
      </c>
      <c r="N144" s="136" t="s">
        <v>127</v>
      </c>
    </row>
    <row r="145" spans="1:14" s="140" customFormat="1" ht="14.25" customHeight="1" x14ac:dyDescent="0.25">
      <c r="A145" s="136" t="s">
        <v>119</v>
      </c>
      <c r="B145" s="136" t="s">
        <v>490</v>
      </c>
      <c r="C145" s="136" t="s">
        <v>491</v>
      </c>
      <c r="D145" s="137">
        <v>43997</v>
      </c>
      <c r="E145" s="136" t="s">
        <v>492</v>
      </c>
      <c r="F145" s="136" t="s">
        <v>120</v>
      </c>
      <c r="G145" s="138">
        <v>17.559999999999999</v>
      </c>
      <c r="H145" s="138">
        <v>24</v>
      </c>
      <c r="I145" s="139">
        <v>421.44</v>
      </c>
      <c r="J145" s="139">
        <v>67.95</v>
      </c>
      <c r="K145" s="139">
        <v>489.39</v>
      </c>
      <c r="L145" s="137">
        <v>43991</v>
      </c>
      <c r="M145" s="136" t="s">
        <v>126</v>
      </c>
      <c r="N145" s="136" t="s">
        <v>127</v>
      </c>
    </row>
    <row r="146" spans="1:14" s="140" customFormat="1" ht="14.25" customHeight="1" x14ac:dyDescent="0.25">
      <c r="A146" s="136" t="s">
        <v>119</v>
      </c>
      <c r="B146" s="136" t="s">
        <v>493</v>
      </c>
      <c r="C146" s="136" t="s">
        <v>494</v>
      </c>
      <c r="D146" s="137">
        <v>43913</v>
      </c>
      <c r="E146" s="136" t="s">
        <v>495</v>
      </c>
      <c r="F146" s="136" t="s">
        <v>120</v>
      </c>
      <c r="G146" s="138">
        <v>16.98</v>
      </c>
      <c r="H146" s="138">
        <v>166.5</v>
      </c>
      <c r="I146" s="139">
        <v>2827.17</v>
      </c>
      <c r="J146" s="139">
        <v>455.75</v>
      </c>
      <c r="K146" s="139">
        <v>3282.92</v>
      </c>
      <c r="L146" s="137">
        <v>43907</v>
      </c>
      <c r="M146" s="136" t="s">
        <v>126</v>
      </c>
      <c r="N146" s="136" t="s">
        <v>127</v>
      </c>
    </row>
    <row r="147" spans="1:14" s="140" customFormat="1" ht="14.25" customHeight="1" x14ac:dyDescent="0.25">
      <c r="A147" s="136" t="s">
        <v>119</v>
      </c>
      <c r="B147" s="136" t="s">
        <v>493</v>
      </c>
      <c r="C147" s="136" t="s">
        <v>494</v>
      </c>
      <c r="D147" s="137">
        <v>43913</v>
      </c>
      <c r="E147" s="136" t="s">
        <v>496</v>
      </c>
      <c r="F147" s="136" t="s">
        <v>122</v>
      </c>
      <c r="G147" s="138">
        <v>16.98</v>
      </c>
      <c r="H147" s="138">
        <v>53.25</v>
      </c>
      <c r="I147" s="139">
        <v>904.19</v>
      </c>
      <c r="J147" s="139">
        <v>145.75</v>
      </c>
      <c r="K147" s="139">
        <v>1049.94</v>
      </c>
      <c r="L147" s="137">
        <v>43907</v>
      </c>
      <c r="M147" s="136" t="s">
        <v>126</v>
      </c>
      <c r="N147" s="136" t="s">
        <v>127</v>
      </c>
    </row>
    <row r="148" spans="1:14" s="140" customFormat="1" ht="14.25" customHeight="1" x14ac:dyDescent="0.25">
      <c r="A148" s="136" t="s">
        <v>119</v>
      </c>
      <c r="B148" s="136" t="s">
        <v>497</v>
      </c>
      <c r="C148" s="136" t="s">
        <v>498</v>
      </c>
      <c r="D148" s="137">
        <v>43857</v>
      </c>
      <c r="E148" s="136" t="s">
        <v>499</v>
      </c>
      <c r="F148" s="136" t="s">
        <v>120</v>
      </c>
      <c r="G148" s="138">
        <v>17.559999999999999</v>
      </c>
      <c r="H148" s="138">
        <v>14.25</v>
      </c>
      <c r="I148" s="139">
        <v>250.23</v>
      </c>
      <c r="J148" s="139">
        <v>40.340000000000003</v>
      </c>
      <c r="K148" s="139">
        <v>290.57</v>
      </c>
      <c r="L148" s="137">
        <v>43851</v>
      </c>
      <c r="M148" s="136" t="s">
        <v>126</v>
      </c>
      <c r="N148" s="136" t="s">
        <v>127</v>
      </c>
    </row>
    <row r="149" spans="1:14" s="140" customFormat="1" ht="14.25" customHeight="1" x14ac:dyDescent="0.25">
      <c r="A149" s="136" t="s">
        <v>119</v>
      </c>
      <c r="B149" s="136" t="s">
        <v>500</v>
      </c>
      <c r="C149" s="136" t="s">
        <v>370</v>
      </c>
      <c r="D149" s="137">
        <v>43871</v>
      </c>
      <c r="E149" s="136" t="s">
        <v>501</v>
      </c>
      <c r="F149" s="136" t="s">
        <v>120</v>
      </c>
      <c r="G149" s="138">
        <v>17.559999999999999</v>
      </c>
      <c r="H149" s="138">
        <v>42.75</v>
      </c>
      <c r="I149" s="139">
        <v>750.69</v>
      </c>
      <c r="J149" s="139">
        <v>120.99</v>
      </c>
      <c r="K149" s="139">
        <v>871.68000000000006</v>
      </c>
      <c r="L149" s="137">
        <v>43865</v>
      </c>
      <c r="M149" s="136" t="s">
        <v>126</v>
      </c>
      <c r="N149" s="136" t="s">
        <v>127</v>
      </c>
    </row>
    <row r="150" spans="1:14" s="140" customFormat="1" ht="14.25" customHeight="1" x14ac:dyDescent="0.25">
      <c r="A150" s="136" t="s">
        <v>119</v>
      </c>
      <c r="B150" s="136" t="s">
        <v>502</v>
      </c>
      <c r="C150" s="136" t="s">
        <v>295</v>
      </c>
      <c r="D150" s="137">
        <v>43997</v>
      </c>
      <c r="E150" s="136" t="s">
        <v>503</v>
      </c>
      <c r="F150" s="136" t="s">
        <v>120</v>
      </c>
      <c r="G150" s="138">
        <v>16.98</v>
      </c>
      <c r="H150" s="138">
        <v>24</v>
      </c>
      <c r="I150" s="139">
        <v>407.52</v>
      </c>
      <c r="J150" s="139">
        <v>65.69</v>
      </c>
      <c r="K150" s="139">
        <v>473.21</v>
      </c>
      <c r="L150" s="137">
        <v>43991</v>
      </c>
      <c r="M150" s="136" t="s">
        <v>126</v>
      </c>
      <c r="N150" s="136" t="s">
        <v>127</v>
      </c>
    </row>
    <row r="151" spans="1:14" s="140" customFormat="1" ht="14.25" customHeight="1" x14ac:dyDescent="0.25">
      <c r="A151" s="136" t="s">
        <v>119</v>
      </c>
      <c r="B151" s="136" t="s">
        <v>504</v>
      </c>
      <c r="C151" s="136" t="s">
        <v>505</v>
      </c>
      <c r="D151" s="137">
        <v>43899</v>
      </c>
      <c r="E151" s="136" t="s">
        <v>506</v>
      </c>
      <c r="F151" s="136" t="s">
        <v>120</v>
      </c>
      <c r="G151" s="138">
        <v>26.84</v>
      </c>
      <c r="H151" s="138">
        <v>240</v>
      </c>
      <c r="I151" s="139">
        <v>6441.6</v>
      </c>
      <c r="J151" s="139">
        <v>1038.3900000000001</v>
      </c>
      <c r="K151" s="139">
        <v>7479.9900000000007</v>
      </c>
      <c r="L151" s="137">
        <v>43893</v>
      </c>
      <c r="M151" s="136" t="s">
        <v>126</v>
      </c>
      <c r="N151" s="136" t="s">
        <v>127</v>
      </c>
    </row>
    <row r="152" spans="1:14" s="140" customFormat="1" ht="14.25" customHeight="1" x14ac:dyDescent="0.25">
      <c r="A152" s="136" t="s">
        <v>119</v>
      </c>
      <c r="B152" s="136" t="s">
        <v>507</v>
      </c>
      <c r="C152" s="136" t="s">
        <v>234</v>
      </c>
      <c r="D152" s="137">
        <v>43703</v>
      </c>
      <c r="E152" s="136" t="s">
        <v>508</v>
      </c>
      <c r="F152" s="136" t="s">
        <v>120</v>
      </c>
      <c r="G152" s="138">
        <v>24.76</v>
      </c>
      <c r="H152" s="138">
        <v>41.75</v>
      </c>
      <c r="I152" s="139">
        <v>1033.73</v>
      </c>
      <c r="J152" s="139">
        <v>166.64</v>
      </c>
      <c r="K152" s="139">
        <v>1200.3699999999999</v>
      </c>
      <c r="L152" s="137">
        <v>43697</v>
      </c>
      <c r="M152" s="136" t="s">
        <v>126</v>
      </c>
      <c r="N152" s="136" t="s">
        <v>127</v>
      </c>
    </row>
    <row r="153" spans="1:14" s="140" customFormat="1" ht="14.25" customHeight="1" x14ac:dyDescent="0.25">
      <c r="A153" s="136" t="s">
        <v>119</v>
      </c>
      <c r="B153" s="136" t="s">
        <v>509</v>
      </c>
      <c r="C153" s="136" t="s">
        <v>510</v>
      </c>
      <c r="D153" s="137">
        <v>43689</v>
      </c>
      <c r="E153" s="136" t="s">
        <v>511</v>
      </c>
      <c r="F153" s="136" t="s">
        <v>120</v>
      </c>
      <c r="G153" s="138">
        <v>16.98</v>
      </c>
      <c r="H153" s="138">
        <v>174.5</v>
      </c>
      <c r="I153" s="139">
        <v>2963.01</v>
      </c>
      <c r="J153" s="139">
        <v>477.63</v>
      </c>
      <c r="K153" s="139">
        <v>3440.6400000000003</v>
      </c>
      <c r="L153" s="137">
        <v>43685</v>
      </c>
      <c r="M153" s="136" t="s">
        <v>512</v>
      </c>
      <c r="N153" s="136" t="s">
        <v>127</v>
      </c>
    </row>
    <row r="154" spans="1:14" s="140" customFormat="1" ht="14.25" customHeight="1" x14ac:dyDescent="0.25">
      <c r="A154" s="136" t="s">
        <v>119</v>
      </c>
      <c r="B154" s="136" t="s">
        <v>156</v>
      </c>
      <c r="C154" s="136" t="s">
        <v>513</v>
      </c>
      <c r="D154" s="137">
        <v>43997</v>
      </c>
      <c r="E154" s="136" t="s">
        <v>514</v>
      </c>
      <c r="F154" s="136" t="s">
        <v>120</v>
      </c>
      <c r="G154" s="138">
        <v>16.98</v>
      </c>
      <c r="H154" s="138">
        <v>24</v>
      </c>
      <c r="I154" s="139">
        <v>407.52</v>
      </c>
      <c r="J154" s="139">
        <v>65.680000000000007</v>
      </c>
      <c r="K154" s="139">
        <v>473.2</v>
      </c>
      <c r="L154" s="137">
        <v>43991</v>
      </c>
      <c r="M154" s="136" t="s">
        <v>126</v>
      </c>
      <c r="N154" s="136" t="s">
        <v>127</v>
      </c>
    </row>
    <row r="155" spans="1:14" s="140" customFormat="1" ht="14.25" customHeight="1" x14ac:dyDescent="0.25">
      <c r="A155" s="136" t="s">
        <v>119</v>
      </c>
      <c r="B155" s="136" t="s">
        <v>515</v>
      </c>
      <c r="C155" s="136" t="s">
        <v>516</v>
      </c>
      <c r="D155" s="137">
        <v>43731</v>
      </c>
      <c r="E155" s="136" t="s">
        <v>517</v>
      </c>
      <c r="F155" s="136" t="s">
        <v>120</v>
      </c>
      <c r="G155" s="138">
        <v>24.76</v>
      </c>
      <c r="H155" s="138">
        <v>98.25</v>
      </c>
      <c r="I155" s="139">
        <v>2432.67</v>
      </c>
      <c r="J155" s="139">
        <v>392.14</v>
      </c>
      <c r="K155" s="139">
        <v>2824.81</v>
      </c>
      <c r="L155" s="137">
        <v>43725</v>
      </c>
      <c r="M155" s="136" t="s">
        <v>126</v>
      </c>
      <c r="N155" s="136" t="s">
        <v>127</v>
      </c>
    </row>
    <row r="156" spans="1:14" s="140" customFormat="1" ht="14.25" customHeight="1" x14ac:dyDescent="0.25">
      <c r="A156" s="136" t="s">
        <v>119</v>
      </c>
      <c r="B156" s="136" t="s">
        <v>518</v>
      </c>
      <c r="C156" s="136" t="s">
        <v>519</v>
      </c>
      <c r="D156" s="137">
        <v>43857</v>
      </c>
      <c r="E156" s="136" t="s">
        <v>520</v>
      </c>
      <c r="F156" s="136" t="s">
        <v>120</v>
      </c>
      <c r="G156" s="138">
        <v>17.559999999999999</v>
      </c>
      <c r="H156" s="138">
        <v>27</v>
      </c>
      <c r="I156" s="139">
        <v>474.12</v>
      </c>
      <c r="J156" s="139">
        <v>76.430000000000007</v>
      </c>
      <c r="K156" s="139">
        <v>550.54999999999995</v>
      </c>
      <c r="L156" s="137">
        <v>43851</v>
      </c>
      <c r="M156" s="136" t="s">
        <v>126</v>
      </c>
      <c r="N156" s="136" t="s">
        <v>127</v>
      </c>
    </row>
    <row r="157" spans="1:14" s="140" customFormat="1" ht="14.25" customHeight="1" x14ac:dyDescent="0.25">
      <c r="A157" s="136" t="s">
        <v>119</v>
      </c>
      <c r="B157" s="136" t="s">
        <v>521</v>
      </c>
      <c r="C157" s="136" t="s">
        <v>295</v>
      </c>
      <c r="D157" s="137">
        <v>43997</v>
      </c>
      <c r="E157" s="136" t="s">
        <v>522</v>
      </c>
      <c r="F157" s="136" t="s">
        <v>120</v>
      </c>
      <c r="G157" s="138">
        <v>16.98</v>
      </c>
      <c r="H157" s="138">
        <v>24</v>
      </c>
      <c r="I157" s="139">
        <v>407.52</v>
      </c>
      <c r="J157" s="139">
        <v>65.69</v>
      </c>
      <c r="K157" s="139">
        <v>473.21</v>
      </c>
      <c r="L157" s="137">
        <v>43991</v>
      </c>
      <c r="M157" s="136" t="s">
        <v>126</v>
      </c>
      <c r="N157" s="136" t="s">
        <v>127</v>
      </c>
    </row>
    <row r="158" spans="1:14" s="140" customFormat="1" ht="14.25" customHeight="1" x14ac:dyDescent="0.25">
      <c r="A158" s="136" t="s">
        <v>119</v>
      </c>
      <c r="B158" s="136" t="s">
        <v>523</v>
      </c>
      <c r="C158" s="136" t="s">
        <v>524</v>
      </c>
      <c r="D158" s="137">
        <v>43997</v>
      </c>
      <c r="E158" s="136" t="s">
        <v>525</v>
      </c>
      <c r="F158" s="136" t="s">
        <v>120</v>
      </c>
      <c r="G158" s="138">
        <v>16.98</v>
      </c>
      <c r="H158" s="138">
        <v>24</v>
      </c>
      <c r="I158" s="139">
        <v>407.52</v>
      </c>
      <c r="J158" s="139">
        <v>65.69</v>
      </c>
      <c r="K158" s="139">
        <v>473.21</v>
      </c>
      <c r="L158" s="137">
        <v>43991</v>
      </c>
      <c r="M158" s="136" t="s">
        <v>126</v>
      </c>
      <c r="N158" s="136" t="s">
        <v>127</v>
      </c>
    </row>
    <row r="159" spans="1:14" s="140" customFormat="1" ht="14.25" customHeight="1" x14ac:dyDescent="0.25">
      <c r="A159" s="136" t="s">
        <v>119</v>
      </c>
      <c r="B159" s="136" t="s">
        <v>526</v>
      </c>
      <c r="C159" s="136" t="s">
        <v>527</v>
      </c>
      <c r="D159" s="137">
        <v>43731</v>
      </c>
      <c r="E159" s="136" t="s">
        <v>528</v>
      </c>
      <c r="F159" s="136" t="s">
        <v>120</v>
      </c>
      <c r="G159" s="138">
        <v>17.559999999999999</v>
      </c>
      <c r="H159" s="138">
        <v>77.75</v>
      </c>
      <c r="I159" s="139">
        <v>1365.29</v>
      </c>
      <c r="J159" s="139">
        <v>220.07</v>
      </c>
      <c r="K159" s="139">
        <v>1585.36</v>
      </c>
      <c r="L159" s="137">
        <v>43725</v>
      </c>
      <c r="M159" s="136" t="s">
        <v>126</v>
      </c>
      <c r="N159" s="136" t="s">
        <v>127</v>
      </c>
    </row>
    <row r="160" spans="1:14" s="140" customFormat="1" ht="14.25" customHeight="1" x14ac:dyDescent="0.25">
      <c r="A160" s="136" t="s">
        <v>119</v>
      </c>
      <c r="B160" s="136" t="s">
        <v>529</v>
      </c>
      <c r="C160" s="136" t="s">
        <v>530</v>
      </c>
      <c r="D160" s="137">
        <v>43899</v>
      </c>
      <c r="E160" s="136" t="s">
        <v>531</v>
      </c>
      <c r="F160" s="136" t="s">
        <v>120</v>
      </c>
      <c r="G160" s="138">
        <v>17.559999999999999</v>
      </c>
      <c r="H160" s="138">
        <v>28.75</v>
      </c>
      <c r="I160" s="139">
        <v>504.85</v>
      </c>
      <c r="J160" s="139">
        <v>81.39</v>
      </c>
      <c r="K160" s="139">
        <v>586.24</v>
      </c>
      <c r="L160" s="137">
        <v>43895</v>
      </c>
      <c r="M160" s="136" t="s">
        <v>532</v>
      </c>
      <c r="N160" s="136" t="s">
        <v>127</v>
      </c>
    </row>
    <row r="161" spans="1:14" s="140" customFormat="1" ht="14.25" customHeight="1" x14ac:dyDescent="0.25">
      <c r="A161" s="136" t="s">
        <v>119</v>
      </c>
      <c r="B161" s="136" t="s">
        <v>533</v>
      </c>
      <c r="C161" s="136" t="s">
        <v>534</v>
      </c>
      <c r="D161" s="137">
        <v>43689</v>
      </c>
      <c r="E161" s="136" t="s">
        <v>535</v>
      </c>
      <c r="F161" s="136" t="s">
        <v>120</v>
      </c>
      <c r="G161" s="138">
        <v>16.98</v>
      </c>
      <c r="H161" s="138">
        <v>109.25</v>
      </c>
      <c r="I161" s="139">
        <v>1855.07</v>
      </c>
      <c r="J161" s="139">
        <v>299.04000000000002</v>
      </c>
      <c r="K161" s="139">
        <v>2154.11</v>
      </c>
      <c r="L161" s="137">
        <v>43683</v>
      </c>
      <c r="M161" s="136" t="s">
        <v>126</v>
      </c>
      <c r="N161" s="136" t="s">
        <v>127</v>
      </c>
    </row>
    <row r="162" spans="1:14" s="140" customFormat="1" ht="14.25" customHeight="1" x14ac:dyDescent="0.25">
      <c r="A162" s="136" t="s">
        <v>119</v>
      </c>
      <c r="B162" s="136" t="s">
        <v>533</v>
      </c>
      <c r="C162" s="136" t="s">
        <v>534</v>
      </c>
      <c r="D162" s="137">
        <v>43689</v>
      </c>
      <c r="E162" s="136" t="s">
        <v>536</v>
      </c>
      <c r="F162" s="136" t="s">
        <v>120</v>
      </c>
      <c r="G162" s="138">
        <v>16.98</v>
      </c>
      <c r="H162" s="138">
        <v>6.25</v>
      </c>
      <c r="I162" s="139">
        <v>106.13</v>
      </c>
      <c r="J162" s="139">
        <v>17.11</v>
      </c>
      <c r="K162" s="139">
        <v>123.24</v>
      </c>
      <c r="L162" s="137">
        <v>43685</v>
      </c>
      <c r="M162" s="136" t="s">
        <v>537</v>
      </c>
      <c r="N162" s="136" t="s">
        <v>127</v>
      </c>
    </row>
    <row r="163" spans="1:14" s="140" customFormat="1" ht="14.25" customHeight="1" x14ac:dyDescent="0.25">
      <c r="A163" s="136" t="s">
        <v>119</v>
      </c>
      <c r="B163" s="136" t="s">
        <v>538</v>
      </c>
      <c r="C163" s="136" t="s">
        <v>154</v>
      </c>
      <c r="D163" s="137">
        <v>43997</v>
      </c>
      <c r="E163" s="136" t="s">
        <v>539</v>
      </c>
      <c r="F163" s="136" t="s">
        <v>120</v>
      </c>
      <c r="G163" s="138">
        <v>16.98</v>
      </c>
      <c r="H163" s="138">
        <v>24</v>
      </c>
      <c r="I163" s="139">
        <v>407.52</v>
      </c>
      <c r="J163" s="139">
        <v>65.7</v>
      </c>
      <c r="K163" s="139">
        <v>473.21999999999997</v>
      </c>
      <c r="L163" s="137">
        <v>43991</v>
      </c>
      <c r="M163" s="136" t="s">
        <v>126</v>
      </c>
      <c r="N163" s="136" t="s">
        <v>127</v>
      </c>
    </row>
    <row r="164" spans="1:14" s="140" customFormat="1" ht="14.25" customHeight="1" x14ac:dyDescent="0.25">
      <c r="A164" s="136" t="s">
        <v>119</v>
      </c>
      <c r="B164" s="136" t="s">
        <v>156</v>
      </c>
      <c r="C164" s="136" t="s">
        <v>540</v>
      </c>
      <c r="D164" s="137">
        <v>43703</v>
      </c>
      <c r="E164" s="136" t="s">
        <v>541</v>
      </c>
      <c r="F164" s="136" t="s">
        <v>120</v>
      </c>
      <c r="G164" s="138">
        <v>17.649999999999999</v>
      </c>
      <c r="H164" s="138">
        <v>240</v>
      </c>
      <c r="I164" s="139">
        <v>4236</v>
      </c>
      <c r="J164" s="139">
        <v>682.85</v>
      </c>
      <c r="K164" s="139">
        <v>4918.8500000000004</v>
      </c>
      <c r="L164" s="137">
        <v>43697</v>
      </c>
      <c r="M164" s="136" t="s">
        <v>126</v>
      </c>
      <c r="N164" s="136" t="s">
        <v>127</v>
      </c>
    </row>
    <row r="165" spans="1:14" s="140" customFormat="1" ht="14.25" customHeight="1" x14ac:dyDescent="0.25">
      <c r="A165" s="136" t="s">
        <v>119</v>
      </c>
      <c r="B165" s="136" t="s">
        <v>156</v>
      </c>
      <c r="C165" s="136" t="s">
        <v>540</v>
      </c>
      <c r="D165" s="137">
        <v>43703</v>
      </c>
      <c r="E165" s="136" t="s">
        <v>542</v>
      </c>
      <c r="F165" s="136" t="s">
        <v>121</v>
      </c>
      <c r="G165" s="138">
        <v>17.649999999999999</v>
      </c>
      <c r="H165" s="138">
        <v>69.5</v>
      </c>
      <c r="I165" s="139">
        <v>1226.68</v>
      </c>
      <c r="J165" s="139">
        <v>93.83</v>
      </c>
      <c r="K165" s="139">
        <v>1320.51</v>
      </c>
      <c r="L165" s="137">
        <v>43697</v>
      </c>
      <c r="M165" s="136" t="s">
        <v>126</v>
      </c>
      <c r="N165" s="136" t="s">
        <v>127</v>
      </c>
    </row>
    <row r="166" spans="1:14" s="140" customFormat="1" ht="14.25" customHeight="1" x14ac:dyDescent="0.25">
      <c r="A166" s="136" t="s">
        <v>119</v>
      </c>
      <c r="B166" s="136" t="s">
        <v>543</v>
      </c>
      <c r="C166" s="136" t="s">
        <v>304</v>
      </c>
      <c r="D166" s="137">
        <v>43829</v>
      </c>
      <c r="E166" s="136" t="s">
        <v>544</v>
      </c>
      <c r="F166" s="136" t="s">
        <v>120</v>
      </c>
      <c r="G166" s="138">
        <v>21.86</v>
      </c>
      <c r="H166" s="138">
        <v>56.75</v>
      </c>
      <c r="I166" s="139">
        <v>1240.56</v>
      </c>
      <c r="J166" s="139">
        <v>199.99</v>
      </c>
      <c r="K166" s="139">
        <v>1440.55</v>
      </c>
      <c r="L166" s="137">
        <v>43822</v>
      </c>
      <c r="M166" s="136" t="s">
        <v>126</v>
      </c>
      <c r="N166" s="136" t="s">
        <v>127</v>
      </c>
    </row>
    <row r="167" spans="1:14" s="140" customFormat="1" ht="14.25" customHeight="1" x14ac:dyDescent="0.25">
      <c r="A167" s="136" t="s">
        <v>119</v>
      </c>
      <c r="B167" s="136" t="s">
        <v>545</v>
      </c>
      <c r="C167" s="136" t="s">
        <v>546</v>
      </c>
      <c r="D167" s="137">
        <v>44011</v>
      </c>
      <c r="E167" s="136" t="s">
        <v>547</v>
      </c>
      <c r="F167" s="136" t="s">
        <v>120</v>
      </c>
      <c r="G167" s="138">
        <v>16.98</v>
      </c>
      <c r="H167" s="138">
        <v>9</v>
      </c>
      <c r="I167" s="139">
        <v>152.82</v>
      </c>
      <c r="J167" s="139">
        <v>24.63</v>
      </c>
      <c r="K167" s="139">
        <v>177.45</v>
      </c>
      <c r="L167" s="137">
        <v>44005</v>
      </c>
      <c r="M167" s="136" t="s">
        <v>126</v>
      </c>
      <c r="N167" s="136" t="s">
        <v>127</v>
      </c>
    </row>
    <row r="168" spans="1:14" s="140" customFormat="1" ht="14.25" customHeight="1" x14ac:dyDescent="0.25">
      <c r="A168" s="136" t="s">
        <v>119</v>
      </c>
      <c r="B168" s="136" t="s">
        <v>548</v>
      </c>
      <c r="C168" s="136" t="s">
        <v>293</v>
      </c>
      <c r="D168" s="137">
        <v>43980</v>
      </c>
      <c r="E168" s="136" t="s">
        <v>549</v>
      </c>
      <c r="F168" s="136" t="s">
        <v>120</v>
      </c>
      <c r="G168" s="138">
        <v>12.94</v>
      </c>
      <c r="H168" s="138">
        <v>54.75</v>
      </c>
      <c r="I168" s="139">
        <v>708.47</v>
      </c>
      <c r="J168" s="139">
        <v>114.22</v>
      </c>
      <c r="K168" s="139">
        <v>822.69</v>
      </c>
      <c r="L168" s="137">
        <v>43978</v>
      </c>
      <c r="M168" s="136" t="s">
        <v>550</v>
      </c>
      <c r="N168" s="136" t="s">
        <v>127</v>
      </c>
    </row>
    <row r="169" spans="1:14" s="140" customFormat="1" ht="14.25" customHeight="1" x14ac:dyDescent="0.25">
      <c r="A169" s="136" t="s">
        <v>119</v>
      </c>
      <c r="B169" s="136" t="s">
        <v>551</v>
      </c>
      <c r="C169" s="136" t="s">
        <v>141</v>
      </c>
      <c r="D169" s="137">
        <v>43997</v>
      </c>
      <c r="E169" s="136" t="s">
        <v>552</v>
      </c>
      <c r="F169" s="136" t="s">
        <v>120</v>
      </c>
      <c r="G169" s="138">
        <v>16.98</v>
      </c>
      <c r="H169" s="138">
        <v>24</v>
      </c>
      <c r="I169" s="139">
        <v>407.52</v>
      </c>
      <c r="J169" s="139">
        <v>65.69</v>
      </c>
      <c r="K169" s="139">
        <v>473.21</v>
      </c>
      <c r="L169" s="137">
        <v>43991</v>
      </c>
      <c r="M169" s="136" t="s">
        <v>126</v>
      </c>
      <c r="N169" s="136" t="s">
        <v>127</v>
      </c>
    </row>
    <row r="170" spans="1:14" s="140" customFormat="1" ht="14.25" customHeight="1" x14ac:dyDescent="0.25">
      <c r="A170" s="136" t="s">
        <v>119</v>
      </c>
      <c r="B170" s="136" t="s">
        <v>553</v>
      </c>
      <c r="C170" s="136" t="s">
        <v>554</v>
      </c>
      <c r="D170" s="137">
        <v>43997</v>
      </c>
      <c r="E170" s="136" t="s">
        <v>555</v>
      </c>
      <c r="F170" s="136" t="s">
        <v>120</v>
      </c>
      <c r="G170" s="138">
        <v>16.98</v>
      </c>
      <c r="H170" s="138">
        <v>24</v>
      </c>
      <c r="I170" s="139">
        <v>407.52</v>
      </c>
      <c r="J170" s="139">
        <v>65.7</v>
      </c>
      <c r="K170" s="139">
        <v>473.21999999999997</v>
      </c>
      <c r="L170" s="137">
        <v>43991</v>
      </c>
      <c r="M170" s="136" t="s">
        <v>126</v>
      </c>
      <c r="N170" s="136" t="s">
        <v>127</v>
      </c>
    </row>
    <row r="171" spans="1:14" s="140" customFormat="1" ht="14.25" customHeight="1" x14ac:dyDescent="0.25">
      <c r="A171" s="136" t="s">
        <v>119</v>
      </c>
      <c r="B171" s="136" t="s">
        <v>556</v>
      </c>
      <c r="C171" s="136" t="s">
        <v>557</v>
      </c>
      <c r="D171" s="137">
        <v>43843</v>
      </c>
      <c r="E171" s="136" t="s">
        <v>558</v>
      </c>
      <c r="F171" s="136" t="s">
        <v>120</v>
      </c>
      <c r="G171" s="138">
        <v>21.86</v>
      </c>
      <c r="H171" s="138">
        <v>32.25</v>
      </c>
      <c r="I171" s="139">
        <v>704.99</v>
      </c>
      <c r="J171" s="139">
        <v>113.64</v>
      </c>
      <c r="K171" s="139">
        <v>818.63</v>
      </c>
      <c r="L171" s="137">
        <v>43837</v>
      </c>
      <c r="M171" s="136" t="s">
        <v>126</v>
      </c>
      <c r="N171" s="136" t="s">
        <v>127</v>
      </c>
    </row>
    <row r="172" spans="1:14" s="140" customFormat="1" ht="14.25" customHeight="1" x14ac:dyDescent="0.25">
      <c r="A172" s="136" t="s">
        <v>119</v>
      </c>
      <c r="B172" s="136" t="s">
        <v>507</v>
      </c>
      <c r="C172" s="136" t="s">
        <v>559</v>
      </c>
      <c r="D172" s="137">
        <v>43815</v>
      </c>
      <c r="E172" s="136" t="s">
        <v>560</v>
      </c>
      <c r="F172" s="136" t="s">
        <v>120</v>
      </c>
      <c r="G172" s="138">
        <v>40.72</v>
      </c>
      <c r="H172" s="138">
        <v>240</v>
      </c>
      <c r="I172" s="139">
        <v>9772.7999999999993</v>
      </c>
      <c r="J172" s="139">
        <v>1575.39</v>
      </c>
      <c r="K172" s="139">
        <v>11348.189999999999</v>
      </c>
      <c r="L172" s="137">
        <v>43811</v>
      </c>
      <c r="M172" s="136" t="s">
        <v>561</v>
      </c>
      <c r="N172" s="136" t="s">
        <v>127</v>
      </c>
    </row>
    <row r="173" spans="1:14" s="140" customFormat="1" ht="14.25" customHeight="1" x14ac:dyDescent="0.25">
      <c r="A173" s="136" t="s">
        <v>119</v>
      </c>
      <c r="B173" s="136" t="s">
        <v>562</v>
      </c>
      <c r="C173" s="136" t="s">
        <v>563</v>
      </c>
      <c r="D173" s="137">
        <v>43899</v>
      </c>
      <c r="E173" s="136" t="s">
        <v>564</v>
      </c>
      <c r="F173" s="136" t="s">
        <v>120</v>
      </c>
      <c r="G173" s="138">
        <v>24.76</v>
      </c>
      <c r="H173" s="138">
        <v>67.75</v>
      </c>
      <c r="I173" s="139">
        <v>1677.49</v>
      </c>
      <c r="J173" s="139">
        <v>270.42</v>
      </c>
      <c r="K173" s="139">
        <v>1947.91</v>
      </c>
      <c r="L173" s="137">
        <v>43895</v>
      </c>
      <c r="M173" s="136" t="s">
        <v>565</v>
      </c>
      <c r="N173" s="136" t="s">
        <v>127</v>
      </c>
    </row>
    <row r="174" spans="1:14" s="140" customFormat="1" ht="14.25" customHeight="1" x14ac:dyDescent="0.25">
      <c r="A174" s="136" t="s">
        <v>119</v>
      </c>
      <c r="B174" s="136" t="s">
        <v>566</v>
      </c>
      <c r="C174" s="136" t="s">
        <v>154</v>
      </c>
      <c r="D174" s="137">
        <v>43661</v>
      </c>
      <c r="E174" s="136" t="s">
        <v>567</v>
      </c>
      <c r="F174" s="136" t="s">
        <v>120</v>
      </c>
      <c r="G174" s="138">
        <v>21.28</v>
      </c>
      <c r="H174" s="138">
        <v>37.5</v>
      </c>
      <c r="I174" s="139">
        <v>798</v>
      </c>
      <c r="J174" s="139">
        <v>128.63999999999999</v>
      </c>
      <c r="K174" s="139">
        <v>926.64</v>
      </c>
      <c r="L174" s="137">
        <v>43655</v>
      </c>
      <c r="M174" s="136" t="s">
        <v>126</v>
      </c>
      <c r="N174" s="136" t="s">
        <v>127</v>
      </c>
    </row>
    <row r="175" spans="1:14" s="140" customFormat="1" ht="14.25" customHeight="1" x14ac:dyDescent="0.25">
      <c r="A175" s="136" t="s">
        <v>119</v>
      </c>
      <c r="B175" s="136" t="s">
        <v>568</v>
      </c>
      <c r="C175" s="136" t="s">
        <v>385</v>
      </c>
      <c r="D175" s="137">
        <v>43997</v>
      </c>
      <c r="E175" s="136" t="s">
        <v>569</v>
      </c>
      <c r="F175" s="136" t="s">
        <v>120</v>
      </c>
      <c r="G175" s="138">
        <v>18.23</v>
      </c>
      <c r="H175" s="138">
        <v>24</v>
      </c>
      <c r="I175" s="139">
        <v>437.52</v>
      </c>
      <c r="J175" s="139">
        <v>70.52</v>
      </c>
      <c r="K175" s="139">
        <v>508.03999999999996</v>
      </c>
      <c r="L175" s="137">
        <v>43991</v>
      </c>
      <c r="M175" s="136" t="s">
        <v>126</v>
      </c>
      <c r="N175" s="136" t="s">
        <v>127</v>
      </c>
    </row>
    <row r="176" spans="1:14" s="140" customFormat="1" ht="14.25" customHeight="1" x14ac:dyDescent="0.25">
      <c r="A176" s="136" t="s">
        <v>119</v>
      </c>
      <c r="B176" s="136" t="s">
        <v>570</v>
      </c>
      <c r="C176" s="136" t="s">
        <v>295</v>
      </c>
      <c r="D176" s="137">
        <v>43997</v>
      </c>
      <c r="E176" s="136" t="s">
        <v>571</v>
      </c>
      <c r="F176" s="136" t="s">
        <v>120</v>
      </c>
      <c r="G176" s="138">
        <v>13.37</v>
      </c>
      <c r="H176" s="138">
        <v>24</v>
      </c>
      <c r="I176" s="139">
        <v>320.88</v>
      </c>
      <c r="J176" s="139">
        <v>51.74</v>
      </c>
      <c r="K176" s="139">
        <v>372.62</v>
      </c>
      <c r="L176" s="137">
        <v>43991</v>
      </c>
      <c r="M176" s="136" t="s">
        <v>126</v>
      </c>
      <c r="N176" s="136" t="s">
        <v>127</v>
      </c>
    </row>
    <row r="177" spans="1:14" s="140" customFormat="1" ht="14.25" customHeight="1" x14ac:dyDescent="0.25">
      <c r="A177" s="136" t="s">
        <v>119</v>
      </c>
      <c r="B177" s="136" t="s">
        <v>572</v>
      </c>
      <c r="C177" s="136" t="s">
        <v>573</v>
      </c>
      <c r="D177" s="137">
        <v>43927</v>
      </c>
      <c r="E177" s="136" t="s">
        <v>574</v>
      </c>
      <c r="F177" s="136" t="s">
        <v>120</v>
      </c>
      <c r="G177" s="138">
        <v>18.309999999999999</v>
      </c>
      <c r="H177" s="138">
        <v>66.75</v>
      </c>
      <c r="I177" s="139">
        <v>1222.19</v>
      </c>
      <c r="J177" s="139">
        <v>197.01</v>
      </c>
      <c r="K177" s="139">
        <v>1419.2</v>
      </c>
      <c r="L177" s="137">
        <v>43921</v>
      </c>
      <c r="M177" s="136" t="s">
        <v>126</v>
      </c>
      <c r="N177" s="136" t="s">
        <v>127</v>
      </c>
    </row>
    <row r="178" spans="1:14" s="140" customFormat="1" ht="14.25" customHeight="1" x14ac:dyDescent="0.25">
      <c r="A178" s="136" t="s">
        <v>119</v>
      </c>
      <c r="B178" s="136" t="s">
        <v>575</v>
      </c>
      <c r="C178" s="136" t="s">
        <v>485</v>
      </c>
      <c r="D178" s="137">
        <v>43997</v>
      </c>
      <c r="E178" s="136" t="s">
        <v>576</v>
      </c>
      <c r="F178" s="136" t="s">
        <v>120</v>
      </c>
      <c r="G178" s="138">
        <v>17.829999999999998</v>
      </c>
      <c r="H178" s="138">
        <v>24</v>
      </c>
      <c r="I178" s="139">
        <v>427.92</v>
      </c>
      <c r="J178" s="139">
        <v>68.97</v>
      </c>
      <c r="K178" s="139">
        <v>496.89</v>
      </c>
      <c r="L178" s="137">
        <v>43991</v>
      </c>
      <c r="M178" s="136" t="s">
        <v>126</v>
      </c>
      <c r="N178" s="136" t="s">
        <v>127</v>
      </c>
    </row>
    <row r="179" spans="1:14" s="140" customFormat="1" ht="14.25" customHeight="1" x14ac:dyDescent="0.25">
      <c r="A179" s="136" t="s">
        <v>119</v>
      </c>
      <c r="B179" s="136" t="s">
        <v>577</v>
      </c>
      <c r="C179" s="136" t="s">
        <v>578</v>
      </c>
      <c r="D179" s="137">
        <v>43731</v>
      </c>
      <c r="E179" s="136" t="s">
        <v>579</v>
      </c>
      <c r="F179" s="136" t="s">
        <v>120</v>
      </c>
      <c r="G179" s="138">
        <v>18.86</v>
      </c>
      <c r="H179" s="138">
        <v>120</v>
      </c>
      <c r="I179" s="139">
        <v>2263.1999999999998</v>
      </c>
      <c r="J179" s="139">
        <v>364.81</v>
      </c>
      <c r="K179" s="139">
        <v>2628.0099999999998</v>
      </c>
      <c r="L179" s="137">
        <v>43725</v>
      </c>
      <c r="M179" s="136" t="s">
        <v>126</v>
      </c>
      <c r="N179" s="136" t="s">
        <v>127</v>
      </c>
    </row>
    <row r="180" spans="1:14" s="140" customFormat="1" ht="14.25" customHeight="1" x14ac:dyDescent="0.25">
      <c r="A180" s="136" t="s">
        <v>119</v>
      </c>
      <c r="B180" s="136" t="s">
        <v>580</v>
      </c>
      <c r="C180" s="136" t="s">
        <v>581</v>
      </c>
      <c r="D180" s="137">
        <v>43997</v>
      </c>
      <c r="E180" s="136" t="s">
        <v>582</v>
      </c>
      <c r="F180" s="136" t="s">
        <v>120</v>
      </c>
      <c r="G180" s="138">
        <v>17.649999999999999</v>
      </c>
      <c r="H180" s="138">
        <v>24</v>
      </c>
      <c r="I180" s="139">
        <v>423.6</v>
      </c>
      <c r="J180" s="139">
        <v>68.290000000000006</v>
      </c>
      <c r="K180" s="139">
        <v>491.89000000000004</v>
      </c>
      <c r="L180" s="137">
        <v>43991</v>
      </c>
      <c r="M180" s="136" t="s">
        <v>126</v>
      </c>
      <c r="N180" s="136" t="s">
        <v>127</v>
      </c>
    </row>
    <row r="181" spans="1:14" s="140" customFormat="1" ht="14.25" customHeight="1" x14ac:dyDescent="0.25">
      <c r="A181" s="136" t="s">
        <v>119</v>
      </c>
      <c r="B181" s="136" t="s">
        <v>583</v>
      </c>
      <c r="C181" s="136" t="s">
        <v>584</v>
      </c>
      <c r="D181" s="137">
        <v>43997</v>
      </c>
      <c r="E181" s="136" t="s">
        <v>585</v>
      </c>
      <c r="F181" s="136" t="s">
        <v>120</v>
      </c>
      <c r="G181" s="138">
        <v>18.309999999999999</v>
      </c>
      <c r="H181" s="138">
        <v>24</v>
      </c>
      <c r="I181" s="139">
        <v>439.44</v>
      </c>
      <c r="J181" s="139">
        <v>70.819999999999993</v>
      </c>
      <c r="K181" s="139">
        <v>510.26</v>
      </c>
      <c r="L181" s="137">
        <v>43991</v>
      </c>
      <c r="M181" s="136" t="s">
        <v>126</v>
      </c>
      <c r="N181" s="136" t="s">
        <v>127</v>
      </c>
    </row>
    <row r="182" spans="1:14" s="140" customFormat="1" ht="14.25" customHeight="1" x14ac:dyDescent="0.25">
      <c r="A182" s="136" t="s">
        <v>119</v>
      </c>
      <c r="B182" s="136" t="s">
        <v>586</v>
      </c>
      <c r="C182" s="136" t="s">
        <v>587</v>
      </c>
      <c r="D182" s="137">
        <v>43997</v>
      </c>
      <c r="E182" s="136" t="s">
        <v>588</v>
      </c>
      <c r="F182" s="136" t="s">
        <v>120</v>
      </c>
      <c r="G182" s="138">
        <v>16.98</v>
      </c>
      <c r="H182" s="138">
        <v>24</v>
      </c>
      <c r="I182" s="139">
        <v>407.52</v>
      </c>
      <c r="J182" s="139">
        <v>65.7</v>
      </c>
      <c r="K182" s="139">
        <v>473.21999999999997</v>
      </c>
      <c r="L182" s="137">
        <v>43991</v>
      </c>
      <c r="M182" s="136" t="s">
        <v>126</v>
      </c>
      <c r="N182" s="136" t="s">
        <v>127</v>
      </c>
    </row>
    <row r="183" spans="1:14" s="140" customFormat="1" ht="14.25" customHeight="1" x14ac:dyDescent="0.25">
      <c r="A183" s="136" t="s">
        <v>119</v>
      </c>
      <c r="B183" s="136" t="s">
        <v>440</v>
      </c>
      <c r="C183" s="136" t="s">
        <v>513</v>
      </c>
      <c r="D183" s="137">
        <v>43997</v>
      </c>
      <c r="E183" s="136" t="s">
        <v>589</v>
      </c>
      <c r="F183" s="136" t="s">
        <v>120</v>
      </c>
      <c r="G183" s="138">
        <v>16.98</v>
      </c>
      <c r="H183" s="138">
        <v>24</v>
      </c>
      <c r="I183" s="139">
        <v>407.52</v>
      </c>
      <c r="J183" s="139">
        <v>65.7</v>
      </c>
      <c r="K183" s="139">
        <v>473.21999999999997</v>
      </c>
      <c r="L183" s="137">
        <v>43991</v>
      </c>
      <c r="M183" s="136" t="s">
        <v>126</v>
      </c>
      <c r="N183" s="136" t="s">
        <v>127</v>
      </c>
    </row>
    <row r="184" spans="1:14" s="140" customFormat="1" ht="14.25" customHeight="1" x14ac:dyDescent="0.25">
      <c r="A184" s="136" t="s">
        <v>119</v>
      </c>
      <c r="B184" s="136" t="s">
        <v>590</v>
      </c>
      <c r="C184" s="136" t="s">
        <v>591</v>
      </c>
      <c r="D184" s="137">
        <v>43899</v>
      </c>
      <c r="E184" s="136" t="s">
        <v>592</v>
      </c>
      <c r="F184" s="136" t="s">
        <v>120</v>
      </c>
      <c r="G184" s="138">
        <v>16.98</v>
      </c>
      <c r="H184" s="138">
        <v>78</v>
      </c>
      <c r="I184" s="139">
        <v>1324.44</v>
      </c>
      <c r="J184" s="139">
        <v>213.49</v>
      </c>
      <c r="K184" s="139">
        <v>1537.93</v>
      </c>
      <c r="L184" s="137">
        <v>43893</v>
      </c>
      <c r="M184" s="136" t="s">
        <v>126</v>
      </c>
      <c r="N184" s="136" t="s">
        <v>127</v>
      </c>
    </row>
    <row r="185" spans="1:14" s="140" customFormat="1" ht="14.25" customHeight="1" x14ac:dyDescent="0.25">
      <c r="A185" s="136" t="s">
        <v>119</v>
      </c>
      <c r="B185" s="136" t="s">
        <v>593</v>
      </c>
      <c r="C185" s="136" t="s">
        <v>379</v>
      </c>
      <c r="D185" s="137">
        <v>43773</v>
      </c>
      <c r="E185" s="136" t="s">
        <v>594</v>
      </c>
      <c r="F185" s="136" t="s">
        <v>120</v>
      </c>
      <c r="G185" s="138">
        <v>18.309999999999999</v>
      </c>
      <c r="H185" s="138">
        <v>39.75</v>
      </c>
      <c r="I185" s="139">
        <v>727.82</v>
      </c>
      <c r="J185" s="139">
        <v>117.34</v>
      </c>
      <c r="K185" s="139">
        <v>845.16000000000008</v>
      </c>
      <c r="L185" s="137">
        <v>43767</v>
      </c>
      <c r="M185" s="136" t="s">
        <v>126</v>
      </c>
      <c r="N185" s="136" t="s">
        <v>127</v>
      </c>
    </row>
    <row r="186" spans="1:14" s="140" customFormat="1" ht="14.25" customHeight="1" x14ac:dyDescent="0.25">
      <c r="A186" s="136" t="s">
        <v>119</v>
      </c>
      <c r="B186" s="136" t="s">
        <v>306</v>
      </c>
      <c r="C186" s="136" t="s">
        <v>595</v>
      </c>
      <c r="D186" s="137">
        <v>43997</v>
      </c>
      <c r="E186" s="136" t="s">
        <v>596</v>
      </c>
      <c r="F186" s="136" t="s">
        <v>120</v>
      </c>
      <c r="G186" s="138">
        <v>16.98</v>
      </c>
      <c r="H186" s="138">
        <v>24</v>
      </c>
      <c r="I186" s="139">
        <v>407.52</v>
      </c>
      <c r="J186" s="139">
        <v>65.7</v>
      </c>
      <c r="K186" s="139">
        <v>473.21999999999997</v>
      </c>
      <c r="L186" s="137">
        <v>43991</v>
      </c>
      <c r="M186" s="136" t="s">
        <v>126</v>
      </c>
      <c r="N186" s="136" t="s">
        <v>127</v>
      </c>
    </row>
    <row r="187" spans="1:14" s="140" customFormat="1" ht="14.25" customHeight="1" x14ac:dyDescent="0.25">
      <c r="A187" s="136" t="s">
        <v>119</v>
      </c>
      <c r="B187" s="136" t="s">
        <v>597</v>
      </c>
      <c r="C187" s="136" t="s">
        <v>598</v>
      </c>
      <c r="D187" s="137">
        <v>43927</v>
      </c>
      <c r="E187" s="136" t="s">
        <v>599</v>
      </c>
      <c r="F187" s="136" t="s">
        <v>120</v>
      </c>
      <c r="G187" s="138">
        <v>17.559999999999999</v>
      </c>
      <c r="H187" s="138">
        <v>4.25</v>
      </c>
      <c r="I187" s="139">
        <v>74.63</v>
      </c>
      <c r="J187" s="139">
        <v>12.05</v>
      </c>
      <c r="K187" s="139">
        <v>86.679999999999993</v>
      </c>
      <c r="L187" s="137">
        <v>43921</v>
      </c>
      <c r="M187" s="136" t="s">
        <v>126</v>
      </c>
      <c r="N187" s="136" t="s">
        <v>127</v>
      </c>
    </row>
  </sheetData>
  <sheetProtection algorithmName="SHA-512" hashValue="45cB86xDyD4XTxywc64drb0i5B4Gjwv+K5NGp4naW4NvzQ67TbfirHRvQ84DislpJeycOuvwE6DkPEzraza5Qw==" saltValue="Q0iAUwdyjtWvVdJMEIGAm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A18" sqref="A18"/>
    </sheetView>
  </sheetViews>
  <sheetFormatPr defaultColWidth="9.140625" defaultRowHeight="12.75" x14ac:dyDescent="0.2"/>
  <cols>
    <col min="1" max="1" width="45" style="126" customWidth="1"/>
    <col min="2" max="2" width="35.42578125" style="126" customWidth="1"/>
    <col min="3" max="4" width="20.140625" style="126" customWidth="1"/>
    <col min="5" max="5" width="9.85546875" style="126" customWidth="1"/>
    <col min="6" max="16384" width="9.140625" style="126"/>
  </cols>
  <sheetData>
    <row r="1" spans="1:6" x14ac:dyDescent="0.2">
      <c r="A1" s="79"/>
      <c r="B1" s="79"/>
    </row>
    <row r="2" spans="1:6" x14ac:dyDescent="0.2">
      <c r="A2" s="79"/>
      <c r="B2" s="79"/>
      <c r="C2" s="79"/>
      <c r="D2" s="79"/>
    </row>
    <row r="3" spans="1:6" x14ac:dyDescent="0.2">
      <c r="A3" s="79"/>
      <c r="B3" s="127" t="s">
        <v>114</v>
      </c>
      <c r="C3" s="79"/>
      <c r="D3" s="79"/>
    </row>
    <row r="4" spans="1:6" x14ac:dyDescent="0.2">
      <c r="A4" s="127" t="s">
        <v>44</v>
      </c>
      <c r="B4" s="79" t="s">
        <v>45</v>
      </c>
      <c r="C4" s="79" t="s">
        <v>46</v>
      </c>
      <c r="D4" s="79"/>
    </row>
    <row r="5" spans="1:6" x14ac:dyDescent="0.2">
      <c r="A5" s="79" t="s">
        <v>120</v>
      </c>
      <c r="B5" s="141">
        <v>11846.25</v>
      </c>
      <c r="C5" s="142">
        <v>299564.77999999985</v>
      </c>
      <c r="D5" s="79"/>
    </row>
    <row r="6" spans="1:6" x14ac:dyDescent="0.2">
      <c r="A6" s="79" t="s">
        <v>121</v>
      </c>
      <c r="B6" s="141">
        <v>2387.75</v>
      </c>
      <c r="C6" s="142">
        <v>75627.31</v>
      </c>
      <c r="D6" s="79"/>
    </row>
    <row r="7" spans="1:6" x14ac:dyDescent="0.2">
      <c r="A7" s="79" t="s">
        <v>122</v>
      </c>
      <c r="B7" s="141">
        <v>62</v>
      </c>
      <c r="C7" s="142">
        <v>1240.1000000000001</v>
      </c>
      <c r="D7" s="79"/>
    </row>
    <row r="8" spans="1:6" x14ac:dyDescent="0.2">
      <c r="A8" s="79" t="s">
        <v>113</v>
      </c>
      <c r="B8" s="141">
        <v>14296</v>
      </c>
      <c r="C8" s="142">
        <v>376432.18999999983</v>
      </c>
      <c r="D8" s="79"/>
    </row>
    <row r="9" spans="1:6" x14ac:dyDescent="0.2">
      <c r="A9" s="79"/>
      <c r="B9" s="79"/>
      <c r="C9" s="79"/>
    </row>
    <row r="10" spans="1:6" ht="7.5" customHeight="1" x14ac:dyDescent="0.2">
      <c r="D10" s="143" t="s">
        <v>600</v>
      </c>
      <c r="E10" s="144">
        <f ca="1">YEAR(TODAY())-2</f>
        <v>2019</v>
      </c>
      <c r="F10" s="144">
        <f ca="1">YEAR(TODAY())-1</f>
        <v>2020</v>
      </c>
    </row>
    <row r="11" spans="1:6" ht="51" x14ac:dyDescent="0.2">
      <c r="A11" s="128" t="s">
        <v>53</v>
      </c>
      <c r="B11" s="129" t="s">
        <v>48</v>
      </c>
      <c r="C11" s="130" t="s">
        <v>47</v>
      </c>
      <c r="D11" s="130" t="s">
        <v>49</v>
      </c>
      <c r="E11" s="131" t="s">
        <v>601</v>
      </c>
      <c r="F11" s="131" t="s">
        <v>601</v>
      </c>
    </row>
    <row r="12" spans="1:6" x14ac:dyDescent="0.2">
      <c r="A12" s="132" t="s">
        <v>119</v>
      </c>
      <c r="B12" s="133">
        <v>6665654.8100000005</v>
      </c>
      <c r="C12" s="133">
        <v>288237.38</v>
      </c>
      <c r="D12" s="133">
        <v>6377417.4300000006</v>
      </c>
      <c r="E12" s="134">
        <v>0.29749999999999999</v>
      </c>
      <c r="F12" s="134">
        <v>0.19395000000000001</v>
      </c>
    </row>
    <row r="14" spans="1:6" x14ac:dyDescent="0.2">
      <c r="A14" s="135"/>
    </row>
  </sheetData>
  <sheetProtection algorithmName="SHA-512" hashValue="987+RIIT1lnViHb2KZvYqHAxQT/97KjmR1I8sp0VVV9wIxsceV18eJbSoPexKnwje+eW3/DD3jNd0m6ROAGA/w==" saltValue="Q89cjO6CErXoF6cGBfdYPQ==" spinCount="100000" sheet="1" objects="1" scenarios="1"/>
  <pageMargins left="0.25" right="0.25" top="0.75" bottom="0.75" header="0.3" footer="0.3"/>
  <pageSetup orientation="landscape" r:id="rId2"/>
  <headerFooter>
    <oddHeader xml:space="preserve">&amp;CSummary of Leave Payouts, Beginning Liability, and Short-term Factors </oddHeader>
    <oddFooter>&amp;C&amp;Z&amp;F\&amp;A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zoomScale="214" zoomScaleNormal="214" workbookViewId="0">
      <selection activeCell="D10" sqref="D10"/>
    </sheetView>
  </sheetViews>
  <sheetFormatPr defaultColWidth="9.140625" defaultRowHeight="15" x14ac:dyDescent="0.2"/>
  <cols>
    <col min="1" max="1" width="5.5703125" style="7" bestFit="1" customWidth="1"/>
    <col min="2" max="2" width="71.7109375" style="1" bestFit="1" customWidth="1"/>
    <col min="3" max="3" width="2.85546875" style="1" customWidth="1"/>
    <col min="4" max="4" width="19.28515625" style="51" customWidth="1"/>
    <col min="5" max="5" width="19.42578125" style="51" customWidth="1"/>
    <col min="6" max="7" width="16" style="1" bestFit="1" customWidth="1"/>
    <col min="8" max="8" width="12.5703125" style="1" customWidth="1"/>
    <col min="9" max="16384" width="9.140625" style="1"/>
  </cols>
  <sheetData>
    <row r="1" spans="1:6" ht="31.5" thickBot="1" x14ac:dyDescent="0.3">
      <c r="A1" s="7" t="s">
        <v>91</v>
      </c>
      <c r="B1" s="22" t="s">
        <v>50</v>
      </c>
      <c r="D1" s="42" t="s">
        <v>21</v>
      </c>
      <c r="E1" s="43" t="s">
        <v>22</v>
      </c>
    </row>
    <row r="2" spans="1:6" x14ac:dyDescent="0.2">
      <c r="A2" s="7">
        <v>1</v>
      </c>
      <c r="B2" s="6" t="s">
        <v>51</v>
      </c>
      <c r="D2" s="44">
        <f>+'Beginning Liab, Term info, STLF'!C12</f>
        <v>288237.38</v>
      </c>
      <c r="E2" s="45"/>
    </row>
    <row r="3" spans="1:6" x14ac:dyDescent="0.2">
      <c r="A3" s="7">
        <v>2</v>
      </c>
      <c r="B3" s="6" t="s">
        <v>52</v>
      </c>
      <c r="D3" s="46">
        <f>+'Beginning Liab, Term info, STLF'!D12</f>
        <v>6377417.4300000006</v>
      </c>
      <c r="E3" s="45"/>
    </row>
    <row r="4" spans="1:6" x14ac:dyDescent="0.2">
      <c r="A4" s="7">
        <v>3</v>
      </c>
      <c r="B4" s="6" t="s">
        <v>73</v>
      </c>
      <c r="D4" s="44">
        <f>SUM(D2:D3)</f>
        <v>6665654.8100000005</v>
      </c>
      <c r="E4" s="150">
        <f>(D22/D29-D27)</f>
        <v>288545.395516344</v>
      </c>
    </row>
    <row r="5" spans="1:6" x14ac:dyDescent="0.2">
      <c r="A5" s="7">
        <v>4</v>
      </c>
      <c r="B5" s="6" t="s">
        <v>70</v>
      </c>
      <c r="D5" s="47">
        <f>'Calculations (ALL FORMULAS)'!L1350+'Calculations (ALL FORMULAS)'!N1350+'Calculations (ALL FORMULAS)'!P1350</f>
        <v>3872381.9851800026</v>
      </c>
      <c r="E5" s="150">
        <f>D27</f>
        <v>170173.25500000044</v>
      </c>
    </row>
    <row r="6" spans="1:6" ht="16.5" thickBot="1" x14ac:dyDescent="0.3">
      <c r="A6" s="7">
        <v>5</v>
      </c>
      <c r="B6" s="11" t="s">
        <v>74</v>
      </c>
      <c r="D6" s="48">
        <f>SUM(D4:D5)</f>
        <v>10538036.795180004</v>
      </c>
      <c r="E6" s="151">
        <f>SUM(E4:E5)</f>
        <v>458718.65051634447</v>
      </c>
    </row>
    <row r="7" spans="1:6" ht="15.75" thickTop="1" x14ac:dyDescent="0.2">
      <c r="D7" s="47"/>
      <c r="E7" s="150"/>
    </row>
    <row r="8" spans="1:6" x14ac:dyDescent="0.2">
      <c r="A8" s="7">
        <v>6</v>
      </c>
      <c r="B8" s="4" t="s">
        <v>5</v>
      </c>
      <c r="C8" s="4"/>
      <c r="D8" s="74">
        <f>+'Beginning Liab, Term info, STLF'!C5</f>
        <v>299564.77999999985</v>
      </c>
      <c r="E8" s="152">
        <f t="shared" ref="E8:E13" si="0">D16</f>
        <v>11846.25</v>
      </c>
      <c r="F8" s="4"/>
    </row>
    <row r="9" spans="1:6" x14ac:dyDescent="0.2">
      <c r="A9" s="7">
        <v>7</v>
      </c>
      <c r="B9" s="4" t="s">
        <v>6</v>
      </c>
      <c r="C9" s="4"/>
      <c r="D9" s="74">
        <f>+'Beginning Liab, Term info, STLF'!C6</f>
        <v>75627.31</v>
      </c>
      <c r="E9" s="152">
        <f t="shared" si="0"/>
        <v>2387.75</v>
      </c>
      <c r="F9" s="4"/>
    </row>
    <row r="10" spans="1:6" x14ac:dyDescent="0.2">
      <c r="A10" s="7">
        <v>8</v>
      </c>
      <c r="B10" s="4" t="s">
        <v>7</v>
      </c>
      <c r="C10" s="4"/>
      <c r="D10" s="74">
        <f>+'Beginning Liab, Term info, STLF'!C7</f>
        <v>1240.1000000000001</v>
      </c>
      <c r="E10" s="152">
        <f t="shared" si="0"/>
        <v>62</v>
      </c>
      <c r="F10" s="4"/>
    </row>
    <row r="11" spans="1:6" x14ac:dyDescent="0.2">
      <c r="A11" s="7">
        <v>9</v>
      </c>
      <c r="B11" s="3" t="s">
        <v>8</v>
      </c>
      <c r="D11" s="47">
        <f>'Calculations (ALL FORMULAS)'!R1350</f>
        <v>1208320.2325000016</v>
      </c>
      <c r="E11" s="152">
        <f t="shared" si="0"/>
        <v>50998.25</v>
      </c>
    </row>
    <row r="12" spans="1:6" x14ac:dyDescent="0.2">
      <c r="A12" s="7">
        <v>10</v>
      </c>
      <c r="B12" s="3" t="s">
        <v>9</v>
      </c>
      <c r="D12" s="47">
        <f>'Calculations (ALL FORMULAS)'!T1350</f>
        <v>840072.53749999951</v>
      </c>
      <c r="E12" s="152">
        <f t="shared" si="0"/>
        <v>40088.75</v>
      </c>
    </row>
    <row r="13" spans="1:6" x14ac:dyDescent="0.2">
      <c r="A13" s="7">
        <v>11</v>
      </c>
      <c r="B13" s="3" t="s">
        <v>10</v>
      </c>
      <c r="D13" s="47">
        <f>'Calculations (ALL FORMULAS)'!V1350</f>
        <v>289565.60500000039</v>
      </c>
      <c r="E13" s="152">
        <f t="shared" si="0"/>
        <v>12773.75</v>
      </c>
    </row>
    <row r="14" spans="1:6" ht="16.5" thickBot="1" x14ac:dyDescent="0.3">
      <c r="A14" s="7">
        <v>12</v>
      </c>
      <c r="B14" s="12" t="s">
        <v>75</v>
      </c>
      <c r="D14" s="48">
        <f>SUM(D8:D13)</f>
        <v>2714390.5650000013</v>
      </c>
      <c r="E14" s="151">
        <f>SUM(E8:E13)</f>
        <v>118156.75</v>
      </c>
    </row>
    <row r="15" spans="1:6" ht="16.5" thickTop="1" x14ac:dyDescent="0.25">
      <c r="B15" s="12"/>
      <c r="D15" s="49"/>
      <c r="E15" s="47"/>
    </row>
    <row r="16" spans="1:6" x14ac:dyDescent="0.2">
      <c r="A16" s="7">
        <v>13</v>
      </c>
      <c r="B16" s="3" t="s">
        <v>11</v>
      </c>
      <c r="D16" s="75">
        <f>+'Beginning Liab, Term info, STLF'!B5</f>
        <v>11846.25</v>
      </c>
      <c r="E16" s="47"/>
    </row>
    <row r="17" spans="1:6" x14ac:dyDescent="0.2">
      <c r="A17" s="7">
        <v>14</v>
      </c>
      <c r="B17" s="3" t="s">
        <v>12</v>
      </c>
      <c r="D17" s="75">
        <f>+'Beginning Liab, Term info, STLF'!B6</f>
        <v>2387.75</v>
      </c>
      <c r="E17" s="47"/>
    </row>
    <row r="18" spans="1:6" x14ac:dyDescent="0.2">
      <c r="A18" s="7">
        <v>15</v>
      </c>
      <c r="B18" s="3" t="s">
        <v>13</v>
      </c>
      <c r="D18" s="75">
        <f>+'Beginning Liab, Term info, STLF'!B7</f>
        <v>62</v>
      </c>
      <c r="E18" s="47"/>
    </row>
    <row r="19" spans="1:6" x14ac:dyDescent="0.2">
      <c r="A19" s="7">
        <v>16</v>
      </c>
      <c r="B19" s="3" t="s">
        <v>14</v>
      </c>
      <c r="D19" s="52">
        <f>'Calculations (ALL FORMULAS)'!Q1350</f>
        <v>50998.25</v>
      </c>
      <c r="E19" s="47"/>
    </row>
    <row r="20" spans="1:6" x14ac:dyDescent="0.2">
      <c r="A20" s="7">
        <v>17</v>
      </c>
      <c r="B20" s="3" t="s">
        <v>15</v>
      </c>
      <c r="D20" s="52">
        <f>'Calculations (ALL FORMULAS)'!S1350</f>
        <v>40088.75</v>
      </c>
      <c r="E20" s="47"/>
    </row>
    <row r="21" spans="1:6" x14ac:dyDescent="0.2">
      <c r="A21" s="7">
        <v>18</v>
      </c>
      <c r="B21" s="3" t="s">
        <v>16</v>
      </c>
      <c r="D21" s="52">
        <f>'Calculations (ALL FORMULAS)'!U1350</f>
        <v>12773.75</v>
      </c>
      <c r="E21" s="47"/>
    </row>
    <row r="22" spans="1:6" ht="16.5" thickBot="1" x14ac:dyDescent="0.3">
      <c r="A22" s="7">
        <v>19</v>
      </c>
      <c r="B22" s="12" t="s">
        <v>76</v>
      </c>
      <c r="D22" s="53">
        <f>SUM(D16:D21)</f>
        <v>118156.75</v>
      </c>
      <c r="E22" s="47"/>
      <c r="F22" s="14"/>
    </row>
    <row r="23" spans="1:6" ht="16.5" thickTop="1" x14ac:dyDescent="0.25">
      <c r="B23" s="13"/>
      <c r="C23" s="6"/>
      <c r="D23" s="50"/>
      <c r="E23" s="47"/>
    </row>
    <row r="24" spans="1:6" x14ac:dyDescent="0.2">
      <c r="A24" s="7">
        <v>20</v>
      </c>
      <c r="B24" s="3" t="s">
        <v>23</v>
      </c>
      <c r="D24" s="52">
        <f>'Calculations (ALL FORMULAS)'!K1350</f>
        <v>87132.254000000117</v>
      </c>
      <c r="E24" s="47"/>
    </row>
    <row r="25" spans="1:6" x14ac:dyDescent="0.2">
      <c r="A25" s="7">
        <v>21</v>
      </c>
      <c r="B25" s="3" t="s">
        <v>24</v>
      </c>
      <c r="D25" s="52">
        <f>'Calculations (ALL FORMULAS)'!M1350</f>
        <v>70445.426000000312</v>
      </c>
      <c r="E25" s="47"/>
    </row>
    <row r="26" spans="1:6" x14ac:dyDescent="0.2">
      <c r="A26" s="7">
        <v>22</v>
      </c>
      <c r="B26" s="3" t="s">
        <v>25</v>
      </c>
      <c r="D26" s="52">
        <f>'Calculations (ALL FORMULAS)'!O1350</f>
        <v>12595.575000000001</v>
      </c>
      <c r="E26" s="47"/>
    </row>
    <row r="27" spans="1:6" ht="16.5" thickBot="1" x14ac:dyDescent="0.3">
      <c r="A27" s="7">
        <v>23</v>
      </c>
      <c r="B27" s="12" t="s">
        <v>77</v>
      </c>
      <c r="D27" s="53">
        <f>SUM(D24:D26)</f>
        <v>170173.25500000044</v>
      </c>
      <c r="E27" s="47"/>
    </row>
    <row r="28" spans="1:6" ht="16.5" thickTop="1" x14ac:dyDescent="0.25">
      <c r="B28" s="12"/>
      <c r="D28" s="49"/>
      <c r="E28" s="47"/>
    </row>
    <row r="29" spans="1:6" x14ac:dyDescent="0.2">
      <c r="A29" s="7">
        <v>24</v>
      </c>
      <c r="B29" s="5" t="s">
        <v>28</v>
      </c>
      <c r="C29" s="6"/>
      <c r="D29" s="175">
        <f>ROUND(D14/D6,5)</f>
        <v>0.25757999999999998</v>
      </c>
      <c r="E29" s="47"/>
    </row>
    <row r="30" spans="1:6" x14ac:dyDescent="0.2">
      <c r="A30" s="7">
        <v>25</v>
      </c>
      <c r="B30" s="1" t="s">
        <v>26</v>
      </c>
      <c r="D30" s="176">
        <f>+'Beginning Liab, Term info, STLF'!F12</f>
        <v>0.19395000000000001</v>
      </c>
      <c r="E30" s="47"/>
    </row>
    <row r="31" spans="1:6" x14ac:dyDescent="0.2">
      <c r="A31" s="7">
        <v>26</v>
      </c>
      <c r="B31" s="1" t="s">
        <v>27</v>
      </c>
      <c r="D31" s="54">
        <f>'Beginning Liab, Term info, STLF'!E12</f>
        <v>0.29749999999999999</v>
      </c>
      <c r="E31" s="47"/>
    </row>
    <row r="32" spans="1:6" x14ac:dyDescent="0.2">
      <c r="A32" s="7">
        <v>27</v>
      </c>
      <c r="B32" s="1" t="s">
        <v>78</v>
      </c>
      <c r="D32" s="55">
        <f>SUM(D29:D31)</f>
        <v>0.74902999999999997</v>
      </c>
      <c r="E32" s="47"/>
    </row>
    <row r="33" spans="1:5" ht="16.5" thickBot="1" x14ac:dyDescent="0.3">
      <c r="A33" s="7">
        <v>28</v>
      </c>
      <c r="B33" s="2" t="s">
        <v>94</v>
      </c>
      <c r="D33" s="56">
        <f>ROUND(D32/3,5)</f>
        <v>0.24968000000000001</v>
      </c>
      <c r="E33" s="47"/>
    </row>
    <row r="34" spans="1:5" ht="15.75" thickTop="1" x14ac:dyDescent="0.2">
      <c r="D34" s="47"/>
      <c r="E34" s="47"/>
    </row>
    <row r="35" spans="1:5" x14ac:dyDescent="0.2">
      <c r="A35" s="7">
        <v>29</v>
      </c>
      <c r="B35" s="1" t="s">
        <v>17</v>
      </c>
      <c r="D35" s="47">
        <f>'Calculations (ALL FORMULAS)'!F1350</f>
        <v>3000591.6788199968</v>
      </c>
      <c r="E35" s="47"/>
    </row>
    <row r="36" spans="1:5" x14ac:dyDescent="0.2">
      <c r="A36" s="7">
        <v>30</v>
      </c>
      <c r="B36" s="1" t="s">
        <v>18</v>
      </c>
      <c r="D36" s="47">
        <f>'Calculations (ALL FORMULAS)'!H1350</f>
        <v>3255881.6586099961</v>
      </c>
      <c r="E36" s="47"/>
    </row>
    <row r="37" spans="1:5" x14ac:dyDescent="0.2">
      <c r="A37" s="7">
        <v>31</v>
      </c>
      <c r="B37" s="1" t="s">
        <v>19</v>
      </c>
      <c r="D37" s="47">
        <f>'Calculations (ALL FORMULAS)'!J1350</f>
        <v>113660.82302099995</v>
      </c>
      <c r="E37" s="47"/>
    </row>
    <row r="38" spans="1:5" ht="16.5" thickBot="1" x14ac:dyDescent="0.3">
      <c r="A38" s="7">
        <v>32</v>
      </c>
      <c r="B38" s="2" t="s">
        <v>79</v>
      </c>
      <c r="D38" s="48">
        <f>SUM(D35:D37)</f>
        <v>6370134.1604509931</v>
      </c>
      <c r="E38" s="47"/>
    </row>
    <row r="39" spans="1:5" ht="15.75" thickTop="1" x14ac:dyDescent="0.2">
      <c r="D39" s="47"/>
      <c r="E39" s="47"/>
    </row>
    <row r="40" spans="1:5" x14ac:dyDescent="0.2">
      <c r="A40" s="7">
        <v>33</v>
      </c>
      <c r="B40" s="1" t="s">
        <v>20</v>
      </c>
      <c r="D40" s="47">
        <f>D38</f>
        <v>6370134.1604509931</v>
      </c>
      <c r="E40" s="47"/>
    </row>
    <row r="41" spans="1:5" x14ac:dyDescent="0.2">
      <c r="A41" s="7">
        <v>34</v>
      </c>
      <c r="B41" s="1" t="s">
        <v>0</v>
      </c>
      <c r="D41" s="57">
        <f>D33</f>
        <v>0.24968000000000001</v>
      </c>
      <c r="E41" s="47"/>
    </row>
    <row r="42" spans="1:5" ht="16.5" thickBot="1" x14ac:dyDescent="0.3">
      <c r="A42" s="7">
        <v>35</v>
      </c>
      <c r="B42" s="2" t="s">
        <v>95</v>
      </c>
      <c r="D42" s="48">
        <f>ROUND((D40*D41),7)</f>
        <v>1590495.0971814001</v>
      </c>
      <c r="E42" s="47"/>
    </row>
    <row r="43" spans="1:5" ht="16.5" thickTop="1" thickBot="1" x14ac:dyDescent="0.25">
      <c r="D43" s="47"/>
      <c r="E43" s="47"/>
    </row>
    <row r="44" spans="1:5" ht="45.75" thickTop="1" x14ac:dyDescent="0.2">
      <c r="A44" s="153">
        <v>36</v>
      </c>
      <c r="B44" s="159" t="s">
        <v>81</v>
      </c>
      <c r="C44" s="154"/>
      <c r="D44" s="155">
        <f>ROUND(D42*(2/12),2)</f>
        <v>265082.52</v>
      </c>
      <c r="E44" s="160" t="s">
        <v>83</v>
      </c>
    </row>
    <row r="45" spans="1:5" ht="30" x14ac:dyDescent="0.2">
      <c r="A45" s="156">
        <v>37</v>
      </c>
      <c r="B45" s="161" t="s">
        <v>82</v>
      </c>
      <c r="C45" s="3"/>
      <c r="D45" s="49">
        <f>+D42-D44</f>
        <v>1325412.5771814</v>
      </c>
      <c r="E45" s="162" t="s">
        <v>84</v>
      </c>
    </row>
    <row r="46" spans="1:5" ht="30" x14ac:dyDescent="0.2">
      <c r="A46" s="156">
        <v>38</v>
      </c>
      <c r="B46" s="3" t="s">
        <v>80</v>
      </c>
      <c r="C46" s="3"/>
      <c r="D46" s="49">
        <f>+D38-D42</f>
        <v>4779639.0632695928</v>
      </c>
      <c r="E46" s="162" t="s">
        <v>85</v>
      </c>
    </row>
    <row r="47" spans="1:5" ht="16.5" thickBot="1" x14ac:dyDescent="0.3">
      <c r="A47" s="157">
        <v>39</v>
      </c>
      <c r="B47" s="163" t="s">
        <v>20</v>
      </c>
      <c r="C47" s="158"/>
      <c r="D47" s="164">
        <f>SUM(D44:D46)</f>
        <v>6370134.1604509931</v>
      </c>
      <c r="E47" s="165"/>
    </row>
    <row r="48" spans="1:5" ht="15.75" thickTop="1" x14ac:dyDescent="0.2">
      <c r="B48" s="3"/>
      <c r="C48" s="3"/>
      <c r="D48" s="49"/>
      <c r="E48" s="47"/>
    </row>
    <row r="49" spans="1:9" x14ac:dyDescent="0.2">
      <c r="A49" s="166"/>
      <c r="B49" s="3"/>
      <c r="C49" s="3"/>
      <c r="D49" s="49"/>
      <c r="E49" s="49"/>
    </row>
    <row r="50" spans="1:9" ht="15.75" x14ac:dyDescent="0.25">
      <c r="A50" s="166"/>
      <c r="B50" s="12" t="s">
        <v>71</v>
      </c>
      <c r="C50" s="3"/>
      <c r="D50" s="49"/>
      <c r="E50" s="49"/>
    </row>
    <row r="51" spans="1:9" x14ac:dyDescent="0.2">
      <c r="A51" s="166">
        <v>40</v>
      </c>
      <c r="B51" s="3" t="s">
        <v>86</v>
      </c>
      <c r="C51" s="3"/>
      <c r="D51" s="50">
        <f>D2</f>
        <v>288237.38</v>
      </c>
      <c r="E51" s="49"/>
    </row>
    <row r="52" spans="1:9" x14ac:dyDescent="0.2">
      <c r="A52" s="166">
        <v>41</v>
      </c>
      <c r="B52" s="3" t="s">
        <v>1</v>
      </c>
      <c r="C52" s="3"/>
      <c r="D52" s="167">
        <v>0</v>
      </c>
      <c r="E52" s="49"/>
    </row>
    <row r="53" spans="1:9" x14ac:dyDescent="0.2">
      <c r="A53" s="166">
        <v>42</v>
      </c>
      <c r="B53" s="3" t="s">
        <v>88</v>
      </c>
      <c r="C53" s="3"/>
      <c r="D53" s="50">
        <f>+D44</f>
        <v>265082.52</v>
      </c>
      <c r="E53" s="49"/>
    </row>
    <row r="54" spans="1:9" x14ac:dyDescent="0.2">
      <c r="A54" s="166">
        <v>43</v>
      </c>
      <c r="B54" s="3" t="s">
        <v>92</v>
      </c>
      <c r="C54" s="3"/>
      <c r="D54" s="50">
        <f>D51+D52</f>
        <v>288237.38</v>
      </c>
      <c r="E54" s="49"/>
    </row>
    <row r="55" spans="1:9" ht="15.75" x14ac:dyDescent="0.25">
      <c r="A55" s="166">
        <v>44</v>
      </c>
      <c r="B55" s="12" t="s">
        <v>89</v>
      </c>
      <c r="C55" s="3"/>
      <c r="D55" s="168">
        <f>D52+D53-D54+D51</f>
        <v>265082.52</v>
      </c>
      <c r="E55" s="49"/>
    </row>
    <row r="56" spans="1:9" x14ac:dyDescent="0.2">
      <c r="A56" s="166"/>
      <c r="B56" s="3"/>
      <c r="C56" s="3"/>
      <c r="D56" s="50"/>
      <c r="E56" s="49"/>
    </row>
    <row r="57" spans="1:9" x14ac:dyDescent="0.2">
      <c r="A57" s="166"/>
      <c r="B57" s="3"/>
      <c r="C57" s="3"/>
      <c r="D57" s="50"/>
      <c r="E57" s="49"/>
    </row>
    <row r="58" spans="1:9" s="6" customFormat="1" ht="15.75" x14ac:dyDescent="0.25">
      <c r="A58" s="169"/>
      <c r="B58" s="12" t="s">
        <v>72</v>
      </c>
      <c r="C58" s="3"/>
      <c r="D58" s="50"/>
      <c r="E58" s="49"/>
      <c r="F58" s="1"/>
      <c r="G58" s="1"/>
      <c r="H58" s="1"/>
      <c r="I58" s="1"/>
    </row>
    <row r="59" spans="1:9" x14ac:dyDescent="0.2">
      <c r="A59" s="166">
        <v>45</v>
      </c>
      <c r="B59" s="3" t="s">
        <v>87</v>
      </c>
      <c r="C59" s="3"/>
      <c r="D59" s="50">
        <f>D3</f>
        <v>6377417.4300000006</v>
      </c>
      <c r="E59" s="49"/>
    </row>
    <row r="60" spans="1:9" x14ac:dyDescent="0.2">
      <c r="A60" s="166">
        <v>46</v>
      </c>
      <c r="B60" s="3" t="s">
        <v>1</v>
      </c>
      <c r="C60" s="3"/>
      <c r="D60" s="167">
        <v>0</v>
      </c>
      <c r="E60" s="49"/>
    </row>
    <row r="61" spans="1:9" x14ac:dyDescent="0.2">
      <c r="A61" s="166">
        <v>47</v>
      </c>
      <c r="B61" s="3" t="s">
        <v>93</v>
      </c>
      <c r="C61" s="3"/>
      <c r="D61" s="49">
        <f>+D5-D53</f>
        <v>3607299.4651800026</v>
      </c>
      <c r="E61" s="49"/>
    </row>
    <row r="62" spans="1:9" x14ac:dyDescent="0.2">
      <c r="A62" s="166">
        <v>48</v>
      </c>
      <c r="B62" s="3" t="s">
        <v>2</v>
      </c>
      <c r="C62" s="3"/>
      <c r="D62" s="49">
        <f>D59+D61-D63</f>
        <v>3879665.2547290111</v>
      </c>
      <c r="E62" s="49"/>
    </row>
    <row r="63" spans="1:9" x14ac:dyDescent="0.2">
      <c r="A63" s="166">
        <v>49</v>
      </c>
      <c r="B63" s="3" t="s">
        <v>90</v>
      </c>
      <c r="C63" s="3"/>
      <c r="D63" s="49">
        <f>+D45+D46</f>
        <v>6105051.6404509926</v>
      </c>
      <c r="E63" s="49"/>
    </row>
    <row r="64" spans="1:9" x14ac:dyDescent="0.2">
      <c r="A64" s="166"/>
      <c r="B64" s="3"/>
      <c r="C64" s="3"/>
      <c r="D64" s="170"/>
      <c r="E64" s="170"/>
    </row>
  </sheetData>
  <phoneticPr fontId="0" type="noConversion"/>
  <printOptions horizontalCentered="1"/>
  <pageMargins left="0.5" right="0.5" top="0.91" bottom="0.25" header="0.25" footer="0.25"/>
  <pageSetup scale="80" fitToHeight="0" orientation="portrait" r:id="rId1"/>
  <headerFooter alignWithMargins="0">
    <oddHeader xml:space="preserve">&amp;C&amp;14Leave Liability Detail Calculations for DFS' Compensated Absences Form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Employee ROP Information</vt:lpstr>
      <vt:lpstr>leave_time_2020-07-20115339am</vt:lpstr>
      <vt:lpstr>JRO's Hours Information</vt:lpstr>
      <vt:lpstr>Calculations (ALL FORMULAS)</vt:lpstr>
      <vt:lpstr>Leave Payouts from Earning Code</vt:lpstr>
      <vt:lpstr>Beginning Liab, Term info, STLF</vt:lpstr>
      <vt:lpstr>Leave Liab</vt:lpstr>
      <vt:lpstr>'Calculations (ALL FORMULAS)'!Print_Area</vt:lpstr>
      <vt:lpstr>'JRO''s Hours Information'!Print_Area</vt:lpstr>
      <vt:lpstr>'Leave Liab'!Print_Area</vt:lpstr>
      <vt:lpstr>'Calculations (ALL FORMULAS)'!Print_Titles</vt:lpstr>
      <vt:lpstr>'JRO''s Hours Information'!Print_Titles</vt:lpstr>
    </vt:vector>
  </TitlesOfParts>
  <Company>JAC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Alissa</dc:creator>
  <cp:lastModifiedBy>Nona McCall</cp:lastModifiedBy>
  <cp:lastPrinted>2020-06-11T12:19:15Z</cp:lastPrinted>
  <dcterms:created xsi:type="dcterms:W3CDTF">2004-07-02T18:39:34Z</dcterms:created>
  <dcterms:modified xsi:type="dcterms:W3CDTF">2021-06-16T19:34:55Z</dcterms:modified>
</cp:coreProperties>
</file>